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STOCK UTN\2022\SEP\"/>
    </mc:Choice>
  </mc:AlternateContent>
  <bookViews>
    <workbookView xWindow="0" yWindow="0" windowWidth="20460" windowHeight="8295" activeTab="4"/>
  </bookViews>
  <sheets>
    <sheet name="json" sheetId="11" r:id="rId1"/>
    <sheet name="1" sheetId="1" r:id="rId2"/>
    <sheet name="2" sheetId="2" r:id="rId3"/>
    <sheet name="print1" sheetId="3" r:id="rId4"/>
    <sheet name="print2" sheetId="4" r:id="rId5"/>
  </sheets>
  <definedNames>
    <definedName name="_xlcn.WorksheetConnection_Book1.xlsxTable11" hidden="1">Table1[]</definedName>
    <definedName name="_xlcn.WorksheetConnection_Book1.xlsxTable21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A2322" i="4" l="1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B2784" i="2"/>
  <c r="H2784" i="2"/>
  <c r="J2784" i="2"/>
  <c r="L2784" i="2"/>
  <c r="P2784" i="2"/>
  <c r="Q2784" i="2"/>
  <c r="R2784" i="2" s="1"/>
  <c r="B2783" i="2"/>
  <c r="H2783" i="2"/>
  <c r="Q2783" i="2" s="1"/>
  <c r="R2783" i="2" s="1"/>
  <c r="S2783" i="2" s="1"/>
  <c r="N2783" i="2" s="1"/>
  <c r="J2783" i="2"/>
  <c r="L2783" i="2"/>
  <c r="P2783" i="2"/>
  <c r="B2782" i="2"/>
  <c r="H2782" i="2"/>
  <c r="J2782" i="2"/>
  <c r="L2782" i="2"/>
  <c r="P2782" i="2"/>
  <c r="Q2782" i="2"/>
  <c r="B2377" i="2"/>
  <c r="H2377" i="2"/>
  <c r="Q2377" i="2" s="1"/>
  <c r="R2377" i="2" s="1"/>
  <c r="S2377" i="2" s="1"/>
  <c r="N2377" i="2" s="1"/>
  <c r="J2377" i="2"/>
  <c r="L2377" i="2"/>
  <c r="P2377" i="2"/>
  <c r="B2376" i="2"/>
  <c r="H2376" i="2"/>
  <c r="J2376" i="2"/>
  <c r="L2376" i="2"/>
  <c r="P2376" i="2"/>
  <c r="Q2376" i="2"/>
  <c r="B2353" i="2"/>
  <c r="H2353" i="2"/>
  <c r="J2353" i="2"/>
  <c r="L2353" i="2"/>
  <c r="P2353" i="2"/>
  <c r="Q2353" i="2"/>
  <c r="B1767" i="2"/>
  <c r="H1767" i="2"/>
  <c r="J1767" i="2"/>
  <c r="L1767" i="2"/>
  <c r="P1767" i="2"/>
  <c r="Q1767" i="2"/>
  <c r="B1764" i="2"/>
  <c r="H1764" i="2"/>
  <c r="Q1764" i="2" s="1"/>
  <c r="J1764" i="2"/>
  <c r="L1764" i="2"/>
  <c r="P1764" i="2"/>
  <c r="B1709" i="2"/>
  <c r="H1709" i="2"/>
  <c r="J1709" i="2"/>
  <c r="L1709" i="2"/>
  <c r="P1709" i="2"/>
  <c r="Q1709" i="2"/>
  <c r="B1641" i="2"/>
  <c r="H1641" i="2"/>
  <c r="J1641" i="2"/>
  <c r="L1641" i="2"/>
  <c r="P1641" i="2"/>
  <c r="Q1641" i="2"/>
  <c r="R1641" i="2" s="1"/>
  <c r="B1595" i="2"/>
  <c r="H1595" i="2"/>
  <c r="Q1595" i="2" s="1"/>
  <c r="J1595" i="2"/>
  <c r="L1595" i="2"/>
  <c r="P1595" i="2"/>
  <c r="B1721" i="2"/>
  <c r="H1721" i="2"/>
  <c r="J1721" i="2"/>
  <c r="L1721" i="2"/>
  <c r="P1721" i="2"/>
  <c r="Q1721" i="2"/>
  <c r="B1510" i="2"/>
  <c r="H1510" i="2"/>
  <c r="J1510" i="2"/>
  <c r="L1510" i="2"/>
  <c r="P1510" i="2"/>
  <c r="Q1510" i="2"/>
  <c r="B1337" i="2"/>
  <c r="H1337" i="2"/>
  <c r="J1337" i="2"/>
  <c r="L1337" i="2"/>
  <c r="P1337" i="2"/>
  <c r="Q1337" i="2"/>
  <c r="B1367" i="2"/>
  <c r="H1367" i="2"/>
  <c r="J1367" i="2"/>
  <c r="L1367" i="2"/>
  <c r="P1367" i="2"/>
  <c r="Q1367" i="2"/>
  <c r="B1366" i="2"/>
  <c r="H1366" i="2"/>
  <c r="J1366" i="2"/>
  <c r="L1366" i="2"/>
  <c r="P1366" i="2"/>
  <c r="Q1366" i="2"/>
  <c r="B1300" i="2"/>
  <c r="H1300" i="2"/>
  <c r="Q1300" i="2" s="1"/>
  <c r="J1300" i="2"/>
  <c r="L1300" i="2"/>
  <c r="P1300" i="2"/>
  <c r="B1240" i="2"/>
  <c r="H1240" i="2"/>
  <c r="J1240" i="2"/>
  <c r="L1240" i="2"/>
  <c r="P1240" i="2"/>
  <c r="Q1240" i="2"/>
  <c r="B1081" i="2"/>
  <c r="H1081" i="2"/>
  <c r="Q1081" i="2" s="1"/>
  <c r="J1081" i="2"/>
  <c r="L1081" i="2"/>
  <c r="P1081" i="2"/>
  <c r="B507" i="2"/>
  <c r="H507" i="2"/>
  <c r="J507" i="2"/>
  <c r="L507" i="2"/>
  <c r="P507" i="2"/>
  <c r="Q507" i="2"/>
  <c r="B454" i="2"/>
  <c r="H454" i="2"/>
  <c r="J454" i="2"/>
  <c r="L454" i="2"/>
  <c r="P454" i="2"/>
  <c r="Q454" i="2"/>
  <c r="B453" i="2"/>
  <c r="H453" i="2"/>
  <c r="J453" i="2"/>
  <c r="L453" i="2"/>
  <c r="P453" i="2"/>
  <c r="Q453" i="2"/>
  <c r="B686" i="2"/>
  <c r="H686" i="2"/>
  <c r="J686" i="2"/>
  <c r="L686" i="2"/>
  <c r="P686" i="2"/>
  <c r="Q686" i="2"/>
  <c r="B687" i="2"/>
  <c r="H687" i="2"/>
  <c r="J687" i="2"/>
  <c r="L687" i="2"/>
  <c r="P687" i="2"/>
  <c r="Q687" i="2"/>
  <c r="B751" i="2"/>
  <c r="H751" i="2"/>
  <c r="J751" i="2"/>
  <c r="L751" i="2"/>
  <c r="P751" i="2"/>
  <c r="Q751" i="2"/>
  <c r="B750" i="2"/>
  <c r="H750" i="2"/>
  <c r="J750" i="2"/>
  <c r="L750" i="2"/>
  <c r="P750" i="2"/>
  <c r="Q750" i="2"/>
  <c r="B684" i="2"/>
  <c r="H684" i="2"/>
  <c r="Q684" i="2" s="1"/>
  <c r="J684" i="2"/>
  <c r="L684" i="2"/>
  <c r="P684" i="2"/>
  <c r="B545" i="2"/>
  <c r="H545" i="2"/>
  <c r="J545" i="2"/>
  <c r="L545" i="2"/>
  <c r="P545" i="2"/>
  <c r="Q545" i="2"/>
  <c r="B740" i="2"/>
  <c r="H740" i="2"/>
  <c r="Q740" i="2" s="1"/>
  <c r="J740" i="2"/>
  <c r="L740" i="2"/>
  <c r="P740" i="2"/>
  <c r="B741" i="2"/>
  <c r="H741" i="2"/>
  <c r="Q741" i="2" s="1"/>
  <c r="R741" i="2" s="1"/>
  <c r="J741" i="2"/>
  <c r="L741" i="2"/>
  <c r="P741" i="2"/>
  <c r="B743" i="2"/>
  <c r="H743" i="2"/>
  <c r="Q743" i="2" s="1"/>
  <c r="J743" i="2"/>
  <c r="L743" i="2"/>
  <c r="P743" i="2"/>
  <c r="B742" i="2"/>
  <c r="H742" i="2"/>
  <c r="J742" i="2"/>
  <c r="L742" i="2"/>
  <c r="P742" i="2"/>
  <c r="Q742" i="2"/>
  <c r="B736" i="2"/>
  <c r="H736" i="2"/>
  <c r="J736" i="2"/>
  <c r="L736" i="2"/>
  <c r="P736" i="2"/>
  <c r="Q736" i="2"/>
  <c r="B737" i="2"/>
  <c r="H737" i="2"/>
  <c r="J737" i="2"/>
  <c r="L737" i="2"/>
  <c r="P737" i="2"/>
  <c r="Q737" i="2"/>
  <c r="B168" i="2"/>
  <c r="B319" i="2"/>
  <c r="H168" i="2"/>
  <c r="H319" i="2"/>
  <c r="Q319" i="2" s="1"/>
  <c r="J168" i="2"/>
  <c r="J319" i="2"/>
  <c r="L168" i="2"/>
  <c r="L319" i="2"/>
  <c r="P168" i="2"/>
  <c r="P319" i="2"/>
  <c r="Q168" i="2"/>
  <c r="G295" i="1"/>
  <c r="I295" i="1"/>
  <c r="K295" i="1"/>
  <c r="O295" i="1"/>
  <c r="P295" i="1"/>
  <c r="G294" i="1"/>
  <c r="P294" i="1" s="1"/>
  <c r="I294" i="1"/>
  <c r="K294" i="1"/>
  <c r="O294" i="1"/>
  <c r="G293" i="1"/>
  <c r="P293" i="1" s="1"/>
  <c r="I293" i="1"/>
  <c r="K293" i="1"/>
  <c r="O293" i="1"/>
  <c r="G286" i="1"/>
  <c r="I286" i="1"/>
  <c r="K286" i="1"/>
  <c r="O286" i="1"/>
  <c r="P286" i="1"/>
  <c r="G191" i="1"/>
  <c r="P191" i="1" s="1"/>
  <c r="I191" i="1"/>
  <c r="K191" i="1"/>
  <c r="O191" i="1"/>
  <c r="R1764" i="2" l="1"/>
  <c r="S1764" i="2" s="1"/>
  <c r="N1764" i="2" s="1"/>
  <c r="R737" i="2"/>
  <c r="R742" i="2"/>
  <c r="R1337" i="2"/>
  <c r="S1337" i="2" s="1"/>
  <c r="N1337" i="2" s="1"/>
  <c r="T1337" i="2" s="1"/>
  <c r="F1337" i="2" s="1"/>
  <c r="R1721" i="2"/>
  <c r="S1641" i="2"/>
  <c r="N1641" i="2" s="1"/>
  <c r="R454" i="2"/>
  <c r="S454" i="2" s="1"/>
  <c r="N454" i="2" s="1"/>
  <c r="R1081" i="2"/>
  <c r="S1081" i="2" s="1"/>
  <c r="N1081" i="2" s="1"/>
  <c r="R1300" i="2"/>
  <c r="S1300" i="2" s="1"/>
  <c r="N1300" i="2" s="1"/>
  <c r="R1367" i="2"/>
  <c r="S1367" i="2" s="1"/>
  <c r="N1367" i="2" s="1"/>
  <c r="T1367" i="2" s="1"/>
  <c r="F1367" i="2" s="1"/>
  <c r="R1510" i="2"/>
  <c r="S1510" i="2" s="1"/>
  <c r="N1510" i="2" s="1"/>
  <c r="R1595" i="2"/>
  <c r="S1595" i="2" s="1"/>
  <c r="N1595" i="2" s="1"/>
  <c r="R1709" i="2"/>
  <c r="S1709" i="2" s="1"/>
  <c r="N1709" i="2" s="1"/>
  <c r="R2782" i="2"/>
  <c r="S2782" i="2" s="1"/>
  <c r="N2782" i="2" s="1"/>
  <c r="T2782" i="2" s="1"/>
  <c r="F2782" i="2" s="1"/>
  <c r="S2784" i="2"/>
  <c r="N2784" i="2" s="1"/>
  <c r="R1366" i="2"/>
  <c r="S1366" i="2" s="1"/>
  <c r="N1366" i="2" s="1"/>
  <c r="T1366" i="2" s="1"/>
  <c r="F1366" i="2" s="1"/>
  <c r="R1767" i="2"/>
  <c r="S1767" i="2" s="1"/>
  <c r="N1767" i="2" s="1"/>
  <c r="T1767" i="2" s="1"/>
  <c r="F1767" i="2" s="1"/>
  <c r="R2376" i="2"/>
  <c r="S2376" i="2" s="1"/>
  <c r="N2376" i="2" s="1"/>
  <c r="T2376" i="2" s="1"/>
  <c r="F2376" i="2" s="1"/>
  <c r="R743" i="2"/>
  <c r="S743" i="2" s="1"/>
  <c r="N743" i="2" s="1"/>
  <c r="R545" i="2"/>
  <c r="S545" i="2" s="1"/>
  <c r="N545" i="2" s="1"/>
  <c r="T545" i="2" s="1"/>
  <c r="F545" i="2" s="1"/>
  <c r="R750" i="2"/>
  <c r="S750" i="2" s="1"/>
  <c r="N750" i="2" s="1"/>
  <c r="T750" i="2" s="1"/>
  <c r="F750" i="2" s="1"/>
  <c r="R687" i="2"/>
  <c r="S687" i="2" s="1"/>
  <c r="N687" i="2" s="1"/>
  <c r="R453" i="2"/>
  <c r="S453" i="2" s="1"/>
  <c r="N453" i="2" s="1"/>
  <c r="T453" i="2" s="1"/>
  <c r="F453" i="2" s="1"/>
  <c r="R507" i="2"/>
  <c r="S507" i="2" s="1"/>
  <c r="N507" i="2" s="1"/>
  <c r="T507" i="2" s="1"/>
  <c r="F507" i="2" s="1"/>
  <c r="R1240" i="2"/>
  <c r="S1240" i="2" s="1"/>
  <c r="N1240" i="2" s="1"/>
  <c r="T1240" i="2" s="1"/>
  <c r="F1240" i="2" s="1"/>
  <c r="S1721" i="2"/>
  <c r="N1721" i="2" s="1"/>
  <c r="T1721" i="2" s="1"/>
  <c r="F1721" i="2" s="1"/>
  <c r="R2353" i="2"/>
  <c r="S2353" i="2" s="1"/>
  <c r="N2353" i="2" s="1"/>
  <c r="T2353" i="2" s="1"/>
  <c r="F2353" i="2" s="1"/>
  <c r="R740" i="2"/>
  <c r="R684" i="2"/>
  <c r="S684" i="2" s="1"/>
  <c r="N684" i="2" s="1"/>
  <c r="R751" i="2"/>
  <c r="S751" i="2" s="1"/>
  <c r="N751" i="2" s="1"/>
  <c r="R686" i="2"/>
  <c r="S686" i="2" s="1"/>
  <c r="N686" i="2" s="1"/>
  <c r="T686" i="2" s="1"/>
  <c r="F686" i="2" s="1"/>
  <c r="T2784" i="2"/>
  <c r="F2784" i="2" s="1"/>
  <c r="T2783" i="2"/>
  <c r="F2783" i="2" s="1"/>
  <c r="T2377" i="2"/>
  <c r="F2377" i="2" s="1"/>
  <c r="T1764" i="2"/>
  <c r="F1764" i="2" s="1"/>
  <c r="T1709" i="2"/>
  <c r="F1709" i="2" s="1"/>
  <c r="T1641" i="2"/>
  <c r="F1641" i="2" s="1"/>
  <c r="T1595" i="2"/>
  <c r="F1595" i="2" s="1"/>
  <c r="T1510" i="2"/>
  <c r="F1510" i="2" s="1"/>
  <c r="T1300" i="2"/>
  <c r="F1300" i="2" s="1"/>
  <c r="T1081" i="2"/>
  <c r="F1081" i="2" s="1"/>
  <c r="T454" i="2"/>
  <c r="F454" i="2" s="1"/>
  <c r="T687" i="2"/>
  <c r="F687" i="2" s="1"/>
  <c r="T751" i="2"/>
  <c r="F751" i="2" s="1"/>
  <c r="S740" i="2"/>
  <c r="N740" i="2" s="1"/>
  <c r="T740" i="2" s="1"/>
  <c r="F740" i="2" s="1"/>
  <c r="T684" i="2"/>
  <c r="F684" i="2" s="1"/>
  <c r="R736" i="2"/>
  <c r="S736" i="2" s="1"/>
  <c r="N736" i="2" s="1"/>
  <c r="T736" i="2" s="1"/>
  <c r="F736" i="2" s="1"/>
  <c r="S741" i="2"/>
  <c r="S737" i="2"/>
  <c r="N737" i="2" s="1"/>
  <c r="T737" i="2" s="1"/>
  <c r="F737" i="2" s="1"/>
  <c r="T743" i="2"/>
  <c r="F743" i="2" s="1"/>
  <c r="S742" i="2"/>
  <c r="N742" i="2" s="1"/>
  <c r="T742" i="2" s="1"/>
  <c r="F742" i="2" s="1"/>
  <c r="R319" i="2"/>
  <c r="S319" i="2" s="1"/>
  <c r="R168" i="2"/>
  <c r="S168" i="2" s="1"/>
  <c r="N168" i="2" s="1"/>
  <c r="T168" i="2" s="1"/>
  <c r="F168" i="2" s="1"/>
  <c r="Q295" i="1"/>
  <c r="R295" i="1" s="1"/>
  <c r="M295" i="1" s="1"/>
  <c r="S295" i="1" s="1"/>
  <c r="E295" i="1" s="1"/>
  <c r="A295" i="1" s="1"/>
  <c r="Q294" i="1"/>
  <c r="R294" i="1" s="1"/>
  <c r="M294" i="1" s="1"/>
  <c r="S294" i="1"/>
  <c r="E294" i="1" s="1"/>
  <c r="Q293" i="1"/>
  <c r="R293" i="1" s="1"/>
  <c r="M293" i="1" s="1"/>
  <c r="S293" i="1" s="1"/>
  <c r="E293" i="1" s="1"/>
  <c r="Q286" i="1"/>
  <c r="R286" i="1" s="1"/>
  <c r="Q191" i="1"/>
  <c r="R191" i="1" s="1"/>
  <c r="M191" i="1" s="1"/>
  <c r="S191" i="1" s="1"/>
  <c r="E191" i="1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M38" i="11" s="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N741" i="2" l="1"/>
  <c r="T741" i="2" s="1"/>
  <c r="F741" i="2" s="1"/>
  <c r="N319" i="2"/>
  <c r="T319" i="2" s="1"/>
  <c r="F319" i="2" s="1"/>
  <c r="M286" i="1"/>
  <c r="S286" i="1" s="1"/>
  <c r="E286" i="1" s="1"/>
  <c r="B167" i="2"/>
  <c r="H167" i="2"/>
  <c r="Q167" i="2" s="1"/>
  <c r="J167" i="2"/>
  <c r="P167" i="2"/>
  <c r="R167" i="2" l="1"/>
  <c r="L167" i="2" s="1"/>
  <c r="S167" i="2" s="1"/>
  <c r="N167" i="2" s="1"/>
  <c r="T167" i="2" s="1"/>
  <c r="F167" i="2" s="1"/>
  <c r="B1881" i="2"/>
  <c r="H1881" i="2"/>
  <c r="J1881" i="2"/>
  <c r="N1881" i="2"/>
  <c r="P1881" i="2"/>
  <c r="Q1881" i="2"/>
  <c r="B1882" i="2"/>
  <c r="H1882" i="2"/>
  <c r="J1882" i="2"/>
  <c r="N1882" i="2"/>
  <c r="P1882" i="2"/>
  <c r="Q1882" i="2"/>
  <c r="B1886" i="2"/>
  <c r="H1886" i="2"/>
  <c r="Q1886" i="2" s="1"/>
  <c r="J1886" i="2"/>
  <c r="N1886" i="2"/>
  <c r="P1886" i="2"/>
  <c r="B1887" i="2"/>
  <c r="H1887" i="2"/>
  <c r="Q1887" i="2" s="1"/>
  <c r="J1887" i="2"/>
  <c r="N1887" i="2"/>
  <c r="P1887" i="2"/>
  <c r="B1883" i="2"/>
  <c r="H1883" i="2"/>
  <c r="Q1883" i="2" s="1"/>
  <c r="J1883" i="2"/>
  <c r="N1883" i="2"/>
  <c r="P1883" i="2"/>
  <c r="B1884" i="2"/>
  <c r="H1884" i="2"/>
  <c r="Q1884" i="2" s="1"/>
  <c r="J1884" i="2"/>
  <c r="N1884" i="2"/>
  <c r="P1884" i="2"/>
  <c r="B1885" i="2"/>
  <c r="H1885" i="2"/>
  <c r="Q1885" i="2" s="1"/>
  <c r="J1885" i="2"/>
  <c r="N1885" i="2"/>
  <c r="P1885" i="2"/>
  <c r="B813" i="2"/>
  <c r="H813" i="2"/>
  <c r="J813" i="2"/>
  <c r="N813" i="2"/>
  <c r="P813" i="2"/>
  <c r="Q813" i="2"/>
  <c r="B796" i="2"/>
  <c r="H796" i="2"/>
  <c r="Q796" i="2" s="1"/>
  <c r="J796" i="2"/>
  <c r="N796" i="2"/>
  <c r="P796" i="2"/>
  <c r="B794" i="2"/>
  <c r="H794" i="2"/>
  <c r="J794" i="2"/>
  <c r="N794" i="2"/>
  <c r="P794" i="2"/>
  <c r="Q794" i="2"/>
  <c r="B795" i="2"/>
  <c r="H795" i="2"/>
  <c r="Q795" i="2" s="1"/>
  <c r="J795" i="2"/>
  <c r="N795" i="2"/>
  <c r="P795" i="2"/>
  <c r="B900" i="2"/>
  <c r="H900" i="2"/>
  <c r="Q900" i="2" s="1"/>
  <c r="J900" i="2"/>
  <c r="N900" i="2"/>
  <c r="P900" i="2"/>
  <c r="B786" i="2"/>
  <c r="H786" i="2"/>
  <c r="Q786" i="2" s="1"/>
  <c r="J786" i="2"/>
  <c r="N786" i="2"/>
  <c r="P786" i="2"/>
  <c r="B378" i="2"/>
  <c r="H378" i="2"/>
  <c r="Q378" i="2" s="1"/>
  <c r="J378" i="2"/>
  <c r="P378" i="2"/>
  <c r="B739" i="2"/>
  <c r="B744" i="2"/>
  <c r="B745" i="2"/>
  <c r="B746" i="2"/>
  <c r="B747" i="2"/>
  <c r="B748" i="2"/>
  <c r="B235" i="2"/>
  <c r="B267" i="2"/>
  <c r="H739" i="2"/>
  <c r="Q739" i="2" s="1"/>
  <c r="H744" i="2"/>
  <c r="Q744" i="2" s="1"/>
  <c r="H745" i="2"/>
  <c r="Q745" i="2" s="1"/>
  <c r="H746" i="2"/>
  <c r="Q746" i="2" s="1"/>
  <c r="H747" i="2"/>
  <c r="Q747" i="2" s="1"/>
  <c r="H748" i="2"/>
  <c r="Q748" i="2" s="1"/>
  <c r="H235" i="2"/>
  <c r="Q235" i="2" s="1"/>
  <c r="H267" i="2"/>
  <c r="J739" i="2"/>
  <c r="R739" i="2" s="1"/>
  <c r="L739" i="2" s="1"/>
  <c r="S739" i="2" s="1"/>
  <c r="N739" i="2" s="1"/>
  <c r="J744" i="2"/>
  <c r="J745" i="2"/>
  <c r="J746" i="2"/>
  <c r="J747" i="2"/>
  <c r="R747" i="2" s="1"/>
  <c r="L747" i="2" s="1"/>
  <c r="S747" i="2" s="1"/>
  <c r="J748" i="2"/>
  <c r="J235" i="2"/>
  <c r="J267" i="2"/>
  <c r="N235" i="2"/>
  <c r="N267" i="2"/>
  <c r="P739" i="2"/>
  <c r="P744" i="2"/>
  <c r="P745" i="2"/>
  <c r="P746" i="2"/>
  <c r="P747" i="2"/>
  <c r="P748" i="2"/>
  <c r="P235" i="2"/>
  <c r="P267" i="2"/>
  <c r="Q267" i="2"/>
  <c r="B738" i="2"/>
  <c r="H738" i="2"/>
  <c r="Q738" i="2" s="1"/>
  <c r="J738" i="2"/>
  <c r="P738" i="2"/>
  <c r="R744" i="2" l="1"/>
  <c r="L744" i="2" s="1"/>
  <c r="S744" i="2" s="1"/>
  <c r="N744" i="2" s="1"/>
  <c r="R1886" i="2"/>
  <c r="L1886" i="2" s="1"/>
  <c r="N747" i="2"/>
  <c r="T747" i="2" s="1"/>
  <c r="F747" i="2" s="1"/>
  <c r="R1887" i="2"/>
  <c r="L1887" i="2" s="1"/>
  <c r="T744" i="2"/>
  <c r="T739" i="2"/>
  <c r="F739" i="2" s="1"/>
  <c r="R1881" i="2"/>
  <c r="L1881" i="2" s="1"/>
  <c r="S1881" i="2" s="1"/>
  <c r="T1881" i="2" s="1"/>
  <c r="F1881" i="2" s="1"/>
  <c r="R1882" i="2"/>
  <c r="L1882" i="2" s="1"/>
  <c r="S1882" i="2" s="1"/>
  <c r="T1882" i="2" s="1"/>
  <c r="F1882" i="2" s="1"/>
  <c r="R795" i="2"/>
  <c r="L795" i="2" s="1"/>
  <c r="S795" i="2" s="1"/>
  <c r="T795" i="2" s="1"/>
  <c r="F795" i="2" s="1"/>
  <c r="R796" i="2"/>
  <c r="L796" i="2" s="1"/>
  <c r="S796" i="2" s="1"/>
  <c r="T796" i="2" s="1"/>
  <c r="F796" i="2" s="1"/>
  <c r="R1885" i="2"/>
  <c r="L1885" i="2" s="1"/>
  <c r="S1885" i="2" s="1"/>
  <c r="T1885" i="2" s="1"/>
  <c r="F1885" i="2" s="1"/>
  <c r="R1883" i="2"/>
  <c r="L1883" i="2" s="1"/>
  <c r="S1883" i="2" s="1"/>
  <c r="T1883" i="2" s="1"/>
  <c r="F1883" i="2" s="1"/>
  <c r="R748" i="2"/>
  <c r="L748" i="2" s="1"/>
  <c r="S748" i="2" s="1"/>
  <c r="R813" i="2"/>
  <c r="L813" i="2" s="1"/>
  <c r="S813" i="2" s="1"/>
  <c r="T813" i="2" s="1"/>
  <c r="F813" i="2" s="1"/>
  <c r="R1884" i="2"/>
  <c r="L1884" i="2" s="1"/>
  <c r="S1884" i="2" s="1"/>
  <c r="T1884" i="2" s="1"/>
  <c r="F1884" i="2" s="1"/>
  <c r="S1887" i="2"/>
  <c r="T1887" i="2" s="1"/>
  <c r="F1887" i="2" s="1"/>
  <c r="S1886" i="2"/>
  <c r="T1886" i="2" s="1"/>
  <c r="F1886" i="2" s="1"/>
  <c r="R267" i="2"/>
  <c r="L267" i="2" s="1"/>
  <c r="S267" i="2" s="1"/>
  <c r="T267" i="2" s="1"/>
  <c r="F267" i="2" s="1"/>
  <c r="R746" i="2"/>
  <c r="L746" i="2" s="1"/>
  <c r="S746" i="2" s="1"/>
  <c r="N746" i="2" s="1"/>
  <c r="T746" i="2" s="1"/>
  <c r="F746" i="2" s="1"/>
  <c r="R235" i="2"/>
  <c r="L235" i="2" s="1"/>
  <c r="S235" i="2" s="1"/>
  <c r="T235" i="2" s="1"/>
  <c r="F235" i="2" s="1"/>
  <c r="R745" i="2"/>
  <c r="L745" i="2" s="1"/>
  <c r="S745" i="2" s="1"/>
  <c r="R900" i="2"/>
  <c r="L900" i="2" s="1"/>
  <c r="S900" i="2" s="1"/>
  <c r="T900" i="2" s="1"/>
  <c r="F900" i="2" s="1"/>
  <c r="R738" i="2"/>
  <c r="L738" i="2" s="1"/>
  <c r="S738" i="2" s="1"/>
  <c r="R794" i="2"/>
  <c r="L794" i="2" s="1"/>
  <c r="S794" i="2" s="1"/>
  <c r="T794" i="2" s="1"/>
  <c r="F794" i="2" s="1"/>
  <c r="R786" i="2"/>
  <c r="L786" i="2" s="1"/>
  <c r="S786" i="2" s="1"/>
  <c r="T786" i="2" s="1"/>
  <c r="F786" i="2" s="1"/>
  <c r="R378" i="2"/>
  <c r="L378" i="2" s="1"/>
  <c r="S378" i="2" s="1"/>
  <c r="F744" i="2"/>
  <c r="N378" i="2" l="1"/>
  <c r="T378" i="2" s="1"/>
  <c r="F378" i="2" s="1"/>
  <c r="N748" i="2"/>
  <c r="T748" i="2" s="1"/>
  <c r="F748" i="2" s="1"/>
  <c r="N738" i="2"/>
  <c r="T738" i="2" s="1"/>
  <c r="F738" i="2" s="1"/>
  <c r="N745" i="2"/>
  <c r="T745" i="2" s="1"/>
  <c r="F745" i="2" s="1"/>
  <c r="B228" i="2"/>
  <c r="H228" i="2"/>
  <c r="Q228" i="2" s="1"/>
  <c r="J228" i="2"/>
  <c r="N228" i="2"/>
  <c r="P228" i="2"/>
  <c r="G36" i="1"/>
  <c r="P36" i="1" s="1"/>
  <c r="I36" i="1"/>
  <c r="O36" i="1"/>
  <c r="G55" i="1"/>
  <c r="P55" i="1" s="1"/>
  <c r="I55" i="1"/>
  <c r="O55" i="1"/>
  <c r="G56" i="1"/>
  <c r="P56" i="1" s="1"/>
  <c r="I56" i="1"/>
  <c r="O56" i="1"/>
  <c r="G172" i="1"/>
  <c r="P172" i="1" s="1"/>
  <c r="I172" i="1"/>
  <c r="M172" i="1"/>
  <c r="O172" i="1"/>
  <c r="Q36" i="1" l="1"/>
  <c r="K36" i="1" s="1"/>
  <c r="R36" i="1" s="1"/>
  <c r="Q56" i="1"/>
  <c r="K56" i="1" s="1"/>
  <c r="R56" i="1" s="1"/>
  <c r="R228" i="2"/>
  <c r="L228" i="2" s="1"/>
  <c r="S228" i="2" s="1"/>
  <c r="T228" i="2" s="1"/>
  <c r="F228" i="2" s="1"/>
  <c r="Q55" i="1"/>
  <c r="Q172" i="1"/>
  <c r="K172" i="1" s="1"/>
  <c r="R172" i="1" s="1"/>
  <c r="S172" i="1" s="1"/>
  <c r="E172" i="1" s="1"/>
  <c r="M56" i="1" l="1"/>
  <c r="S56" i="1" s="1"/>
  <c r="E56" i="1" s="1"/>
  <c r="M36" i="1"/>
  <c r="S36" i="1" s="1"/>
  <c r="E36" i="1" s="1"/>
  <c r="K55" i="1"/>
  <c r="R55" i="1" s="1"/>
  <c r="M55" i="1" l="1"/>
  <c r="S55" i="1" s="1"/>
  <c r="E55" i="1" s="1"/>
  <c r="G145" i="1"/>
  <c r="I145" i="1"/>
  <c r="M145" i="1"/>
  <c r="O145" i="1"/>
  <c r="P145" i="1"/>
  <c r="G146" i="1"/>
  <c r="P146" i="1" s="1"/>
  <c r="I146" i="1"/>
  <c r="M146" i="1"/>
  <c r="O146" i="1"/>
  <c r="G147" i="1"/>
  <c r="P147" i="1" s="1"/>
  <c r="I147" i="1"/>
  <c r="O147" i="1"/>
  <c r="G148" i="1"/>
  <c r="P148" i="1" s="1"/>
  <c r="I148" i="1"/>
  <c r="M148" i="1"/>
  <c r="O148" i="1"/>
  <c r="G106" i="1"/>
  <c r="P106" i="1" s="1"/>
  <c r="I106" i="1"/>
  <c r="M106" i="1"/>
  <c r="O106" i="1"/>
  <c r="Q145" i="1" l="1"/>
  <c r="K145" i="1" s="1"/>
  <c r="R145" i="1" s="1"/>
  <c r="S145" i="1" s="1"/>
  <c r="E145" i="1" s="1"/>
  <c r="Q146" i="1"/>
  <c r="Q147" i="1"/>
  <c r="Q148" i="1"/>
  <c r="Q106" i="1"/>
  <c r="K106" i="1" s="1"/>
  <c r="R106" i="1" s="1"/>
  <c r="S106" i="1" s="1"/>
  <c r="E106" i="1" s="1"/>
  <c r="B1623" i="2"/>
  <c r="H1623" i="2"/>
  <c r="Q1623" i="2" s="1"/>
  <c r="J1623" i="2" s="1"/>
  <c r="L1623" i="2"/>
  <c r="N1623" i="2"/>
  <c r="P1623" i="2"/>
  <c r="B1625" i="2"/>
  <c r="H1625" i="2"/>
  <c r="Q1625" i="2" s="1"/>
  <c r="L1625" i="2"/>
  <c r="N1625" i="2"/>
  <c r="P1625" i="2"/>
  <c r="B1624" i="2"/>
  <c r="H1624" i="2"/>
  <c r="Q1624" i="2" s="1"/>
  <c r="J1624" i="2" s="1"/>
  <c r="R1624" i="2" s="1"/>
  <c r="L1624" i="2"/>
  <c r="N1624" i="2"/>
  <c r="P1624" i="2"/>
  <c r="B1622" i="2"/>
  <c r="H1622" i="2"/>
  <c r="L1622" i="2"/>
  <c r="N1622" i="2"/>
  <c r="P1622" i="2"/>
  <c r="Q1622" i="2"/>
  <c r="B1627" i="2"/>
  <c r="H1627" i="2"/>
  <c r="Q1627" i="2" s="1"/>
  <c r="J1627" i="2" s="1"/>
  <c r="R1627" i="2" s="1"/>
  <c r="L1627" i="2" s="1"/>
  <c r="N1627" i="2"/>
  <c r="P1627" i="2"/>
  <c r="B1461" i="2"/>
  <c r="H1461" i="2"/>
  <c r="L1461" i="2"/>
  <c r="N1461" i="2"/>
  <c r="P1461" i="2"/>
  <c r="Q1461" i="2"/>
  <c r="J1461" i="2" s="1"/>
  <c r="R1461" i="2" s="1"/>
  <c r="B1334" i="2"/>
  <c r="H1334" i="2"/>
  <c r="L1334" i="2"/>
  <c r="P1334" i="2"/>
  <c r="Q1334" i="2"/>
  <c r="J1334" i="2" s="1"/>
  <c r="B670" i="2"/>
  <c r="H670" i="2"/>
  <c r="Q670" i="2" s="1"/>
  <c r="N670" i="2"/>
  <c r="P670" i="2"/>
  <c r="B672" i="2"/>
  <c r="H672" i="2"/>
  <c r="Q672" i="2" s="1"/>
  <c r="J672" i="2" s="1"/>
  <c r="N672" i="2"/>
  <c r="P672" i="2"/>
  <c r="B293" i="2"/>
  <c r="H293" i="2"/>
  <c r="Q293" i="2" s="1"/>
  <c r="L293" i="2"/>
  <c r="N293" i="2"/>
  <c r="P293" i="2"/>
  <c r="S1624" i="2" l="1"/>
  <c r="K148" i="1"/>
  <c r="R148" i="1" s="1"/>
  <c r="S148" i="1" s="1"/>
  <c r="E148" i="1" s="1"/>
  <c r="K146" i="1"/>
  <c r="R146" i="1" s="1"/>
  <c r="S146" i="1" s="1"/>
  <c r="E146" i="1" s="1"/>
  <c r="K147" i="1"/>
  <c r="R147" i="1" s="1"/>
  <c r="T1624" i="2"/>
  <c r="F1624" i="2" s="1"/>
  <c r="S1627" i="2"/>
  <c r="T1627" i="2" s="1"/>
  <c r="F1627" i="2" s="1"/>
  <c r="R1623" i="2"/>
  <c r="S1623" i="2" s="1"/>
  <c r="T1623" i="2" s="1"/>
  <c r="F1623" i="2" s="1"/>
  <c r="J1625" i="2"/>
  <c r="R1625" i="2" s="1"/>
  <c r="S1625" i="2" s="1"/>
  <c r="T1625" i="2" s="1"/>
  <c r="F1625" i="2" s="1"/>
  <c r="S1461" i="2"/>
  <c r="T1461" i="2" s="1"/>
  <c r="F1461" i="2" s="1"/>
  <c r="J1622" i="2"/>
  <c r="R1622" i="2" s="1"/>
  <c r="S1622" i="2" s="1"/>
  <c r="T1622" i="2" s="1"/>
  <c r="F1622" i="2" s="1"/>
  <c r="R1334" i="2"/>
  <c r="S1334" i="2" s="1"/>
  <c r="J670" i="2"/>
  <c r="R670" i="2" s="1"/>
  <c r="R672" i="2"/>
  <c r="J293" i="2"/>
  <c r="R293" i="2" s="1"/>
  <c r="S293" i="2" s="1"/>
  <c r="T293" i="2" s="1"/>
  <c r="F293" i="2" s="1"/>
  <c r="N1334" i="2" l="1"/>
  <c r="T1334" i="2" s="1"/>
  <c r="F1334" i="2" s="1"/>
  <c r="L672" i="2"/>
  <c r="S672" i="2" s="1"/>
  <c r="T672" i="2" s="1"/>
  <c r="F672" i="2" s="1"/>
  <c r="L670" i="2"/>
  <c r="S670" i="2" s="1"/>
  <c r="T670" i="2" s="1"/>
  <c r="F670" i="2" s="1"/>
  <c r="A670" i="2" s="1"/>
  <c r="M147" i="1"/>
  <c r="S147" i="1" s="1"/>
  <c r="E147" i="1" s="1"/>
  <c r="G83" i="1"/>
  <c r="P83" i="1" s="1"/>
  <c r="I83" i="1" s="1"/>
  <c r="K83" i="1"/>
  <c r="M83" i="1"/>
  <c r="O83" i="1"/>
  <c r="G259" i="1"/>
  <c r="P259" i="1" s="1"/>
  <c r="I259" i="1"/>
  <c r="M259" i="1"/>
  <c r="O259" i="1"/>
  <c r="G134" i="1"/>
  <c r="P134" i="1" s="1"/>
  <c r="I134" i="1"/>
  <c r="K134" i="1"/>
  <c r="M134" i="1"/>
  <c r="O134" i="1"/>
  <c r="Q83" i="1" l="1"/>
  <c r="R83" i="1" s="1"/>
  <c r="S83" i="1" s="1"/>
  <c r="E83" i="1" s="1"/>
  <c r="A83" i="1" s="1"/>
  <c r="Q259" i="1"/>
  <c r="Q134" i="1"/>
  <c r="R134" i="1" s="1"/>
  <c r="S134" i="1" s="1"/>
  <c r="E134" i="1" s="1"/>
  <c r="B2853" i="2"/>
  <c r="H2853" i="2"/>
  <c r="Q2853" i="2" s="1"/>
  <c r="J2853" i="2"/>
  <c r="N2853" i="2"/>
  <c r="P2853" i="2"/>
  <c r="B2081" i="2"/>
  <c r="H2081" i="2"/>
  <c r="Q2081" i="2" s="1"/>
  <c r="J2081" i="2"/>
  <c r="L2081" i="2"/>
  <c r="N2081" i="2"/>
  <c r="P2081" i="2"/>
  <c r="B1867" i="2"/>
  <c r="H1867" i="2"/>
  <c r="Q1867" i="2" s="1"/>
  <c r="J1867" i="2"/>
  <c r="N1867" i="2"/>
  <c r="P1867" i="2"/>
  <c r="B1525" i="2"/>
  <c r="H1525" i="2"/>
  <c r="Q1525" i="2" s="1"/>
  <c r="J1525" i="2"/>
  <c r="L1525" i="2"/>
  <c r="N1525" i="2"/>
  <c r="P1525" i="2"/>
  <c r="B1524" i="2"/>
  <c r="H1524" i="2"/>
  <c r="Q1524" i="2" s="1"/>
  <c r="J1524" i="2"/>
  <c r="L1524" i="2"/>
  <c r="N1524" i="2"/>
  <c r="P1524" i="2"/>
  <c r="B1719" i="2"/>
  <c r="H1719" i="2"/>
  <c r="Q1719" i="2" s="1"/>
  <c r="J1719" i="2" s="1"/>
  <c r="N1719" i="2"/>
  <c r="P1719" i="2"/>
  <c r="B1482" i="2"/>
  <c r="H1482" i="2"/>
  <c r="Q1482" i="2" s="1"/>
  <c r="J1482" i="2"/>
  <c r="L1482" i="2"/>
  <c r="N1482" i="2"/>
  <c r="P1482" i="2"/>
  <c r="B1363" i="2"/>
  <c r="H1363" i="2"/>
  <c r="Q1363" i="2" s="1"/>
  <c r="J1363" i="2"/>
  <c r="L1363" i="2"/>
  <c r="N1363" i="2"/>
  <c r="P1363" i="2"/>
  <c r="B1327" i="2"/>
  <c r="H1327" i="2"/>
  <c r="Q1327" i="2" s="1"/>
  <c r="J1327" i="2"/>
  <c r="L1327" i="2"/>
  <c r="N1327" i="2"/>
  <c r="P1327" i="2"/>
  <c r="B1328" i="2"/>
  <c r="H1328" i="2"/>
  <c r="Q1328" i="2" s="1"/>
  <c r="J1328" i="2"/>
  <c r="L1328" i="2"/>
  <c r="N1328" i="2"/>
  <c r="P1328" i="2"/>
  <c r="B1256" i="2"/>
  <c r="H1256" i="2"/>
  <c r="Q1256" i="2" s="1"/>
  <c r="J1256" i="2" s="1"/>
  <c r="L1256" i="2"/>
  <c r="N1256" i="2"/>
  <c r="P1256" i="2"/>
  <c r="B1010" i="2"/>
  <c r="H1010" i="2"/>
  <c r="Q1010" i="2" s="1"/>
  <c r="J1010" i="2"/>
  <c r="L1010" i="2"/>
  <c r="N1010" i="2"/>
  <c r="P1010" i="2"/>
  <c r="B661" i="2"/>
  <c r="H661" i="2"/>
  <c r="Q661" i="2" s="1"/>
  <c r="J661" i="2" s="1"/>
  <c r="N661" i="2"/>
  <c r="P661" i="2"/>
  <c r="B504" i="2"/>
  <c r="H504" i="2"/>
  <c r="Q504" i="2" s="1"/>
  <c r="J504" i="2"/>
  <c r="L504" i="2"/>
  <c r="N504" i="2"/>
  <c r="P504" i="2"/>
  <c r="B505" i="2"/>
  <c r="H505" i="2"/>
  <c r="Q505" i="2" s="1"/>
  <c r="J505" i="2"/>
  <c r="L505" i="2"/>
  <c r="N505" i="2"/>
  <c r="P505" i="2"/>
  <c r="B347" i="2"/>
  <c r="H347" i="2"/>
  <c r="Q347" i="2" s="1"/>
  <c r="J347" i="2"/>
  <c r="L347" i="2"/>
  <c r="P347" i="2"/>
  <c r="B346" i="2"/>
  <c r="H346" i="2"/>
  <c r="Q346" i="2" s="1"/>
  <c r="J346" i="2"/>
  <c r="L346" i="2"/>
  <c r="N346" i="2"/>
  <c r="P346" i="2"/>
  <c r="B345" i="2"/>
  <c r="H345" i="2"/>
  <c r="Q345" i="2" s="1"/>
  <c r="J345" i="2"/>
  <c r="L345" i="2"/>
  <c r="N345" i="2"/>
  <c r="P345" i="2"/>
  <c r="B392" i="2"/>
  <c r="H392" i="2"/>
  <c r="Q392" i="2" s="1"/>
  <c r="J392" i="2" s="1"/>
  <c r="P392" i="2"/>
  <c r="B369" i="2"/>
  <c r="H369" i="2"/>
  <c r="Q369" i="2" s="1"/>
  <c r="J369" i="2" s="1"/>
  <c r="P369" i="2"/>
  <c r="B368" i="2"/>
  <c r="H368" i="2"/>
  <c r="Q368" i="2" s="1"/>
  <c r="J368" i="2" s="1"/>
  <c r="N368" i="2"/>
  <c r="P368" i="2"/>
  <c r="B189" i="2"/>
  <c r="B190" i="2"/>
  <c r="B191" i="2"/>
  <c r="B192" i="2"/>
  <c r="H189" i="2"/>
  <c r="Q189" i="2" s="1"/>
  <c r="R189" i="2" s="1"/>
  <c r="H190" i="2"/>
  <c r="H191" i="2"/>
  <c r="H192" i="2"/>
  <c r="J189" i="2"/>
  <c r="J190" i="2"/>
  <c r="J191" i="2"/>
  <c r="J192" i="2"/>
  <c r="L189" i="2"/>
  <c r="L190" i="2"/>
  <c r="L191" i="2"/>
  <c r="L192" i="2"/>
  <c r="N192" i="2"/>
  <c r="P189" i="2"/>
  <c r="P190" i="2"/>
  <c r="P191" i="2"/>
  <c r="P192" i="2"/>
  <c r="Q190" i="2"/>
  <c r="Q191" i="2"/>
  <c r="R191" i="2" s="1"/>
  <c r="S191" i="2" s="1"/>
  <c r="N191" i="2" s="1"/>
  <c r="Q192" i="2"/>
  <c r="B188" i="2"/>
  <c r="H188" i="2"/>
  <c r="Q188" i="2" s="1"/>
  <c r="J188" i="2"/>
  <c r="L188" i="2"/>
  <c r="P188" i="2"/>
  <c r="T191" i="2" l="1"/>
  <c r="F191" i="2" s="1"/>
  <c r="K259" i="1"/>
  <c r="R259" i="1" s="1"/>
  <c r="S259" i="1" s="1"/>
  <c r="E259" i="1" s="1"/>
  <c r="A259" i="1" s="1"/>
  <c r="R192" i="2"/>
  <c r="S192" i="2" s="1"/>
  <c r="T192" i="2" s="1"/>
  <c r="F192" i="2" s="1"/>
  <c r="R190" i="2"/>
  <c r="S190" i="2" s="1"/>
  <c r="S189" i="2"/>
  <c r="R368" i="2"/>
  <c r="R369" i="2"/>
  <c r="R392" i="2"/>
  <c r="R345" i="2"/>
  <c r="S345" i="2" s="1"/>
  <c r="T345" i="2" s="1"/>
  <c r="F345" i="2" s="1"/>
  <c r="R346" i="2"/>
  <c r="S346" i="2" s="1"/>
  <c r="T346" i="2" s="1"/>
  <c r="F346" i="2" s="1"/>
  <c r="R347" i="2"/>
  <c r="S347" i="2" s="1"/>
  <c r="R505" i="2"/>
  <c r="S505" i="2" s="1"/>
  <c r="T505" i="2" s="1"/>
  <c r="F505" i="2" s="1"/>
  <c r="A505" i="2" s="1"/>
  <c r="R504" i="2"/>
  <c r="S504" i="2" s="1"/>
  <c r="T504" i="2" s="1"/>
  <c r="F504" i="2" s="1"/>
  <c r="R661" i="2"/>
  <c r="R1010" i="2"/>
  <c r="S1010" i="2" s="1"/>
  <c r="T1010" i="2" s="1"/>
  <c r="F1010" i="2" s="1"/>
  <c r="R1256" i="2"/>
  <c r="S1256" i="2" s="1"/>
  <c r="T1256" i="2" s="1"/>
  <c r="F1256" i="2" s="1"/>
  <c r="A1256" i="2" s="1"/>
  <c r="R1328" i="2"/>
  <c r="S1328" i="2" s="1"/>
  <c r="T1328" i="2" s="1"/>
  <c r="F1328" i="2" s="1"/>
  <c r="R1327" i="2"/>
  <c r="S1327" i="2" s="1"/>
  <c r="T1327" i="2" s="1"/>
  <c r="F1327" i="2" s="1"/>
  <c r="R1363" i="2"/>
  <c r="S1363" i="2" s="1"/>
  <c r="T1363" i="2" s="1"/>
  <c r="F1363" i="2" s="1"/>
  <c r="R1482" i="2"/>
  <c r="S1482" i="2" s="1"/>
  <c r="T1482" i="2" s="1"/>
  <c r="F1482" i="2" s="1"/>
  <c r="R1719" i="2"/>
  <c r="R1524" i="2"/>
  <c r="S1524" i="2" s="1"/>
  <c r="T1524" i="2" s="1"/>
  <c r="F1524" i="2" s="1"/>
  <c r="R1525" i="2"/>
  <c r="S1525" i="2" s="1"/>
  <c r="T1525" i="2" s="1"/>
  <c r="F1525" i="2" s="1"/>
  <c r="R1867" i="2"/>
  <c r="R2081" i="2"/>
  <c r="S2081" i="2" s="1"/>
  <c r="T2081" i="2" s="1"/>
  <c r="F2081" i="2" s="1"/>
  <c r="R2853" i="2"/>
  <c r="R188" i="2"/>
  <c r="S188" i="2" s="1"/>
  <c r="B2774" i="2"/>
  <c r="H2774" i="2"/>
  <c r="Q2774" i="2" s="1"/>
  <c r="J2774" i="2"/>
  <c r="L2774" i="2"/>
  <c r="B2509" i="2"/>
  <c r="H2509" i="2"/>
  <c r="Q2509" i="2" s="1"/>
  <c r="J2509" i="2"/>
  <c r="B2510" i="2"/>
  <c r="H2510" i="2"/>
  <c r="Q2510" i="2" s="1"/>
  <c r="J2510" i="2"/>
  <c r="L2510" i="2"/>
  <c r="B2514" i="2"/>
  <c r="H2514" i="2"/>
  <c r="Q2514" i="2" s="1"/>
  <c r="J2514" i="2"/>
  <c r="L2514" i="2"/>
  <c r="B2516" i="2"/>
  <c r="H2516" i="2"/>
  <c r="Q2516" i="2" s="1"/>
  <c r="J2516" i="2" s="1"/>
  <c r="L2516" i="2"/>
  <c r="B2515" i="2"/>
  <c r="H2515" i="2"/>
  <c r="Q2515" i="2" s="1"/>
  <c r="J2515" i="2" s="1"/>
  <c r="L2515" i="2"/>
  <c r="B2517" i="2"/>
  <c r="H2517" i="2"/>
  <c r="Q2517" i="2" s="1"/>
  <c r="J2517" i="2" s="1"/>
  <c r="B2393" i="2"/>
  <c r="H2393" i="2"/>
  <c r="Q2393" i="2" s="1"/>
  <c r="J2393" i="2"/>
  <c r="L2393" i="2"/>
  <c r="B2413" i="2"/>
  <c r="H2413" i="2"/>
  <c r="Q2413" i="2" s="1"/>
  <c r="J2413" i="2"/>
  <c r="L2413" i="2"/>
  <c r="B2382" i="2"/>
  <c r="H2382" i="2"/>
  <c r="Q2382" i="2" s="1"/>
  <c r="J2382" i="2" s="1"/>
  <c r="L2382" i="2"/>
  <c r="B2313" i="2"/>
  <c r="H2313" i="2"/>
  <c r="Q2313" i="2" s="1"/>
  <c r="J2313" i="2"/>
  <c r="L2313" i="2"/>
  <c r="B2314" i="2"/>
  <c r="H2314" i="2"/>
  <c r="Q2314" i="2" s="1"/>
  <c r="J2314" i="2"/>
  <c r="B2309" i="2"/>
  <c r="H2309" i="2"/>
  <c r="Q2309" i="2" s="1"/>
  <c r="J2309" i="2"/>
  <c r="B1804" i="2"/>
  <c r="H1804" i="2"/>
  <c r="Q1804" i="2" s="1"/>
  <c r="J1804" i="2" s="1"/>
  <c r="B1645" i="2"/>
  <c r="H1645" i="2"/>
  <c r="Q1645" i="2" s="1"/>
  <c r="J1645" i="2" s="1"/>
  <c r="L1645" i="2"/>
  <c r="B1642" i="2"/>
  <c r="H1642" i="2"/>
  <c r="Q1642" i="2" s="1"/>
  <c r="J1642" i="2" s="1"/>
  <c r="L1642" i="2"/>
  <c r="B1606" i="2"/>
  <c r="H1606" i="2"/>
  <c r="Q1606" i="2" s="1"/>
  <c r="J1606" i="2" s="1"/>
  <c r="L1606" i="2"/>
  <c r="B1616" i="2"/>
  <c r="H1616" i="2"/>
  <c r="Q1616" i="2" s="1"/>
  <c r="J1616" i="2"/>
  <c r="L1616" i="2"/>
  <c r="B1633" i="2"/>
  <c r="H1633" i="2"/>
  <c r="Q1633" i="2" s="1"/>
  <c r="J1633" i="2"/>
  <c r="L1633" i="2"/>
  <c r="B1632" i="2"/>
  <c r="H1632" i="2"/>
  <c r="Q1632" i="2" s="1"/>
  <c r="J1632" i="2"/>
  <c r="L1632" i="2"/>
  <c r="B1612" i="2"/>
  <c r="H1612" i="2"/>
  <c r="Q1612" i="2" s="1"/>
  <c r="J1612" i="2"/>
  <c r="L1612" i="2"/>
  <c r="B1242" i="2"/>
  <c r="H1242" i="2"/>
  <c r="Q1242" i="2" s="1"/>
  <c r="J1242" i="2" s="1"/>
  <c r="B1241" i="2"/>
  <c r="H1241" i="2"/>
  <c r="Q1241" i="2" s="1"/>
  <c r="J1241" i="2" s="1"/>
  <c r="B1243" i="2"/>
  <c r="H1243" i="2"/>
  <c r="Q1243" i="2" s="1"/>
  <c r="J1243" i="2" s="1"/>
  <c r="B1227" i="2"/>
  <c r="H1227" i="2"/>
  <c r="Q1227" i="2" s="1"/>
  <c r="J1227" i="2"/>
  <c r="L1227" i="2"/>
  <c r="B1172" i="2"/>
  <c r="H1172" i="2"/>
  <c r="Q1172" i="2" s="1"/>
  <c r="J1172" i="2"/>
  <c r="B1211" i="2"/>
  <c r="H1211" i="2"/>
  <c r="Q1211" i="2" s="1"/>
  <c r="J1211" i="2"/>
  <c r="B1104" i="2"/>
  <c r="H1104" i="2"/>
  <c r="Q1104" i="2" s="1"/>
  <c r="J1104" i="2" s="1"/>
  <c r="B1031" i="2"/>
  <c r="H1031" i="2"/>
  <c r="Q1031" i="2" s="1"/>
  <c r="J1031" i="2" s="1"/>
  <c r="B805" i="2"/>
  <c r="H805" i="2"/>
  <c r="Q805" i="2" s="1"/>
  <c r="J805" i="2" s="1"/>
  <c r="L805" i="2"/>
  <c r="B887" i="2"/>
  <c r="H887" i="2"/>
  <c r="Q887" i="2" s="1"/>
  <c r="J887" i="2" s="1"/>
  <c r="L887" i="2"/>
  <c r="B683" i="2"/>
  <c r="H683" i="2"/>
  <c r="Q683" i="2" s="1"/>
  <c r="J683" i="2" s="1"/>
  <c r="B639" i="2"/>
  <c r="H639" i="2"/>
  <c r="Q639" i="2" s="1"/>
  <c r="J639" i="2" s="1"/>
  <c r="B749" i="2"/>
  <c r="H749" i="2"/>
  <c r="Q749" i="2" s="1"/>
  <c r="J749" i="2"/>
  <c r="L749" i="2"/>
  <c r="B755" i="2"/>
  <c r="H755" i="2"/>
  <c r="Q755" i="2" s="1"/>
  <c r="J755" i="2"/>
  <c r="L755" i="2"/>
  <c r="T347" i="2" l="1"/>
  <c r="F347" i="2" s="1"/>
  <c r="N347" i="2"/>
  <c r="N188" i="2"/>
  <c r="T188" i="2" s="1"/>
  <c r="F188" i="2" s="1"/>
  <c r="N189" i="2"/>
  <c r="T189" i="2" s="1"/>
  <c r="F189" i="2" s="1"/>
  <c r="N190" i="2"/>
  <c r="T190" i="2" s="1"/>
  <c r="F190" i="2" s="1"/>
  <c r="L1867" i="2"/>
  <c r="S1867" i="2" s="1"/>
  <c r="T1867" i="2" s="1"/>
  <c r="F1867" i="2" s="1"/>
  <c r="A1867" i="2" s="1"/>
  <c r="L392" i="2"/>
  <c r="S392" i="2" s="1"/>
  <c r="L369" i="2"/>
  <c r="S369" i="2" s="1"/>
  <c r="L2853" i="2"/>
  <c r="S2853" i="2" s="1"/>
  <c r="T2853" i="2" s="1"/>
  <c r="F2853" i="2" s="1"/>
  <c r="L661" i="2"/>
  <c r="S661" i="2" s="1"/>
  <c r="T661" i="2" s="1"/>
  <c r="F661" i="2" s="1"/>
  <c r="L368" i="2"/>
  <c r="S368" i="2" s="1"/>
  <c r="T368" i="2" s="1"/>
  <c r="F368" i="2" s="1"/>
  <c r="A368" i="2" s="1"/>
  <c r="L1719" i="2"/>
  <c r="S1719" i="2" s="1"/>
  <c r="T1719" i="2" s="1"/>
  <c r="F1719" i="2" s="1"/>
  <c r="R639" i="2"/>
  <c r="R683" i="2"/>
  <c r="R887" i="2"/>
  <c r="S887" i="2" s="1"/>
  <c r="R805" i="2"/>
  <c r="S805" i="2" s="1"/>
  <c r="R1243" i="2"/>
  <c r="L1243" i="2" s="1"/>
  <c r="S1243" i="2" s="1"/>
  <c r="R1632" i="2"/>
  <c r="S1632" i="2" s="1"/>
  <c r="R1633" i="2"/>
  <c r="S1633" i="2" s="1"/>
  <c r="R2393" i="2"/>
  <c r="S2393" i="2" s="1"/>
  <c r="R1104" i="2"/>
  <c r="R1804" i="2"/>
  <c r="L1804" i="2" s="1"/>
  <c r="S1804" i="2" s="1"/>
  <c r="R2309" i="2"/>
  <c r="L2309" i="2" s="1"/>
  <c r="S2309" i="2" s="1"/>
  <c r="R2509" i="2"/>
  <c r="R1612" i="2"/>
  <c r="S1612" i="2" s="1"/>
  <c r="R1172" i="2"/>
  <c r="R1616" i="2"/>
  <c r="S1616" i="2" s="1"/>
  <c r="R2515" i="2"/>
  <c r="S2515" i="2" s="1"/>
  <c r="R749" i="2"/>
  <c r="S749" i="2" s="1"/>
  <c r="R2413" i="2"/>
  <c r="S2413" i="2" s="1"/>
  <c r="R1227" i="2"/>
  <c r="S1227" i="2" s="1"/>
  <c r="R2517" i="2"/>
  <c r="R2774" i="2"/>
  <c r="S2774" i="2" s="1"/>
  <c r="R1031" i="2"/>
  <c r="R1241" i="2"/>
  <c r="R1606" i="2"/>
  <c r="S1606" i="2" s="1"/>
  <c r="R2314" i="2"/>
  <c r="R2313" i="2"/>
  <c r="S2313" i="2" s="1"/>
  <c r="R2516" i="2"/>
  <c r="S2516" i="2" s="1"/>
  <c r="R755" i="2"/>
  <c r="S755" i="2" s="1"/>
  <c r="R1211" i="2"/>
  <c r="R1242" i="2"/>
  <c r="R1642" i="2"/>
  <c r="S1642" i="2" s="1"/>
  <c r="R1645" i="2"/>
  <c r="S1645" i="2" s="1"/>
  <c r="R2382" i="2"/>
  <c r="S2382" i="2" s="1"/>
  <c r="R2514" i="2"/>
  <c r="S2514" i="2" s="1"/>
  <c r="R2510" i="2"/>
  <c r="S2510" i="2" s="1"/>
  <c r="N1633" i="2"/>
  <c r="N2515" i="2"/>
  <c r="N1642" i="2"/>
  <c r="N2510" i="2"/>
  <c r="N1606" i="2"/>
  <c r="N2382" i="2"/>
  <c r="N2517" i="2"/>
  <c r="N2774" i="2"/>
  <c r="N2309" i="2"/>
  <c r="N2313" i="2"/>
  <c r="N1612" i="2"/>
  <c r="N1616" i="2"/>
  <c r="N2514" i="2"/>
  <c r="N2516" i="2"/>
  <c r="N2509" i="2"/>
  <c r="N683" i="2"/>
  <c r="N2314" i="2"/>
  <c r="N2393" i="2"/>
  <c r="N2413" i="2"/>
  <c r="N1645" i="2"/>
  <c r="N755" i="2"/>
  <c r="N1632" i="2"/>
  <c r="N749" i="2"/>
  <c r="N887" i="2"/>
  <c r="N1172" i="2"/>
  <c r="N1243" i="2"/>
  <c r="N1804" i="2"/>
  <c r="N639" i="2"/>
  <c r="N805" i="2"/>
  <c r="N1211" i="2"/>
  <c r="N1227" i="2"/>
  <c r="B397" i="2"/>
  <c r="H397" i="2"/>
  <c r="Q397" i="2" s="1"/>
  <c r="J397" i="2"/>
  <c r="B395" i="2"/>
  <c r="H395" i="2"/>
  <c r="Q395" i="2" s="1"/>
  <c r="J395" i="2"/>
  <c r="L395" i="2"/>
  <c r="B394" i="2"/>
  <c r="H394" i="2"/>
  <c r="Q394" i="2" s="1"/>
  <c r="J394" i="2"/>
  <c r="L394" i="2"/>
  <c r="B366" i="2"/>
  <c r="H366" i="2"/>
  <c r="Q366" i="2" s="1"/>
  <c r="J366" i="2"/>
  <c r="L366" i="2"/>
  <c r="B376" i="2"/>
  <c r="H376" i="2"/>
  <c r="Q376" i="2" s="1"/>
  <c r="J376" i="2"/>
  <c r="L376" i="2"/>
  <c r="B262" i="2"/>
  <c r="H262" i="2"/>
  <c r="Q262" i="2" s="1"/>
  <c r="J262" i="2"/>
  <c r="L262" i="2"/>
  <c r="B258" i="2"/>
  <c r="H258" i="2"/>
  <c r="Q258" i="2" s="1"/>
  <c r="J258" i="2"/>
  <c r="L258" i="2"/>
  <c r="G230" i="1"/>
  <c r="P230" i="1" s="1"/>
  <c r="I230" i="1"/>
  <c r="M230" i="1"/>
  <c r="G133" i="1"/>
  <c r="I133" i="1"/>
  <c r="K133" i="1"/>
  <c r="M133" i="1"/>
  <c r="P133" i="1"/>
  <c r="G123" i="1"/>
  <c r="P123" i="1" s="1"/>
  <c r="I123" i="1"/>
  <c r="M123" i="1"/>
  <c r="G84" i="1"/>
  <c r="P84" i="1" s="1"/>
  <c r="I84" i="1" s="1"/>
  <c r="K84" i="1"/>
  <c r="G37" i="1"/>
  <c r="P37" i="1" s="1"/>
  <c r="I37" i="1"/>
  <c r="M37" i="1"/>
  <c r="G19" i="1"/>
  <c r="P19" i="1" s="1"/>
  <c r="I19" i="1" s="1"/>
  <c r="K19" i="1"/>
  <c r="M19" i="1"/>
  <c r="G23" i="1"/>
  <c r="P23" i="1" s="1"/>
  <c r="I23" i="1" s="1"/>
  <c r="M23" i="1"/>
  <c r="G20" i="1"/>
  <c r="P20" i="1" s="1"/>
  <c r="I20" i="1" s="1"/>
  <c r="M20" i="1"/>
  <c r="G53" i="1"/>
  <c r="P53" i="1" s="1"/>
  <c r="I53" i="1"/>
  <c r="M53" i="1"/>
  <c r="T392" i="2" l="1"/>
  <c r="F392" i="2" s="1"/>
  <c r="N392" i="2"/>
  <c r="T369" i="2"/>
  <c r="F369" i="2" s="1"/>
  <c r="N369" i="2"/>
  <c r="L1241" i="2"/>
  <c r="S1241" i="2" s="1"/>
  <c r="L683" i="2"/>
  <c r="S683" i="2" s="1"/>
  <c r="T683" i="2" s="1"/>
  <c r="L1242" i="2"/>
  <c r="S1242" i="2" s="1"/>
  <c r="L1031" i="2"/>
  <c r="S1031" i="2" s="1"/>
  <c r="L1104" i="2"/>
  <c r="S1104" i="2" s="1"/>
  <c r="L639" i="2"/>
  <c r="S639" i="2" s="1"/>
  <c r="T639" i="2" s="1"/>
  <c r="P639" i="2" s="1"/>
  <c r="F639" i="2" s="1"/>
  <c r="L1211" i="2"/>
  <c r="S1211" i="2" s="1"/>
  <c r="T1211" i="2" s="1"/>
  <c r="P1211" i="2" s="1"/>
  <c r="F1211" i="2" s="1"/>
  <c r="A1211" i="2" s="1"/>
  <c r="L2314" i="2"/>
  <c r="S2314" i="2" s="1"/>
  <c r="T2314" i="2" s="1"/>
  <c r="P2314" i="2" s="1"/>
  <c r="F2314" i="2" s="1"/>
  <c r="A2314" i="2" s="1"/>
  <c r="L2509" i="2"/>
  <c r="S2509" i="2" s="1"/>
  <c r="T2509" i="2" s="1"/>
  <c r="P2509" i="2" s="1"/>
  <c r="F2509" i="2" s="1"/>
  <c r="L2517" i="2"/>
  <c r="S2517" i="2" s="1"/>
  <c r="T2517" i="2" s="1"/>
  <c r="P2517" i="2" s="1"/>
  <c r="F2517" i="2" s="1"/>
  <c r="L1172" i="2"/>
  <c r="S1172" i="2" s="1"/>
  <c r="T1172" i="2" s="1"/>
  <c r="Q123" i="1"/>
  <c r="Q230" i="1"/>
  <c r="T2309" i="2"/>
  <c r="Q84" i="1"/>
  <c r="R84" i="1" s="1"/>
  <c r="Q133" i="1"/>
  <c r="R133" i="1" s="1"/>
  <c r="S133" i="1" s="1"/>
  <c r="O230" i="1"/>
  <c r="Q20" i="1"/>
  <c r="Q23" i="1"/>
  <c r="T1632" i="2"/>
  <c r="P1632" i="2" s="1"/>
  <c r="F1632" i="2" s="1"/>
  <c r="A1632" i="2" s="1"/>
  <c r="T887" i="2"/>
  <c r="P887" i="2" s="1"/>
  <c r="F887" i="2" s="1"/>
  <c r="R258" i="2"/>
  <c r="S258" i="2" s="1"/>
  <c r="R262" i="2"/>
  <c r="S262" i="2" s="1"/>
  <c r="T1243" i="2"/>
  <c r="T2413" i="2"/>
  <c r="P2413" i="2" s="1"/>
  <c r="F2413" i="2" s="1"/>
  <c r="T1612" i="2"/>
  <c r="T805" i="2"/>
  <c r="P805" i="2" s="1"/>
  <c r="F805" i="2" s="1"/>
  <c r="T1633" i="2"/>
  <c r="P1633" i="2" s="1"/>
  <c r="F1633" i="2" s="1"/>
  <c r="A1633" i="2" s="1"/>
  <c r="T1804" i="2"/>
  <c r="P1804" i="2" s="1"/>
  <c r="F1804" i="2" s="1"/>
  <c r="T2393" i="2"/>
  <c r="P2393" i="2" s="1"/>
  <c r="F2393" i="2" s="1"/>
  <c r="R366" i="2"/>
  <c r="S366" i="2" s="1"/>
  <c r="R394" i="2"/>
  <c r="S394" i="2" s="1"/>
  <c r="R395" i="2"/>
  <c r="S395" i="2" s="1"/>
  <c r="T2514" i="2"/>
  <c r="P2514" i="2" s="1"/>
  <c r="F2514" i="2" s="1"/>
  <c r="A2514" i="2" s="1"/>
  <c r="T2515" i="2"/>
  <c r="P2515" i="2" s="1"/>
  <c r="F2515" i="2" s="1"/>
  <c r="A2515" i="2" s="1"/>
  <c r="T1616" i="2"/>
  <c r="P1616" i="2" s="1"/>
  <c r="F1616" i="2" s="1"/>
  <c r="A1616" i="2" s="1"/>
  <c r="T1227" i="2"/>
  <c r="P1227" i="2" s="1"/>
  <c r="F1227" i="2" s="1"/>
  <c r="T2516" i="2"/>
  <c r="P2516" i="2" s="1"/>
  <c r="F2516" i="2" s="1"/>
  <c r="A2516" i="2" s="1"/>
  <c r="T2774" i="2"/>
  <c r="P2774" i="2" s="1"/>
  <c r="F2774" i="2" s="1"/>
  <c r="T2510" i="2"/>
  <c r="P2510" i="2" s="1"/>
  <c r="F2510" i="2" s="1"/>
  <c r="R376" i="2"/>
  <c r="S376" i="2" s="1"/>
  <c r="T755" i="2"/>
  <c r="P755" i="2" s="1"/>
  <c r="F755" i="2" s="1"/>
  <c r="T1642" i="2"/>
  <c r="P1642" i="2" s="1"/>
  <c r="F1642" i="2" s="1"/>
  <c r="A1642" i="2" s="1"/>
  <c r="R397" i="2"/>
  <c r="T1645" i="2"/>
  <c r="P1645" i="2" s="1"/>
  <c r="F1645" i="2" s="1"/>
  <c r="T2313" i="2"/>
  <c r="P2313" i="2" s="1"/>
  <c r="F2313" i="2" s="1"/>
  <c r="T2382" i="2"/>
  <c r="P2382" i="2" s="1"/>
  <c r="F2382" i="2" s="1"/>
  <c r="T749" i="2"/>
  <c r="P749" i="2" s="1"/>
  <c r="F749" i="2" s="1"/>
  <c r="A749" i="2" s="1"/>
  <c r="T1606" i="2"/>
  <c r="P1606" i="2" s="1"/>
  <c r="F1606" i="2" s="1"/>
  <c r="A1606" i="2" s="1"/>
  <c r="P1172" i="2"/>
  <c r="P1031" i="2"/>
  <c r="P1612" i="2"/>
  <c r="P2309" i="2"/>
  <c r="P1243" i="2"/>
  <c r="P683" i="2"/>
  <c r="N395" i="2"/>
  <c r="N366" i="2"/>
  <c r="N262" i="2"/>
  <c r="N397" i="2"/>
  <c r="N258" i="2"/>
  <c r="N394" i="2"/>
  <c r="N376" i="2"/>
  <c r="O133" i="1"/>
  <c r="E133" i="1" s="1"/>
  <c r="O123" i="1"/>
  <c r="O84" i="1"/>
  <c r="Q37" i="1"/>
  <c r="Q19" i="1"/>
  <c r="R19" i="1" s="1"/>
  <c r="S19" i="1" s="1"/>
  <c r="O23" i="1"/>
  <c r="O20" i="1"/>
  <c r="Q53" i="1"/>
  <c r="P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8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4" i="2"/>
  <c r="N45" i="2"/>
  <c r="N46" i="2"/>
  <c r="N47" i="2"/>
  <c r="N49" i="2"/>
  <c r="N50" i="2"/>
  <c r="N51" i="2"/>
  <c r="N52" i="2"/>
  <c r="N53" i="2"/>
  <c r="N54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9" i="2"/>
  <c r="N230" i="2"/>
  <c r="N231" i="2"/>
  <c r="N232" i="2"/>
  <c r="N233" i="2"/>
  <c r="N234" i="2"/>
  <c r="N236" i="2"/>
  <c r="N237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9" i="2"/>
  <c r="N261" i="2"/>
  <c r="N263" i="2"/>
  <c r="N264" i="2"/>
  <c r="N265" i="2"/>
  <c r="N266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6" i="2"/>
  <c r="N337" i="2"/>
  <c r="N338" i="2"/>
  <c r="N339" i="2"/>
  <c r="N340" i="2"/>
  <c r="N341" i="2"/>
  <c r="N342" i="2"/>
  <c r="N343" i="2"/>
  <c r="N351" i="2"/>
  <c r="N353" i="2"/>
  <c r="N354" i="2"/>
  <c r="N355" i="2"/>
  <c r="N356" i="2"/>
  <c r="N357" i="2"/>
  <c r="N358" i="2"/>
  <c r="N359" i="2"/>
  <c r="N360" i="2"/>
  <c r="N361" i="2"/>
  <c r="N363" i="2"/>
  <c r="N364" i="2"/>
  <c r="N365" i="2"/>
  <c r="N367" i="2"/>
  <c r="N370" i="2"/>
  <c r="N371" i="2"/>
  <c r="N372" i="2"/>
  <c r="N373" i="2"/>
  <c r="N374" i="2"/>
  <c r="N375" i="2"/>
  <c r="N379" i="2"/>
  <c r="N380" i="2"/>
  <c r="N381" i="2"/>
  <c r="N382" i="2"/>
  <c r="N383" i="2"/>
  <c r="N384" i="2"/>
  <c r="N388" i="2"/>
  <c r="N391" i="2"/>
  <c r="N393" i="2"/>
  <c r="N396" i="2"/>
  <c r="N398" i="2"/>
  <c r="N401" i="2"/>
  <c r="N404" i="2"/>
  <c r="N406" i="2"/>
  <c r="N407" i="2"/>
  <c r="N408" i="2"/>
  <c r="N410" i="2"/>
  <c r="N411" i="2"/>
  <c r="N412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9" i="2"/>
  <c r="N448" i="2"/>
  <c r="N450" i="2"/>
  <c r="N451" i="2"/>
  <c r="N452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6" i="2"/>
  <c r="N508" i="2"/>
  <c r="N509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2" i="2"/>
  <c r="N663" i="2"/>
  <c r="N665" i="2"/>
  <c r="N666" i="2"/>
  <c r="N668" i="2"/>
  <c r="N671" i="2"/>
  <c r="N673" i="2"/>
  <c r="N674" i="2"/>
  <c r="N676" i="2"/>
  <c r="N677" i="2"/>
  <c r="N678" i="2"/>
  <c r="N681" i="2"/>
  <c r="N682" i="2"/>
  <c r="N685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52" i="2"/>
  <c r="N753" i="2"/>
  <c r="N756" i="2"/>
  <c r="N757" i="2"/>
  <c r="N758" i="2"/>
  <c r="N759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7" i="2"/>
  <c r="N788" i="2"/>
  <c r="N789" i="2"/>
  <c r="N790" i="2"/>
  <c r="N792" i="2"/>
  <c r="N793" i="2"/>
  <c r="N798" i="2"/>
  <c r="N799" i="2"/>
  <c r="N800" i="2"/>
  <c r="N801" i="2"/>
  <c r="N802" i="2"/>
  <c r="N804" i="2"/>
  <c r="N807" i="2"/>
  <c r="N808" i="2"/>
  <c r="N809" i="2"/>
  <c r="N810" i="2"/>
  <c r="N811" i="2"/>
  <c r="N812" i="2"/>
  <c r="N814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2" i="2"/>
  <c r="N843" i="2"/>
  <c r="N844" i="2"/>
  <c r="N845" i="2"/>
  <c r="N846" i="2"/>
  <c r="N847" i="2"/>
  <c r="N848" i="2"/>
  <c r="N850" i="2"/>
  <c r="N851" i="2"/>
  <c r="N852" i="2"/>
  <c r="N853" i="2"/>
  <c r="N854" i="2"/>
  <c r="N855" i="2"/>
  <c r="N856" i="2"/>
  <c r="N857" i="2"/>
  <c r="N858" i="2"/>
  <c r="N859" i="2"/>
  <c r="N860" i="2"/>
  <c r="N862" i="2"/>
  <c r="N863" i="2"/>
  <c r="N865" i="2"/>
  <c r="N866" i="2"/>
  <c r="N867" i="2"/>
  <c r="N868" i="2"/>
  <c r="N869" i="2"/>
  <c r="N870" i="2"/>
  <c r="N815" i="2"/>
  <c r="N871" i="2"/>
  <c r="N872" i="2"/>
  <c r="N873" i="2"/>
  <c r="N874" i="2"/>
  <c r="N875" i="2"/>
  <c r="N876" i="2"/>
  <c r="N877" i="2"/>
  <c r="N880" i="2"/>
  <c r="N881" i="2"/>
  <c r="N882" i="2"/>
  <c r="N883" i="2"/>
  <c r="N884" i="2"/>
  <c r="N885" i="2"/>
  <c r="N886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1" i="2"/>
  <c r="N902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5" i="2"/>
  <c r="N966" i="2"/>
  <c r="N967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998" i="2"/>
  <c r="N1000" i="2"/>
  <c r="N1001" i="2"/>
  <c r="N1002" i="2"/>
  <c r="N1003" i="2"/>
  <c r="N1004" i="2"/>
  <c r="N1005" i="2"/>
  <c r="N1006" i="2"/>
  <c r="N1007" i="2"/>
  <c r="N1008" i="2"/>
  <c r="N1009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9" i="2"/>
  <c r="N1070" i="2"/>
  <c r="N1071" i="2"/>
  <c r="N1072" i="2"/>
  <c r="N1073" i="2"/>
  <c r="N1074" i="2"/>
  <c r="N1075" i="2"/>
  <c r="N1076" i="2"/>
  <c r="N1078" i="2"/>
  <c r="N1080" i="2"/>
  <c r="N1082" i="2"/>
  <c r="N1083" i="2"/>
  <c r="N1084" i="2"/>
  <c r="N1085" i="2"/>
  <c r="N1086" i="2"/>
  <c r="N1087" i="2"/>
  <c r="N1088" i="2"/>
  <c r="N1089" i="2"/>
  <c r="N1091" i="2"/>
  <c r="N1090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8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3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2" i="2"/>
  <c r="N1193" i="2"/>
  <c r="N1194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3" i="2"/>
  <c r="N1214" i="2"/>
  <c r="N1216" i="2"/>
  <c r="N1217" i="2"/>
  <c r="N1218" i="2"/>
  <c r="N1219" i="2"/>
  <c r="N1220" i="2"/>
  <c r="N1221" i="2"/>
  <c r="N1222" i="2"/>
  <c r="N1223" i="2"/>
  <c r="N1224" i="2"/>
  <c r="N1225" i="2"/>
  <c r="N1226" i="2"/>
  <c r="N1228" i="2"/>
  <c r="N1229" i="2"/>
  <c r="N1230" i="2"/>
  <c r="N1231" i="2"/>
  <c r="N1232" i="2"/>
  <c r="N1234" i="2"/>
  <c r="N1235" i="2"/>
  <c r="N1236" i="2"/>
  <c r="N1237" i="2"/>
  <c r="N1238" i="2"/>
  <c r="N1239" i="2"/>
  <c r="N1244" i="2"/>
  <c r="N1245" i="2"/>
  <c r="N1246" i="2"/>
  <c r="N1248" i="2"/>
  <c r="N1249" i="2"/>
  <c r="N1250" i="2"/>
  <c r="N1251" i="2"/>
  <c r="N1252" i="2"/>
  <c r="N1253" i="2"/>
  <c r="N1254" i="2"/>
  <c r="N1255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91" i="2"/>
  <c r="N1292" i="2"/>
  <c r="N1293" i="2"/>
  <c r="N1294" i="2"/>
  <c r="N1295" i="2"/>
  <c r="N1296" i="2"/>
  <c r="N1297" i="2"/>
  <c r="N1299" i="2"/>
  <c r="N1301" i="2"/>
  <c r="N1302" i="2"/>
  <c r="N1303" i="2"/>
  <c r="N1305" i="2"/>
  <c r="N1306" i="2"/>
  <c r="N1307" i="2"/>
  <c r="N1308" i="2"/>
  <c r="N1309" i="2"/>
  <c r="N1310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9" i="2"/>
  <c r="N1330" i="2"/>
  <c r="N1331" i="2"/>
  <c r="N1332" i="2"/>
  <c r="N1333" i="2"/>
  <c r="N1335" i="2"/>
  <c r="N1336" i="2"/>
  <c r="N1338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4" i="2"/>
  <c r="N1355" i="2"/>
  <c r="N1356" i="2"/>
  <c r="N1357" i="2"/>
  <c r="N1358" i="2"/>
  <c r="N1359" i="2"/>
  <c r="N1360" i="2"/>
  <c r="N1361" i="2"/>
  <c r="N1362" i="2"/>
  <c r="N1364" i="2"/>
  <c r="N1365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3" i="2"/>
  <c r="N1484" i="2"/>
  <c r="N1485" i="2"/>
  <c r="N1486" i="2"/>
  <c r="N1487" i="2"/>
  <c r="N1488" i="2"/>
  <c r="N1489" i="2"/>
  <c r="N1490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1" i="2"/>
  <c r="N1512" i="2"/>
  <c r="N1514" i="2"/>
  <c r="N1515" i="2"/>
  <c r="N1516" i="2"/>
  <c r="N1517" i="2"/>
  <c r="N1518" i="2"/>
  <c r="N1519" i="2"/>
  <c r="N1520" i="2"/>
  <c r="N1521" i="2"/>
  <c r="N1522" i="2"/>
  <c r="N1523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3" i="2"/>
  <c r="N1592" i="2"/>
  <c r="N1594" i="2"/>
  <c r="N1596" i="2"/>
  <c r="N1597" i="2"/>
  <c r="N1598" i="2"/>
  <c r="N1599" i="2"/>
  <c r="N1600" i="2"/>
  <c r="N1601" i="2"/>
  <c r="N1602" i="2"/>
  <c r="N1603" i="2"/>
  <c r="N1604" i="2"/>
  <c r="N1605" i="2"/>
  <c r="N1607" i="2"/>
  <c r="N1608" i="2"/>
  <c r="N1609" i="2"/>
  <c r="N1610" i="2"/>
  <c r="N1611" i="2"/>
  <c r="N1613" i="2"/>
  <c r="N1614" i="2"/>
  <c r="N1615" i="2"/>
  <c r="N1618" i="2"/>
  <c r="N1621" i="2"/>
  <c r="N1626" i="2"/>
  <c r="N1628" i="2"/>
  <c r="N1629" i="2"/>
  <c r="N1630" i="2"/>
  <c r="N1631" i="2"/>
  <c r="N1634" i="2"/>
  <c r="N1635" i="2"/>
  <c r="N1636" i="2"/>
  <c r="N1637" i="2"/>
  <c r="N1638" i="2"/>
  <c r="N1639" i="2"/>
  <c r="N1640" i="2"/>
  <c r="N1643" i="2"/>
  <c r="N1644" i="2"/>
  <c r="N1646" i="2"/>
  <c r="N1647" i="2"/>
  <c r="N1648" i="2"/>
  <c r="N1649" i="2"/>
  <c r="N1651" i="2"/>
  <c r="N1652" i="2"/>
  <c r="N1653" i="2"/>
  <c r="N1654" i="2"/>
  <c r="N1655" i="2"/>
  <c r="N1656" i="2"/>
  <c r="N1657" i="2"/>
  <c r="N1658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10" i="2"/>
  <c r="N1711" i="2"/>
  <c r="N1712" i="2"/>
  <c r="N1713" i="2"/>
  <c r="N1714" i="2"/>
  <c r="N1715" i="2"/>
  <c r="N1716" i="2"/>
  <c r="N1717" i="2"/>
  <c r="N1718" i="2"/>
  <c r="N1720" i="2"/>
  <c r="N1722" i="2"/>
  <c r="N1723" i="2"/>
  <c r="N1724" i="2"/>
  <c r="N1725" i="2"/>
  <c r="N1726" i="2"/>
  <c r="N1727" i="2"/>
  <c r="N1728" i="2"/>
  <c r="N1729" i="2"/>
  <c r="N1730" i="2"/>
  <c r="N1731" i="2"/>
  <c r="N1732" i="2"/>
  <c r="N1734" i="2"/>
  <c r="N1735" i="2"/>
  <c r="N1733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5" i="2"/>
  <c r="N1766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1" i="2"/>
  <c r="N2192" i="2"/>
  <c r="N2193" i="2"/>
  <c r="N2194" i="2"/>
  <c r="N2196" i="2"/>
  <c r="N2198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9" i="2"/>
  <c r="N2288" i="2"/>
  <c r="N2290" i="2"/>
  <c r="N2292" i="2"/>
  <c r="N2293" i="2"/>
  <c r="N2294" i="2"/>
  <c r="N2296" i="2"/>
  <c r="N2299" i="2"/>
  <c r="N2300" i="2"/>
  <c r="N2301" i="2"/>
  <c r="N2302" i="2"/>
  <c r="N2303" i="2"/>
  <c r="N2304" i="2"/>
  <c r="N2305" i="2"/>
  <c r="N2306" i="2"/>
  <c r="N2307" i="2"/>
  <c r="N2308" i="2"/>
  <c r="N2310" i="2"/>
  <c r="N2311" i="2"/>
  <c r="N2312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8" i="2"/>
  <c r="N2379" i="2"/>
  <c r="N2380" i="2"/>
  <c r="N2381" i="2"/>
  <c r="N2385" i="2"/>
  <c r="N2386" i="2"/>
  <c r="N2387" i="2"/>
  <c r="N2388" i="2"/>
  <c r="N2389" i="2"/>
  <c r="N2390" i="2"/>
  <c r="N2391" i="2"/>
  <c r="N2392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8" i="2"/>
  <c r="N2511" i="2"/>
  <c r="N2512" i="2"/>
  <c r="N2513" i="2"/>
  <c r="N2518" i="2"/>
  <c r="N2519" i="2"/>
  <c r="N2520" i="2"/>
  <c r="N2521" i="2"/>
  <c r="N2524" i="2"/>
  <c r="N2525" i="2"/>
  <c r="N2526" i="2"/>
  <c r="N2527" i="2"/>
  <c r="N2528" i="2"/>
  <c r="N2529" i="2"/>
  <c r="N2531" i="2"/>
  <c r="N2532" i="2"/>
  <c r="N2533" i="2"/>
  <c r="N2534" i="2"/>
  <c r="N2535" i="2"/>
  <c r="N2536" i="2"/>
  <c r="N2537" i="2"/>
  <c r="N2538" i="2"/>
  <c r="N2539" i="2"/>
  <c r="N2541" i="2"/>
  <c r="N2543" i="2"/>
  <c r="N2542" i="2"/>
  <c r="N2544" i="2"/>
  <c r="N2545" i="2"/>
  <c r="N2546" i="2"/>
  <c r="N2547" i="2"/>
  <c r="N2549" i="2"/>
  <c r="N2550" i="2"/>
  <c r="N2551" i="2"/>
  <c r="N2552" i="2"/>
  <c r="N2553" i="2"/>
  <c r="N2554" i="2"/>
  <c r="N2555" i="2"/>
  <c r="N2556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6" i="2"/>
  <c r="N2648" i="2"/>
  <c r="N2647" i="2"/>
  <c r="N2649" i="2"/>
  <c r="N2650" i="2"/>
  <c r="N2651" i="2"/>
  <c r="N2652" i="2"/>
  <c r="N2654" i="2"/>
  <c r="N2653" i="2"/>
  <c r="N2665" i="2"/>
  <c r="N2655" i="2"/>
  <c r="N2656" i="2"/>
  <c r="N2663" i="2"/>
  <c r="N2661" i="2"/>
  <c r="N2662" i="2"/>
  <c r="N2664" i="2"/>
  <c r="N2657" i="2"/>
  <c r="N2658" i="2"/>
  <c r="N2659" i="2"/>
  <c r="N2660" i="2"/>
  <c r="N2666" i="2"/>
  <c r="N2667" i="2"/>
  <c r="N2671" i="2"/>
  <c r="N2670" i="2"/>
  <c r="N2669" i="2"/>
  <c r="N2668" i="2"/>
  <c r="N2672" i="2"/>
  <c r="N2673" i="2"/>
  <c r="N2674" i="2"/>
  <c r="N2675" i="2"/>
  <c r="N2676" i="2"/>
  <c r="N2677" i="2"/>
  <c r="N2678" i="2"/>
  <c r="N2679" i="2"/>
  <c r="N2680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2" i="2"/>
  <c r="N2741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5" i="2"/>
  <c r="N2776" i="2"/>
  <c r="N2777" i="2"/>
  <c r="N2778" i="2"/>
  <c r="N2779" i="2"/>
  <c r="N2780" i="2"/>
  <c r="N2781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50" i="2"/>
  <c r="N2851" i="2"/>
  <c r="N2854" i="2"/>
  <c r="N2855" i="2"/>
  <c r="N2856" i="2"/>
  <c r="N2857" i="2"/>
  <c r="L3" i="2"/>
  <c r="L4" i="2"/>
  <c r="L5" i="2"/>
  <c r="L7" i="2"/>
  <c r="L10" i="2"/>
  <c r="L12" i="2"/>
  <c r="L14" i="2"/>
  <c r="L15" i="2"/>
  <c r="L16" i="2"/>
  <c r="L17" i="2"/>
  <c r="L18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4" i="2"/>
  <c r="L45" i="2"/>
  <c r="L46" i="2"/>
  <c r="L47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5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6" i="2"/>
  <c r="L169" i="2"/>
  <c r="L170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4" i="2"/>
  <c r="L185" i="2"/>
  <c r="L186" i="2"/>
  <c r="L187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1" i="2"/>
  <c r="L222" i="2"/>
  <c r="L223" i="2"/>
  <c r="L224" i="2"/>
  <c r="L225" i="2"/>
  <c r="L226" i="2"/>
  <c r="L227" i="2"/>
  <c r="L229" i="2"/>
  <c r="L230" i="2"/>
  <c r="L231" i="2"/>
  <c r="L232" i="2"/>
  <c r="L233" i="2"/>
  <c r="L234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9" i="2"/>
  <c r="L260" i="2"/>
  <c r="L261" i="2"/>
  <c r="L263" i="2"/>
  <c r="L264" i="2"/>
  <c r="L265" i="2"/>
  <c r="L266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23" i="2"/>
  <c r="L325" i="2"/>
  <c r="L326" i="2"/>
  <c r="L327" i="2"/>
  <c r="L328" i="2"/>
  <c r="L330" i="2"/>
  <c r="L332" i="2"/>
  <c r="L333" i="2"/>
  <c r="L334" i="2"/>
  <c r="L336" i="2"/>
  <c r="L337" i="2"/>
  <c r="L338" i="2"/>
  <c r="L339" i="2"/>
  <c r="L340" i="2"/>
  <c r="L341" i="2"/>
  <c r="L342" i="2"/>
  <c r="L343" i="2"/>
  <c r="L344" i="2"/>
  <c r="L348" i="2"/>
  <c r="L349" i="2"/>
  <c r="L350" i="2"/>
  <c r="L351" i="2"/>
  <c r="L352" i="2"/>
  <c r="L354" i="2"/>
  <c r="L355" i="2"/>
  <c r="L356" i="2"/>
  <c r="L357" i="2"/>
  <c r="L358" i="2"/>
  <c r="L359" i="2"/>
  <c r="L360" i="2"/>
  <c r="L361" i="2"/>
  <c r="L363" i="2"/>
  <c r="L364" i="2"/>
  <c r="L365" i="2"/>
  <c r="L367" i="2"/>
  <c r="L370" i="2"/>
  <c r="L373" i="2"/>
  <c r="L375" i="2"/>
  <c r="L377" i="2"/>
  <c r="L380" i="2"/>
  <c r="L381" i="2"/>
  <c r="L382" i="2"/>
  <c r="L383" i="2"/>
  <c r="L384" i="2"/>
  <c r="L387" i="2"/>
  <c r="L388" i="2"/>
  <c r="L390" i="2"/>
  <c r="L391" i="2"/>
  <c r="L393" i="2"/>
  <c r="L398" i="2"/>
  <c r="L404" i="2"/>
  <c r="L408" i="2"/>
  <c r="L410" i="2"/>
  <c r="L411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9" i="2"/>
  <c r="L448" i="2"/>
  <c r="L450" i="2"/>
  <c r="L451" i="2"/>
  <c r="L452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502" i="2"/>
  <c r="L503" i="2"/>
  <c r="L506" i="2"/>
  <c r="L508" i="2"/>
  <c r="L509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6" i="2"/>
  <c r="L657" i="2"/>
  <c r="L658" i="2"/>
  <c r="L659" i="2"/>
  <c r="L660" i="2"/>
  <c r="L662" i="2"/>
  <c r="L663" i="2"/>
  <c r="L665" i="2"/>
  <c r="L666" i="2"/>
  <c r="L671" i="2"/>
  <c r="L674" i="2"/>
  <c r="L676" i="2"/>
  <c r="L677" i="2"/>
  <c r="L678" i="2"/>
  <c r="L679" i="2"/>
  <c r="L681" i="2"/>
  <c r="L682" i="2"/>
  <c r="L685" i="2"/>
  <c r="L689" i="2"/>
  <c r="L691" i="2"/>
  <c r="L693" i="2"/>
  <c r="L694" i="2"/>
  <c r="L695" i="2"/>
  <c r="L698" i="2"/>
  <c r="L700" i="2"/>
  <c r="L701" i="2"/>
  <c r="L702" i="2"/>
  <c r="L703" i="2"/>
  <c r="L704" i="2"/>
  <c r="L705" i="2"/>
  <c r="L706" i="2"/>
  <c r="L707" i="2"/>
  <c r="L708" i="2"/>
  <c r="L709" i="2"/>
  <c r="L711" i="2"/>
  <c r="L712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52" i="2"/>
  <c r="L753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82" i="2"/>
  <c r="L783" i="2"/>
  <c r="L784" i="2"/>
  <c r="L785" i="2"/>
  <c r="L788" i="2"/>
  <c r="L789" i="2"/>
  <c r="L790" i="2"/>
  <c r="L792" i="2"/>
  <c r="L793" i="2"/>
  <c r="L798" i="2"/>
  <c r="L799" i="2"/>
  <c r="L800" i="2"/>
  <c r="L801" i="2"/>
  <c r="L802" i="2"/>
  <c r="L803" i="2"/>
  <c r="L808" i="2"/>
  <c r="L809" i="2"/>
  <c r="L810" i="2"/>
  <c r="L811" i="2"/>
  <c r="L816" i="2"/>
  <c r="L819" i="2"/>
  <c r="L820" i="2"/>
  <c r="L821" i="2"/>
  <c r="L822" i="2"/>
  <c r="L823" i="2"/>
  <c r="L824" i="2"/>
  <c r="L825" i="2"/>
  <c r="L826" i="2"/>
  <c r="L827" i="2"/>
  <c r="L829" i="2"/>
  <c r="L830" i="2"/>
  <c r="L831" i="2"/>
  <c r="L832" i="2"/>
  <c r="L833" i="2"/>
  <c r="L834" i="2"/>
  <c r="L835" i="2"/>
  <c r="L836" i="2"/>
  <c r="L837" i="2"/>
  <c r="L838" i="2"/>
  <c r="L840" i="2"/>
  <c r="L842" i="2"/>
  <c r="L843" i="2"/>
  <c r="L844" i="2"/>
  <c r="L845" i="2"/>
  <c r="L846" i="2"/>
  <c r="L847" i="2"/>
  <c r="L848" i="2"/>
  <c r="L850" i="2"/>
  <c r="L851" i="2"/>
  <c r="L852" i="2"/>
  <c r="L853" i="2"/>
  <c r="L854" i="2"/>
  <c r="L855" i="2"/>
  <c r="L856" i="2"/>
  <c r="L857" i="2"/>
  <c r="L858" i="2"/>
  <c r="L860" i="2"/>
  <c r="L861" i="2"/>
  <c r="L862" i="2"/>
  <c r="L863" i="2"/>
  <c r="L865" i="2"/>
  <c r="L866" i="2"/>
  <c r="L867" i="2"/>
  <c r="L868" i="2"/>
  <c r="L869" i="2"/>
  <c r="L871" i="2"/>
  <c r="L872" i="2"/>
  <c r="L873" i="2"/>
  <c r="L874" i="2"/>
  <c r="L875" i="2"/>
  <c r="L876" i="2"/>
  <c r="L877" i="2"/>
  <c r="L880" i="2"/>
  <c r="L881" i="2"/>
  <c r="L882" i="2"/>
  <c r="L883" i="2"/>
  <c r="L884" i="2"/>
  <c r="L885" i="2"/>
  <c r="L888" i="2"/>
  <c r="L889" i="2"/>
  <c r="L890" i="2"/>
  <c r="L891" i="2"/>
  <c r="L893" i="2"/>
  <c r="L894" i="2"/>
  <c r="L895" i="2"/>
  <c r="L896" i="2"/>
  <c r="L897" i="2"/>
  <c r="L898" i="2"/>
  <c r="L899" i="2"/>
  <c r="L901" i="2"/>
  <c r="L902" i="2"/>
  <c r="L904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2" i="2"/>
  <c r="L963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9" i="2"/>
  <c r="L998" i="2"/>
  <c r="L1000" i="2"/>
  <c r="L1001" i="2"/>
  <c r="L1002" i="2"/>
  <c r="L1003" i="2"/>
  <c r="L1004" i="2"/>
  <c r="L1005" i="2"/>
  <c r="L1006" i="2"/>
  <c r="L1007" i="2"/>
  <c r="L1008" i="2"/>
  <c r="L1009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5" i="2"/>
  <c r="L1046" i="2"/>
  <c r="L1047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9" i="2"/>
  <c r="L1070" i="2"/>
  <c r="L1071" i="2"/>
  <c r="L1072" i="2"/>
  <c r="L1073" i="2"/>
  <c r="L1074" i="2"/>
  <c r="L1075" i="2"/>
  <c r="L1076" i="2"/>
  <c r="L1077" i="2"/>
  <c r="L1078" i="2"/>
  <c r="L1080" i="2"/>
  <c r="L1082" i="2"/>
  <c r="L1083" i="2"/>
  <c r="L1084" i="2"/>
  <c r="L1085" i="2"/>
  <c r="L1086" i="2"/>
  <c r="L1087" i="2"/>
  <c r="L1088" i="2"/>
  <c r="L1089" i="2"/>
  <c r="L1092" i="2"/>
  <c r="L1093" i="2"/>
  <c r="L1095" i="2"/>
  <c r="L1096" i="2"/>
  <c r="L1097" i="2"/>
  <c r="L1098" i="2"/>
  <c r="L1099" i="2"/>
  <c r="L1100" i="2"/>
  <c r="L1101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30" i="2"/>
  <c r="L1131" i="2"/>
  <c r="L1132" i="2"/>
  <c r="L1133" i="2"/>
  <c r="L1134" i="2"/>
  <c r="L1135" i="2"/>
  <c r="L1136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5" i="2"/>
  <c r="L1176" i="2"/>
  <c r="L1177" i="2"/>
  <c r="L1178" i="2"/>
  <c r="L1179" i="2"/>
  <c r="L1180" i="2"/>
  <c r="L1181" i="2"/>
  <c r="L1182" i="2"/>
  <c r="L1186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8" i="2"/>
  <c r="L1229" i="2"/>
  <c r="L1230" i="2"/>
  <c r="L1231" i="2"/>
  <c r="L1232" i="2"/>
  <c r="L1234" i="2"/>
  <c r="L1235" i="2"/>
  <c r="L1236" i="2"/>
  <c r="L1237" i="2"/>
  <c r="L1238" i="2"/>
  <c r="L1239" i="2"/>
  <c r="L1244" i="2"/>
  <c r="L1245" i="2"/>
  <c r="L1246" i="2"/>
  <c r="L1248" i="2"/>
  <c r="L1249" i="2"/>
  <c r="L1250" i="2"/>
  <c r="L1251" i="2"/>
  <c r="L1252" i="2"/>
  <c r="L1254" i="2"/>
  <c r="L1255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1" i="2"/>
  <c r="L1282" i="2"/>
  <c r="L1283" i="2"/>
  <c r="L1284" i="2"/>
  <c r="L1285" i="2"/>
  <c r="L1286" i="2"/>
  <c r="L1287" i="2"/>
  <c r="L1289" i="2"/>
  <c r="L1290" i="2"/>
  <c r="L1291" i="2"/>
  <c r="L1293" i="2"/>
  <c r="L1294" i="2"/>
  <c r="L1295" i="2"/>
  <c r="L1296" i="2"/>
  <c r="L1297" i="2"/>
  <c r="L1298" i="2"/>
  <c r="L1301" i="2"/>
  <c r="L1302" i="2"/>
  <c r="L1303" i="2"/>
  <c r="L1304" i="2"/>
  <c r="L1305" i="2"/>
  <c r="L1306" i="2"/>
  <c r="L1307" i="2"/>
  <c r="L1308" i="2"/>
  <c r="L1309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9" i="2"/>
  <c r="L1330" i="2"/>
  <c r="L1331" i="2"/>
  <c r="L1332" i="2"/>
  <c r="L1333" i="2"/>
  <c r="L1335" i="2"/>
  <c r="L1336" i="2"/>
  <c r="L1338" i="2"/>
  <c r="L1347" i="2"/>
  <c r="L1348" i="2"/>
  <c r="L1349" i="2"/>
  <c r="L1350" i="2"/>
  <c r="L1351" i="2"/>
  <c r="L1352" i="2"/>
  <c r="L1355" i="2"/>
  <c r="L1356" i="2"/>
  <c r="L1357" i="2"/>
  <c r="L1358" i="2"/>
  <c r="L1359" i="2"/>
  <c r="L1360" i="2"/>
  <c r="L1361" i="2"/>
  <c r="L1362" i="2"/>
  <c r="L1364" i="2"/>
  <c r="L1365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4" i="2"/>
  <c r="L1416" i="2"/>
  <c r="L1417" i="2"/>
  <c r="L1418" i="2"/>
  <c r="L1419" i="2"/>
  <c r="L1420" i="2"/>
  <c r="L1421" i="2"/>
  <c r="L1422" i="2"/>
  <c r="L1424" i="2"/>
  <c r="L1425" i="2"/>
  <c r="L1426" i="2"/>
  <c r="L1427" i="2"/>
  <c r="L1428" i="2"/>
  <c r="L1429" i="2"/>
  <c r="L1430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50" i="2"/>
  <c r="L1451" i="2"/>
  <c r="L1452" i="2"/>
  <c r="L1453" i="2"/>
  <c r="L1454" i="2"/>
  <c r="L1455" i="2"/>
  <c r="L1456" i="2"/>
  <c r="L1457" i="2"/>
  <c r="L1458" i="2"/>
  <c r="L1459" i="2"/>
  <c r="L1460" i="2"/>
  <c r="L1463" i="2"/>
  <c r="L1464" i="2"/>
  <c r="L1465" i="2"/>
  <c r="L1466" i="2"/>
  <c r="L1467" i="2"/>
  <c r="L1468" i="2"/>
  <c r="L1470" i="2"/>
  <c r="L1472" i="2"/>
  <c r="L1473" i="2"/>
  <c r="L1474" i="2"/>
  <c r="L1475" i="2"/>
  <c r="L1476" i="2"/>
  <c r="L1477" i="2"/>
  <c r="L1478" i="2"/>
  <c r="L1479" i="2"/>
  <c r="L1480" i="2"/>
  <c r="L1484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2" i="2"/>
  <c r="L1503" i="2"/>
  <c r="L1504" i="2"/>
  <c r="L1505" i="2"/>
  <c r="L1506" i="2"/>
  <c r="L1507" i="2"/>
  <c r="L1508" i="2"/>
  <c r="L1509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3" i="2"/>
  <c r="L1592" i="2"/>
  <c r="L1594" i="2"/>
  <c r="L1596" i="2"/>
  <c r="L1597" i="2"/>
  <c r="L1598" i="2"/>
  <c r="L1599" i="2"/>
  <c r="L1600" i="2"/>
  <c r="L1601" i="2"/>
  <c r="L1603" i="2"/>
  <c r="L1604" i="2"/>
  <c r="L1605" i="2"/>
  <c r="L1607" i="2"/>
  <c r="L1608" i="2"/>
  <c r="L1609" i="2"/>
  <c r="L1610" i="2"/>
  <c r="L1611" i="2"/>
  <c r="L1613" i="2"/>
  <c r="L1614" i="2"/>
  <c r="L1615" i="2"/>
  <c r="L1621" i="2"/>
  <c r="L1626" i="2"/>
  <c r="L1629" i="2"/>
  <c r="L1630" i="2"/>
  <c r="L1631" i="2"/>
  <c r="L1634" i="2"/>
  <c r="L1635" i="2"/>
  <c r="L1636" i="2"/>
  <c r="L1637" i="2"/>
  <c r="L1638" i="2"/>
  <c r="L1639" i="2"/>
  <c r="L1640" i="2"/>
  <c r="L1643" i="2"/>
  <c r="L1644" i="2"/>
  <c r="L1646" i="2"/>
  <c r="L1647" i="2"/>
  <c r="L1648" i="2"/>
  <c r="L1649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11" i="2"/>
  <c r="L1712" i="2"/>
  <c r="L1713" i="2"/>
  <c r="L1714" i="2"/>
  <c r="L1715" i="2"/>
  <c r="L1716" i="2"/>
  <c r="L1717" i="2"/>
  <c r="L1718" i="2"/>
  <c r="L1720" i="2"/>
  <c r="L1722" i="2"/>
  <c r="L1723" i="2"/>
  <c r="L1724" i="2"/>
  <c r="L1725" i="2"/>
  <c r="L1726" i="2"/>
  <c r="L1727" i="2"/>
  <c r="L1728" i="2"/>
  <c r="L1729" i="2"/>
  <c r="L1730" i="2"/>
  <c r="L1731" i="2"/>
  <c r="L1732" i="2"/>
  <c r="L1734" i="2"/>
  <c r="L1735" i="2"/>
  <c r="L1733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6" i="2"/>
  <c r="L1757" i="2"/>
  <c r="L1758" i="2"/>
  <c r="L1759" i="2"/>
  <c r="L1760" i="2"/>
  <c r="L1761" i="2"/>
  <c r="L1762" i="2"/>
  <c r="L1763" i="2"/>
  <c r="L1765" i="2"/>
  <c r="L1766" i="2"/>
  <c r="L1769" i="2"/>
  <c r="L1770" i="2"/>
  <c r="L1771" i="2"/>
  <c r="L1772" i="2"/>
  <c r="L1773" i="2"/>
  <c r="L1774" i="2"/>
  <c r="L1775" i="2"/>
  <c r="L1776" i="2"/>
  <c r="L1778" i="2"/>
  <c r="L1779" i="2"/>
  <c r="L1780" i="2"/>
  <c r="L1781" i="2"/>
  <c r="L1782" i="2"/>
  <c r="L1783" i="2"/>
  <c r="L1784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6" i="2"/>
  <c r="L1807" i="2"/>
  <c r="L1808" i="2"/>
  <c r="L1810" i="2"/>
  <c r="L1811" i="2"/>
  <c r="L1813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7" i="2"/>
  <c r="L1838" i="2"/>
  <c r="L1839" i="2"/>
  <c r="L1840" i="2"/>
  <c r="L1842" i="2"/>
  <c r="L1844" i="2"/>
  <c r="L1845" i="2"/>
  <c r="L1846" i="2"/>
  <c r="L1847" i="2"/>
  <c r="L1848" i="2"/>
  <c r="L1849" i="2"/>
  <c r="L1850" i="2"/>
  <c r="L1851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9" i="2"/>
  <c r="L1870" i="2"/>
  <c r="L1872" i="2"/>
  <c r="L1873" i="2"/>
  <c r="L1874" i="2"/>
  <c r="L1875" i="2"/>
  <c r="L1876" i="2"/>
  <c r="L1877" i="2"/>
  <c r="L1878" i="2"/>
  <c r="L1879" i="2"/>
  <c r="L1889" i="2"/>
  <c r="L1891" i="2"/>
  <c r="L1892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6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7" i="2"/>
  <c r="L1958" i="2"/>
  <c r="L1959" i="2"/>
  <c r="L1960" i="2"/>
  <c r="L1962" i="2"/>
  <c r="L1963" i="2"/>
  <c r="L1964" i="2"/>
  <c r="L1965" i="2"/>
  <c r="L1966" i="2"/>
  <c r="L1967" i="2"/>
  <c r="L1968" i="2"/>
  <c r="L1970" i="2"/>
  <c r="L1971" i="2"/>
  <c r="L1972" i="2"/>
  <c r="L1973" i="2"/>
  <c r="L1974" i="2"/>
  <c r="L1975" i="2"/>
  <c r="L1976" i="2"/>
  <c r="L1977" i="2"/>
  <c r="L1978" i="2"/>
  <c r="L1979" i="2"/>
  <c r="L1980" i="2"/>
  <c r="L1982" i="2"/>
  <c r="L1983" i="2"/>
  <c r="L1984" i="2"/>
  <c r="L1985" i="2"/>
  <c r="L1986" i="2"/>
  <c r="L1987" i="2"/>
  <c r="L1988" i="2"/>
  <c r="L1990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5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1" i="2"/>
  <c r="L2052" i="2"/>
  <c r="L2053" i="2"/>
  <c r="L2054" i="2"/>
  <c r="L2055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29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72" i="2"/>
  <c r="L2173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3" i="2"/>
  <c r="L2254" i="2"/>
  <c r="L2255" i="2"/>
  <c r="L2256" i="2"/>
  <c r="L2257" i="2"/>
  <c r="L2258" i="2"/>
  <c r="L2259" i="2"/>
  <c r="L2260" i="2"/>
  <c r="L2261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9" i="2"/>
  <c r="L2288" i="2"/>
  <c r="L2290" i="2"/>
  <c r="L2291" i="2"/>
  <c r="L2292" i="2"/>
  <c r="L2293" i="2"/>
  <c r="L2294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10" i="2"/>
  <c r="L2311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9" i="2"/>
  <c r="L2330" i="2"/>
  <c r="L2331" i="2"/>
  <c r="L2332" i="2"/>
  <c r="L2333" i="2"/>
  <c r="L2334" i="2"/>
  <c r="L2335" i="2"/>
  <c r="L2336" i="2"/>
  <c r="L2340" i="2"/>
  <c r="L2341" i="2"/>
  <c r="L2342" i="2"/>
  <c r="L2344" i="2"/>
  <c r="L2345" i="2"/>
  <c r="L2347" i="2"/>
  <c r="L2348" i="2"/>
  <c r="L2349" i="2"/>
  <c r="L2351" i="2"/>
  <c r="L2352" i="2"/>
  <c r="L2354" i="2"/>
  <c r="L2355" i="2"/>
  <c r="L2356" i="2"/>
  <c r="L2357" i="2"/>
  <c r="L2358" i="2"/>
  <c r="L2359" i="2"/>
  <c r="L2360" i="2"/>
  <c r="L2362" i="2"/>
  <c r="L2363" i="2"/>
  <c r="L2364" i="2"/>
  <c r="L2365" i="2"/>
  <c r="L2366" i="2"/>
  <c r="L2368" i="2"/>
  <c r="L2369" i="2"/>
  <c r="L2371" i="2"/>
  <c r="L2372" i="2"/>
  <c r="L2373" i="2"/>
  <c r="L2375" i="2"/>
  <c r="L2378" i="2"/>
  <c r="L2379" i="2"/>
  <c r="L2380" i="2"/>
  <c r="L2381" i="2"/>
  <c r="L2385" i="2"/>
  <c r="L2386" i="2"/>
  <c r="L2388" i="2"/>
  <c r="L2389" i="2"/>
  <c r="L2390" i="2"/>
  <c r="L2391" i="2"/>
  <c r="L2392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9" i="2"/>
  <c r="L2410" i="2"/>
  <c r="L2412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8" i="2"/>
  <c r="L2511" i="2"/>
  <c r="L2512" i="2"/>
  <c r="L2513" i="2"/>
  <c r="L2518" i="2"/>
  <c r="L2519" i="2"/>
  <c r="L2520" i="2"/>
  <c r="L2522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1" i="2"/>
  <c r="L2543" i="2"/>
  <c r="L2542" i="2"/>
  <c r="L2544" i="2"/>
  <c r="L2545" i="2"/>
  <c r="L2546" i="2"/>
  <c r="L2547" i="2"/>
  <c r="L2549" i="2"/>
  <c r="L2550" i="2"/>
  <c r="L2552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1" i="2"/>
  <c r="L2602" i="2"/>
  <c r="L2603" i="2"/>
  <c r="L2604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40" i="2"/>
  <c r="L2641" i="2"/>
  <c r="L2642" i="2"/>
  <c r="L2643" i="2"/>
  <c r="L2644" i="2"/>
  <c r="L2645" i="2"/>
  <c r="L2646" i="2"/>
  <c r="L2648" i="2"/>
  <c r="L2647" i="2"/>
  <c r="L2649" i="2"/>
  <c r="L2650" i="2"/>
  <c r="L2651" i="2"/>
  <c r="L2652" i="2"/>
  <c r="L2654" i="2"/>
  <c r="L2653" i="2"/>
  <c r="L2665" i="2"/>
  <c r="L2655" i="2"/>
  <c r="L2656" i="2"/>
  <c r="L2663" i="2"/>
  <c r="L2661" i="2"/>
  <c r="L2662" i="2"/>
  <c r="L2664" i="2"/>
  <c r="L2657" i="2"/>
  <c r="L2658" i="2"/>
  <c r="L2659" i="2"/>
  <c r="L2660" i="2"/>
  <c r="L2666" i="2"/>
  <c r="L2667" i="2"/>
  <c r="L2671" i="2"/>
  <c r="L2670" i="2"/>
  <c r="L2669" i="2"/>
  <c r="L2668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2" i="2"/>
  <c r="L2741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5" i="2"/>
  <c r="L2776" i="2"/>
  <c r="L2777" i="2"/>
  <c r="L2778" i="2"/>
  <c r="L2779" i="2"/>
  <c r="L2780" i="2"/>
  <c r="L2781" i="2"/>
  <c r="L2785" i="2"/>
  <c r="L2786" i="2"/>
  <c r="L2787" i="2"/>
  <c r="L2788" i="2"/>
  <c r="L2789" i="2"/>
  <c r="L2790" i="2"/>
  <c r="L2791" i="2"/>
  <c r="L2792" i="2"/>
  <c r="L2793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7" i="2"/>
  <c r="L2838" i="2"/>
  <c r="L2839" i="2"/>
  <c r="L2840" i="2"/>
  <c r="L2841" i="2"/>
  <c r="L2842" i="2"/>
  <c r="L2843" i="2"/>
  <c r="L2844" i="2"/>
  <c r="L2846" i="2"/>
  <c r="L2847" i="2"/>
  <c r="L2848" i="2"/>
  <c r="L2849" i="2"/>
  <c r="L2851" i="2"/>
  <c r="L2855" i="2"/>
  <c r="L2856" i="2"/>
  <c r="L2857" i="2"/>
  <c r="J3" i="2"/>
  <c r="J4" i="2"/>
  <c r="J5" i="2"/>
  <c r="J6" i="2"/>
  <c r="J7" i="2"/>
  <c r="J8" i="2"/>
  <c r="J9" i="2"/>
  <c r="J10" i="2"/>
  <c r="J11" i="2"/>
  <c r="J16" i="2"/>
  <c r="J17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5" i="2"/>
  <c r="J96" i="2"/>
  <c r="J97" i="2"/>
  <c r="J98" i="2"/>
  <c r="J99" i="2"/>
  <c r="J100" i="2"/>
  <c r="J101" i="2"/>
  <c r="J102" i="2"/>
  <c r="J103" i="2"/>
  <c r="J104" i="2"/>
  <c r="J105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4" i="2"/>
  <c r="J145" i="2"/>
  <c r="J146" i="2"/>
  <c r="J147" i="2"/>
  <c r="J148" i="2"/>
  <c r="J149" i="2"/>
  <c r="J150" i="2"/>
  <c r="J151" i="2"/>
  <c r="J152" i="2"/>
  <c r="J153" i="2"/>
  <c r="J154" i="2"/>
  <c r="J156" i="2"/>
  <c r="J157" i="2"/>
  <c r="J158" i="2"/>
  <c r="J159" i="2"/>
  <c r="J163" i="2"/>
  <c r="J164" i="2"/>
  <c r="J165" i="2"/>
  <c r="J166" i="2"/>
  <c r="J169" i="2"/>
  <c r="J170" i="2"/>
  <c r="J171" i="2"/>
  <c r="J172" i="2"/>
  <c r="J173" i="2"/>
  <c r="J174" i="2"/>
  <c r="J175" i="2"/>
  <c r="J176" i="2"/>
  <c r="J177" i="2"/>
  <c r="J179" i="2"/>
  <c r="J180" i="2"/>
  <c r="J181" i="2"/>
  <c r="J182" i="2"/>
  <c r="J183" i="2"/>
  <c r="J184" i="2"/>
  <c r="J185" i="2"/>
  <c r="J186" i="2"/>
  <c r="J187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9" i="2"/>
  <c r="J230" i="2"/>
  <c r="J231" i="2"/>
  <c r="J232" i="2"/>
  <c r="J233" i="2"/>
  <c r="J234" i="2"/>
  <c r="J237" i="2"/>
  <c r="J239" i="2"/>
  <c r="J240" i="2"/>
  <c r="J242" i="2"/>
  <c r="J243" i="2"/>
  <c r="J244" i="2"/>
  <c r="J245" i="2"/>
  <c r="J246" i="2"/>
  <c r="J247" i="2"/>
  <c r="J248" i="2"/>
  <c r="J249" i="2"/>
  <c r="J250" i="2"/>
  <c r="J251" i="2"/>
  <c r="J253" i="2"/>
  <c r="J255" i="2"/>
  <c r="J256" i="2"/>
  <c r="J257" i="2"/>
  <c r="J259" i="2"/>
  <c r="J260" i="2"/>
  <c r="J261" i="2"/>
  <c r="J263" i="2"/>
  <c r="J264" i="2"/>
  <c r="J265" i="2"/>
  <c r="J266" i="2"/>
  <c r="J269" i="2"/>
  <c r="J270" i="2"/>
  <c r="J271" i="2"/>
  <c r="J272" i="2"/>
  <c r="J274" i="2"/>
  <c r="J275" i="2"/>
  <c r="J276" i="2"/>
  <c r="J277" i="2"/>
  <c r="J279" i="2"/>
  <c r="J282" i="2"/>
  <c r="J283" i="2"/>
  <c r="J284" i="2"/>
  <c r="J285" i="2"/>
  <c r="J286" i="2"/>
  <c r="J287" i="2"/>
  <c r="J288" i="2"/>
  <c r="J289" i="2"/>
  <c r="J290" i="2"/>
  <c r="J291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8" i="2"/>
  <c r="J349" i="2"/>
  <c r="J350" i="2"/>
  <c r="J351" i="2"/>
  <c r="J352" i="2"/>
  <c r="J354" i="2"/>
  <c r="J355" i="2"/>
  <c r="J356" i="2"/>
  <c r="J357" i="2"/>
  <c r="J358" i="2"/>
  <c r="J359" i="2"/>
  <c r="J360" i="2"/>
  <c r="J361" i="2"/>
  <c r="J362" i="2"/>
  <c r="J363" i="2"/>
  <c r="J365" i="2"/>
  <c r="J367" i="2"/>
  <c r="J370" i="2"/>
  <c r="J371" i="2"/>
  <c r="J372" i="2"/>
  <c r="J373" i="2"/>
  <c r="J374" i="2"/>
  <c r="J375" i="2"/>
  <c r="J377" i="2"/>
  <c r="J380" i="2"/>
  <c r="J381" i="2"/>
  <c r="J382" i="2"/>
  <c r="J383" i="2"/>
  <c r="J384" i="2"/>
  <c r="J386" i="2"/>
  <c r="J385" i="2"/>
  <c r="J387" i="2"/>
  <c r="J388" i="2"/>
  <c r="J389" i="2"/>
  <c r="J390" i="2"/>
  <c r="J391" i="2"/>
  <c r="J393" i="2"/>
  <c r="J396" i="2"/>
  <c r="J398" i="2"/>
  <c r="J399" i="2"/>
  <c r="J400" i="2"/>
  <c r="J401" i="2"/>
  <c r="J402" i="2"/>
  <c r="J403" i="2"/>
  <c r="J404" i="2"/>
  <c r="J405" i="2"/>
  <c r="J407" i="2"/>
  <c r="J408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9" i="2"/>
  <c r="J448" i="2"/>
  <c r="J450" i="2"/>
  <c r="J451" i="2"/>
  <c r="J452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8" i="2"/>
  <c r="J512" i="2"/>
  <c r="J513" i="2"/>
  <c r="J514" i="2"/>
  <c r="J515" i="2"/>
  <c r="J516" i="2"/>
  <c r="J517" i="2"/>
  <c r="J518" i="2"/>
  <c r="J519" i="2"/>
  <c r="J520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2" i="2"/>
  <c r="J663" i="2"/>
  <c r="J665" i="2"/>
  <c r="J666" i="2"/>
  <c r="J671" i="2"/>
  <c r="J673" i="2"/>
  <c r="J674" i="2"/>
  <c r="J675" i="2"/>
  <c r="J676" i="2"/>
  <c r="J677" i="2"/>
  <c r="J678" i="2"/>
  <c r="J679" i="2"/>
  <c r="J680" i="2"/>
  <c r="J681" i="2"/>
  <c r="J682" i="2"/>
  <c r="J685" i="2"/>
  <c r="J689" i="2"/>
  <c r="J690" i="2"/>
  <c r="J691" i="2"/>
  <c r="J693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10" i="2"/>
  <c r="J711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52" i="2"/>
  <c r="J753" i="2"/>
  <c r="J754" i="2"/>
  <c r="J756" i="2"/>
  <c r="J757" i="2"/>
  <c r="J758" i="2"/>
  <c r="J759" i="2"/>
  <c r="J761" i="2"/>
  <c r="J762" i="2"/>
  <c r="J763" i="2"/>
  <c r="J764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90" i="2"/>
  <c r="J791" i="2"/>
  <c r="J792" i="2"/>
  <c r="J793" i="2"/>
  <c r="J797" i="2"/>
  <c r="J798" i="2"/>
  <c r="J799" i="2"/>
  <c r="J800" i="2"/>
  <c r="J801" i="2"/>
  <c r="J802" i="2"/>
  <c r="J803" i="2"/>
  <c r="J804" i="2"/>
  <c r="J807" i="2"/>
  <c r="J808" i="2"/>
  <c r="J809" i="2"/>
  <c r="J810" i="2"/>
  <c r="J811" i="2"/>
  <c r="J812" i="2"/>
  <c r="J814" i="2"/>
  <c r="J816" i="2"/>
  <c r="J817" i="2"/>
  <c r="J818" i="2"/>
  <c r="J819" i="2"/>
  <c r="J820" i="2"/>
  <c r="J822" i="2"/>
  <c r="J823" i="2"/>
  <c r="J824" i="2"/>
  <c r="J825" i="2"/>
  <c r="J830" i="2"/>
  <c r="J831" i="2"/>
  <c r="J832" i="2"/>
  <c r="J833" i="2"/>
  <c r="J834" i="2"/>
  <c r="J835" i="2"/>
  <c r="J836" i="2"/>
  <c r="J837" i="2"/>
  <c r="J838" i="2"/>
  <c r="J839" i="2"/>
  <c r="J840" i="2"/>
  <c r="J842" i="2"/>
  <c r="J843" i="2"/>
  <c r="J844" i="2"/>
  <c r="J845" i="2"/>
  <c r="J846" i="2"/>
  <c r="J847" i="2"/>
  <c r="J848" i="2"/>
  <c r="J850" i="2"/>
  <c r="J851" i="2"/>
  <c r="J852" i="2"/>
  <c r="J853" i="2"/>
  <c r="J854" i="2"/>
  <c r="J855" i="2"/>
  <c r="J856" i="2"/>
  <c r="J857" i="2"/>
  <c r="J858" i="2"/>
  <c r="J859" i="2"/>
  <c r="J860" i="2"/>
  <c r="J862" i="2"/>
  <c r="J863" i="2"/>
  <c r="J865" i="2"/>
  <c r="J866" i="2"/>
  <c r="J867" i="2"/>
  <c r="J868" i="2"/>
  <c r="J869" i="2"/>
  <c r="J870" i="2"/>
  <c r="J815" i="2"/>
  <c r="J872" i="2"/>
  <c r="J873" i="2"/>
  <c r="J874" i="2"/>
  <c r="J875" i="2"/>
  <c r="J876" i="2"/>
  <c r="J877" i="2"/>
  <c r="J879" i="2"/>
  <c r="J881" i="2"/>
  <c r="J882" i="2"/>
  <c r="J883" i="2"/>
  <c r="J884" i="2"/>
  <c r="J885" i="2"/>
  <c r="J886" i="2"/>
  <c r="J888" i="2"/>
  <c r="J889" i="2"/>
  <c r="J890" i="2"/>
  <c r="J891" i="2"/>
  <c r="J893" i="2"/>
  <c r="J894" i="2"/>
  <c r="J895" i="2"/>
  <c r="J896" i="2"/>
  <c r="J897" i="2"/>
  <c r="J898" i="2"/>
  <c r="J899" i="2"/>
  <c r="J901" i="2"/>
  <c r="J902" i="2"/>
  <c r="J904" i="2"/>
  <c r="J906" i="2"/>
  <c r="J907" i="2"/>
  <c r="J908" i="2"/>
  <c r="J910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80" i="2"/>
  <c r="J981" i="2"/>
  <c r="J982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9" i="2"/>
  <c r="J998" i="2"/>
  <c r="J1000" i="2"/>
  <c r="J1001" i="2"/>
  <c r="J1002" i="2"/>
  <c r="J1003" i="2"/>
  <c r="J1004" i="2"/>
  <c r="J1005" i="2"/>
  <c r="J1006" i="2"/>
  <c r="J1007" i="2"/>
  <c r="J1008" i="2"/>
  <c r="J1009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32" i="2"/>
  <c r="J1033" i="2"/>
  <c r="J1034" i="2"/>
  <c r="J1035" i="2"/>
  <c r="J1036" i="2"/>
  <c r="J1037" i="2"/>
  <c r="J1038" i="2"/>
  <c r="J1039" i="2"/>
  <c r="J1040" i="2"/>
  <c r="J1041" i="2"/>
  <c r="J1043" i="2"/>
  <c r="J1044" i="2"/>
  <c r="J1045" i="2"/>
  <c r="J1046" i="2"/>
  <c r="J1047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9" i="2"/>
  <c r="J1070" i="2"/>
  <c r="J1071" i="2"/>
  <c r="J1072" i="2"/>
  <c r="J1073" i="2"/>
  <c r="J1074" i="2"/>
  <c r="J1075" i="2"/>
  <c r="J1076" i="2"/>
  <c r="J1077" i="2"/>
  <c r="J1078" i="2"/>
  <c r="J1082" i="2"/>
  <c r="J1083" i="2"/>
  <c r="J1084" i="2"/>
  <c r="J1085" i="2"/>
  <c r="J1086" i="2"/>
  <c r="J1087" i="2"/>
  <c r="J1088" i="2"/>
  <c r="J1091" i="2"/>
  <c r="J1090" i="2"/>
  <c r="J1092" i="2"/>
  <c r="J1093" i="2"/>
  <c r="J1094" i="2"/>
  <c r="J1095" i="2"/>
  <c r="J1096" i="2"/>
  <c r="J1097" i="2"/>
  <c r="J1098" i="2"/>
  <c r="J1099" i="2"/>
  <c r="J1100" i="2"/>
  <c r="J1101" i="2"/>
  <c r="J1103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30" i="2"/>
  <c r="J1131" i="2"/>
  <c r="J1132" i="2"/>
  <c r="J1133" i="2"/>
  <c r="J1134" i="2"/>
  <c r="J1135" i="2"/>
  <c r="J1136" i="2"/>
  <c r="J1138" i="2"/>
  <c r="J1139" i="2"/>
  <c r="J1140" i="2"/>
  <c r="J1141" i="2"/>
  <c r="J1142" i="2"/>
  <c r="J1143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3" i="2"/>
  <c r="J1204" i="2"/>
  <c r="J1205" i="2"/>
  <c r="J1206" i="2"/>
  <c r="J1207" i="2"/>
  <c r="J1208" i="2"/>
  <c r="J1209" i="2"/>
  <c r="J1210" i="2"/>
  <c r="J1212" i="2"/>
  <c r="J1213" i="2"/>
  <c r="J1214" i="2"/>
  <c r="J1216" i="2"/>
  <c r="J1217" i="2"/>
  <c r="J1218" i="2"/>
  <c r="J1219" i="2"/>
  <c r="J1220" i="2"/>
  <c r="J1221" i="2"/>
  <c r="J1222" i="2"/>
  <c r="J1223" i="2"/>
  <c r="J1224" i="2"/>
  <c r="J1225" i="2"/>
  <c r="J1226" i="2"/>
  <c r="J1228" i="2"/>
  <c r="J1229" i="2"/>
  <c r="J1230" i="2"/>
  <c r="J1231" i="2"/>
  <c r="J1232" i="2"/>
  <c r="J1233" i="2"/>
  <c r="J1234" i="2"/>
  <c r="J1235" i="2"/>
  <c r="J1236" i="2"/>
  <c r="J1237" i="2"/>
  <c r="J1238" i="2"/>
  <c r="J1245" i="2"/>
  <c r="J1246" i="2"/>
  <c r="J1248" i="2"/>
  <c r="J1249" i="2"/>
  <c r="J1250" i="2"/>
  <c r="J1251" i="2"/>
  <c r="J1252" i="2"/>
  <c r="J1254" i="2"/>
  <c r="J1255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2" i="2"/>
  <c r="J1283" i="2"/>
  <c r="J1284" i="2"/>
  <c r="J1285" i="2"/>
  <c r="J1286" i="2"/>
  <c r="J1289" i="2"/>
  <c r="J1290" i="2"/>
  <c r="J1291" i="2"/>
  <c r="J1293" i="2"/>
  <c r="J1294" i="2"/>
  <c r="J1295" i="2"/>
  <c r="J1297" i="2"/>
  <c r="J1298" i="2"/>
  <c r="J1299" i="2"/>
  <c r="J1301" i="2"/>
  <c r="J1302" i="2"/>
  <c r="J1303" i="2"/>
  <c r="J1305" i="2"/>
  <c r="J1307" i="2"/>
  <c r="J1308" i="2"/>
  <c r="J1309" i="2"/>
  <c r="J1310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9" i="2"/>
  <c r="J1330" i="2"/>
  <c r="J1331" i="2"/>
  <c r="J1332" i="2"/>
  <c r="J1333" i="2"/>
  <c r="J1335" i="2"/>
  <c r="J1336" i="2"/>
  <c r="J1338" i="2"/>
  <c r="J1339" i="2"/>
  <c r="J1340" i="2"/>
  <c r="J1342" i="2"/>
  <c r="J1343" i="2"/>
  <c r="J1344" i="2"/>
  <c r="J1345" i="2"/>
  <c r="J1346" i="2"/>
  <c r="J1347" i="2"/>
  <c r="J1349" i="2"/>
  <c r="J1350" i="2"/>
  <c r="J1351" i="2"/>
  <c r="J1352" i="2"/>
  <c r="J1353" i="2"/>
  <c r="J1355" i="2"/>
  <c r="J1356" i="2"/>
  <c r="J1357" i="2"/>
  <c r="J1358" i="2"/>
  <c r="J1359" i="2"/>
  <c r="J1360" i="2"/>
  <c r="J1361" i="2"/>
  <c r="J1362" i="2"/>
  <c r="J1368" i="2"/>
  <c r="J1369" i="2"/>
  <c r="J1370" i="2"/>
  <c r="J1371" i="2"/>
  <c r="J1372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2" i="2"/>
  <c r="J1463" i="2"/>
  <c r="J1464" i="2"/>
  <c r="J1465" i="2"/>
  <c r="J1466" i="2"/>
  <c r="J1467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3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8" i="2"/>
  <c r="J1549" i="2"/>
  <c r="J1550" i="2"/>
  <c r="J1551" i="2"/>
  <c r="J1552" i="2"/>
  <c r="J1553" i="2"/>
  <c r="J1554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4" i="2"/>
  <c r="J1575" i="2"/>
  <c r="J1576" i="2"/>
  <c r="J1577" i="2"/>
  <c r="J1578" i="2"/>
  <c r="J1580" i="2"/>
  <c r="J1581" i="2"/>
  <c r="J1582" i="2"/>
  <c r="J1583" i="2"/>
  <c r="J1584" i="2"/>
  <c r="J1587" i="2"/>
  <c r="J1588" i="2"/>
  <c r="J1589" i="2"/>
  <c r="J1590" i="2"/>
  <c r="J1591" i="2"/>
  <c r="J1593" i="2"/>
  <c r="J1592" i="2"/>
  <c r="J1594" i="2"/>
  <c r="J1596" i="2"/>
  <c r="J1597" i="2"/>
  <c r="J1599" i="2"/>
  <c r="J1600" i="2"/>
  <c r="J1601" i="2"/>
  <c r="J1602" i="2"/>
  <c r="J1603" i="2"/>
  <c r="J1604" i="2"/>
  <c r="J1605" i="2"/>
  <c r="J1607" i="2"/>
  <c r="J1608" i="2"/>
  <c r="J1609" i="2"/>
  <c r="J1610" i="2"/>
  <c r="J1611" i="2"/>
  <c r="J1613" i="2"/>
  <c r="J1614" i="2"/>
  <c r="J1615" i="2"/>
  <c r="J1617" i="2"/>
  <c r="J1618" i="2"/>
  <c r="J1621" i="2"/>
  <c r="J1626" i="2"/>
  <c r="J1628" i="2"/>
  <c r="J1629" i="2"/>
  <c r="J1630" i="2"/>
  <c r="J1631" i="2"/>
  <c r="J1634" i="2"/>
  <c r="J1635" i="2"/>
  <c r="J1636" i="2"/>
  <c r="J1637" i="2"/>
  <c r="J1638" i="2"/>
  <c r="J1639" i="2"/>
  <c r="J1640" i="2"/>
  <c r="J1644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80" i="2"/>
  <c r="J1681" i="2"/>
  <c r="J1682" i="2"/>
  <c r="J1683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11" i="2"/>
  <c r="J1712" i="2"/>
  <c r="J1713" i="2"/>
  <c r="J1714" i="2"/>
  <c r="J1715" i="2"/>
  <c r="J1716" i="2"/>
  <c r="J1717" i="2"/>
  <c r="J1718" i="2"/>
  <c r="J1722" i="2"/>
  <c r="J1723" i="2"/>
  <c r="J1724" i="2"/>
  <c r="J1725" i="2"/>
  <c r="J1726" i="2"/>
  <c r="J1727" i="2"/>
  <c r="J1728" i="2"/>
  <c r="J1729" i="2"/>
  <c r="J1730" i="2"/>
  <c r="J1731" i="2"/>
  <c r="J1732" i="2"/>
  <c r="J1734" i="2"/>
  <c r="J1735" i="2"/>
  <c r="J1733" i="2"/>
  <c r="J1736" i="2"/>
  <c r="J1737" i="2"/>
  <c r="J1738" i="2"/>
  <c r="J1739" i="2"/>
  <c r="J1740" i="2"/>
  <c r="J1741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6" i="2"/>
  <c r="J1757" i="2"/>
  <c r="J1758" i="2"/>
  <c r="J1759" i="2"/>
  <c r="J1761" i="2"/>
  <c r="J1762" i="2"/>
  <c r="J1763" i="2"/>
  <c r="J1765" i="2"/>
  <c r="J1768" i="2"/>
  <c r="J1769" i="2"/>
  <c r="J1770" i="2"/>
  <c r="J1771" i="2"/>
  <c r="J1772" i="2"/>
  <c r="J1773" i="2"/>
  <c r="J1774" i="2"/>
  <c r="J1775" i="2"/>
  <c r="J1776" i="2"/>
  <c r="J1780" i="2"/>
  <c r="J1781" i="2"/>
  <c r="J1782" i="2"/>
  <c r="J1783" i="2"/>
  <c r="J1784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7" i="2"/>
  <c r="J1838" i="2"/>
  <c r="J1839" i="2"/>
  <c r="J1840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6" i="2"/>
  <c r="J1918" i="2"/>
  <c r="J1919" i="2"/>
  <c r="J1920" i="2"/>
  <c r="J1921" i="2"/>
  <c r="J1922" i="2"/>
  <c r="J1923" i="2"/>
  <c r="J1924" i="2"/>
  <c r="J1926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2" i="2"/>
  <c r="J1973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5" i="2"/>
  <c r="J2256" i="2"/>
  <c r="J2257" i="2"/>
  <c r="J2258" i="2"/>
  <c r="J2259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9" i="2"/>
  <c r="J2288" i="2"/>
  <c r="J2290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10" i="2"/>
  <c r="J2311" i="2"/>
  <c r="J2312" i="2"/>
  <c r="J2316" i="2"/>
  <c r="J2317" i="2"/>
  <c r="J2319" i="2"/>
  <c r="J2320" i="2"/>
  <c r="J2321" i="2"/>
  <c r="J2322" i="2"/>
  <c r="J2324" i="2"/>
  <c r="J2325" i="2"/>
  <c r="J2326" i="2"/>
  <c r="J2328" i="2"/>
  <c r="J2329" i="2"/>
  <c r="J2330" i="2"/>
  <c r="J2332" i="2"/>
  <c r="J2333" i="2"/>
  <c r="J2334" i="2"/>
  <c r="J2336" i="2"/>
  <c r="J2337" i="2"/>
  <c r="J2339" i="2"/>
  <c r="J2340" i="2"/>
  <c r="J2341" i="2"/>
  <c r="J2342" i="2"/>
  <c r="J2343" i="2"/>
  <c r="J2344" i="2"/>
  <c r="J2345" i="2"/>
  <c r="J2347" i="2"/>
  <c r="J2348" i="2"/>
  <c r="J2349" i="2"/>
  <c r="J2350" i="2"/>
  <c r="J2351" i="2"/>
  <c r="J2352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8" i="2"/>
  <c r="J2369" i="2"/>
  <c r="J2370" i="2"/>
  <c r="J2371" i="2"/>
  <c r="J2372" i="2"/>
  <c r="J2373" i="2"/>
  <c r="J2374" i="2"/>
  <c r="J2375" i="2"/>
  <c r="J2378" i="2"/>
  <c r="J2379" i="2"/>
  <c r="J2380" i="2"/>
  <c r="J2381" i="2"/>
  <c r="J2384" i="2"/>
  <c r="J2385" i="2"/>
  <c r="J2386" i="2"/>
  <c r="J2387" i="2"/>
  <c r="J2388" i="2"/>
  <c r="J2389" i="2"/>
  <c r="J2390" i="2"/>
  <c r="J2391" i="2"/>
  <c r="J2392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2" i="2"/>
  <c r="J2414" i="2"/>
  <c r="J2415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11" i="2"/>
  <c r="J2512" i="2"/>
  <c r="J2513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3" i="2"/>
  <c r="J2542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8" i="2"/>
  <c r="J2647" i="2"/>
  <c r="J2649" i="2"/>
  <c r="J2650" i="2"/>
  <c r="J2651" i="2"/>
  <c r="J2652" i="2"/>
  <c r="J2654" i="2"/>
  <c r="J2653" i="2"/>
  <c r="J2665" i="2"/>
  <c r="J2655" i="2"/>
  <c r="J2656" i="2"/>
  <c r="J2663" i="2"/>
  <c r="J2661" i="2"/>
  <c r="J2662" i="2"/>
  <c r="J2664" i="2"/>
  <c r="J2657" i="2"/>
  <c r="J2658" i="2"/>
  <c r="J2659" i="2"/>
  <c r="J2660" i="2"/>
  <c r="J2666" i="2"/>
  <c r="J2667" i="2"/>
  <c r="J2671" i="2"/>
  <c r="J2670" i="2"/>
  <c r="J2669" i="2"/>
  <c r="J2668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2" i="2"/>
  <c r="J2741" i="2"/>
  <c r="J2743" i="2"/>
  <c r="J2744" i="2"/>
  <c r="J2745" i="2"/>
  <c r="J2746" i="2"/>
  <c r="J2747" i="2"/>
  <c r="J2748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5" i="2"/>
  <c r="J2776" i="2"/>
  <c r="J2777" i="2"/>
  <c r="J2778" i="2"/>
  <c r="J2779" i="2"/>
  <c r="J2780" i="2"/>
  <c r="J2781" i="2"/>
  <c r="J2785" i="2"/>
  <c r="J2786" i="2"/>
  <c r="J2787" i="2"/>
  <c r="J2788" i="2"/>
  <c r="J2789" i="2"/>
  <c r="J2790" i="2"/>
  <c r="J2791" i="2"/>
  <c r="J2792" i="2"/>
  <c r="J2793" i="2"/>
  <c r="J2794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5" i="2"/>
  <c r="J2856" i="2"/>
  <c r="J2857" i="2"/>
  <c r="H3" i="2"/>
  <c r="Q3" i="2" s="1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1" i="2"/>
  <c r="P222" i="2"/>
  <c r="P223" i="2"/>
  <c r="P224" i="2"/>
  <c r="P225" i="2"/>
  <c r="P226" i="2"/>
  <c r="P227" i="2"/>
  <c r="P229" i="2"/>
  <c r="P230" i="2"/>
  <c r="P231" i="2"/>
  <c r="P232" i="2"/>
  <c r="P233" i="2"/>
  <c r="P234" i="2"/>
  <c r="P236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9" i="2"/>
  <c r="P260" i="2"/>
  <c r="P261" i="2"/>
  <c r="P263" i="2"/>
  <c r="P264" i="2"/>
  <c r="P265" i="2"/>
  <c r="P266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9" i="2"/>
  <c r="P290" i="2"/>
  <c r="P291" i="2"/>
  <c r="P292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3" i="2"/>
  <c r="P364" i="2"/>
  <c r="P365" i="2"/>
  <c r="P367" i="2"/>
  <c r="P370" i="2"/>
  <c r="P372" i="2"/>
  <c r="P373" i="2"/>
  <c r="P374" i="2"/>
  <c r="P375" i="2"/>
  <c r="P377" i="2"/>
  <c r="P379" i="2"/>
  <c r="P380" i="2"/>
  <c r="P381" i="2"/>
  <c r="P382" i="2"/>
  <c r="P383" i="2"/>
  <c r="P384" i="2"/>
  <c r="P386" i="2"/>
  <c r="P388" i="2"/>
  <c r="P391" i="2"/>
  <c r="P393" i="2"/>
  <c r="P396" i="2"/>
  <c r="P398" i="2"/>
  <c r="P400" i="2"/>
  <c r="P402" i="2"/>
  <c r="P403" i="2"/>
  <c r="P404" i="2"/>
  <c r="P405" i="2"/>
  <c r="P408" i="2"/>
  <c r="P410" i="2"/>
  <c r="P411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9" i="2"/>
  <c r="P448" i="2"/>
  <c r="P450" i="2"/>
  <c r="P451" i="2"/>
  <c r="P452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2" i="2"/>
  <c r="P503" i="2"/>
  <c r="P506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2" i="2"/>
  <c r="P663" i="2"/>
  <c r="P664" i="2"/>
  <c r="P665" i="2"/>
  <c r="P666" i="2"/>
  <c r="P668" i="2"/>
  <c r="P671" i="2"/>
  <c r="P673" i="2"/>
  <c r="P674" i="2"/>
  <c r="P675" i="2"/>
  <c r="P676" i="2"/>
  <c r="P677" i="2"/>
  <c r="P678" i="2"/>
  <c r="P679" i="2"/>
  <c r="P681" i="2"/>
  <c r="P682" i="2"/>
  <c r="P685" i="2"/>
  <c r="P689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7" i="2"/>
  <c r="P788" i="2"/>
  <c r="P790" i="2"/>
  <c r="P791" i="2"/>
  <c r="P792" i="2"/>
  <c r="P793" i="2"/>
  <c r="P797" i="2"/>
  <c r="P798" i="2"/>
  <c r="P799" i="2"/>
  <c r="P800" i="2"/>
  <c r="P801" i="2"/>
  <c r="P802" i="2"/>
  <c r="P804" i="2"/>
  <c r="P806" i="2"/>
  <c r="P808" i="2"/>
  <c r="P809" i="2"/>
  <c r="P810" i="2"/>
  <c r="P811" i="2"/>
  <c r="P812" i="2"/>
  <c r="P816" i="2"/>
  <c r="P817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15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8" i="2"/>
  <c r="P889" i="2"/>
  <c r="P890" i="2"/>
  <c r="P891" i="2"/>
  <c r="P893" i="2"/>
  <c r="P894" i="2"/>
  <c r="P895" i="2"/>
  <c r="P896" i="2"/>
  <c r="P897" i="2"/>
  <c r="P898" i="2"/>
  <c r="P899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5" i="2"/>
  <c r="P946" i="2"/>
  <c r="P948" i="2"/>
  <c r="P949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9" i="2"/>
  <c r="P998" i="2"/>
  <c r="P1000" i="2"/>
  <c r="P1001" i="2"/>
  <c r="P1002" i="2"/>
  <c r="P1003" i="2"/>
  <c r="P1004" i="2"/>
  <c r="P1005" i="2"/>
  <c r="P1006" i="2"/>
  <c r="P1007" i="2"/>
  <c r="P1008" i="2"/>
  <c r="P1009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2" i="2"/>
  <c r="P1033" i="2"/>
  <c r="P1034" i="2"/>
  <c r="P1035" i="2"/>
  <c r="P1036" i="2"/>
  <c r="P1037" i="2"/>
  <c r="P1038" i="2"/>
  <c r="P1039" i="2"/>
  <c r="P1040" i="2"/>
  <c r="P1041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80" i="2"/>
  <c r="P1082" i="2"/>
  <c r="P1083" i="2"/>
  <c r="P1084" i="2"/>
  <c r="P1085" i="2"/>
  <c r="P1086" i="2"/>
  <c r="P1087" i="2"/>
  <c r="P1088" i="2"/>
  <c r="P1089" i="2"/>
  <c r="P1091" i="2"/>
  <c r="P1090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8" i="2"/>
  <c r="P1229" i="2"/>
  <c r="P1230" i="2"/>
  <c r="P1231" i="2"/>
  <c r="P1232" i="2"/>
  <c r="P1233" i="2"/>
  <c r="P1234" i="2"/>
  <c r="P1235" i="2"/>
  <c r="P1236" i="2"/>
  <c r="P1237" i="2"/>
  <c r="P1238" i="2"/>
  <c r="P1244" i="2"/>
  <c r="P1245" i="2"/>
  <c r="P1247" i="2"/>
  <c r="P1248" i="2"/>
  <c r="P1249" i="2"/>
  <c r="P1250" i="2"/>
  <c r="P1251" i="2"/>
  <c r="P1252" i="2"/>
  <c r="P1253" i="2"/>
  <c r="P1254" i="2"/>
  <c r="P1255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9" i="2"/>
  <c r="P1290" i="2"/>
  <c r="P1291" i="2"/>
  <c r="P1292" i="2"/>
  <c r="P1293" i="2"/>
  <c r="P1294" i="2"/>
  <c r="P1295" i="2"/>
  <c r="P1296" i="2"/>
  <c r="P1297" i="2"/>
  <c r="P1298" i="2"/>
  <c r="P1299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9" i="2"/>
  <c r="P1330" i="2"/>
  <c r="P1331" i="2"/>
  <c r="P1332" i="2"/>
  <c r="P1333" i="2"/>
  <c r="P1335" i="2"/>
  <c r="P1336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4" i="2"/>
  <c r="P1365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8" i="2"/>
  <c r="P1479" i="2"/>
  <c r="P1480" i="2"/>
  <c r="P1483" i="2"/>
  <c r="P1484" i="2"/>
  <c r="P1485" i="2"/>
  <c r="P1486" i="2"/>
  <c r="P1487" i="2"/>
  <c r="P1488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3" i="2"/>
  <c r="P1592" i="2"/>
  <c r="P1594" i="2"/>
  <c r="P1596" i="2"/>
  <c r="P1597" i="2"/>
  <c r="P1598" i="2"/>
  <c r="P1599" i="2"/>
  <c r="P1600" i="2"/>
  <c r="P1601" i="2"/>
  <c r="P1602" i="2"/>
  <c r="P1603" i="2"/>
  <c r="P1604" i="2"/>
  <c r="P1605" i="2"/>
  <c r="P1607" i="2"/>
  <c r="P1608" i="2"/>
  <c r="P1609" i="2"/>
  <c r="P1610" i="2"/>
  <c r="P1611" i="2"/>
  <c r="P1613" i="2"/>
  <c r="P1614" i="2"/>
  <c r="P1615" i="2"/>
  <c r="P1618" i="2"/>
  <c r="P1619" i="2"/>
  <c r="P1621" i="2"/>
  <c r="P1626" i="2"/>
  <c r="P1629" i="2"/>
  <c r="P1630" i="2"/>
  <c r="P1631" i="2"/>
  <c r="P1634" i="2"/>
  <c r="P1635" i="2"/>
  <c r="P1636" i="2"/>
  <c r="P1637" i="2"/>
  <c r="P1638" i="2"/>
  <c r="P1639" i="2"/>
  <c r="P1640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10" i="2"/>
  <c r="P1711" i="2"/>
  <c r="P1712" i="2"/>
  <c r="P1713" i="2"/>
  <c r="P1714" i="2"/>
  <c r="P1715" i="2"/>
  <c r="P1716" i="2"/>
  <c r="P1717" i="2"/>
  <c r="P1718" i="2"/>
  <c r="P1720" i="2"/>
  <c r="P1722" i="2"/>
  <c r="P1723" i="2"/>
  <c r="P1724" i="2"/>
  <c r="P1725" i="2"/>
  <c r="P1726" i="2"/>
  <c r="P1727" i="2"/>
  <c r="P1728" i="2"/>
  <c r="P1729" i="2"/>
  <c r="P1730" i="2"/>
  <c r="P1731" i="2"/>
  <c r="P1732" i="2"/>
  <c r="P1734" i="2"/>
  <c r="P1735" i="2"/>
  <c r="P1733" i="2"/>
  <c r="P1736" i="2"/>
  <c r="P1737" i="2"/>
  <c r="P1738" i="2"/>
  <c r="P1739" i="2"/>
  <c r="P1740" i="2"/>
  <c r="P1741" i="2"/>
  <c r="P1742" i="2"/>
  <c r="P1743" i="2"/>
  <c r="P1744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2" i="2"/>
  <c r="P1763" i="2"/>
  <c r="P1765" i="2"/>
  <c r="P1766" i="2"/>
  <c r="P1768" i="2"/>
  <c r="P1769" i="2"/>
  <c r="P1770" i="2"/>
  <c r="P1771" i="2"/>
  <c r="P1772" i="2"/>
  <c r="P1773" i="2"/>
  <c r="P1774" i="2"/>
  <c r="P1775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5" i="2"/>
  <c r="P1806" i="2"/>
  <c r="P1807" i="2"/>
  <c r="P1808" i="2"/>
  <c r="P1809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80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1" i="2"/>
  <c r="P2123" i="2"/>
  <c r="P2124" i="2"/>
  <c r="P2125" i="2"/>
  <c r="P2126" i="2"/>
  <c r="P2127" i="2"/>
  <c r="P2128" i="2"/>
  <c r="P2129" i="2"/>
  <c r="P2130" i="2"/>
  <c r="P2131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6" i="2"/>
  <c r="P2237" i="2"/>
  <c r="P2238" i="2"/>
  <c r="P2239" i="2"/>
  <c r="P2240" i="2"/>
  <c r="P2241" i="2"/>
  <c r="P2242" i="2"/>
  <c r="P2243" i="2"/>
  <c r="P2245" i="2"/>
  <c r="P2246" i="2"/>
  <c r="P2247" i="2"/>
  <c r="P2248" i="2"/>
  <c r="P2249" i="2"/>
  <c r="P2250" i="2"/>
  <c r="P2252" i="2"/>
  <c r="P2255" i="2"/>
  <c r="P2256" i="2"/>
  <c r="P2258" i="2"/>
  <c r="P2259" i="2"/>
  <c r="P2260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9" i="2"/>
  <c r="P2288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10" i="2"/>
  <c r="P2311" i="2"/>
  <c r="P2312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9" i="2"/>
  <c r="P2340" i="2"/>
  <c r="P2341" i="2"/>
  <c r="P2342" i="2"/>
  <c r="P2343" i="2"/>
  <c r="P2345" i="2"/>
  <c r="P2346" i="2"/>
  <c r="P2347" i="2"/>
  <c r="P2348" i="2"/>
  <c r="P2349" i="2"/>
  <c r="P2350" i="2"/>
  <c r="P2351" i="2"/>
  <c r="P2352" i="2"/>
  <c r="P2354" i="2"/>
  <c r="P2355" i="2"/>
  <c r="P2356" i="2"/>
  <c r="P2357" i="2"/>
  <c r="P2358" i="2"/>
  <c r="P2359" i="2"/>
  <c r="P2361" i="2"/>
  <c r="P2362" i="2"/>
  <c r="P2363" i="2"/>
  <c r="P2364" i="2"/>
  <c r="P2365" i="2"/>
  <c r="P2366" i="2"/>
  <c r="P2368" i="2"/>
  <c r="P2369" i="2"/>
  <c r="P2371" i="2"/>
  <c r="P2372" i="2"/>
  <c r="P2373" i="2"/>
  <c r="P2374" i="2"/>
  <c r="P2375" i="2"/>
  <c r="P2378" i="2"/>
  <c r="P2379" i="2"/>
  <c r="P2380" i="2"/>
  <c r="P2381" i="2"/>
  <c r="P2385" i="2"/>
  <c r="P2386" i="2"/>
  <c r="P2387" i="2"/>
  <c r="P2389" i="2"/>
  <c r="P2390" i="2"/>
  <c r="P2391" i="2"/>
  <c r="P2392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8" i="2"/>
  <c r="P2511" i="2"/>
  <c r="P2512" i="2"/>
  <c r="P2513" i="2"/>
  <c r="P2518" i="2"/>
  <c r="P2519" i="2"/>
  <c r="P2520" i="2"/>
  <c r="P2521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1" i="2"/>
  <c r="P2543" i="2"/>
  <c r="P2542" i="2"/>
  <c r="P2544" i="2"/>
  <c r="P2546" i="2"/>
  <c r="P2547" i="2"/>
  <c r="P2549" i="2"/>
  <c r="P2550" i="2"/>
  <c r="P2551" i="2"/>
  <c r="P2552" i="2"/>
  <c r="P2553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6" i="2"/>
  <c r="P2648" i="2"/>
  <c r="P2647" i="2"/>
  <c r="P2649" i="2"/>
  <c r="P2650" i="2"/>
  <c r="P2651" i="2"/>
  <c r="P2652" i="2"/>
  <c r="P2654" i="2"/>
  <c r="P2653" i="2"/>
  <c r="P2665" i="2"/>
  <c r="P2655" i="2"/>
  <c r="P2656" i="2"/>
  <c r="P2663" i="2"/>
  <c r="P2661" i="2"/>
  <c r="P2662" i="2"/>
  <c r="P2664" i="2"/>
  <c r="P2657" i="2"/>
  <c r="P2658" i="2"/>
  <c r="P2659" i="2"/>
  <c r="P2660" i="2"/>
  <c r="P2666" i="2"/>
  <c r="P2667" i="2"/>
  <c r="P2671" i="2"/>
  <c r="P2670" i="2"/>
  <c r="P2669" i="2"/>
  <c r="P2668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2" i="2"/>
  <c r="P2741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5" i="2"/>
  <c r="P2776" i="2"/>
  <c r="P2777" i="2"/>
  <c r="P2778" i="2"/>
  <c r="P2779" i="2"/>
  <c r="P2780" i="2"/>
  <c r="P2781" i="2"/>
  <c r="P2785" i="2"/>
  <c r="P2786" i="2"/>
  <c r="P2787" i="2"/>
  <c r="P2788" i="2"/>
  <c r="P2789" i="2"/>
  <c r="P2790" i="2"/>
  <c r="P2791" i="2"/>
  <c r="P2792" i="2"/>
  <c r="P2793" i="2"/>
  <c r="P2794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52" i="2"/>
  <c r="P2854" i="2"/>
  <c r="P2855" i="2"/>
  <c r="P2856" i="2"/>
  <c r="P2857" i="2"/>
  <c r="O4" i="1"/>
  <c r="M3" i="1"/>
  <c r="M4" i="1"/>
  <c r="M5" i="1"/>
  <c r="M6" i="1"/>
  <c r="M8" i="1"/>
  <c r="M9" i="1"/>
  <c r="M10" i="1"/>
  <c r="M12" i="1"/>
  <c r="M13" i="1"/>
  <c r="M18" i="1"/>
  <c r="M21" i="1"/>
  <c r="M22" i="1"/>
  <c r="M24" i="1"/>
  <c r="M25" i="1"/>
  <c r="M26" i="1"/>
  <c r="M27" i="1"/>
  <c r="M29" i="1"/>
  <c r="M31" i="1"/>
  <c r="M32" i="1"/>
  <c r="M33" i="1"/>
  <c r="M34" i="1"/>
  <c r="M35" i="1"/>
  <c r="M38" i="1"/>
  <c r="M40" i="1"/>
  <c r="M41" i="1"/>
  <c r="M42" i="1"/>
  <c r="M43" i="1"/>
  <c r="M44" i="1"/>
  <c r="M45" i="1"/>
  <c r="M46" i="1"/>
  <c r="M47" i="1"/>
  <c r="M48" i="1"/>
  <c r="M50" i="1"/>
  <c r="M51" i="1"/>
  <c r="M52" i="1"/>
  <c r="M54" i="1"/>
  <c r="M57" i="1"/>
  <c r="M58" i="1"/>
  <c r="M59" i="1"/>
  <c r="M60" i="1"/>
  <c r="M61" i="1"/>
  <c r="M62" i="1"/>
  <c r="M66" i="1"/>
  <c r="M67" i="1"/>
  <c r="M69" i="1"/>
  <c r="M70" i="1"/>
  <c r="M71" i="1"/>
  <c r="M75" i="1"/>
  <c r="M76" i="1"/>
  <c r="M78" i="1"/>
  <c r="M79" i="1"/>
  <c r="M80" i="1"/>
  <c r="M81" i="1"/>
  <c r="M82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1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2" i="1"/>
  <c r="M125" i="1"/>
  <c r="M126" i="1"/>
  <c r="M127" i="1"/>
  <c r="M128" i="1"/>
  <c r="M129" i="1"/>
  <c r="M130" i="1"/>
  <c r="M131" i="1"/>
  <c r="M132" i="1"/>
  <c r="M135" i="1"/>
  <c r="M136" i="1"/>
  <c r="M137" i="1"/>
  <c r="M138" i="1"/>
  <c r="M139" i="1"/>
  <c r="M140" i="1"/>
  <c r="M141" i="1"/>
  <c r="M142" i="1"/>
  <c r="M143" i="1"/>
  <c r="M144" i="1"/>
  <c r="M149" i="1"/>
  <c r="M151" i="1"/>
  <c r="M152" i="1"/>
  <c r="M154" i="1"/>
  <c r="M155" i="1"/>
  <c r="M156" i="1"/>
  <c r="M157" i="1"/>
  <c r="M158" i="1"/>
  <c r="M159" i="1"/>
  <c r="M160" i="1"/>
  <c r="M163" i="1"/>
  <c r="M164" i="1"/>
  <c r="M165" i="1"/>
  <c r="M166" i="1"/>
  <c r="M167" i="1"/>
  <c r="M168" i="1"/>
  <c r="M169" i="1"/>
  <c r="M170" i="1"/>
  <c r="M171" i="1"/>
  <c r="M173" i="1"/>
  <c r="M174" i="1"/>
  <c r="M176" i="1"/>
  <c r="M177" i="1"/>
  <c r="M178" i="1"/>
  <c r="M180" i="1"/>
  <c r="M181" i="1"/>
  <c r="M183" i="1"/>
  <c r="M184" i="1"/>
  <c r="M185" i="1"/>
  <c r="M186" i="1"/>
  <c r="M187" i="1"/>
  <c r="M188" i="1"/>
  <c r="M189" i="1"/>
  <c r="M190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4" i="1"/>
  <c r="M215" i="1"/>
  <c r="M216" i="1"/>
  <c r="M218" i="1"/>
  <c r="M219" i="1"/>
  <c r="M220" i="1"/>
  <c r="M221" i="1"/>
  <c r="M222" i="1"/>
  <c r="M227" i="1"/>
  <c r="M228" i="1"/>
  <c r="M229" i="1"/>
  <c r="M231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51" i="1"/>
  <c r="M252" i="1"/>
  <c r="M253" i="1"/>
  <c r="M254" i="1"/>
  <c r="M255" i="1"/>
  <c r="M256" i="1"/>
  <c r="M258" i="1"/>
  <c r="M261" i="1"/>
  <c r="M262" i="1"/>
  <c r="M263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7" i="1"/>
  <c r="M288" i="1"/>
  <c r="M289" i="1"/>
  <c r="M290" i="1"/>
  <c r="M291" i="1"/>
  <c r="M292" i="1"/>
  <c r="K3" i="1"/>
  <c r="K4" i="1"/>
  <c r="K8" i="1"/>
  <c r="K9" i="1"/>
  <c r="K10" i="1"/>
  <c r="K18" i="1"/>
  <c r="K22" i="1"/>
  <c r="K25" i="1"/>
  <c r="K26" i="1"/>
  <c r="K28" i="1"/>
  <c r="K29" i="1"/>
  <c r="K31" i="1"/>
  <c r="K33" i="1"/>
  <c r="K34" i="1"/>
  <c r="K35" i="1"/>
  <c r="K38" i="1"/>
  <c r="K41" i="1"/>
  <c r="K42" i="1"/>
  <c r="K43" i="1"/>
  <c r="K44" i="1"/>
  <c r="K45" i="1"/>
  <c r="K46" i="1"/>
  <c r="K47" i="1"/>
  <c r="K48" i="1"/>
  <c r="K49" i="1"/>
  <c r="K50" i="1"/>
  <c r="K52" i="1"/>
  <c r="K54" i="1"/>
  <c r="K57" i="1"/>
  <c r="K58" i="1"/>
  <c r="K59" i="1"/>
  <c r="K60" i="1"/>
  <c r="K61" i="1"/>
  <c r="K62" i="1"/>
  <c r="K65" i="1"/>
  <c r="K66" i="1"/>
  <c r="K67" i="1"/>
  <c r="K68" i="1"/>
  <c r="K69" i="1"/>
  <c r="K70" i="1"/>
  <c r="K71" i="1"/>
  <c r="K72" i="1"/>
  <c r="K74" i="1"/>
  <c r="K73" i="1"/>
  <c r="K75" i="1"/>
  <c r="K76" i="1"/>
  <c r="K77" i="1"/>
  <c r="K78" i="1"/>
  <c r="K81" i="1"/>
  <c r="K82" i="1"/>
  <c r="K85" i="1"/>
  <c r="K87" i="1"/>
  <c r="K88" i="1"/>
  <c r="K89" i="1"/>
  <c r="K90" i="1"/>
  <c r="K91" i="1"/>
  <c r="K92" i="1"/>
  <c r="K93" i="1"/>
  <c r="K94" i="1"/>
  <c r="K95" i="1"/>
  <c r="K96" i="1"/>
  <c r="K97" i="1"/>
  <c r="K99" i="1"/>
  <c r="K103" i="1"/>
  <c r="K104" i="1"/>
  <c r="K105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7" i="1"/>
  <c r="K128" i="1"/>
  <c r="K129" i="1"/>
  <c r="K130" i="1"/>
  <c r="K131" i="1"/>
  <c r="K132" i="1"/>
  <c r="K135" i="1"/>
  <c r="K136" i="1"/>
  <c r="K137" i="1"/>
  <c r="K138" i="1"/>
  <c r="K140" i="1"/>
  <c r="K142" i="1"/>
  <c r="K143" i="1"/>
  <c r="K144" i="1"/>
  <c r="K149" i="1"/>
  <c r="K151" i="1"/>
  <c r="K152" i="1"/>
  <c r="K153" i="1"/>
  <c r="K154" i="1"/>
  <c r="K155" i="1"/>
  <c r="K157" i="1"/>
  <c r="K158" i="1"/>
  <c r="K159" i="1"/>
  <c r="K160" i="1"/>
  <c r="K166" i="1"/>
  <c r="K167" i="1"/>
  <c r="K168" i="1"/>
  <c r="K170" i="1"/>
  <c r="K171" i="1"/>
  <c r="K173" i="1"/>
  <c r="K174" i="1"/>
  <c r="K176" i="1"/>
  <c r="K175" i="1"/>
  <c r="K177" i="1"/>
  <c r="K178" i="1"/>
  <c r="K179" i="1"/>
  <c r="K180" i="1"/>
  <c r="K181" i="1"/>
  <c r="K183" i="1"/>
  <c r="K184" i="1"/>
  <c r="K185" i="1"/>
  <c r="K186" i="1"/>
  <c r="K187" i="1"/>
  <c r="K188" i="1"/>
  <c r="K189" i="1"/>
  <c r="K190" i="1"/>
  <c r="K192" i="1"/>
  <c r="K193" i="1"/>
  <c r="K194" i="1"/>
  <c r="K195" i="1"/>
  <c r="K196" i="1"/>
  <c r="K197" i="1"/>
  <c r="K198" i="1"/>
  <c r="K199" i="1"/>
  <c r="K200" i="1"/>
  <c r="K201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5" i="1"/>
  <c r="K223" i="1"/>
  <c r="K226" i="1"/>
  <c r="K227" i="1"/>
  <c r="K228" i="1"/>
  <c r="K229" i="1"/>
  <c r="K231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1" i="1"/>
  <c r="K254" i="1"/>
  <c r="K255" i="1"/>
  <c r="K256" i="1"/>
  <c r="K258" i="1"/>
  <c r="K261" i="1"/>
  <c r="K262" i="1"/>
  <c r="K263" i="1"/>
  <c r="K264" i="1"/>
  <c r="K265" i="1"/>
  <c r="K266" i="1"/>
  <c r="K267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4" i="1"/>
  <c r="K285" i="1"/>
  <c r="K287" i="1"/>
  <c r="K288" i="1"/>
  <c r="K289" i="1"/>
  <c r="K290" i="1"/>
  <c r="K291" i="1"/>
  <c r="K292" i="1"/>
  <c r="I3" i="1"/>
  <c r="I4" i="1"/>
  <c r="I5" i="1"/>
  <c r="I7" i="1"/>
  <c r="I8" i="1"/>
  <c r="I10" i="1"/>
  <c r="I17" i="1"/>
  <c r="I18" i="1"/>
  <c r="I21" i="1"/>
  <c r="I22" i="1"/>
  <c r="I24" i="1"/>
  <c r="I25" i="1"/>
  <c r="I26" i="1"/>
  <c r="I27" i="1"/>
  <c r="I29" i="1"/>
  <c r="I30" i="1"/>
  <c r="I31" i="1"/>
  <c r="I32" i="1"/>
  <c r="I33" i="1"/>
  <c r="I34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4" i="1"/>
  <c r="I73" i="1"/>
  <c r="I75" i="1"/>
  <c r="I76" i="1"/>
  <c r="I77" i="1"/>
  <c r="I78" i="1"/>
  <c r="I79" i="1"/>
  <c r="I81" i="1"/>
  <c r="I82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2" i="1"/>
  <c r="I124" i="1"/>
  <c r="I127" i="1"/>
  <c r="I128" i="1"/>
  <c r="I129" i="1"/>
  <c r="I130" i="1"/>
  <c r="I131" i="1"/>
  <c r="I132" i="1"/>
  <c r="I135" i="1"/>
  <c r="I136" i="1"/>
  <c r="I137" i="1"/>
  <c r="I138" i="1"/>
  <c r="I140" i="1"/>
  <c r="I141" i="1"/>
  <c r="I142" i="1"/>
  <c r="I143" i="1"/>
  <c r="I144" i="1"/>
  <c r="I149" i="1"/>
  <c r="I151" i="1"/>
  <c r="I152" i="1"/>
  <c r="I154" i="1"/>
  <c r="I157" i="1"/>
  <c r="I158" i="1"/>
  <c r="I159" i="1"/>
  <c r="I160" i="1"/>
  <c r="I161" i="1"/>
  <c r="I162" i="1"/>
  <c r="I163" i="1"/>
  <c r="I164" i="1"/>
  <c r="I166" i="1"/>
  <c r="I167" i="1"/>
  <c r="I168" i="1"/>
  <c r="I170" i="1"/>
  <c r="I173" i="1"/>
  <c r="I174" i="1"/>
  <c r="I176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1" i="1"/>
  <c r="I203" i="1"/>
  <c r="I204" i="1"/>
  <c r="I205" i="1"/>
  <c r="I206" i="1"/>
  <c r="I207" i="1"/>
  <c r="I208" i="1"/>
  <c r="I209" i="1"/>
  <c r="I210" i="1"/>
  <c r="I211" i="1"/>
  <c r="I212" i="1"/>
  <c r="I213" i="1"/>
  <c r="I216" i="1"/>
  <c r="I217" i="1"/>
  <c r="I218" i="1"/>
  <c r="I219" i="1"/>
  <c r="I220" i="1"/>
  <c r="I222" i="1"/>
  <c r="I225" i="1"/>
  <c r="I223" i="1"/>
  <c r="I224" i="1"/>
  <c r="I226" i="1"/>
  <c r="I227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60" i="1"/>
  <c r="I261" i="1"/>
  <c r="I262" i="1"/>
  <c r="I263" i="1"/>
  <c r="I265" i="1"/>
  <c r="I266" i="1"/>
  <c r="I267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7" i="1"/>
  <c r="I288" i="1"/>
  <c r="I289" i="1"/>
  <c r="I290" i="1"/>
  <c r="I291" i="1"/>
  <c r="I292" i="1"/>
  <c r="O3" i="1"/>
  <c r="O5" i="1"/>
  <c r="O6" i="1"/>
  <c r="O7" i="1"/>
  <c r="O8" i="1"/>
  <c r="O10" i="1"/>
  <c r="O11" i="1"/>
  <c r="O15" i="1"/>
  <c r="O17" i="1"/>
  <c r="O18" i="1"/>
  <c r="O21" i="1"/>
  <c r="O22" i="1"/>
  <c r="O25" i="1"/>
  <c r="O26" i="1"/>
  <c r="O27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7" i="1"/>
  <c r="O58" i="1"/>
  <c r="O59" i="1"/>
  <c r="O60" i="1"/>
  <c r="O61" i="1"/>
  <c r="O62" i="1"/>
  <c r="O63" i="1"/>
  <c r="O64" i="1"/>
  <c r="O65" i="1"/>
  <c r="O66" i="1"/>
  <c r="O67" i="1"/>
  <c r="O69" i="1"/>
  <c r="O70" i="1"/>
  <c r="O71" i="1"/>
  <c r="O72" i="1"/>
  <c r="O74" i="1"/>
  <c r="O73" i="1"/>
  <c r="O75" i="1"/>
  <c r="O76" i="1"/>
  <c r="O78" i="1"/>
  <c r="O79" i="1"/>
  <c r="O80" i="1"/>
  <c r="O81" i="1"/>
  <c r="O82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103" i="1"/>
  <c r="O104" i="1"/>
  <c r="O105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20" i="1"/>
  <c r="O121" i="1"/>
  <c r="O122" i="1"/>
  <c r="O125" i="1"/>
  <c r="O126" i="1"/>
  <c r="O127" i="1"/>
  <c r="O128" i="1"/>
  <c r="O129" i="1"/>
  <c r="O130" i="1"/>
  <c r="O131" i="1"/>
  <c r="O132" i="1"/>
  <c r="O135" i="1"/>
  <c r="O136" i="1"/>
  <c r="O137" i="1"/>
  <c r="O140" i="1"/>
  <c r="O141" i="1"/>
  <c r="O142" i="1"/>
  <c r="O143" i="1"/>
  <c r="O144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5" i="1"/>
  <c r="O166" i="1"/>
  <c r="O167" i="1"/>
  <c r="O168" i="1"/>
  <c r="O169" i="1"/>
  <c r="O170" i="1"/>
  <c r="O171" i="1"/>
  <c r="O173" i="1"/>
  <c r="O174" i="1"/>
  <c r="O176" i="1"/>
  <c r="O175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6" i="1"/>
  <c r="O227" i="1"/>
  <c r="O228" i="1"/>
  <c r="O229" i="1"/>
  <c r="O231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7" i="1"/>
  <c r="O288" i="1"/>
  <c r="O289" i="1"/>
  <c r="O290" i="1"/>
  <c r="O291" i="1"/>
  <c r="O292" i="1"/>
  <c r="G4" i="1"/>
  <c r="N1031" i="2" l="1"/>
  <c r="T1031" i="2" s="1"/>
  <c r="F1031" i="2" s="1"/>
  <c r="N1242" i="2"/>
  <c r="T1242" i="2" s="1"/>
  <c r="P1242" i="2" s="1"/>
  <c r="F1242" i="2" s="1"/>
  <c r="N1104" i="2"/>
  <c r="T1104" i="2" s="1"/>
  <c r="P1104" i="2" s="1"/>
  <c r="F1104" i="2" s="1"/>
  <c r="N1241" i="2"/>
  <c r="T1241" i="2" s="1"/>
  <c r="P1241" i="2" s="1"/>
  <c r="F1241" i="2" s="1"/>
  <c r="F1612" i="2"/>
  <c r="L397" i="2"/>
  <c r="S397" i="2" s="1"/>
  <c r="T397" i="2" s="1"/>
  <c r="F683" i="2"/>
  <c r="A683" i="2" s="1"/>
  <c r="M84" i="1"/>
  <c r="S84" i="1" s="1"/>
  <c r="E84" i="1" s="1"/>
  <c r="F2309" i="2"/>
  <c r="A2309" i="2" s="1"/>
  <c r="F1243" i="2"/>
  <c r="F1172" i="2"/>
  <c r="K53" i="1"/>
  <c r="R53" i="1" s="1"/>
  <c r="S53" i="1" s="1"/>
  <c r="K37" i="1"/>
  <c r="R37" i="1" s="1"/>
  <c r="S37" i="1" s="1"/>
  <c r="K23" i="1"/>
  <c r="R23" i="1" s="1"/>
  <c r="S23" i="1" s="1"/>
  <c r="E23" i="1" s="1"/>
  <c r="A23" i="1" s="1"/>
  <c r="K20" i="1"/>
  <c r="R20" i="1" s="1"/>
  <c r="S20" i="1" s="1"/>
  <c r="E20" i="1" s="1"/>
  <c r="A20" i="1" s="1"/>
  <c r="K230" i="1"/>
  <c r="R230" i="1" s="1"/>
  <c r="S230" i="1" s="1"/>
  <c r="E230" i="1" s="1"/>
  <c r="A230" i="1" s="1"/>
  <c r="K123" i="1"/>
  <c r="R123" i="1" s="1"/>
  <c r="S123" i="1" s="1"/>
  <c r="E123" i="1" s="1"/>
  <c r="T262" i="2"/>
  <c r="T366" i="2"/>
  <c r="T394" i="2"/>
  <c r="T258" i="2"/>
  <c r="T376" i="2"/>
  <c r="T395" i="2"/>
  <c r="P395" i="2" s="1"/>
  <c r="F395" i="2" s="1"/>
  <c r="A395" i="2" s="1"/>
  <c r="R3" i="2"/>
  <c r="S3" i="2" s="1"/>
  <c r="T3" i="2" s="1"/>
  <c r="F3" i="2" s="1"/>
  <c r="A3" i="2" s="1"/>
  <c r="P262" i="2"/>
  <c r="P258" i="2"/>
  <c r="P366" i="2"/>
  <c r="P376" i="2"/>
  <c r="P397" i="2"/>
  <c r="O37" i="1"/>
  <c r="O19" i="1"/>
  <c r="E19" i="1" s="1"/>
  <c r="A19" i="1" s="1"/>
  <c r="O53" i="1"/>
  <c r="B2645" i="2"/>
  <c r="H2645" i="2"/>
  <c r="Q2645" i="2" s="1"/>
  <c r="R2645" i="2" s="1"/>
  <c r="S2645" i="2" s="1"/>
  <c r="B2644" i="2"/>
  <c r="H2644" i="2"/>
  <c r="Q2644" i="2" s="1"/>
  <c r="B2557" i="2"/>
  <c r="H2557" i="2"/>
  <c r="Q2557" i="2" s="1"/>
  <c r="R2557" i="2" s="1"/>
  <c r="S2557" i="2" s="1"/>
  <c r="B2507" i="2"/>
  <c r="H2507" i="2"/>
  <c r="Q2507" i="2" s="1"/>
  <c r="R2507" i="2" s="1"/>
  <c r="B2328" i="2"/>
  <c r="H2328" i="2"/>
  <c r="Q2328" i="2" s="1"/>
  <c r="B2298" i="2"/>
  <c r="H2298" i="2"/>
  <c r="Q2298" i="2" s="1"/>
  <c r="R2298" i="2" s="1"/>
  <c r="S2298" i="2" s="1"/>
  <c r="B2297" i="2"/>
  <c r="H2297" i="2"/>
  <c r="Q2297" i="2" s="1"/>
  <c r="B1768" i="2"/>
  <c r="H1768" i="2"/>
  <c r="Q1768" i="2" s="1"/>
  <c r="R1768" i="2" s="1"/>
  <c r="B1617" i="2"/>
  <c r="H1617" i="2"/>
  <c r="Q1617" i="2" s="1"/>
  <c r="R1617" i="2" s="1"/>
  <c r="B1462" i="2"/>
  <c r="H1462" i="2"/>
  <c r="Q1462" i="2" s="1"/>
  <c r="R1462" i="2" s="1"/>
  <c r="B1353" i="2"/>
  <c r="H1353" i="2"/>
  <c r="Q1353" i="2" s="1"/>
  <c r="B1290" i="2"/>
  <c r="H1290" i="2"/>
  <c r="Q1290" i="2" s="1"/>
  <c r="B389" i="2"/>
  <c r="H389" i="2"/>
  <c r="Q389" i="2" s="1"/>
  <c r="R389" i="2" s="1"/>
  <c r="B385" i="2"/>
  <c r="H385" i="2"/>
  <c r="Q385" i="2" s="1"/>
  <c r="R385" i="2" s="1"/>
  <c r="B387" i="2"/>
  <c r="H387" i="2"/>
  <c r="Q387" i="2" s="1"/>
  <c r="B377" i="2"/>
  <c r="H377" i="2"/>
  <c r="Q377" i="2" s="1"/>
  <c r="R377" i="2" s="1"/>
  <c r="S377" i="2" s="1"/>
  <c r="B390" i="2"/>
  <c r="H390" i="2"/>
  <c r="Q390" i="2" s="1"/>
  <c r="R390" i="2" s="1"/>
  <c r="S390" i="2" s="1"/>
  <c r="B362" i="2"/>
  <c r="H362" i="2"/>
  <c r="Q362" i="2" s="1"/>
  <c r="R362" i="2" s="1"/>
  <c r="B55" i="2"/>
  <c r="H55" i="2"/>
  <c r="Q55" i="2" s="1"/>
  <c r="R55" i="2" s="1"/>
  <c r="B43" i="2"/>
  <c r="H43" i="2"/>
  <c r="Q43" i="2" s="1"/>
  <c r="R43" i="2" s="1"/>
  <c r="G225" i="1"/>
  <c r="P225" i="1" s="1"/>
  <c r="G175" i="1"/>
  <c r="P175" i="1" s="1"/>
  <c r="G73" i="1"/>
  <c r="P73" i="1" s="1"/>
  <c r="F262" i="2" l="1"/>
  <c r="L55" i="2"/>
  <c r="S55" i="2" s="1"/>
  <c r="L43" i="2"/>
  <c r="S43" i="2" s="1"/>
  <c r="L362" i="2"/>
  <c r="S362" i="2" s="1"/>
  <c r="L1462" i="2"/>
  <c r="S1462" i="2" s="1"/>
  <c r="L1768" i="2"/>
  <c r="S1768" i="2" s="1"/>
  <c r="L2507" i="2"/>
  <c r="S2507" i="2" s="1"/>
  <c r="L1617" i="2"/>
  <c r="S1617" i="2" s="1"/>
  <c r="L385" i="2"/>
  <c r="S385" i="2" s="1"/>
  <c r="L389" i="2"/>
  <c r="S389" i="2" s="1"/>
  <c r="E37" i="1"/>
  <c r="A37" i="1" s="1"/>
  <c r="E53" i="1"/>
  <c r="A53" i="1" s="1"/>
  <c r="F376" i="2"/>
  <c r="A376" i="2" s="1"/>
  <c r="F258" i="2"/>
  <c r="F366" i="2"/>
  <c r="A366" i="2" s="1"/>
  <c r="F397" i="2"/>
  <c r="N362" i="2"/>
  <c r="R1290" i="2"/>
  <c r="S1290" i="2" s="1"/>
  <c r="N1290" i="2" s="1"/>
  <c r="R2644" i="2"/>
  <c r="S2644" i="2" s="1"/>
  <c r="N2644" i="2" s="1"/>
  <c r="R387" i="2"/>
  <c r="S387" i="2" s="1"/>
  <c r="N387" i="2" s="1"/>
  <c r="N389" i="2"/>
  <c r="R1353" i="2"/>
  <c r="R2297" i="2"/>
  <c r="S2297" i="2" s="1"/>
  <c r="N2297" i="2" s="1"/>
  <c r="R2328" i="2"/>
  <c r="P394" i="2"/>
  <c r="F394" i="2" s="1"/>
  <c r="A394" i="2" s="1"/>
  <c r="N43" i="2"/>
  <c r="N55" i="2"/>
  <c r="N390" i="2"/>
  <c r="N377" i="2"/>
  <c r="N385" i="2"/>
  <c r="N1462" i="2"/>
  <c r="N1617" i="2"/>
  <c r="N1768" i="2"/>
  <c r="N2298" i="2"/>
  <c r="N2507" i="2"/>
  <c r="N2557" i="2"/>
  <c r="N2645" i="2"/>
  <c r="Q73" i="1"/>
  <c r="R73" i="1" s="1"/>
  <c r="M73" i="1" s="1"/>
  <c r="Q175" i="1"/>
  <c r="R175" i="1" s="1"/>
  <c r="M175" i="1" s="1"/>
  <c r="Q225" i="1"/>
  <c r="R225" i="1" s="1"/>
  <c r="M225" i="1" s="1"/>
  <c r="B1805" i="2"/>
  <c r="H1805" i="2"/>
  <c r="Q1805" i="2" s="1"/>
  <c r="R1805" i="2" s="1"/>
  <c r="B2235" i="2"/>
  <c r="H2235" i="2"/>
  <c r="Q2235" i="2" s="1"/>
  <c r="R2235" i="2" s="1"/>
  <c r="B2174" i="2"/>
  <c r="H2174" i="2"/>
  <c r="Q2174" i="2" s="1"/>
  <c r="R2174" i="2" s="1"/>
  <c r="B2171" i="2"/>
  <c r="H2171" i="2"/>
  <c r="Q2171" i="2" s="1"/>
  <c r="R2171" i="2" s="1"/>
  <c r="B2169" i="2"/>
  <c r="H2169" i="2"/>
  <c r="Q2169" i="2" s="1"/>
  <c r="R2169" i="2" s="1"/>
  <c r="B2168" i="2"/>
  <c r="H2168" i="2"/>
  <c r="Q2168" i="2" s="1"/>
  <c r="R2168" i="2" s="1"/>
  <c r="B2167" i="2"/>
  <c r="H2167" i="2"/>
  <c r="Q2167" i="2" s="1"/>
  <c r="R2167" i="2" s="1"/>
  <c r="B1927" i="2"/>
  <c r="H1927" i="2"/>
  <c r="Q1927" i="2" s="1"/>
  <c r="B1233" i="2"/>
  <c r="H1233" i="2"/>
  <c r="Q1233" i="2" s="1"/>
  <c r="R1233" i="2" s="1"/>
  <c r="B1173" i="2"/>
  <c r="H1173" i="2"/>
  <c r="Q1173" i="2" s="1"/>
  <c r="R1173" i="2" s="1"/>
  <c r="B1103" i="2"/>
  <c r="H1103" i="2"/>
  <c r="Q1103" i="2" s="1"/>
  <c r="R1103" i="2" s="1"/>
  <c r="B818" i="2"/>
  <c r="H818" i="2"/>
  <c r="Q818" i="2" s="1"/>
  <c r="R818" i="2" s="1"/>
  <c r="B754" i="2"/>
  <c r="H754" i="2"/>
  <c r="Q754" i="2" s="1"/>
  <c r="R754" i="2" s="1"/>
  <c r="B400" i="2"/>
  <c r="H400" i="2"/>
  <c r="Q400" i="2" s="1"/>
  <c r="R400" i="2" s="1"/>
  <c r="B371" i="2"/>
  <c r="H371" i="2"/>
  <c r="Q371" i="2" s="1"/>
  <c r="R371" i="2" s="1"/>
  <c r="B401" i="2"/>
  <c r="H401" i="2"/>
  <c r="Q401" i="2" s="1"/>
  <c r="R401" i="2" s="1"/>
  <c r="B407" i="2"/>
  <c r="H407" i="2"/>
  <c r="Q407" i="2" s="1"/>
  <c r="R407" i="2" s="1"/>
  <c r="B406" i="2"/>
  <c r="H406" i="2"/>
  <c r="Q406" i="2" s="1"/>
  <c r="B405" i="2"/>
  <c r="H405" i="2"/>
  <c r="Q405" i="2" s="1"/>
  <c r="R405" i="2" s="1"/>
  <c r="B403" i="2"/>
  <c r="H403" i="2"/>
  <c r="Q403" i="2" s="1"/>
  <c r="R403" i="2" s="1"/>
  <c r="B402" i="2"/>
  <c r="H402" i="2"/>
  <c r="Q402" i="2" s="1"/>
  <c r="R402" i="2" s="1"/>
  <c r="B399" i="2"/>
  <c r="H399" i="2"/>
  <c r="Q399" i="2" s="1"/>
  <c r="R399" i="2" s="1"/>
  <c r="G182" i="1"/>
  <c r="P182" i="1" s="1"/>
  <c r="G161" i="1"/>
  <c r="P161" i="1" s="1"/>
  <c r="G164" i="1"/>
  <c r="P164" i="1" s="1"/>
  <c r="G98" i="1"/>
  <c r="P98" i="1" s="1"/>
  <c r="G102" i="1"/>
  <c r="P102" i="1" s="1"/>
  <c r="G100" i="1"/>
  <c r="P100" i="1" s="1"/>
  <c r="G51" i="1"/>
  <c r="P51" i="1" s="1"/>
  <c r="L1353" i="2" l="1"/>
  <c r="S1353" i="2" s="1"/>
  <c r="N1353" i="2" s="1"/>
  <c r="T1353" i="2" s="1"/>
  <c r="F1353" i="2" s="1"/>
  <c r="L2328" i="2"/>
  <c r="S2328" i="2" s="1"/>
  <c r="N2328" i="2" s="1"/>
  <c r="T2328" i="2" s="1"/>
  <c r="F2328" i="2" s="1"/>
  <c r="J1927" i="2"/>
  <c r="R1927" i="2" s="1"/>
  <c r="J406" i="2"/>
  <c r="R406" i="2" s="1"/>
  <c r="T387" i="2"/>
  <c r="T2297" i="2"/>
  <c r="F2297" i="2" s="1"/>
  <c r="T2644" i="2"/>
  <c r="T1290" i="2"/>
  <c r="F1290" i="2" s="1"/>
  <c r="T2298" i="2"/>
  <c r="F2298" i="2" s="1"/>
  <c r="T385" i="2"/>
  <c r="T43" i="2"/>
  <c r="F43" i="2" s="1"/>
  <c r="A43" i="2" s="1"/>
  <c r="T389" i="2"/>
  <c r="T2645" i="2"/>
  <c r="T1768" i="2"/>
  <c r="F1768" i="2" s="1"/>
  <c r="T377" i="2"/>
  <c r="F377" i="2" s="1"/>
  <c r="A377" i="2" s="1"/>
  <c r="T2557" i="2"/>
  <c r="F2557" i="2" s="1"/>
  <c r="A2557" i="2" s="1"/>
  <c r="T1617" i="2"/>
  <c r="T390" i="2"/>
  <c r="T2507" i="2"/>
  <c r="T1462" i="2"/>
  <c r="F1462" i="2" s="1"/>
  <c r="T55" i="2"/>
  <c r="F55" i="2" s="1"/>
  <c r="A55" i="2" s="1"/>
  <c r="T362" i="2"/>
  <c r="L399" i="2"/>
  <c r="L402" i="2"/>
  <c r="S402" i="2" s="1"/>
  <c r="L403" i="2"/>
  <c r="L405" i="2"/>
  <c r="L406" i="2"/>
  <c r="L407" i="2"/>
  <c r="L401" i="2"/>
  <c r="L371" i="2"/>
  <c r="L400" i="2"/>
  <c r="S400" i="2" s="1"/>
  <c r="L754" i="2"/>
  <c r="S754" i="2" s="1"/>
  <c r="L818" i="2"/>
  <c r="L1103" i="2"/>
  <c r="L1173" i="2"/>
  <c r="L1233" i="2"/>
  <c r="L1927" i="2"/>
  <c r="L2167" i="2"/>
  <c r="L2168" i="2"/>
  <c r="L2169" i="2"/>
  <c r="L2171" i="2"/>
  <c r="L2174" i="2"/>
  <c r="L2235" i="2"/>
  <c r="L1805" i="2"/>
  <c r="S1805" i="2" s="1"/>
  <c r="S73" i="1"/>
  <c r="E73" i="1" s="1"/>
  <c r="S225" i="1"/>
  <c r="S175" i="1"/>
  <c r="E175" i="1" s="1"/>
  <c r="A175" i="1" s="1"/>
  <c r="Q51" i="1"/>
  <c r="K51" i="1" s="1"/>
  <c r="Q100" i="1"/>
  <c r="K100" i="1" s="1"/>
  <c r="Q102" i="1"/>
  <c r="K102" i="1" s="1"/>
  <c r="Q98" i="1"/>
  <c r="K98" i="1" s="1"/>
  <c r="Q164" i="1"/>
  <c r="K164" i="1" s="1"/>
  <c r="Q161" i="1"/>
  <c r="K161" i="1" s="1"/>
  <c r="Q182" i="1"/>
  <c r="K182" i="1" s="1"/>
  <c r="G40" i="1"/>
  <c r="P40" i="1" s="1"/>
  <c r="P2644" i="2" l="1"/>
  <c r="P2507" i="2"/>
  <c r="F2507" i="2" s="1"/>
  <c r="P2645" i="2"/>
  <c r="P1617" i="2"/>
  <c r="P362" i="2"/>
  <c r="F362" i="2" s="1"/>
  <c r="P390" i="2"/>
  <c r="P385" i="2"/>
  <c r="P389" i="2"/>
  <c r="P387" i="2"/>
  <c r="S2174" i="2"/>
  <c r="T2174" i="2" s="1"/>
  <c r="F2174" i="2" s="1"/>
  <c r="S2167" i="2"/>
  <c r="T2167" i="2" s="1"/>
  <c r="F2167" i="2" s="1"/>
  <c r="S1103" i="2"/>
  <c r="T1103" i="2" s="1"/>
  <c r="F1103" i="2" s="1"/>
  <c r="A1103" i="2" s="1"/>
  <c r="S371" i="2"/>
  <c r="T371" i="2" s="1"/>
  <c r="S405" i="2"/>
  <c r="N405" i="2" s="1"/>
  <c r="S2169" i="2"/>
  <c r="T2169" i="2" s="1"/>
  <c r="F2169" i="2" s="1"/>
  <c r="S2171" i="2"/>
  <c r="N2171" i="2" s="1"/>
  <c r="S1927" i="2"/>
  <c r="T1927" i="2" s="1"/>
  <c r="S818" i="2"/>
  <c r="T818" i="2" s="1"/>
  <c r="S401" i="2"/>
  <c r="T401" i="2" s="1"/>
  <c r="S403" i="2"/>
  <c r="N403" i="2" s="1"/>
  <c r="S1233" i="2"/>
  <c r="N1233" i="2" s="1"/>
  <c r="S407" i="2"/>
  <c r="T407" i="2" s="1"/>
  <c r="S2235" i="2"/>
  <c r="T2235" i="2" s="1"/>
  <c r="S2168" i="2"/>
  <c r="T2168" i="2" s="1"/>
  <c r="S1173" i="2"/>
  <c r="T1173" i="2" s="1"/>
  <c r="S406" i="2"/>
  <c r="T406" i="2" s="1"/>
  <c r="S399" i="2"/>
  <c r="N399" i="2" s="1"/>
  <c r="N1805" i="2"/>
  <c r="N754" i="2"/>
  <c r="N402" i="2"/>
  <c r="N400" i="2"/>
  <c r="O225" i="1"/>
  <c r="E225" i="1" s="1"/>
  <c r="A225" i="1" s="1"/>
  <c r="R161" i="1"/>
  <c r="M161" i="1" s="1"/>
  <c r="R102" i="1"/>
  <c r="M102" i="1" s="1"/>
  <c r="R51" i="1"/>
  <c r="S51" i="1" s="1"/>
  <c r="E51" i="1" s="1"/>
  <c r="R182" i="1"/>
  <c r="M182" i="1" s="1"/>
  <c r="R164" i="1"/>
  <c r="S164" i="1" s="1"/>
  <c r="R100" i="1"/>
  <c r="S100" i="1" s="1"/>
  <c r="R98" i="1"/>
  <c r="M98" i="1" s="1"/>
  <c r="Q40" i="1"/>
  <c r="K40" i="1" s="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F389" i="2" l="1"/>
  <c r="F1617" i="2"/>
  <c r="F385" i="2"/>
  <c r="F2645" i="2"/>
  <c r="A2645" i="2" s="1"/>
  <c r="F390" i="2"/>
  <c r="A390" i="2" s="1"/>
  <c r="F387" i="2"/>
  <c r="A387" i="2" s="1"/>
  <c r="F2644" i="2"/>
  <c r="A2644" i="2" s="1"/>
  <c r="P2235" i="2"/>
  <c r="F2235" i="2" s="1"/>
  <c r="A2235" i="2" s="1"/>
  <c r="P1927" i="2"/>
  <c r="F1927" i="2" s="1"/>
  <c r="P2168" i="2"/>
  <c r="F2168" i="2" s="1"/>
  <c r="P818" i="2"/>
  <c r="F818" i="2" s="1"/>
  <c r="A818" i="2" s="1"/>
  <c r="P1173" i="2"/>
  <c r="F1173" i="2" s="1"/>
  <c r="A1173" i="2" s="1"/>
  <c r="P407" i="2"/>
  <c r="F407" i="2" s="1"/>
  <c r="P406" i="2"/>
  <c r="F406" i="2" s="1"/>
  <c r="A406" i="2" s="1"/>
  <c r="P401" i="2"/>
  <c r="P371" i="2"/>
  <c r="T1233" i="2"/>
  <c r="T403" i="2"/>
  <c r="T2171" i="2"/>
  <c r="F2171" i="2" s="1"/>
  <c r="T399" i="2"/>
  <c r="T405" i="2"/>
  <c r="T400" i="2"/>
  <c r="T402" i="2"/>
  <c r="T754" i="2"/>
  <c r="T1805" i="2"/>
  <c r="O100" i="1"/>
  <c r="E100" i="1" s="1"/>
  <c r="A100" i="1" s="1"/>
  <c r="O164" i="1"/>
  <c r="E164" i="1" s="1"/>
  <c r="A164" i="1" s="1"/>
  <c r="S182" i="1"/>
  <c r="E182" i="1" s="1"/>
  <c r="A182" i="1" s="1"/>
  <c r="S102" i="1"/>
  <c r="S98" i="1"/>
  <c r="S161" i="1"/>
  <c r="E161" i="1" s="1"/>
  <c r="A161" i="1" s="1"/>
  <c r="R40" i="1"/>
  <c r="S40" i="1" s="1"/>
  <c r="E40" i="1" s="1"/>
  <c r="A40" i="1" s="1"/>
  <c r="B2703" i="2"/>
  <c r="H2703" i="2"/>
  <c r="Q2703" i="2" s="1"/>
  <c r="J2703" i="2" s="1"/>
  <c r="B2544" i="2"/>
  <c r="H2544" i="2"/>
  <c r="Q2544" i="2" s="1"/>
  <c r="J2544" i="2" s="1"/>
  <c r="B2460" i="2"/>
  <c r="H2460" i="2"/>
  <c r="Q2460" i="2" s="1"/>
  <c r="J2460" i="2" s="1"/>
  <c r="B2331" i="2"/>
  <c r="H2331" i="2"/>
  <c r="Q2331" i="2" s="1"/>
  <c r="J2331" i="2" s="1"/>
  <c r="B2260" i="2"/>
  <c r="H2260" i="2"/>
  <c r="Q2260" i="2" s="1"/>
  <c r="J2260" i="2" s="1"/>
  <c r="B1755" i="2"/>
  <c r="H1755" i="2"/>
  <c r="Q1755" i="2" s="1"/>
  <c r="J1755" i="2" s="1"/>
  <c r="R1755" i="2" s="1"/>
  <c r="B1710" i="2"/>
  <c r="H1710" i="2"/>
  <c r="Q1710" i="2" s="1"/>
  <c r="J1710" i="2" s="1"/>
  <c r="R1710" i="2" s="1"/>
  <c r="F1805" i="2" l="1"/>
  <c r="A1805" i="2" s="1"/>
  <c r="F1233" i="2"/>
  <c r="A1233" i="2" s="1"/>
  <c r="F371" i="2"/>
  <c r="A371" i="2" s="1"/>
  <c r="F405" i="2"/>
  <c r="A405" i="2" s="1"/>
  <c r="F402" i="2"/>
  <c r="A402" i="2" s="1"/>
  <c r="F401" i="2"/>
  <c r="A401" i="2" s="1"/>
  <c r="F400" i="2"/>
  <c r="A400" i="2" s="1"/>
  <c r="F403" i="2"/>
  <c r="A403" i="2" s="1"/>
  <c r="P754" i="2"/>
  <c r="F754" i="2" s="1"/>
  <c r="P399" i="2"/>
  <c r="F399" i="2" s="1"/>
  <c r="A399" i="2" s="1"/>
  <c r="R2260" i="2"/>
  <c r="S2260" i="2" s="1"/>
  <c r="T2260" i="2" s="1"/>
  <c r="F2260" i="2" s="1"/>
  <c r="A2260" i="2" s="1"/>
  <c r="R2460" i="2"/>
  <c r="S2460" i="2" s="1"/>
  <c r="T2460" i="2" s="1"/>
  <c r="F2460" i="2" s="1"/>
  <c r="R2703" i="2"/>
  <c r="S2703" i="2" s="1"/>
  <c r="T2703" i="2" s="1"/>
  <c r="R2331" i="2"/>
  <c r="S2331" i="2" s="1"/>
  <c r="T2331" i="2" s="1"/>
  <c r="F2331" i="2" s="1"/>
  <c r="R2544" i="2"/>
  <c r="S2544" i="2" s="1"/>
  <c r="T2544" i="2" s="1"/>
  <c r="F2544" i="2" s="1"/>
  <c r="L1710" i="2"/>
  <c r="L1755" i="2"/>
  <c r="O102" i="1"/>
  <c r="E102" i="1" s="1"/>
  <c r="A102" i="1" s="1"/>
  <c r="O98" i="1"/>
  <c r="E98" i="1" s="1"/>
  <c r="B1280" i="2"/>
  <c r="H1280" i="2"/>
  <c r="Q1280" i="2" s="1"/>
  <c r="J1280" i="2" s="1"/>
  <c r="R1280" i="2" s="1"/>
  <c r="B942" i="2"/>
  <c r="H942" i="2"/>
  <c r="Q942" i="2" s="1"/>
  <c r="J942" i="2" s="1"/>
  <c r="R942" i="2" s="1"/>
  <c r="B379" i="2"/>
  <c r="H379" i="2"/>
  <c r="Q379" i="2" s="1"/>
  <c r="J379" i="2" s="1"/>
  <c r="R379" i="2" s="1"/>
  <c r="B353" i="2"/>
  <c r="H353" i="2"/>
  <c r="Q353" i="2" s="1"/>
  <c r="J353" i="2" s="1"/>
  <c r="R353" i="2" s="1"/>
  <c r="B667" i="2"/>
  <c r="H667" i="2"/>
  <c r="Q667" i="2" s="1"/>
  <c r="J667" i="2" s="1"/>
  <c r="R667" i="2" s="1"/>
  <c r="B709" i="2"/>
  <c r="H709" i="2"/>
  <c r="Q709" i="2" s="1"/>
  <c r="J709" i="2" s="1"/>
  <c r="B688" i="2"/>
  <c r="H688" i="2"/>
  <c r="Q688" i="2" s="1"/>
  <c r="J688" i="2" s="1"/>
  <c r="R688" i="2" s="1"/>
  <c r="B511" i="2"/>
  <c r="H511" i="2"/>
  <c r="Q511" i="2" s="1"/>
  <c r="J511" i="2" s="1"/>
  <c r="B510" i="2"/>
  <c r="H510" i="2"/>
  <c r="Q510" i="2" s="1"/>
  <c r="J510" i="2" s="1"/>
  <c r="R510" i="2" s="1"/>
  <c r="B664" i="2"/>
  <c r="H664" i="2"/>
  <c r="Q664" i="2" s="1"/>
  <c r="J664" i="2" s="1"/>
  <c r="R664" i="2" s="1"/>
  <c r="G264" i="1"/>
  <c r="G268" i="1"/>
  <c r="G228" i="1"/>
  <c r="G169" i="1"/>
  <c r="G156" i="1"/>
  <c r="G155" i="1"/>
  <c r="G80" i="1"/>
  <c r="G35" i="1"/>
  <c r="G12" i="1"/>
  <c r="L664" i="2" l="1"/>
  <c r="S664" i="2" s="1"/>
  <c r="P2703" i="2"/>
  <c r="S1755" i="2"/>
  <c r="T1755" i="2" s="1"/>
  <c r="F1755" i="2" s="1"/>
  <c r="S1710" i="2"/>
  <c r="T1710" i="2" s="1"/>
  <c r="R511" i="2"/>
  <c r="S511" i="2" s="1"/>
  <c r="R709" i="2"/>
  <c r="S709" i="2" s="1"/>
  <c r="N709" i="2" s="1"/>
  <c r="N664" i="2"/>
  <c r="L510" i="2"/>
  <c r="L688" i="2"/>
  <c r="L667" i="2"/>
  <c r="L353" i="2"/>
  <c r="L379" i="2"/>
  <c r="L942" i="2"/>
  <c r="L1280" i="2"/>
  <c r="P12" i="1"/>
  <c r="P35" i="1"/>
  <c r="P80" i="1"/>
  <c r="P155" i="1"/>
  <c r="P156" i="1"/>
  <c r="P169" i="1"/>
  <c r="P228" i="1"/>
  <c r="P268" i="1"/>
  <c r="P264" i="1"/>
  <c r="B2794" i="2"/>
  <c r="H2794" i="2"/>
  <c r="Q2794" i="2" s="1"/>
  <c r="R2794" i="2" s="1"/>
  <c r="B2415" i="2"/>
  <c r="H2415" i="2"/>
  <c r="Q2415" i="2" s="1"/>
  <c r="B2412" i="2"/>
  <c r="H2412" i="2"/>
  <c r="Q2412" i="2" s="1"/>
  <c r="R2412" i="2" s="1"/>
  <c r="S2412" i="2" s="1"/>
  <c r="B1843" i="2"/>
  <c r="H1843" i="2"/>
  <c r="Q1843" i="2" s="1"/>
  <c r="J1843" i="2" s="1"/>
  <c r="R1843" i="2" s="1"/>
  <c r="B1841" i="2"/>
  <c r="H1841" i="2"/>
  <c r="Q1841" i="2" s="1"/>
  <c r="J1841" i="2" s="1"/>
  <c r="R1841" i="2" s="1"/>
  <c r="B1842" i="2"/>
  <c r="H1842" i="2"/>
  <c r="Q1842" i="2" s="1"/>
  <c r="J1842" i="2" s="1"/>
  <c r="B1928" i="2"/>
  <c r="H1928" i="2"/>
  <c r="Q1928" i="2" s="1"/>
  <c r="B1486" i="2"/>
  <c r="H1486" i="2"/>
  <c r="Q1486" i="2" s="1"/>
  <c r="B1415" i="2"/>
  <c r="H1415" i="2"/>
  <c r="Q1415" i="2" s="1"/>
  <c r="B1321" i="2"/>
  <c r="H1321" i="2"/>
  <c r="Q1321" i="2" s="1"/>
  <c r="B1320" i="2"/>
  <c r="H1320" i="2"/>
  <c r="Q1320" i="2" s="1"/>
  <c r="B1129" i="2"/>
  <c r="H1129" i="2"/>
  <c r="Q1129" i="2" s="1"/>
  <c r="J1129" i="2" s="1"/>
  <c r="R1129" i="2" s="1"/>
  <c r="B943" i="2"/>
  <c r="H943" i="2"/>
  <c r="Q943" i="2" s="1"/>
  <c r="J943" i="2" s="1"/>
  <c r="B690" i="2"/>
  <c r="H690" i="2"/>
  <c r="Q690" i="2" s="1"/>
  <c r="R690" i="2" s="1"/>
  <c r="B544" i="2"/>
  <c r="H544" i="2"/>
  <c r="Q544" i="2" s="1"/>
  <c r="B524" i="2"/>
  <c r="B525" i="2"/>
  <c r="B526" i="2"/>
  <c r="H524" i="2"/>
  <c r="Q524" i="2" s="1"/>
  <c r="R524" i="2" s="1"/>
  <c r="H525" i="2"/>
  <c r="Q525" i="2" s="1"/>
  <c r="R525" i="2" s="1"/>
  <c r="H526" i="2"/>
  <c r="Q526" i="2" s="1"/>
  <c r="R526" i="2" s="1"/>
  <c r="B523" i="2"/>
  <c r="H523" i="2"/>
  <c r="Q523" i="2" s="1"/>
  <c r="R523" i="2" s="1"/>
  <c r="G244" i="1"/>
  <c r="G200" i="1"/>
  <c r="G229" i="1"/>
  <c r="G209" i="1"/>
  <c r="P209" i="1" s="1"/>
  <c r="G141" i="1"/>
  <c r="P141" i="1" s="1"/>
  <c r="G153" i="1"/>
  <c r="G165" i="1"/>
  <c r="P165" i="1" s="1"/>
  <c r="I165" i="1" s="1"/>
  <c r="G163" i="1"/>
  <c r="P163" i="1" s="1"/>
  <c r="G162" i="1"/>
  <c r="P162" i="1" s="1"/>
  <c r="G121" i="1"/>
  <c r="G97" i="1"/>
  <c r="P97" i="1" s="1"/>
  <c r="G95" i="1"/>
  <c r="G39" i="1"/>
  <c r="P39" i="1" s="1"/>
  <c r="G66" i="1"/>
  <c r="P66" i="1" s="1"/>
  <c r="G65" i="1"/>
  <c r="P65" i="1" s="1"/>
  <c r="G63" i="1"/>
  <c r="P63" i="1" s="1"/>
  <c r="G64" i="1"/>
  <c r="P64" i="1" s="1"/>
  <c r="G62" i="1"/>
  <c r="P62" i="1" s="1"/>
  <c r="G21" i="1"/>
  <c r="P21" i="1" s="1"/>
  <c r="G13" i="1"/>
  <c r="N511" i="2" l="1"/>
  <c r="T511" i="2" s="1"/>
  <c r="F511" i="2" s="1"/>
  <c r="F1710" i="2"/>
  <c r="A1710" i="2" s="1"/>
  <c r="F2703" i="2"/>
  <c r="A2703" i="2" s="1"/>
  <c r="T709" i="2"/>
  <c r="F709" i="2" s="1"/>
  <c r="S1280" i="2"/>
  <c r="T1280" i="2" s="1"/>
  <c r="S667" i="2"/>
  <c r="N667" i="2" s="1"/>
  <c r="R544" i="2"/>
  <c r="S544" i="2" s="1"/>
  <c r="T544" i="2" s="1"/>
  <c r="F544" i="2" s="1"/>
  <c r="A544" i="2" s="1"/>
  <c r="R943" i="2"/>
  <c r="S943" i="2" s="1"/>
  <c r="R1320" i="2"/>
  <c r="S1320" i="2" s="1"/>
  <c r="T1320" i="2" s="1"/>
  <c r="F1320" i="2" s="1"/>
  <c r="R1415" i="2"/>
  <c r="R1928" i="2"/>
  <c r="S1928" i="2" s="1"/>
  <c r="N1928" i="2" s="1"/>
  <c r="S942" i="2"/>
  <c r="N942" i="2" s="1"/>
  <c r="S688" i="2"/>
  <c r="T688" i="2" s="1"/>
  <c r="S379" i="2"/>
  <c r="T379" i="2" s="1"/>
  <c r="S510" i="2"/>
  <c r="R1321" i="2"/>
  <c r="S1321" i="2" s="1"/>
  <c r="T1321" i="2" s="1"/>
  <c r="F1321" i="2" s="1"/>
  <c r="R1486" i="2"/>
  <c r="S1486" i="2" s="1"/>
  <c r="T1486" i="2" s="1"/>
  <c r="F1486" i="2" s="1"/>
  <c r="R1842" i="2"/>
  <c r="S1842" i="2" s="1"/>
  <c r="N1842" i="2" s="1"/>
  <c r="R2415" i="2"/>
  <c r="S2415" i="2" s="1"/>
  <c r="T2415" i="2" s="1"/>
  <c r="F2415" i="2" s="1"/>
  <c r="A2415" i="2" s="1"/>
  <c r="S353" i="2"/>
  <c r="T353" i="2" s="1"/>
  <c r="T664" i="2"/>
  <c r="F664" i="2" s="1"/>
  <c r="L525" i="2"/>
  <c r="L523" i="2"/>
  <c r="L526" i="2"/>
  <c r="L524" i="2"/>
  <c r="L690" i="2"/>
  <c r="L1129" i="2"/>
  <c r="S1129" i="2" s="1"/>
  <c r="L1841" i="2"/>
  <c r="L1843" i="2"/>
  <c r="N2412" i="2"/>
  <c r="L2794" i="2"/>
  <c r="I169" i="1"/>
  <c r="Q169" i="1" s="1"/>
  <c r="K169" i="1" s="1"/>
  <c r="I155" i="1"/>
  <c r="Q155" i="1" s="1"/>
  <c r="R155" i="1" s="1"/>
  <c r="S155" i="1" s="1"/>
  <c r="E155" i="1" s="1"/>
  <c r="I35" i="1"/>
  <c r="I264" i="1"/>
  <c r="Q264" i="1" s="1"/>
  <c r="R264" i="1" s="1"/>
  <c r="M264" i="1" s="1"/>
  <c r="I228" i="1"/>
  <c r="Q228" i="1" s="1"/>
  <c r="R228" i="1" s="1"/>
  <c r="S228" i="1" s="1"/>
  <c r="E228" i="1" s="1"/>
  <c r="I268" i="1"/>
  <c r="I156" i="1"/>
  <c r="I80" i="1"/>
  <c r="I12" i="1"/>
  <c r="Q21" i="1"/>
  <c r="K21" i="1" s="1"/>
  <c r="Q62" i="1"/>
  <c r="R62" i="1" s="1"/>
  <c r="S62" i="1" s="1"/>
  <c r="E62" i="1" s="1"/>
  <c r="Q64" i="1"/>
  <c r="K64" i="1" s="1"/>
  <c r="Q63" i="1"/>
  <c r="Q65" i="1"/>
  <c r="R65" i="1" s="1"/>
  <c r="M65" i="1" s="1"/>
  <c r="Q66" i="1"/>
  <c r="R66" i="1" s="1"/>
  <c r="S66" i="1" s="1"/>
  <c r="E66" i="1" s="1"/>
  <c r="Q39" i="1"/>
  <c r="K39" i="1" s="1"/>
  <c r="Q97" i="1"/>
  <c r="R97" i="1" s="1"/>
  <c r="S97" i="1" s="1"/>
  <c r="E97" i="1" s="1"/>
  <c r="Q162" i="1"/>
  <c r="K162" i="1" s="1"/>
  <c r="Q163" i="1"/>
  <c r="K163" i="1" s="1"/>
  <c r="Q165" i="1"/>
  <c r="K165" i="1" s="1"/>
  <c r="Q141" i="1"/>
  <c r="Q209" i="1"/>
  <c r="R209" i="1" s="1"/>
  <c r="S209" i="1" s="1"/>
  <c r="E209" i="1" s="1"/>
  <c r="Q35" i="1"/>
  <c r="R35" i="1" s="1"/>
  <c r="S35" i="1" s="1"/>
  <c r="E35" i="1" s="1"/>
  <c r="P13" i="1"/>
  <c r="P95" i="1"/>
  <c r="P121" i="1"/>
  <c r="P153" i="1"/>
  <c r="P229" i="1"/>
  <c r="P200" i="1"/>
  <c r="P244" i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N510" i="2" l="1"/>
  <c r="T510" i="2" s="1"/>
  <c r="F510" i="2" s="1"/>
  <c r="N943" i="2"/>
  <c r="T943" i="2" s="1"/>
  <c r="L1415" i="2"/>
  <c r="S1415" i="2" s="1"/>
  <c r="T1415" i="2" s="1"/>
  <c r="F1415" i="2" s="1"/>
  <c r="A1415" i="2" s="1"/>
  <c r="K141" i="1"/>
  <c r="R141" i="1" s="1"/>
  <c r="S141" i="1" s="1"/>
  <c r="E141" i="1" s="1"/>
  <c r="K63" i="1"/>
  <c r="R63" i="1" s="1"/>
  <c r="M63" i="1" s="1"/>
  <c r="S63" i="1" s="1"/>
  <c r="E63" i="1" s="1"/>
  <c r="F379" i="2"/>
  <c r="A379" i="2" s="1"/>
  <c r="F1280" i="2"/>
  <c r="A1280" i="2" s="1"/>
  <c r="F353" i="2"/>
  <c r="A353" i="2" s="1"/>
  <c r="P943" i="2"/>
  <c r="P688" i="2"/>
  <c r="T667" i="2"/>
  <c r="T1928" i="2"/>
  <c r="T1842" i="2"/>
  <c r="T942" i="2"/>
  <c r="F942" i="2" s="1"/>
  <c r="S524" i="2"/>
  <c r="T524" i="2" s="1"/>
  <c r="S1841" i="2"/>
  <c r="T1841" i="2" s="1"/>
  <c r="S526" i="2"/>
  <c r="T526" i="2" s="1"/>
  <c r="S2794" i="2"/>
  <c r="T2794" i="2" s="1"/>
  <c r="F2794" i="2" s="1"/>
  <c r="S523" i="2"/>
  <c r="T523" i="2" s="1"/>
  <c r="S1843" i="2"/>
  <c r="T1843" i="2" s="1"/>
  <c r="T2412" i="2"/>
  <c r="S690" i="2"/>
  <c r="T690" i="2" s="1"/>
  <c r="S525" i="2"/>
  <c r="T525" i="2" s="1"/>
  <c r="N1129" i="2"/>
  <c r="I229" i="1"/>
  <c r="Q229" i="1" s="1"/>
  <c r="R229" i="1" s="1"/>
  <c r="S229" i="1" s="1"/>
  <c r="E229" i="1" s="1"/>
  <c r="I13" i="1"/>
  <c r="Q13" i="1" s="1"/>
  <c r="K13" i="1" s="1"/>
  <c r="I200" i="1"/>
  <c r="I153" i="1"/>
  <c r="I95" i="1"/>
  <c r="I244" i="1"/>
  <c r="I121" i="1"/>
  <c r="Q12" i="1"/>
  <c r="K12" i="1" s="1"/>
  <c r="Q80" i="1"/>
  <c r="K80" i="1" s="1"/>
  <c r="Q156" i="1"/>
  <c r="K156" i="1" s="1"/>
  <c r="Q268" i="1"/>
  <c r="K268" i="1" s="1"/>
  <c r="S264" i="1"/>
  <c r="S65" i="1"/>
  <c r="E65" i="1" s="1"/>
  <c r="R169" i="1"/>
  <c r="S169" i="1" s="1"/>
  <c r="E169" i="1" s="1"/>
  <c r="A169" i="1" s="1"/>
  <c r="R163" i="1"/>
  <c r="S163" i="1" s="1"/>
  <c r="R165" i="1"/>
  <c r="S165" i="1" s="1"/>
  <c r="E165" i="1" s="1"/>
  <c r="A165" i="1" s="1"/>
  <c r="R162" i="1"/>
  <c r="M162" i="1" s="1"/>
  <c r="R39" i="1"/>
  <c r="M39" i="1" s="1"/>
  <c r="R64" i="1"/>
  <c r="M64" i="1" s="1"/>
  <c r="R21" i="1"/>
  <c r="S21" i="1" s="1"/>
  <c r="E21" i="1" s="1"/>
  <c r="A21" i="1" s="1"/>
  <c r="B1079" i="2"/>
  <c r="H1079" i="2"/>
  <c r="Q1079" i="2" s="1"/>
  <c r="B1077" i="2"/>
  <c r="H1077" i="2"/>
  <c r="Q1077" i="2" s="1"/>
  <c r="B1247" i="2"/>
  <c r="H1247" i="2"/>
  <c r="Q1247" i="2" s="1"/>
  <c r="J1247" i="2" s="1"/>
  <c r="R1247" i="2" s="1"/>
  <c r="B945" i="2"/>
  <c r="H945" i="2"/>
  <c r="Q945" i="2" s="1"/>
  <c r="B880" i="2"/>
  <c r="H880" i="2"/>
  <c r="Q880" i="2" s="1"/>
  <c r="J880" i="2" s="1"/>
  <c r="B697" i="2"/>
  <c r="H697" i="2"/>
  <c r="Q697" i="2" s="1"/>
  <c r="R697" i="2" s="1"/>
  <c r="B781" i="2"/>
  <c r="H781" i="2"/>
  <c r="Q781" i="2" s="1"/>
  <c r="R781" i="2" s="1"/>
  <c r="B780" i="2"/>
  <c r="H780" i="2"/>
  <c r="Q780" i="2" s="1"/>
  <c r="R780" i="2" s="1"/>
  <c r="B779" i="2"/>
  <c r="H779" i="2"/>
  <c r="Q779" i="2" s="1"/>
  <c r="R779" i="2" s="1"/>
  <c r="B777" i="2"/>
  <c r="B778" i="2"/>
  <c r="H777" i="2"/>
  <c r="Q777" i="2" s="1"/>
  <c r="R777" i="2" s="1"/>
  <c r="H778" i="2"/>
  <c r="Q778" i="2" s="1"/>
  <c r="R778" i="2" s="1"/>
  <c r="B776" i="2"/>
  <c r="H776" i="2"/>
  <c r="Q776" i="2" s="1"/>
  <c r="R776" i="2" s="1"/>
  <c r="B775" i="2"/>
  <c r="H775" i="2"/>
  <c r="Q775" i="2" s="1"/>
  <c r="R775" i="2" s="1"/>
  <c r="B150" i="2"/>
  <c r="H150" i="2"/>
  <c r="Q150" i="2" s="1"/>
  <c r="B149" i="2"/>
  <c r="H149" i="2"/>
  <c r="Q149" i="2" s="1"/>
  <c r="B148" i="2"/>
  <c r="H148" i="2"/>
  <c r="Q148" i="2" s="1"/>
  <c r="G221" i="1"/>
  <c r="G226" i="1"/>
  <c r="P226" i="1" s="1"/>
  <c r="G237" i="1"/>
  <c r="P237" i="1" s="1"/>
  <c r="G223" i="1"/>
  <c r="P223" i="1" s="1"/>
  <c r="G215" i="1"/>
  <c r="G214" i="1"/>
  <c r="G185" i="1"/>
  <c r="P185" i="1" s="1"/>
  <c r="G159" i="1"/>
  <c r="P159" i="1" s="1"/>
  <c r="G150" i="1"/>
  <c r="G101" i="1"/>
  <c r="P101" i="1" s="1"/>
  <c r="G49" i="1"/>
  <c r="P49" i="1" s="1"/>
  <c r="F943" i="2" l="1"/>
  <c r="J1079" i="2"/>
  <c r="R1079" i="2" s="1"/>
  <c r="F688" i="2"/>
  <c r="A688" i="2" s="1"/>
  <c r="F2412" i="2"/>
  <c r="A2412" i="2" s="1"/>
  <c r="F1843" i="2"/>
  <c r="A1843" i="2" s="1"/>
  <c r="F1841" i="2"/>
  <c r="A1841" i="2" s="1"/>
  <c r="F1928" i="2"/>
  <c r="A1928" i="2" s="1"/>
  <c r="P1842" i="2"/>
  <c r="P525" i="2"/>
  <c r="P523" i="2"/>
  <c r="P524" i="2"/>
  <c r="P667" i="2"/>
  <c r="F667" i="2" s="1"/>
  <c r="P690" i="2"/>
  <c r="F690" i="2" s="1"/>
  <c r="A690" i="2" s="1"/>
  <c r="P526" i="2"/>
  <c r="R149" i="2"/>
  <c r="S149" i="2" s="1"/>
  <c r="T149" i="2" s="1"/>
  <c r="F149" i="2" s="1"/>
  <c r="R880" i="2"/>
  <c r="S880" i="2" s="1"/>
  <c r="T880" i="2" s="1"/>
  <c r="F880" i="2" s="1"/>
  <c r="T1129" i="2"/>
  <c r="R148" i="2"/>
  <c r="S148" i="2" s="1"/>
  <c r="T148" i="2" s="1"/>
  <c r="F148" i="2" s="1"/>
  <c r="A148" i="2" s="1"/>
  <c r="R150" i="2"/>
  <c r="S150" i="2" s="1"/>
  <c r="T150" i="2" s="1"/>
  <c r="F150" i="2" s="1"/>
  <c r="R945" i="2"/>
  <c r="S945" i="2" s="1"/>
  <c r="T945" i="2" s="1"/>
  <c r="R1077" i="2"/>
  <c r="S1077" i="2" s="1"/>
  <c r="L775" i="2"/>
  <c r="L776" i="2"/>
  <c r="L778" i="2"/>
  <c r="L779" i="2"/>
  <c r="L780" i="2"/>
  <c r="L781" i="2"/>
  <c r="L697" i="2"/>
  <c r="L1247" i="2"/>
  <c r="L1079" i="2"/>
  <c r="L777" i="2"/>
  <c r="O163" i="1"/>
  <c r="E163" i="1" s="1"/>
  <c r="O264" i="1"/>
  <c r="E264" i="1" s="1"/>
  <c r="R268" i="1"/>
  <c r="S268" i="1" s="1"/>
  <c r="E268" i="1" s="1"/>
  <c r="R80" i="1"/>
  <c r="S80" i="1" s="1"/>
  <c r="E80" i="1" s="1"/>
  <c r="A80" i="1" s="1"/>
  <c r="R156" i="1"/>
  <c r="S156" i="1" s="1"/>
  <c r="E156" i="1" s="1"/>
  <c r="A156" i="1" s="1"/>
  <c r="R12" i="1"/>
  <c r="S12" i="1" s="1"/>
  <c r="Q121" i="1"/>
  <c r="K121" i="1" s="1"/>
  <c r="Q244" i="1"/>
  <c r="R244" i="1" s="1"/>
  <c r="S244" i="1" s="1"/>
  <c r="E244" i="1" s="1"/>
  <c r="Q95" i="1"/>
  <c r="R95" i="1" s="1"/>
  <c r="S95" i="1" s="1"/>
  <c r="E95" i="1" s="1"/>
  <c r="A95" i="1" s="1"/>
  <c r="Q153" i="1"/>
  <c r="R153" i="1" s="1"/>
  <c r="M153" i="1" s="1"/>
  <c r="Q200" i="1"/>
  <c r="R200" i="1" s="1"/>
  <c r="S200" i="1" s="1"/>
  <c r="E200" i="1" s="1"/>
  <c r="A200" i="1" s="1"/>
  <c r="S64" i="1"/>
  <c r="E64" i="1" s="1"/>
  <c r="A64" i="1" s="1"/>
  <c r="S162" i="1"/>
  <c r="E162" i="1" s="1"/>
  <c r="S39" i="1"/>
  <c r="E39" i="1" s="1"/>
  <c r="A39" i="1" s="1"/>
  <c r="R13" i="1"/>
  <c r="S13" i="1" s="1"/>
  <c r="Q49" i="1"/>
  <c r="R49" i="1" s="1"/>
  <c r="M49" i="1" s="1"/>
  <c r="Q101" i="1"/>
  <c r="K101" i="1" s="1"/>
  <c r="Q159" i="1"/>
  <c r="R159" i="1" s="1"/>
  <c r="S159" i="1" s="1"/>
  <c r="E159" i="1" s="1"/>
  <c r="A159" i="1" s="1"/>
  <c r="Q185" i="1"/>
  <c r="R185" i="1" s="1"/>
  <c r="S185" i="1" s="1"/>
  <c r="E185" i="1" s="1"/>
  <c r="A185" i="1" s="1"/>
  <c r="Q223" i="1"/>
  <c r="R223" i="1" s="1"/>
  <c r="M223" i="1" s="1"/>
  <c r="Q237" i="1"/>
  <c r="R237" i="1" s="1"/>
  <c r="S237" i="1" s="1"/>
  <c r="E237" i="1" s="1"/>
  <c r="A237" i="1" s="1"/>
  <c r="Q226" i="1"/>
  <c r="R226" i="1" s="1"/>
  <c r="M226" i="1" s="1"/>
  <c r="P150" i="1"/>
  <c r="P214" i="1"/>
  <c r="P215" i="1"/>
  <c r="P221" i="1"/>
  <c r="B2851" i="2"/>
  <c r="H2851" i="2"/>
  <c r="Q2851" i="2" s="1"/>
  <c r="B2603" i="2"/>
  <c r="H2603" i="2"/>
  <c r="Q2603" i="2" s="1"/>
  <c r="B2602" i="2"/>
  <c r="H2602" i="2"/>
  <c r="Q2602" i="2" s="1"/>
  <c r="B2601" i="2"/>
  <c r="H2601" i="2"/>
  <c r="Q2601" i="2" s="1"/>
  <c r="B2605" i="2"/>
  <c r="H2605" i="2"/>
  <c r="Q2605" i="2" s="1"/>
  <c r="B2604" i="2"/>
  <c r="H2604" i="2"/>
  <c r="Q2604" i="2" s="1"/>
  <c r="B1946" i="2"/>
  <c r="H1946" i="2"/>
  <c r="Q1946" i="2" s="1"/>
  <c r="B1903" i="2"/>
  <c r="H1903" i="2"/>
  <c r="Q1903" i="2" s="1"/>
  <c r="B1902" i="2"/>
  <c r="H1902" i="2"/>
  <c r="Q1902" i="2" s="1"/>
  <c r="B1901" i="2"/>
  <c r="H1901" i="2"/>
  <c r="Q1901" i="2" s="1"/>
  <c r="B2148" i="2"/>
  <c r="H2148" i="2"/>
  <c r="Q2148" i="2" s="1"/>
  <c r="B2149" i="2"/>
  <c r="H2149" i="2"/>
  <c r="Q2149" i="2" s="1"/>
  <c r="B1868" i="2"/>
  <c r="H1868" i="2"/>
  <c r="Q1868" i="2" s="1"/>
  <c r="J1868" i="2" s="1"/>
  <c r="B1720" i="2"/>
  <c r="H1720" i="2"/>
  <c r="Q1720" i="2" s="1"/>
  <c r="J1720" i="2" s="1"/>
  <c r="B1650" i="2"/>
  <c r="H1650" i="2"/>
  <c r="Q1650" i="2" s="1"/>
  <c r="B1349" i="2"/>
  <c r="H1349" i="2"/>
  <c r="Q1349" i="2" s="1"/>
  <c r="B1299" i="2"/>
  <c r="H1299" i="2"/>
  <c r="Q1299" i="2" s="1"/>
  <c r="R1299" i="2" s="1"/>
  <c r="B1253" i="2"/>
  <c r="H1253" i="2"/>
  <c r="Q1253" i="2" s="1"/>
  <c r="J1253" i="2" s="1"/>
  <c r="B1187" i="2"/>
  <c r="H1187" i="2"/>
  <c r="Q1187" i="2" s="1"/>
  <c r="B1185" i="2"/>
  <c r="H1185" i="2"/>
  <c r="Q1185" i="2" s="1"/>
  <c r="B1174" i="2"/>
  <c r="H1174" i="2"/>
  <c r="Q1174" i="2" s="1"/>
  <c r="R1174" i="2" s="1"/>
  <c r="B817" i="2"/>
  <c r="H817" i="2"/>
  <c r="Q817" i="2" s="1"/>
  <c r="B331" i="2"/>
  <c r="H331" i="2"/>
  <c r="Q331" i="2" s="1"/>
  <c r="R331" i="2" s="1"/>
  <c r="B694" i="2"/>
  <c r="H694" i="2"/>
  <c r="Q694" i="2" s="1"/>
  <c r="J694" i="2" s="1"/>
  <c r="B354" i="2"/>
  <c r="H354" i="2"/>
  <c r="Q354" i="2" s="1"/>
  <c r="B358" i="2"/>
  <c r="H358" i="2"/>
  <c r="Q358" i="2" s="1"/>
  <c r="B356" i="2"/>
  <c r="H356" i="2"/>
  <c r="Q356" i="2" s="1"/>
  <c r="B386" i="2"/>
  <c r="H386" i="2"/>
  <c r="Q386" i="2" s="1"/>
  <c r="B388" i="2"/>
  <c r="H388" i="2"/>
  <c r="Q388" i="2" s="1"/>
  <c r="B7" i="2"/>
  <c r="H7" i="2"/>
  <c r="Q7" i="2" s="1"/>
  <c r="G18" i="1"/>
  <c r="P18" i="1" s="1"/>
  <c r="G183" i="1"/>
  <c r="P183" i="1" s="1"/>
  <c r="G152" i="1"/>
  <c r="P152" i="1" s="1"/>
  <c r="G72" i="1"/>
  <c r="G27" i="1"/>
  <c r="P27" i="1" s="1"/>
  <c r="N1077" i="2" l="1"/>
  <c r="T1077" i="2" s="1"/>
  <c r="F1077" i="2" s="1"/>
  <c r="J2148" i="2"/>
  <c r="R2148" i="2" s="1"/>
  <c r="F525" i="2"/>
  <c r="A525" i="2" s="1"/>
  <c r="F945" i="2"/>
  <c r="A945" i="2" s="1"/>
  <c r="F1842" i="2"/>
  <c r="A1842" i="2" s="1"/>
  <c r="F524" i="2"/>
  <c r="A524" i="2" s="1"/>
  <c r="F526" i="2"/>
  <c r="A526" i="2" s="1"/>
  <c r="F523" i="2"/>
  <c r="A523" i="2" s="1"/>
  <c r="P1129" i="2"/>
  <c r="F1129" i="2" s="1"/>
  <c r="R1187" i="2"/>
  <c r="R2605" i="2"/>
  <c r="S781" i="2"/>
  <c r="T781" i="2" s="1"/>
  <c r="R356" i="2"/>
  <c r="S356" i="2" s="1"/>
  <c r="T356" i="2" s="1"/>
  <c r="R1868" i="2"/>
  <c r="R1946" i="2"/>
  <c r="S1946" i="2" s="1"/>
  <c r="N1946" i="2" s="1"/>
  <c r="R2602" i="2"/>
  <c r="S2602" i="2" s="1"/>
  <c r="T2602" i="2" s="1"/>
  <c r="S1079" i="2"/>
  <c r="S780" i="2"/>
  <c r="T780" i="2" s="1"/>
  <c r="S775" i="2"/>
  <c r="T775" i="2" s="1"/>
  <c r="R7" i="2"/>
  <c r="S7" i="2" s="1"/>
  <c r="T7" i="2" s="1"/>
  <c r="F7" i="2" s="1"/>
  <c r="R386" i="2"/>
  <c r="R358" i="2"/>
  <c r="S358" i="2" s="1"/>
  <c r="T358" i="2" s="1"/>
  <c r="R694" i="2"/>
  <c r="S694" i="2" s="1"/>
  <c r="T694" i="2" s="1"/>
  <c r="R817" i="2"/>
  <c r="R1185" i="2"/>
  <c r="R1253" i="2"/>
  <c r="R1349" i="2"/>
  <c r="S1349" i="2" s="1"/>
  <c r="T1349" i="2" s="1"/>
  <c r="F1349" i="2" s="1"/>
  <c r="R1720" i="2"/>
  <c r="S1720" i="2" s="1"/>
  <c r="T1720" i="2" s="1"/>
  <c r="R2149" i="2"/>
  <c r="S2149" i="2" s="1"/>
  <c r="T2149" i="2" s="1"/>
  <c r="R1901" i="2"/>
  <c r="S1901" i="2" s="1"/>
  <c r="T1901" i="2" s="1"/>
  <c r="F1901" i="2" s="1"/>
  <c r="R1903" i="2"/>
  <c r="S1903" i="2" s="1"/>
  <c r="T1903" i="2" s="1"/>
  <c r="R2604" i="2"/>
  <c r="S2604" i="2" s="1"/>
  <c r="T2604" i="2" s="1"/>
  <c r="R2601" i="2"/>
  <c r="S2601" i="2" s="1"/>
  <c r="T2601" i="2" s="1"/>
  <c r="R2603" i="2"/>
  <c r="S2603" i="2" s="1"/>
  <c r="T2603" i="2" s="1"/>
  <c r="S1247" i="2"/>
  <c r="N1247" i="2" s="1"/>
  <c r="S779" i="2"/>
  <c r="T779" i="2" s="1"/>
  <c r="R388" i="2"/>
  <c r="S388" i="2" s="1"/>
  <c r="T388" i="2" s="1"/>
  <c r="R354" i="2"/>
  <c r="S354" i="2" s="1"/>
  <c r="T354" i="2" s="1"/>
  <c r="R1650" i="2"/>
  <c r="R1902" i="2"/>
  <c r="S1902" i="2" s="1"/>
  <c r="T1902" i="2" s="1"/>
  <c r="R2851" i="2"/>
  <c r="S2851" i="2" s="1"/>
  <c r="T2851" i="2" s="1"/>
  <c r="S777" i="2"/>
  <c r="T777" i="2" s="1"/>
  <c r="S776" i="2"/>
  <c r="T776" i="2" s="1"/>
  <c r="S697" i="2"/>
  <c r="T697" i="2" s="1"/>
  <c r="F697" i="2" s="1"/>
  <c r="A697" i="2" s="1"/>
  <c r="S778" i="2"/>
  <c r="T778" i="2" s="1"/>
  <c r="L331" i="2"/>
  <c r="L1174" i="2"/>
  <c r="S1174" i="2" s="1"/>
  <c r="L1299" i="2"/>
  <c r="L2148" i="2"/>
  <c r="O12" i="1"/>
  <c r="E12" i="1" s="1"/>
  <c r="A12" i="1" s="1"/>
  <c r="O13" i="1"/>
  <c r="E13" i="1" s="1"/>
  <c r="I221" i="1"/>
  <c r="Q221" i="1" s="1"/>
  <c r="R221" i="1" s="1"/>
  <c r="S221" i="1" s="1"/>
  <c r="E221" i="1" s="1"/>
  <c r="A221" i="1" s="1"/>
  <c r="I214" i="1"/>
  <c r="Q214" i="1" s="1"/>
  <c r="R214" i="1" s="1"/>
  <c r="S214" i="1" s="1"/>
  <c r="E214" i="1" s="1"/>
  <c r="A214" i="1" s="1"/>
  <c r="S153" i="1"/>
  <c r="E153" i="1" s="1"/>
  <c r="A153" i="1" s="1"/>
  <c r="I215" i="1"/>
  <c r="I150" i="1"/>
  <c r="R121" i="1"/>
  <c r="M121" i="1" s="1"/>
  <c r="S226" i="1"/>
  <c r="E226" i="1" s="1"/>
  <c r="A226" i="1" s="1"/>
  <c r="S223" i="1"/>
  <c r="E223" i="1" s="1"/>
  <c r="A223" i="1" s="1"/>
  <c r="S49" i="1"/>
  <c r="E49" i="1" s="1"/>
  <c r="A49" i="1" s="1"/>
  <c r="R101" i="1"/>
  <c r="S101" i="1" s="1"/>
  <c r="Q27" i="1"/>
  <c r="K27" i="1" s="1"/>
  <c r="Q152" i="1"/>
  <c r="R152" i="1" s="1"/>
  <c r="S152" i="1" s="1"/>
  <c r="E152" i="1" s="1"/>
  <c r="A152" i="1" s="1"/>
  <c r="Q183" i="1"/>
  <c r="R183" i="1" s="1"/>
  <c r="S183" i="1" s="1"/>
  <c r="E183" i="1" s="1"/>
  <c r="A183" i="1" s="1"/>
  <c r="Q18" i="1"/>
  <c r="R18" i="1" s="1"/>
  <c r="S18" i="1" s="1"/>
  <c r="E18" i="1" s="1"/>
  <c r="A18" i="1" s="1"/>
  <c r="P72" i="1"/>
  <c r="G118" i="1"/>
  <c r="P118" i="1" s="1"/>
  <c r="G44" i="1"/>
  <c r="P44" i="1" s="1"/>
  <c r="G41" i="1"/>
  <c r="P41" i="1" s="1"/>
  <c r="G33" i="1"/>
  <c r="P33" i="1" s="1"/>
  <c r="B2375" i="2"/>
  <c r="H2375" i="2"/>
  <c r="Q2375" i="2" s="1"/>
  <c r="B2318" i="2"/>
  <c r="H2318" i="2"/>
  <c r="Q2318" i="2" s="1"/>
  <c r="J2318" i="2" s="1"/>
  <c r="B2296" i="2"/>
  <c r="H2296" i="2"/>
  <c r="Q2296" i="2" s="1"/>
  <c r="B2170" i="2"/>
  <c r="H2170" i="2"/>
  <c r="Q2170" i="2" s="1"/>
  <c r="J2170" i="2" s="1"/>
  <c r="R2170" i="2" s="1"/>
  <c r="B2166" i="2"/>
  <c r="H2166" i="2"/>
  <c r="Q2166" i="2" s="1"/>
  <c r="R2166" i="2" s="1"/>
  <c r="B2009" i="2"/>
  <c r="H2009" i="2"/>
  <c r="Q2009" i="2" s="1"/>
  <c r="B1906" i="2"/>
  <c r="H1906" i="2"/>
  <c r="Q1906" i="2" s="1"/>
  <c r="B1489" i="2"/>
  <c r="H1489" i="2"/>
  <c r="Q1489" i="2" s="1"/>
  <c r="B1288" i="2"/>
  <c r="H1288" i="2"/>
  <c r="Q1288" i="2" s="1"/>
  <c r="J1288" i="2" s="1"/>
  <c r="B1175" i="2"/>
  <c r="H1175" i="2"/>
  <c r="Q1175" i="2" s="1"/>
  <c r="B1143" i="2"/>
  <c r="H1143" i="2"/>
  <c r="Q1143" i="2" s="1"/>
  <c r="B1142" i="2"/>
  <c r="H1142" i="2"/>
  <c r="Q1142" i="2" s="1"/>
  <c r="B1144" i="2"/>
  <c r="H1144" i="2"/>
  <c r="Q1144" i="2" s="1"/>
  <c r="J1144" i="2" s="1"/>
  <c r="B1078" i="2"/>
  <c r="H1078" i="2"/>
  <c r="Q1078" i="2" s="1"/>
  <c r="B1029" i="2"/>
  <c r="H1029" i="2"/>
  <c r="Q1029" i="2" s="1"/>
  <c r="J1029" i="2" s="1"/>
  <c r="R1029" i="2" s="1"/>
  <c r="B1028" i="2"/>
  <c r="H1028" i="2"/>
  <c r="Q1028" i="2" s="1"/>
  <c r="J1028" i="2" s="1"/>
  <c r="R1028" i="2" s="1"/>
  <c r="B1027" i="2"/>
  <c r="H1027" i="2"/>
  <c r="Q1027" i="2" s="1"/>
  <c r="J1027" i="2" s="1"/>
  <c r="R1027" i="2" s="1"/>
  <c r="B1030" i="2"/>
  <c r="H1030" i="2"/>
  <c r="Q1030" i="2" s="1"/>
  <c r="J1030" i="2" s="1"/>
  <c r="R1030" i="2" s="1"/>
  <c r="B892" i="2"/>
  <c r="H892" i="2"/>
  <c r="Q892" i="2" s="1"/>
  <c r="J892" i="2" s="1"/>
  <c r="R892" i="2" s="1"/>
  <c r="B841" i="2"/>
  <c r="H841" i="2"/>
  <c r="Q841" i="2" s="1"/>
  <c r="J841" i="2" s="1"/>
  <c r="R841" i="2" s="1"/>
  <c r="B867" i="2"/>
  <c r="H867" i="2"/>
  <c r="Q867" i="2" s="1"/>
  <c r="B527" i="2"/>
  <c r="H527" i="2"/>
  <c r="Q527" i="2" s="1"/>
  <c r="R527" i="2" s="1"/>
  <c r="B348" i="2"/>
  <c r="H348" i="2"/>
  <c r="Q348" i="2" s="1"/>
  <c r="B349" i="2"/>
  <c r="H349" i="2"/>
  <c r="Q349" i="2" s="1"/>
  <c r="R349" i="2" s="1"/>
  <c r="S349" i="2" s="1"/>
  <c r="B261" i="2"/>
  <c r="H261" i="2"/>
  <c r="Q261" i="2" s="1"/>
  <c r="N1079" i="2" l="1"/>
  <c r="T1079" i="2" s="1"/>
  <c r="L1650" i="2"/>
  <c r="S1650" i="2" s="1"/>
  <c r="N1650" i="2" s="1"/>
  <c r="T1650" i="2" s="1"/>
  <c r="F1650" i="2" s="1"/>
  <c r="L2605" i="2"/>
  <c r="S2605" i="2" s="1"/>
  <c r="T2605" i="2" s="1"/>
  <c r="F2605" i="2" s="1"/>
  <c r="A2605" i="2" s="1"/>
  <c r="L1868" i="2"/>
  <c r="S1868" i="2" s="1"/>
  <c r="T1868" i="2" s="1"/>
  <c r="F1868" i="2" s="1"/>
  <c r="L1185" i="2"/>
  <c r="S1185" i="2" s="1"/>
  <c r="T1185" i="2" s="1"/>
  <c r="F1185" i="2" s="1"/>
  <c r="L1253" i="2"/>
  <c r="S1253" i="2" s="1"/>
  <c r="T1253" i="2" s="1"/>
  <c r="F1253" i="2" s="1"/>
  <c r="L1187" i="2"/>
  <c r="S1187" i="2" s="1"/>
  <c r="T1187" i="2" s="1"/>
  <c r="F1187" i="2" s="1"/>
  <c r="L817" i="2"/>
  <c r="S817" i="2" s="1"/>
  <c r="T817" i="2" s="1"/>
  <c r="F817" i="2" s="1"/>
  <c r="L386" i="2"/>
  <c r="S386" i="2" s="1"/>
  <c r="S2148" i="2"/>
  <c r="F1902" i="2"/>
  <c r="A1902" i="2" s="1"/>
  <c r="F779" i="2"/>
  <c r="A779" i="2" s="1"/>
  <c r="F2604" i="2"/>
  <c r="A2604" i="2" s="1"/>
  <c r="F1720" i="2"/>
  <c r="A1720" i="2" s="1"/>
  <c r="F2602" i="2"/>
  <c r="A2602" i="2" s="1"/>
  <c r="F781" i="2"/>
  <c r="A781" i="2" s="1"/>
  <c r="F776" i="2"/>
  <c r="A776" i="2" s="1"/>
  <c r="F1903" i="2"/>
  <c r="A1903" i="2" s="1"/>
  <c r="F694" i="2"/>
  <c r="A694" i="2" s="1"/>
  <c r="F775" i="2"/>
  <c r="A775" i="2" s="1"/>
  <c r="F777" i="2"/>
  <c r="A777" i="2" s="1"/>
  <c r="F354" i="2"/>
  <c r="A354" i="2" s="1"/>
  <c r="F2603" i="2"/>
  <c r="A2603" i="2" s="1"/>
  <c r="F358" i="2"/>
  <c r="A358" i="2" s="1"/>
  <c r="F780" i="2"/>
  <c r="A780" i="2" s="1"/>
  <c r="F778" i="2"/>
  <c r="A778" i="2" s="1"/>
  <c r="F388" i="2"/>
  <c r="A388" i="2" s="1"/>
  <c r="F2601" i="2"/>
  <c r="A2601" i="2" s="1"/>
  <c r="F2149" i="2"/>
  <c r="A2149" i="2" s="1"/>
  <c r="F356" i="2"/>
  <c r="A356" i="2" s="1"/>
  <c r="P2851" i="2"/>
  <c r="P1079" i="2"/>
  <c r="T1247" i="2"/>
  <c r="T1946" i="2"/>
  <c r="F1946" i="2" s="1"/>
  <c r="R261" i="2"/>
  <c r="S261" i="2" s="1"/>
  <c r="T261" i="2" s="1"/>
  <c r="F261" i="2" s="1"/>
  <c r="R348" i="2"/>
  <c r="S348" i="2" s="1"/>
  <c r="N348" i="2" s="1"/>
  <c r="R867" i="2"/>
  <c r="S867" i="2" s="1"/>
  <c r="T867" i="2" s="1"/>
  <c r="R1144" i="2"/>
  <c r="S1144" i="2" s="1"/>
  <c r="T1144" i="2" s="1"/>
  <c r="F1144" i="2" s="1"/>
  <c r="A1144" i="2" s="1"/>
  <c r="R1143" i="2"/>
  <c r="S1143" i="2" s="1"/>
  <c r="T1143" i="2" s="1"/>
  <c r="R1288" i="2"/>
  <c r="R1906" i="2"/>
  <c r="S1906" i="2" s="1"/>
  <c r="T1906" i="2" s="1"/>
  <c r="R2296" i="2"/>
  <c r="S2296" i="2" s="1"/>
  <c r="T2296" i="2" s="1"/>
  <c r="R2375" i="2"/>
  <c r="S2375" i="2" s="1"/>
  <c r="T2375" i="2" s="1"/>
  <c r="F2375" i="2" s="1"/>
  <c r="S1299" i="2"/>
  <c r="T1299" i="2" s="1"/>
  <c r="F1299" i="2" s="1"/>
  <c r="R1078" i="2"/>
  <c r="S1078" i="2" s="1"/>
  <c r="T1078" i="2" s="1"/>
  <c r="F1078" i="2" s="1"/>
  <c r="R1142" i="2"/>
  <c r="S1142" i="2" s="1"/>
  <c r="T1142" i="2" s="1"/>
  <c r="R1175" i="2"/>
  <c r="S1175" i="2" s="1"/>
  <c r="T1175" i="2" s="1"/>
  <c r="R1489" i="2"/>
  <c r="S1489" i="2" s="1"/>
  <c r="T1489" i="2" s="1"/>
  <c r="R2009" i="2"/>
  <c r="S2009" i="2" s="1"/>
  <c r="T2009" i="2" s="1"/>
  <c r="R2318" i="2"/>
  <c r="S2318" i="2" s="1"/>
  <c r="T2318" i="2" s="1"/>
  <c r="S331" i="2"/>
  <c r="T331" i="2" s="1"/>
  <c r="F331" i="2" s="1"/>
  <c r="N2148" i="2"/>
  <c r="N1174" i="2"/>
  <c r="N349" i="2"/>
  <c r="L527" i="2"/>
  <c r="L841" i="2"/>
  <c r="L892" i="2"/>
  <c r="L1030" i="2"/>
  <c r="L1027" i="2"/>
  <c r="L1028" i="2"/>
  <c r="L1029" i="2"/>
  <c r="L2166" i="2"/>
  <c r="L2170" i="2"/>
  <c r="O101" i="1"/>
  <c r="E101" i="1" s="1"/>
  <c r="A101" i="1" s="1"/>
  <c r="I72" i="1"/>
  <c r="Q72" i="1" s="1"/>
  <c r="R72" i="1" s="1"/>
  <c r="M72" i="1" s="1"/>
  <c r="S121" i="1"/>
  <c r="E121" i="1" s="1"/>
  <c r="A121" i="1" s="1"/>
  <c r="Q150" i="1"/>
  <c r="Q215" i="1"/>
  <c r="R215" i="1" s="1"/>
  <c r="S215" i="1" s="1"/>
  <c r="E215" i="1" s="1"/>
  <c r="A215" i="1" s="1"/>
  <c r="R27" i="1"/>
  <c r="S27" i="1" s="1"/>
  <c r="E27" i="1" s="1"/>
  <c r="A27" i="1" s="1"/>
  <c r="Q33" i="1"/>
  <c r="R33" i="1" s="1"/>
  <c r="S33" i="1" s="1"/>
  <c r="E33" i="1" s="1"/>
  <c r="A33" i="1" s="1"/>
  <c r="Q41" i="1"/>
  <c r="R41" i="1" s="1"/>
  <c r="S41" i="1" s="1"/>
  <c r="E41" i="1" s="1"/>
  <c r="A41" i="1" s="1"/>
  <c r="Q44" i="1"/>
  <c r="R44" i="1" s="1"/>
  <c r="S44" i="1" s="1"/>
  <c r="E44" i="1" s="1"/>
  <c r="A44" i="1" s="1"/>
  <c r="Q118" i="1"/>
  <c r="R118" i="1" s="1"/>
  <c r="S118" i="1" s="1"/>
  <c r="E118" i="1" s="1"/>
  <c r="A118" i="1" s="1"/>
  <c r="B6" i="2"/>
  <c r="B426" i="2"/>
  <c r="B668" i="2"/>
  <c r="B669" i="2"/>
  <c r="B692" i="2"/>
  <c r="B691" i="2"/>
  <c r="B971" i="2"/>
  <c r="B1102" i="2"/>
  <c r="B1045" i="2"/>
  <c r="B1255" i="2"/>
  <c r="B1516" i="2"/>
  <c r="B1519" i="2"/>
  <c r="B1520" i="2"/>
  <c r="B1521" i="2"/>
  <c r="B1522" i="2"/>
  <c r="B1511" i="2"/>
  <c r="B1512" i="2"/>
  <c r="B1513" i="2"/>
  <c r="B1514" i="2"/>
  <c r="B1517" i="2"/>
  <c r="B1518" i="2"/>
  <c r="B1523" i="2"/>
  <c r="B1515" i="2"/>
  <c r="B1504" i="2"/>
  <c r="B1506" i="2"/>
  <c r="B1509" i="2"/>
  <c r="B1716" i="2"/>
  <c r="B1717" i="2"/>
  <c r="B1712" i="2"/>
  <c r="B1713" i="2"/>
  <c r="B1714" i="2"/>
  <c r="B1715" i="2"/>
  <c r="B2000" i="2"/>
  <c r="B1968" i="2"/>
  <c r="B1962" i="2"/>
  <c r="B2001" i="2"/>
  <c r="B1954" i="2"/>
  <c r="B1999" i="2"/>
  <c r="B1967" i="2"/>
  <c r="B1961" i="2"/>
  <c r="B1965" i="2"/>
  <c r="B1953" i="2"/>
  <c r="B2301" i="2"/>
  <c r="B2234" i="2"/>
  <c r="B2312" i="2"/>
  <c r="B2311" i="2"/>
  <c r="B2370" i="2"/>
  <c r="B2609" i="2"/>
  <c r="H6" i="2"/>
  <c r="Q6" i="2" s="1"/>
  <c r="R6" i="2" s="1"/>
  <c r="H426" i="2"/>
  <c r="Q426" i="2" s="1"/>
  <c r="H668" i="2"/>
  <c r="Q668" i="2" s="1"/>
  <c r="J668" i="2" s="1"/>
  <c r="H669" i="2"/>
  <c r="Q669" i="2" s="1"/>
  <c r="J669" i="2" s="1"/>
  <c r="R669" i="2" s="1"/>
  <c r="H692" i="2"/>
  <c r="Q692" i="2" s="1"/>
  <c r="J692" i="2" s="1"/>
  <c r="R692" i="2" s="1"/>
  <c r="H691" i="2"/>
  <c r="Q691" i="2" s="1"/>
  <c r="H971" i="2"/>
  <c r="Q971" i="2" s="1"/>
  <c r="H1102" i="2"/>
  <c r="Q1102" i="2" s="1"/>
  <c r="J1102" i="2" s="1"/>
  <c r="R1102" i="2" s="1"/>
  <c r="H1045" i="2"/>
  <c r="Q1045" i="2" s="1"/>
  <c r="H1255" i="2"/>
  <c r="Q1255" i="2" s="1"/>
  <c r="H1516" i="2"/>
  <c r="Q1516" i="2" s="1"/>
  <c r="H1519" i="2"/>
  <c r="Q1519" i="2" s="1"/>
  <c r="H1520" i="2"/>
  <c r="Q1520" i="2" s="1"/>
  <c r="H1521" i="2"/>
  <c r="Q1521" i="2" s="1"/>
  <c r="H1522" i="2"/>
  <c r="Q1522" i="2" s="1"/>
  <c r="H1511" i="2"/>
  <c r="Q1511" i="2" s="1"/>
  <c r="H1512" i="2"/>
  <c r="Q1512" i="2" s="1"/>
  <c r="H1513" i="2"/>
  <c r="Q1513" i="2" s="1"/>
  <c r="H1514" i="2"/>
  <c r="Q1514" i="2" s="1"/>
  <c r="H1517" i="2"/>
  <c r="Q1517" i="2" s="1"/>
  <c r="H1518" i="2"/>
  <c r="Q1518" i="2" s="1"/>
  <c r="H1523" i="2"/>
  <c r="Q1523" i="2" s="1"/>
  <c r="R1523" i="2" s="1"/>
  <c r="H1515" i="2"/>
  <c r="Q1515" i="2" s="1"/>
  <c r="H1504" i="2"/>
  <c r="Q1504" i="2" s="1"/>
  <c r="H1506" i="2"/>
  <c r="Q1506" i="2" s="1"/>
  <c r="H1509" i="2"/>
  <c r="Q1509" i="2" s="1"/>
  <c r="H1716" i="2"/>
  <c r="Q1716" i="2" s="1"/>
  <c r="H1717" i="2"/>
  <c r="Q1717" i="2" s="1"/>
  <c r="H1712" i="2"/>
  <c r="Q1712" i="2" s="1"/>
  <c r="H1713" i="2"/>
  <c r="Q1713" i="2" s="1"/>
  <c r="H1714" i="2"/>
  <c r="Q1714" i="2" s="1"/>
  <c r="H1715" i="2"/>
  <c r="Q1715" i="2" s="1"/>
  <c r="H2000" i="2"/>
  <c r="Q2000" i="2" s="1"/>
  <c r="H1968" i="2"/>
  <c r="Q1968" i="2" s="1"/>
  <c r="H1962" i="2"/>
  <c r="Q1962" i="2" s="1"/>
  <c r="H2001" i="2"/>
  <c r="Q2001" i="2" s="1"/>
  <c r="H1954" i="2"/>
  <c r="Q1954" i="2" s="1"/>
  <c r="H1999" i="2"/>
  <c r="Q1999" i="2" s="1"/>
  <c r="H1967" i="2"/>
  <c r="Q1967" i="2" s="1"/>
  <c r="H1961" i="2"/>
  <c r="Q1961" i="2" s="1"/>
  <c r="H1965" i="2"/>
  <c r="Q1965" i="2" s="1"/>
  <c r="H1953" i="2"/>
  <c r="Q1953" i="2" s="1"/>
  <c r="H2301" i="2"/>
  <c r="Q2301" i="2" s="1"/>
  <c r="H2234" i="2"/>
  <c r="Q2234" i="2" s="1"/>
  <c r="H2312" i="2"/>
  <c r="Q2312" i="2" s="1"/>
  <c r="H2311" i="2"/>
  <c r="Q2311" i="2" s="1"/>
  <c r="H2370" i="2"/>
  <c r="Q2370" i="2" s="1"/>
  <c r="R2370" i="2" s="1"/>
  <c r="H2609" i="2"/>
  <c r="Q2609" i="2" s="1"/>
  <c r="N386" i="2" l="1"/>
  <c r="T386" i="2" s="1"/>
  <c r="F386" i="2" s="1"/>
  <c r="F1079" i="2"/>
  <c r="L1288" i="2"/>
  <c r="S1288" i="2" s="1"/>
  <c r="T1288" i="2" s="1"/>
  <c r="J2234" i="2"/>
  <c r="R2234" i="2" s="1"/>
  <c r="K150" i="1"/>
  <c r="R150" i="1" s="1"/>
  <c r="M150" i="1" s="1"/>
  <c r="S150" i="1" s="1"/>
  <c r="E150" i="1" s="1"/>
  <c r="F2009" i="2"/>
  <c r="A2009" i="2" s="1"/>
  <c r="F1906" i="2"/>
  <c r="A1906" i="2" s="1"/>
  <c r="F867" i="2"/>
  <c r="A867" i="2" s="1"/>
  <c r="F1247" i="2"/>
  <c r="A1247" i="2" s="1"/>
  <c r="F1175" i="2"/>
  <c r="A1175" i="2" s="1"/>
  <c r="F1143" i="2"/>
  <c r="A1143" i="2" s="1"/>
  <c r="F2318" i="2"/>
  <c r="A2318" i="2" s="1"/>
  <c r="F1142" i="2"/>
  <c r="A1142" i="2" s="1"/>
  <c r="F2296" i="2"/>
  <c r="A2296" i="2" s="1"/>
  <c r="F2851" i="2"/>
  <c r="A2851" i="2" s="1"/>
  <c r="P1489" i="2"/>
  <c r="F1489" i="2" s="1"/>
  <c r="P1288" i="2"/>
  <c r="T348" i="2"/>
  <c r="R2301" i="2"/>
  <c r="S2301" i="2" s="1"/>
  <c r="T2301" i="2" s="1"/>
  <c r="R1514" i="2"/>
  <c r="S1514" i="2" s="1"/>
  <c r="T1514" i="2" s="1"/>
  <c r="F1514" i="2" s="1"/>
  <c r="R1515" i="2"/>
  <c r="S1515" i="2" s="1"/>
  <c r="T1515" i="2" s="1"/>
  <c r="S2170" i="2"/>
  <c r="T2170" i="2" s="1"/>
  <c r="R2311" i="2"/>
  <c r="S2311" i="2" s="1"/>
  <c r="T2311" i="2" s="1"/>
  <c r="R1713" i="2"/>
  <c r="S1713" i="2" s="1"/>
  <c r="T1713" i="2" s="1"/>
  <c r="R1521" i="2"/>
  <c r="S1521" i="2" s="1"/>
  <c r="T1521" i="2" s="1"/>
  <c r="F1521" i="2" s="1"/>
  <c r="S2166" i="2"/>
  <c r="T2166" i="2" s="1"/>
  <c r="S1030" i="2"/>
  <c r="T1030" i="2" s="1"/>
  <c r="T349" i="2"/>
  <c r="R1962" i="2"/>
  <c r="S1962" i="2" s="1"/>
  <c r="T1962" i="2" s="1"/>
  <c r="F1962" i="2" s="1"/>
  <c r="R1716" i="2"/>
  <c r="S1716" i="2" s="1"/>
  <c r="T1716" i="2" s="1"/>
  <c r="R1516" i="2"/>
  <c r="S1516" i="2" s="1"/>
  <c r="T1516" i="2" s="1"/>
  <c r="F1516" i="2" s="1"/>
  <c r="R971" i="2"/>
  <c r="S971" i="2" s="1"/>
  <c r="T971" i="2" s="1"/>
  <c r="S527" i="2"/>
  <c r="T527" i="2" s="1"/>
  <c r="R1953" i="2"/>
  <c r="S1953" i="2" s="1"/>
  <c r="T1953" i="2" s="1"/>
  <c r="F1953" i="2" s="1"/>
  <c r="R1968" i="2"/>
  <c r="S1968" i="2" s="1"/>
  <c r="T1968" i="2" s="1"/>
  <c r="F1968" i="2" s="1"/>
  <c r="R1509" i="2"/>
  <c r="S1509" i="2" s="1"/>
  <c r="T1509" i="2" s="1"/>
  <c r="F1509" i="2" s="1"/>
  <c r="R1513" i="2"/>
  <c r="S1513" i="2" s="1"/>
  <c r="N1513" i="2" s="1"/>
  <c r="R2312" i="2"/>
  <c r="R1965" i="2"/>
  <c r="S1965" i="2" s="1"/>
  <c r="T1965" i="2" s="1"/>
  <c r="F1965" i="2" s="1"/>
  <c r="R1954" i="2"/>
  <c r="S1954" i="2" s="1"/>
  <c r="T1954" i="2" s="1"/>
  <c r="F1954" i="2" s="1"/>
  <c r="R2000" i="2"/>
  <c r="S2000" i="2" s="1"/>
  <c r="T2000" i="2" s="1"/>
  <c r="F2000" i="2" s="1"/>
  <c r="R1712" i="2"/>
  <c r="S1712" i="2" s="1"/>
  <c r="T1712" i="2" s="1"/>
  <c r="R1506" i="2"/>
  <c r="S1506" i="2" s="1"/>
  <c r="T1506" i="2" s="1"/>
  <c r="F1506" i="2" s="1"/>
  <c r="R1518" i="2"/>
  <c r="S1518" i="2" s="1"/>
  <c r="T1518" i="2" s="1"/>
  <c r="F1518" i="2" s="1"/>
  <c r="R1512" i="2"/>
  <c r="S1512" i="2" s="1"/>
  <c r="T1512" i="2" s="1"/>
  <c r="F1512" i="2" s="1"/>
  <c r="R1520" i="2"/>
  <c r="S1520" i="2" s="1"/>
  <c r="T1520" i="2" s="1"/>
  <c r="F1520" i="2" s="1"/>
  <c r="R1045" i="2"/>
  <c r="S1045" i="2" s="1"/>
  <c r="T1045" i="2" s="1"/>
  <c r="S1029" i="2"/>
  <c r="T1029" i="2" s="1"/>
  <c r="F1029" i="2" s="1"/>
  <c r="S892" i="2"/>
  <c r="T892" i="2" s="1"/>
  <c r="T1174" i="2"/>
  <c r="R1967" i="2"/>
  <c r="S1967" i="2" s="1"/>
  <c r="T1967" i="2" s="1"/>
  <c r="F1967" i="2" s="1"/>
  <c r="R1714" i="2"/>
  <c r="S1714" i="2" s="1"/>
  <c r="T1714" i="2" s="1"/>
  <c r="F1714" i="2" s="1"/>
  <c r="A1714" i="2" s="1"/>
  <c r="R1522" i="2"/>
  <c r="S1522" i="2" s="1"/>
  <c r="T1522" i="2" s="1"/>
  <c r="F1522" i="2" s="1"/>
  <c r="R668" i="2"/>
  <c r="S1027" i="2"/>
  <c r="T1027" i="2" s="1"/>
  <c r="F1027" i="2" s="1"/>
  <c r="R1999" i="2"/>
  <c r="S1999" i="2" s="1"/>
  <c r="T1999" i="2" s="1"/>
  <c r="F1999" i="2" s="1"/>
  <c r="R1255" i="2"/>
  <c r="S1255" i="2" s="1"/>
  <c r="T1255" i="2" s="1"/>
  <c r="R691" i="2"/>
  <c r="S691" i="2" s="1"/>
  <c r="T691" i="2" s="1"/>
  <c r="R426" i="2"/>
  <c r="S426" i="2" s="1"/>
  <c r="T426" i="2" s="1"/>
  <c r="F426" i="2" s="1"/>
  <c r="R2609" i="2"/>
  <c r="S2609" i="2" s="1"/>
  <c r="T2609" i="2" s="1"/>
  <c r="F2609" i="2" s="1"/>
  <c r="R1961" i="2"/>
  <c r="R2001" i="2"/>
  <c r="S2001" i="2" s="1"/>
  <c r="T2001" i="2" s="1"/>
  <c r="F2001" i="2" s="1"/>
  <c r="R1715" i="2"/>
  <c r="S1715" i="2" s="1"/>
  <c r="T1715" i="2" s="1"/>
  <c r="R1717" i="2"/>
  <c r="S1717" i="2" s="1"/>
  <c r="T1717" i="2" s="1"/>
  <c r="R1504" i="2"/>
  <c r="S1504" i="2" s="1"/>
  <c r="T1504" i="2" s="1"/>
  <c r="F1504" i="2" s="1"/>
  <c r="R1517" i="2"/>
  <c r="S1517" i="2" s="1"/>
  <c r="T1517" i="2" s="1"/>
  <c r="R1511" i="2"/>
  <c r="S1511" i="2" s="1"/>
  <c r="T1511" i="2" s="1"/>
  <c r="R1519" i="2"/>
  <c r="S1519" i="2" s="1"/>
  <c r="T1519" i="2" s="1"/>
  <c r="F1519" i="2" s="1"/>
  <c r="S1028" i="2"/>
  <c r="T1028" i="2" s="1"/>
  <c r="F1028" i="2" s="1"/>
  <c r="S841" i="2"/>
  <c r="N841" i="2" s="1"/>
  <c r="T2148" i="2"/>
  <c r="F2148" i="2" s="1"/>
  <c r="A2148" i="2" s="1"/>
  <c r="L2370" i="2"/>
  <c r="L692" i="2"/>
  <c r="L6" i="2"/>
  <c r="L2234" i="2"/>
  <c r="L1523" i="2"/>
  <c r="L1102" i="2"/>
  <c r="L669" i="2"/>
  <c r="S72" i="1"/>
  <c r="E72" i="1" s="1"/>
  <c r="A72" i="1" s="1"/>
  <c r="G278" i="1"/>
  <c r="P278" i="1" s="1"/>
  <c r="Q278" i="1" s="1"/>
  <c r="G279" i="1"/>
  <c r="P279" i="1" s="1"/>
  <c r="Q279" i="1" s="1"/>
  <c r="G236" i="1"/>
  <c r="P236" i="1" s="1"/>
  <c r="Q236" i="1" s="1"/>
  <c r="G197" i="1"/>
  <c r="P197" i="1" s="1"/>
  <c r="Q197" i="1" s="1"/>
  <c r="G90" i="1"/>
  <c r="P90" i="1" s="1"/>
  <c r="Q90" i="1" s="1"/>
  <c r="G31" i="1"/>
  <c r="P31" i="1" s="1"/>
  <c r="Q31" i="1" s="1"/>
  <c r="G42" i="1"/>
  <c r="P42" i="1" s="1"/>
  <c r="Q42" i="1" s="1"/>
  <c r="G34" i="1"/>
  <c r="P34" i="1" s="1"/>
  <c r="Q34" i="1" s="1"/>
  <c r="B3" i="2"/>
  <c r="B4" i="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4" i="2"/>
  <c r="B45" i="2"/>
  <c r="B46" i="2"/>
  <c r="B47" i="2"/>
  <c r="B48" i="2"/>
  <c r="B49" i="2"/>
  <c r="B50" i="2"/>
  <c r="B51" i="2"/>
  <c r="B52" i="2"/>
  <c r="B53" i="2"/>
  <c r="B54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9" i="2"/>
  <c r="B230" i="2"/>
  <c r="B231" i="2"/>
  <c r="B232" i="2"/>
  <c r="B233" i="2"/>
  <c r="B234" i="2"/>
  <c r="B306" i="2"/>
  <c r="B307" i="2"/>
  <c r="B308" i="2"/>
  <c r="B309" i="2"/>
  <c r="B310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9" i="2"/>
  <c r="B260" i="2"/>
  <c r="B263" i="2"/>
  <c r="B264" i="2"/>
  <c r="B265" i="2"/>
  <c r="B266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404" i="2"/>
  <c r="B311" i="2"/>
  <c r="B312" i="2"/>
  <c r="B313" i="2"/>
  <c r="B314" i="2"/>
  <c r="B315" i="2"/>
  <c r="B316" i="2"/>
  <c r="B317" i="2"/>
  <c r="B318" i="2"/>
  <c r="B320" i="2"/>
  <c r="B321" i="2"/>
  <c r="B322" i="2"/>
  <c r="B323" i="2"/>
  <c r="B324" i="2"/>
  <c r="B325" i="2"/>
  <c r="B326" i="2"/>
  <c r="B327" i="2"/>
  <c r="B328" i="2"/>
  <c r="B329" i="2"/>
  <c r="B330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50" i="2"/>
  <c r="B351" i="2"/>
  <c r="B352" i="2"/>
  <c r="B355" i="2"/>
  <c r="B357" i="2"/>
  <c r="B359" i="2"/>
  <c r="B360" i="2"/>
  <c r="B361" i="2"/>
  <c r="B363" i="2"/>
  <c r="B364" i="2"/>
  <c r="B365" i="2"/>
  <c r="B367" i="2"/>
  <c r="B370" i="2"/>
  <c r="B372" i="2"/>
  <c r="B373" i="2"/>
  <c r="B374" i="2"/>
  <c r="B375" i="2"/>
  <c r="B380" i="2"/>
  <c r="B381" i="2"/>
  <c r="B382" i="2"/>
  <c r="B383" i="2"/>
  <c r="B384" i="2"/>
  <c r="B391" i="2"/>
  <c r="B393" i="2"/>
  <c r="B396" i="2"/>
  <c r="B398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9" i="2"/>
  <c r="B448" i="2"/>
  <c r="B450" i="2"/>
  <c r="B451" i="2"/>
  <c r="B452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6" i="2"/>
  <c r="B508" i="2"/>
  <c r="B509" i="2"/>
  <c r="B512" i="2"/>
  <c r="B513" i="2"/>
  <c r="B514" i="2"/>
  <c r="B515" i="2"/>
  <c r="B516" i="2"/>
  <c r="B517" i="2"/>
  <c r="B518" i="2"/>
  <c r="B519" i="2"/>
  <c r="B520" i="2"/>
  <c r="B521" i="2"/>
  <c r="B522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2" i="2"/>
  <c r="B663" i="2"/>
  <c r="B665" i="2"/>
  <c r="B666" i="2"/>
  <c r="B671" i="2"/>
  <c r="B673" i="2"/>
  <c r="B674" i="2"/>
  <c r="B675" i="2"/>
  <c r="B676" i="2"/>
  <c r="B677" i="2"/>
  <c r="B678" i="2"/>
  <c r="B679" i="2"/>
  <c r="B680" i="2"/>
  <c r="B681" i="2"/>
  <c r="B682" i="2"/>
  <c r="B685" i="2"/>
  <c r="B689" i="2"/>
  <c r="B693" i="2"/>
  <c r="B695" i="2"/>
  <c r="B696" i="2"/>
  <c r="B698" i="2"/>
  <c r="B699" i="2"/>
  <c r="B700" i="2"/>
  <c r="B701" i="2"/>
  <c r="B702" i="2"/>
  <c r="B703" i="2"/>
  <c r="B704" i="2"/>
  <c r="B705" i="2"/>
  <c r="B706" i="2"/>
  <c r="B707" i="2"/>
  <c r="B708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52" i="2"/>
  <c r="B753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82" i="2"/>
  <c r="B783" i="2"/>
  <c r="B784" i="2"/>
  <c r="B785" i="2"/>
  <c r="B787" i="2"/>
  <c r="B788" i="2"/>
  <c r="B789" i="2"/>
  <c r="B790" i="2"/>
  <c r="B791" i="2"/>
  <c r="B792" i="2"/>
  <c r="B793" i="2"/>
  <c r="B797" i="2"/>
  <c r="B798" i="2"/>
  <c r="B799" i="2"/>
  <c r="B800" i="2"/>
  <c r="B801" i="2"/>
  <c r="B802" i="2"/>
  <c r="B803" i="2"/>
  <c r="B804" i="2"/>
  <c r="B806" i="2"/>
  <c r="B807" i="2"/>
  <c r="B808" i="2"/>
  <c r="B809" i="2"/>
  <c r="B810" i="2"/>
  <c r="B811" i="2"/>
  <c r="B812" i="2"/>
  <c r="B814" i="2"/>
  <c r="B816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8" i="2"/>
  <c r="B869" i="2"/>
  <c r="B870" i="2"/>
  <c r="B815" i="2"/>
  <c r="B871" i="2"/>
  <c r="B872" i="2"/>
  <c r="B873" i="2"/>
  <c r="B874" i="2"/>
  <c r="B875" i="2"/>
  <c r="B876" i="2"/>
  <c r="B877" i="2"/>
  <c r="B878" i="2"/>
  <c r="B879" i="2"/>
  <c r="B881" i="2"/>
  <c r="B882" i="2"/>
  <c r="B883" i="2"/>
  <c r="B884" i="2"/>
  <c r="B885" i="2"/>
  <c r="B886" i="2"/>
  <c r="B888" i="2"/>
  <c r="B889" i="2"/>
  <c r="B890" i="2"/>
  <c r="B891" i="2"/>
  <c r="B893" i="2"/>
  <c r="B894" i="2"/>
  <c r="B895" i="2"/>
  <c r="B896" i="2"/>
  <c r="B897" i="2"/>
  <c r="B898" i="2"/>
  <c r="B899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4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9" i="2"/>
  <c r="B998" i="2"/>
  <c r="B1000" i="2"/>
  <c r="B1001" i="2"/>
  <c r="B1002" i="2"/>
  <c r="B1003" i="2"/>
  <c r="B1004" i="2"/>
  <c r="B1005" i="2"/>
  <c r="B1006" i="2"/>
  <c r="B1007" i="2"/>
  <c r="B1008" i="2"/>
  <c r="B1009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80" i="2"/>
  <c r="B1082" i="2"/>
  <c r="B1083" i="2"/>
  <c r="B1084" i="2"/>
  <c r="B1085" i="2"/>
  <c r="B1086" i="2"/>
  <c r="B1087" i="2"/>
  <c r="B1088" i="2"/>
  <c r="B1089" i="2"/>
  <c r="B1091" i="2"/>
  <c r="B1090" i="2"/>
  <c r="B1092" i="2"/>
  <c r="B1093" i="2"/>
  <c r="B1094" i="2"/>
  <c r="B1095" i="2"/>
  <c r="B1096" i="2"/>
  <c r="B1097" i="2"/>
  <c r="B1098" i="2"/>
  <c r="B1099" i="2"/>
  <c r="B1100" i="2"/>
  <c r="B1101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6" i="2"/>
  <c r="B1177" i="2"/>
  <c r="B1178" i="2"/>
  <c r="B1179" i="2"/>
  <c r="B1180" i="2"/>
  <c r="B1181" i="2"/>
  <c r="B1182" i="2"/>
  <c r="B1186" i="2"/>
  <c r="B1183" i="2"/>
  <c r="B1184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8" i="2"/>
  <c r="B1229" i="2"/>
  <c r="B1230" i="2"/>
  <c r="B1231" i="2"/>
  <c r="B1232" i="2"/>
  <c r="B1234" i="2"/>
  <c r="B1235" i="2"/>
  <c r="B1236" i="2"/>
  <c r="B1237" i="2"/>
  <c r="B1238" i="2"/>
  <c r="B1239" i="2"/>
  <c r="B1244" i="2"/>
  <c r="B1245" i="2"/>
  <c r="B1246" i="2"/>
  <c r="B1248" i="2"/>
  <c r="B1249" i="2"/>
  <c r="B1250" i="2"/>
  <c r="B1251" i="2"/>
  <c r="B1252" i="2"/>
  <c r="B1254" i="2"/>
  <c r="B1257" i="2"/>
  <c r="B1258" i="2"/>
  <c r="B14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1" i="2"/>
  <c r="B1282" i="2"/>
  <c r="B1283" i="2"/>
  <c r="B1284" i="2"/>
  <c r="B1285" i="2"/>
  <c r="B1286" i="2"/>
  <c r="B1287" i="2"/>
  <c r="B1289" i="2"/>
  <c r="B1291" i="2"/>
  <c r="B1292" i="2"/>
  <c r="B1293" i="2"/>
  <c r="B1294" i="2"/>
  <c r="B1295" i="2"/>
  <c r="B1296" i="2"/>
  <c r="B1297" i="2"/>
  <c r="B1298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2" i="2"/>
  <c r="B1323" i="2"/>
  <c r="B1324" i="2"/>
  <c r="B1325" i="2"/>
  <c r="B1326" i="2"/>
  <c r="B1329" i="2"/>
  <c r="B1330" i="2"/>
  <c r="B1331" i="2"/>
  <c r="B1332" i="2"/>
  <c r="B1333" i="2"/>
  <c r="B1335" i="2"/>
  <c r="B1336" i="2"/>
  <c r="B1338" i="2"/>
  <c r="B1339" i="2"/>
  <c r="B1340" i="2"/>
  <c r="B1341" i="2"/>
  <c r="B1342" i="2"/>
  <c r="B1343" i="2"/>
  <c r="B1344" i="2"/>
  <c r="B1345" i="2"/>
  <c r="B1346" i="2"/>
  <c r="B1347" i="2"/>
  <c r="B1348" i="2"/>
  <c r="B1350" i="2"/>
  <c r="B1351" i="2"/>
  <c r="B1352" i="2"/>
  <c r="B1354" i="2"/>
  <c r="B1355" i="2"/>
  <c r="B1356" i="2"/>
  <c r="B1357" i="2"/>
  <c r="B1358" i="2"/>
  <c r="B1359" i="2"/>
  <c r="B1360" i="2"/>
  <c r="B1361" i="2"/>
  <c r="B1362" i="2"/>
  <c r="B1364" i="2"/>
  <c r="B1365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6" i="2"/>
  <c r="B1417" i="2"/>
  <c r="B1418" i="2"/>
  <c r="B1420" i="2"/>
  <c r="B1421" i="2"/>
  <c r="B1422" i="2"/>
  <c r="B1423" i="2"/>
  <c r="B1424" i="2"/>
  <c r="B1425" i="2"/>
  <c r="B1427" i="2"/>
  <c r="B1428" i="2"/>
  <c r="B1419" i="2"/>
  <c r="B1426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9" i="2"/>
  <c r="B1460" i="2"/>
  <c r="B1738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3" i="2"/>
  <c r="B1484" i="2"/>
  <c r="B1485" i="2"/>
  <c r="B1487" i="2"/>
  <c r="B1488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5" i="2"/>
  <c r="B1507" i="2"/>
  <c r="B1508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3" i="2"/>
  <c r="B1572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3" i="2"/>
  <c r="B1592" i="2"/>
  <c r="B1594" i="2"/>
  <c r="B1596" i="2"/>
  <c r="B1597" i="2"/>
  <c r="B1598" i="2"/>
  <c r="B1599" i="2"/>
  <c r="B1600" i="2"/>
  <c r="B1601" i="2"/>
  <c r="B1602" i="2"/>
  <c r="B1603" i="2"/>
  <c r="B1604" i="2"/>
  <c r="B1605" i="2"/>
  <c r="B1607" i="2"/>
  <c r="B1608" i="2"/>
  <c r="B1609" i="2"/>
  <c r="B1610" i="2"/>
  <c r="B1611" i="2"/>
  <c r="B1613" i="2"/>
  <c r="B1614" i="2"/>
  <c r="B1615" i="2"/>
  <c r="B1618" i="2"/>
  <c r="B1619" i="2"/>
  <c r="B1620" i="2"/>
  <c r="B1621" i="2"/>
  <c r="B1626" i="2"/>
  <c r="B1628" i="2"/>
  <c r="B1629" i="2"/>
  <c r="B1630" i="2"/>
  <c r="B1631" i="2"/>
  <c r="B1634" i="2"/>
  <c r="B1635" i="2"/>
  <c r="B1636" i="2"/>
  <c r="B1637" i="2"/>
  <c r="B1638" i="2"/>
  <c r="B1639" i="2"/>
  <c r="B1640" i="2"/>
  <c r="B1643" i="2"/>
  <c r="B1644" i="2"/>
  <c r="B1646" i="2"/>
  <c r="B1647" i="2"/>
  <c r="B1648" i="2"/>
  <c r="B1649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3" i="2"/>
  <c r="B1698" i="2"/>
  <c r="B1700" i="2"/>
  <c r="B1701" i="2"/>
  <c r="B1702" i="2"/>
  <c r="B1703" i="2"/>
  <c r="B1704" i="2"/>
  <c r="B1705" i="2"/>
  <c r="B1706" i="2"/>
  <c r="B1691" i="2"/>
  <c r="B1692" i="2"/>
  <c r="B1694" i="2"/>
  <c r="B1695" i="2"/>
  <c r="B1696" i="2"/>
  <c r="B1697" i="2"/>
  <c r="B1699" i="2"/>
  <c r="B1707" i="2"/>
  <c r="B1708" i="2"/>
  <c r="B1711" i="2"/>
  <c r="B1718" i="2"/>
  <c r="B1722" i="2"/>
  <c r="B1723" i="2"/>
  <c r="B1724" i="2"/>
  <c r="B1725" i="2"/>
  <c r="B1726" i="2"/>
  <c r="B1727" i="2"/>
  <c r="B1728" i="2"/>
  <c r="B1729" i="2"/>
  <c r="B1730" i="2"/>
  <c r="B1731" i="2"/>
  <c r="B1732" i="2"/>
  <c r="B1734" i="2"/>
  <c r="B1735" i="2"/>
  <c r="B1733" i="2"/>
  <c r="B1736" i="2"/>
  <c r="B1737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6" i="2"/>
  <c r="B1757" i="2"/>
  <c r="B1759" i="2"/>
  <c r="B1760" i="2"/>
  <c r="B1761" i="2"/>
  <c r="B1762" i="2"/>
  <c r="B1763" i="2"/>
  <c r="B1765" i="2"/>
  <c r="B1766" i="2"/>
  <c r="B175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8" i="2"/>
  <c r="B1789" i="2"/>
  <c r="B1790" i="2"/>
  <c r="B1792" i="2"/>
  <c r="B1793" i="2"/>
  <c r="B1794" i="2"/>
  <c r="B1795" i="2"/>
  <c r="B1796" i="2"/>
  <c r="B1799" i="2"/>
  <c r="B1800" i="2"/>
  <c r="B1801" i="2"/>
  <c r="B1785" i="2"/>
  <c r="B1786" i="2"/>
  <c r="B1787" i="2"/>
  <c r="B1802" i="2"/>
  <c r="B1803" i="2"/>
  <c r="B1791" i="2"/>
  <c r="B1797" i="2"/>
  <c r="B1798" i="2"/>
  <c r="B1844" i="2"/>
  <c r="B1870" i="2"/>
  <c r="B1876" i="2"/>
  <c r="B1917" i="2"/>
  <c r="B1918" i="2"/>
  <c r="B1924" i="2"/>
  <c r="B1926" i="2"/>
  <c r="B1958" i="2"/>
  <c r="B1960" i="2"/>
  <c r="B1963" i="2"/>
  <c r="B1964" i="2"/>
  <c r="B1969" i="2"/>
  <c r="B1970" i="2"/>
  <c r="B2006" i="2"/>
  <c r="B2054" i="2"/>
  <c r="B2076" i="2"/>
  <c r="B2077" i="2"/>
  <c r="B2079" i="2"/>
  <c r="B2080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9" i="2"/>
  <c r="B1871" i="2"/>
  <c r="B1872" i="2"/>
  <c r="B1873" i="2"/>
  <c r="B1874" i="2"/>
  <c r="B1875" i="2"/>
  <c r="B1877" i="2"/>
  <c r="B1878" i="2"/>
  <c r="B1879" i="2"/>
  <c r="B1880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4" i="2"/>
  <c r="B1905" i="2"/>
  <c r="B1907" i="2"/>
  <c r="B1908" i="2"/>
  <c r="B1909" i="2"/>
  <c r="B1910" i="2"/>
  <c r="B1911" i="2"/>
  <c r="B1912" i="2"/>
  <c r="B1913" i="2"/>
  <c r="B1914" i="2"/>
  <c r="B1915" i="2"/>
  <c r="B1916" i="2"/>
  <c r="B1919" i="2"/>
  <c r="B1920" i="2"/>
  <c r="B1921" i="2"/>
  <c r="B1922" i="2"/>
  <c r="B1923" i="2"/>
  <c r="B1925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7" i="2"/>
  <c r="B1948" i="2"/>
  <c r="B1949" i="2"/>
  <c r="B1950" i="2"/>
  <c r="B1951" i="2"/>
  <c r="B1952" i="2"/>
  <c r="B1955" i="2"/>
  <c r="B1956" i="2"/>
  <c r="B1957" i="2"/>
  <c r="B1959" i="2"/>
  <c r="B1966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2002" i="2"/>
  <c r="B2003" i="2"/>
  <c r="B2004" i="2"/>
  <c r="B2005" i="2"/>
  <c r="B2007" i="2"/>
  <c r="B2008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8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72" i="2"/>
  <c r="B2173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9" i="2"/>
  <c r="B2288" i="2"/>
  <c r="B2290" i="2"/>
  <c r="B2291" i="2"/>
  <c r="B2292" i="2"/>
  <c r="B2293" i="2"/>
  <c r="B2294" i="2"/>
  <c r="B2295" i="2"/>
  <c r="B2299" i="2"/>
  <c r="B2300" i="2"/>
  <c r="B2302" i="2"/>
  <c r="B2303" i="2"/>
  <c r="B2304" i="2"/>
  <c r="B2305" i="2"/>
  <c r="B2306" i="2"/>
  <c r="B2307" i="2"/>
  <c r="B2308" i="2"/>
  <c r="B2310" i="2"/>
  <c r="B2315" i="2"/>
  <c r="B2316" i="2"/>
  <c r="B2317" i="2"/>
  <c r="B2319" i="2"/>
  <c r="B2320" i="2"/>
  <c r="B2321" i="2"/>
  <c r="B2322" i="2"/>
  <c r="B2323" i="2"/>
  <c r="B2324" i="2"/>
  <c r="B2325" i="2"/>
  <c r="B2326" i="2"/>
  <c r="B2327" i="2"/>
  <c r="B2329" i="2"/>
  <c r="B2330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1" i="2"/>
  <c r="B2372" i="2"/>
  <c r="B2373" i="2"/>
  <c r="B2374" i="2"/>
  <c r="B2378" i="2"/>
  <c r="B2379" i="2"/>
  <c r="B2380" i="2"/>
  <c r="B2381" i="2"/>
  <c r="B2383" i="2"/>
  <c r="B2384" i="2"/>
  <c r="B2385" i="2"/>
  <c r="B2386" i="2"/>
  <c r="B2387" i="2"/>
  <c r="B2388" i="2"/>
  <c r="B2389" i="2"/>
  <c r="B2390" i="2"/>
  <c r="B2391" i="2"/>
  <c r="B2392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4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8" i="2"/>
  <c r="B2511" i="2"/>
  <c r="B2512" i="2"/>
  <c r="B2513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3" i="2"/>
  <c r="B2542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6" i="2"/>
  <c r="B2607" i="2"/>
  <c r="B2608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6" i="2"/>
  <c r="B2648" i="2"/>
  <c r="B2647" i="2"/>
  <c r="B2649" i="2"/>
  <c r="B2650" i="2"/>
  <c r="B2651" i="2"/>
  <c r="B2652" i="2"/>
  <c r="B2654" i="2"/>
  <c r="B2653" i="2"/>
  <c r="B2665" i="2"/>
  <c r="B2655" i="2"/>
  <c r="B2656" i="2"/>
  <c r="B2663" i="2"/>
  <c r="B2661" i="2"/>
  <c r="B2662" i="2"/>
  <c r="B2664" i="2"/>
  <c r="B2657" i="2"/>
  <c r="B2658" i="2"/>
  <c r="B2659" i="2"/>
  <c r="B2660" i="2"/>
  <c r="B2666" i="2"/>
  <c r="B2667" i="2"/>
  <c r="B2671" i="2"/>
  <c r="B2670" i="2"/>
  <c r="B2669" i="2"/>
  <c r="B2668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2" i="2"/>
  <c r="B2741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5" i="2"/>
  <c r="B2776" i="2"/>
  <c r="B2777" i="2"/>
  <c r="B2778" i="2"/>
  <c r="B2780" i="2"/>
  <c r="B2781" i="2"/>
  <c r="B2785" i="2"/>
  <c r="B2786" i="2"/>
  <c r="B2787" i="2"/>
  <c r="B2788" i="2"/>
  <c r="B2789" i="2"/>
  <c r="B2790" i="2"/>
  <c r="B2791" i="2"/>
  <c r="B2792" i="2"/>
  <c r="B2793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7" i="2"/>
  <c r="B2838" i="2"/>
  <c r="B2839" i="2"/>
  <c r="B2840" i="2"/>
  <c r="B2841" i="2"/>
  <c r="B2842" i="2"/>
  <c r="B2779" i="2"/>
  <c r="B2795" i="2"/>
  <c r="B2796" i="2"/>
  <c r="B2812" i="2"/>
  <c r="B2813" i="2"/>
  <c r="B2814" i="2"/>
  <c r="B2836" i="2"/>
  <c r="B2843" i="2"/>
  <c r="B2844" i="2"/>
  <c r="B2845" i="2"/>
  <c r="B2846" i="2"/>
  <c r="B2847" i="2"/>
  <c r="B2848" i="2"/>
  <c r="B2849" i="2"/>
  <c r="B2850" i="2"/>
  <c r="B2852" i="2"/>
  <c r="B2854" i="2"/>
  <c r="B2855" i="2"/>
  <c r="B2856" i="2"/>
  <c r="B2857" i="2"/>
  <c r="L668" i="2" l="1"/>
  <c r="S668" i="2" s="1"/>
  <c r="T668" i="2" s="1"/>
  <c r="F668" i="2" s="1"/>
  <c r="A668" i="2" s="1"/>
  <c r="L2312" i="2"/>
  <c r="S2312" i="2" s="1"/>
  <c r="T2312" i="2" s="1"/>
  <c r="F2312" i="2" s="1"/>
  <c r="L1961" i="2"/>
  <c r="S1961" i="2" s="1"/>
  <c r="T1961" i="2" s="1"/>
  <c r="F1961" i="2" s="1"/>
  <c r="A1961" i="2" s="1"/>
  <c r="F1288" i="2"/>
  <c r="F1511" i="2"/>
  <c r="A1511" i="2" s="1"/>
  <c r="F1715" i="2"/>
  <c r="A1715" i="2" s="1"/>
  <c r="F1045" i="2"/>
  <c r="A1045" i="2" s="1"/>
  <c r="F1030" i="2"/>
  <c r="A1030" i="2" s="1"/>
  <c r="F2311" i="2"/>
  <c r="A2311" i="2" s="1"/>
  <c r="F2301" i="2"/>
  <c r="A2301" i="2" s="1"/>
  <c r="F1517" i="2"/>
  <c r="A1517" i="2" s="1"/>
  <c r="F691" i="2"/>
  <c r="A691" i="2" s="1"/>
  <c r="F1712" i="2"/>
  <c r="A1712" i="2" s="1"/>
  <c r="F1716" i="2"/>
  <c r="A1716" i="2" s="1"/>
  <c r="F2166" i="2"/>
  <c r="A2166" i="2" s="1"/>
  <c r="F2170" i="2"/>
  <c r="A2170" i="2" s="1"/>
  <c r="F1255" i="2"/>
  <c r="A1255" i="2" s="1"/>
  <c r="F527" i="2"/>
  <c r="A527" i="2" s="1"/>
  <c r="F1515" i="2"/>
  <c r="A1515" i="2" s="1"/>
  <c r="F1717" i="2"/>
  <c r="A1717" i="2" s="1"/>
  <c r="F971" i="2"/>
  <c r="A971" i="2" s="1"/>
  <c r="F349" i="2"/>
  <c r="A349" i="2" s="1"/>
  <c r="F1713" i="2"/>
  <c r="A1713" i="2" s="1"/>
  <c r="P892" i="2"/>
  <c r="F892" i="2" s="1"/>
  <c r="A892" i="2" s="1"/>
  <c r="P1174" i="2"/>
  <c r="F1174" i="2" s="1"/>
  <c r="P348" i="2"/>
  <c r="F348" i="2" s="1"/>
  <c r="A348" i="2" s="1"/>
  <c r="T1513" i="2"/>
  <c r="F1513" i="2" s="1"/>
  <c r="T841" i="2"/>
  <c r="F841" i="2" s="1"/>
  <c r="A841" i="2" s="1"/>
  <c r="S2234" i="2"/>
  <c r="T2234" i="2" s="1"/>
  <c r="S669" i="2"/>
  <c r="N669" i="2" s="1"/>
  <c r="S6" i="2"/>
  <c r="T6" i="2" s="1"/>
  <c r="F6" i="2" s="1"/>
  <c r="S1102" i="2"/>
  <c r="T1102" i="2" s="1"/>
  <c r="F1102" i="2" s="1"/>
  <c r="S692" i="2"/>
  <c r="T692" i="2" s="1"/>
  <c r="S1523" i="2"/>
  <c r="T1523" i="2" s="1"/>
  <c r="S2370" i="2"/>
  <c r="T2370" i="2" s="1"/>
  <c r="R34" i="1"/>
  <c r="S34" i="1" s="1"/>
  <c r="E34" i="1" s="1"/>
  <c r="A34" i="1" s="1"/>
  <c r="R42" i="1"/>
  <c r="S42" i="1" s="1"/>
  <c r="E42" i="1" s="1"/>
  <c r="A42" i="1" s="1"/>
  <c r="R31" i="1"/>
  <c r="S31" i="1" s="1"/>
  <c r="E31" i="1" s="1"/>
  <c r="A31" i="1" s="1"/>
  <c r="R90" i="1"/>
  <c r="S90" i="1" s="1"/>
  <c r="E90" i="1" s="1"/>
  <c r="A90" i="1" s="1"/>
  <c r="R197" i="1"/>
  <c r="S197" i="1" s="1"/>
  <c r="E197" i="1" s="1"/>
  <c r="A197" i="1" s="1"/>
  <c r="R236" i="1"/>
  <c r="S236" i="1" s="1"/>
  <c r="E236" i="1" s="1"/>
  <c r="A236" i="1" s="1"/>
  <c r="R279" i="1"/>
  <c r="S279" i="1" s="1"/>
  <c r="E279" i="1" s="1"/>
  <c r="A279" i="1" s="1"/>
  <c r="R278" i="1"/>
  <c r="S278" i="1" s="1"/>
  <c r="E278" i="1" s="1"/>
  <c r="A278" i="1" s="1"/>
  <c r="F1523" i="2" l="1"/>
  <c r="A1523" i="2" s="1"/>
  <c r="F692" i="2"/>
  <c r="A692" i="2" s="1"/>
  <c r="P2370" i="2"/>
  <c r="P2234" i="2"/>
  <c r="F2234" i="2" s="1"/>
  <c r="T669" i="2"/>
  <c r="H1879" i="2"/>
  <c r="Q1879" i="2" s="1"/>
  <c r="F2370" i="2" l="1"/>
  <c r="A2370" i="2" s="1"/>
  <c r="P669" i="2"/>
  <c r="F669" i="2" s="1"/>
  <c r="A669" i="2" s="1"/>
  <c r="R1879" i="2"/>
  <c r="S1879" i="2" s="1"/>
  <c r="T1879" i="2" s="1"/>
  <c r="H2548" i="2"/>
  <c r="Q2548" i="2" s="1"/>
  <c r="R2548" i="2" s="1"/>
  <c r="H1979" i="2"/>
  <c r="Q1979" i="2" s="1"/>
  <c r="H1959" i="2"/>
  <c r="Q1959" i="2" s="1"/>
  <c r="R1959" i="2" s="1"/>
  <c r="S1959" i="2" s="1"/>
  <c r="H1354" i="2"/>
  <c r="Q1354" i="2" s="1"/>
  <c r="J1354" i="2" s="1"/>
  <c r="R1354" i="2" s="1"/>
  <c r="H1335" i="2"/>
  <c r="Q1335" i="2" s="1"/>
  <c r="H903" i="2"/>
  <c r="Q903" i="2" s="1"/>
  <c r="J903" i="2" s="1"/>
  <c r="R903" i="2" s="1"/>
  <c r="H905" i="2"/>
  <c r="Q905" i="2" s="1"/>
  <c r="J905" i="2" s="1"/>
  <c r="H671" i="2"/>
  <c r="Q671" i="2" s="1"/>
  <c r="H422" i="2"/>
  <c r="Q422" i="2" s="1"/>
  <c r="H410" i="2"/>
  <c r="Q410" i="2" s="1"/>
  <c r="H281" i="2"/>
  <c r="Q281" i="2" s="1"/>
  <c r="J281" i="2" s="1"/>
  <c r="H280" i="2"/>
  <c r="Q280" i="2" s="1"/>
  <c r="J280" i="2" s="1"/>
  <c r="H279" i="2"/>
  <c r="Q279" i="2" s="1"/>
  <c r="H278" i="2"/>
  <c r="Q278" i="2" s="1"/>
  <c r="J278" i="2" s="1"/>
  <c r="H277" i="2"/>
  <c r="Q277" i="2" s="1"/>
  <c r="H275" i="2"/>
  <c r="Q275" i="2" s="1"/>
  <c r="H274" i="2"/>
  <c r="Q274" i="2" s="1"/>
  <c r="H273" i="2"/>
  <c r="Q273" i="2" s="1"/>
  <c r="J273" i="2" s="1"/>
  <c r="H292" i="2"/>
  <c r="Q292" i="2" s="1"/>
  <c r="J292" i="2" s="1"/>
  <c r="H103" i="2"/>
  <c r="Q103" i="2" s="1"/>
  <c r="R103" i="2" s="1"/>
  <c r="H104" i="2"/>
  <c r="Q104" i="2" s="1"/>
  <c r="R104" i="2" s="1"/>
  <c r="L903" i="2" l="1"/>
  <c r="S903" i="2" s="1"/>
  <c r="F1879" i="2"/>
  <c r="A1879" i="2" s="1"/>
  <c r="R273" i="2"/>
  <c r="S273" i="2" s="1"/>
  <c r="T273" i="2" s="1"/>
  <c r="F273" i="2" s="1"/>
  <c r="R278" i="2"/>
  <c r="S278" i="2" s="1"/>
  <c r="T278" i="2" s="1"/>
  <c r="F278" i="2" s="1"/>
  <c r="R410" i="2"/>
  <c r="S410" i="2" s="1"/>
  <c r="T410" i="2" s="1"/>
  <c r="R1979" i="2"/>
  <c r="S1979" i="2" s="1"/>
  <c r="T1979" i="2" s="1"/>
  <c r="F1979" i="2" s="1"/>
  <c r="R274" i="2"/>
  <c r="S274" i="2" s="1"/>
  <c r="T274" i="2" s="1"/>
  <c r="F274" i="2" s="1"/>
  <c r="R279" i="2"/>
  <c r="S279" i="2" s="1"/>
  <c r="T279" i="2" s="1"/>
  <c r="F279" i="2" s="1"/>
  <c r="R422" i="2"/>
  <c r="S422" i="2" s="1"/>
  <c r="T422" i="2" s="1"/>
  <c r="F422" i="2" s="1"/>
  <c r="R1335" i="2"/>
  <c r="S1335" i="2" s="1"/>
  <c r="T1335" i="2" s="1"/>
  <c r="R275" i="2"/>
  <c r="S275" i="2" s="1"/>
  <c r="T275" i="2" s="1"/>
  <c r="F275" i="2" s="1"/>
  <c r="R280" i="2"/>
  <c r="S280" i="2" s="1"/>
  <c r="T280" i="2" s="1"/>
  <c r="F280" i="2" s="1"/>
  <c r="R671" i="2"/>
  <c r="S671" i="2" s="1"/>
  <c r="T671" i="2" s="1"/>
  <c r="R292" i="2"/>
  <c r="S292" i="2" s="1"/>
  <c r="T292" i="2" s="1"/>
  <c r="F292" i="2" s="1"/>
  <c r="R277" i="2"/>
  <c r="S277" i="2" s="1"/>
  <c r="T277" i="2" s="1"/>
  <c r="F277" i="2" s="1"/>
  <c r="R281" i="2"/>
  <c r="S281" i="2" s="1"/>
  <c r="T281" i="2" s="1"/>
  <c r="F281" i="2" s="1"/>
  <c r="R905" i="2"/>
  <c r="N903" i="2"/>
  <c r="L1354" i="2"/>
  <c r="L103" i="2"/>
  <c r="L104" i="2"/>
  <c r="N1959" i="2"/>
  <c r="L2548" i="2"/>
  <c r="H2416" i="2"/>
  <c r="Q2416" i="2" s="1"/>
  <c r="J2416" i="2" s="1"/>
  <c r="H1947" i="2"/>
  <c r="Q1947" i="2" s="1"/>
  <c r="H1802" i="2"/>
  <c r="Q1802" i="2" s="1"/>
  <c r="H1787" i="2"/>
  <c r="Q1787" i="2" s="1"/>
  <c r="H1786" i="2"/>
  <c r="Q1786" i="2" s="1"/>
  <c r="H1785" i="2"/>
  <c r="Q1785" i="2" s="1"/>
  <c r="J1785" i="2" s="1"/>
  <c r="R1785" i="2" s="1"/>
  <c r="H1618" i="2"/>
  <c r="Q1618" i="2" s="1"/>
  <c r="H1324" i="2"/>
  <c r="Q1324" i="2" s="1"/>
  <c r="H1083" i="2"/>
  <c r="Q1083" i="2" s="1"/>
  <c r="H655" i="2"/>
  <c r="Q655" i="2" s="1"/>
  <c r="H649" i="2"/>
  <c r="Q649" i="2" s="1"/>
  <c r="H650" i="2"/>
  <c r="Q650" i="2" s="1"/>
  <c r="H648" i="2"/>
  <c r="Q648" i="2" s="1"/>
  <c r="H654" i="2"/>
  <c r="Q654" i="2" s="1"/>
  <c r="H653" i="2"/>
  <c r="Q653" i="2" s="1"/>
  <c r="H651" i="2"/>
  <c r="Q651" i="2" s="1"/>
  <c r="H652" i="2"/>
  <c r="Q652" i="2" s="1"/>
  <c r="H638" i="2"/>
  <c r="Q638" i="2" s="1"/>
  <c r="R638" i="2" s="1"/>
  <c r="H411" i="2"/>
  <c r="Q411" i="2" s="1"/>
  <c r="H412" i="2"/>
  <c r="Q412" i="2" s="1"/>
  <c r="H413" i="2"/>
  <c r="Q413" i="2" s="1"/>
  <c r="H360" i="2"/>
  <c r="Q360" i="2" s="1"/>
  <c r="H359" i="2"/>
  <c r="Q359" i="2" s="1"/>
  <c r="H357" i="2"/>
  <c r="Q357" i="2" s="1"/>
  <c r="H355" i="2"/>
  <c r="Q355" i="2" s="1"/>
  <c r="H361" i="2"/>
  <c r="Q361" i="2" s="1"/>
  <c r="H382" i="2"/>
  <c r="Q382" i="2" s="1"/>
  <c r="H383" i="2"/>
  <c r="Q383" i="2" s="1"/>
  <c r="H384" i="2"/>
  <c r="Q384" i="2" s="1"/>
  <c r="H381" i="2"/>
  <c r="Q381" i="2" s="1"/>
  <c r="G119" i="1"/>
  <c r="P119" i="1" s="1"/>
  <c r="L905" i="2" l="1"/>
  <c r="S905" i="2" s="1"/>
  <c r="T905" i="2" s="1"/>
  <c r="F905" i="2" s="1"/>
  <c r="J1786" i="2"/>
  <c r="R1786" i="2" s="1"/>
  <c r="F1335" i="2"/>
  <c r="A1335" i="2" s="1"/>
  <c r="F671" i="2"/>
  <c r="A671" i="2" s="1"/>
  <c r="F410" i="2"/>
  <c r="A410" i="2" s="1"/>
  <c r="R413" i="2"/>
  <c r="R648" i="2"/>
  <c r="S648" i="2" s="1"/>
  <c r="T648" i="2" s="1"/>
  <c r="R2416" i="2"/>
  <c r="S2416" i="2" s="1"/>
  <c r="T2416" i="2" s="1"/>
  <c r="S2548" i="2"/>
  <c r="N2548" i="2" s="1"/>
  <c r="S1354" i="2"/>
  <c r="T1354" i="2" s="1"/>
  <c r="R384" i="2"/>
  <c r="S384" i="2" s="1"/>
  <c r="T384" i="2" s="1"/>
  <c r="R652" i="2"/>
  <c r="S652" i="2" s="1"/>
  <c r="T652" i="2" s="1"/>
  <c r="R1083" i="2"/>
  <c r="S1083" i="2" s="1"/>
  <c r="T1083" i="2" s="1"/>
  <c r="R383" i="2"/>
  <c r="S383" i="2" s="1"/>
  <c r="T383" i="2" s="1"/>
  <c r="R357" i="2"/>
  <c r="S357" i="2" s="1"/>
  <c r="T357" i="2" s="1"/>
  <c r="R412" i="2"/>
  <c r="R651" i="2"/>
  <c r="S651" i="2" s="1"/>
  <c r="T651" i="2" s="1"/>
  <c r="F651" i="2" s="1"/>
  <c r="R650" i="2"/>
  <c r="S650" i="2" s="1"/>
  <c r="T650" i="2" s="1"/>
  <c r="R1324" i="2"/>
  <c r="S1324" i="2" s="1"/>
  <c r="T1324" i="2" s="1"/>
  <c r="R1787" i="2"/>
  <c r="T1959" i="2"/>
  <c r="T903" i="2"/>
  <c r="F903" i="2" s="1"/>
  <c r="R382" i="2"/>
  <c r="S382" i="2" s="1"/>
  <c r="T382" i="2" s="1"/>
  <c r="R411" i="2"/>
  <c r="S411" i="2" s="1"/>
  <c r="T411" i="2" s="1"/>
  <c r="F411" i="2" s="1"/>
  <c r="R653" i="2"/>
  <c r="S653" i="2" s="1"/>
  <c r="T653" i="2" s="1"/>
  <c r="R649" i="2"/>
  <c r="S649" i="2" s="1"/>
  <c r="T649" i="2" s="1"/>
  <c r="R1618" i="2"/>
  <c r="R1802" i="2"/>
  <c r="S1802" i="2" s="1"/>
  <c r="T1802" i="2" s="1"/>
  <c r="S104" i="2"/>
  <c r="T104" i="2" s="1"/>
  <c r="F104" i="2" s="1"/>
  <c r="R355" i="2"/>
  <c r="S355" i="2" s="1"/>
  <c r="T355" i="2" s="1"/>
  <c r="R359" i="2"/>
  <c r="S359" i="2" s="1"/>
  <c r="T359" i="2" s="1"/>
  <c r="R381" i="2"/>
  <c r="S381" i="2" s="1"/>
  <c r="T381" i="2" s="1"/>
  <c r="R361" i="2"/>
  <c r="S361" i="2" s="1"/>
  <c r="T361" i="2" s="1"/>
  <c r="R360" i="2"/>
  <c r="S360" i="2" s="1"/>
  <c r="T360" i="2" s="1"/>
  <c r="R654" i="2"/>
  <c r="S654" i="2" s="1"/>
  <c r="T654" i="2" s="1"/>
  <c r="R655" i="2"/>
  <c r="R1947" i="2"/>
  <c r="S1947" i="2" s="1"/>
  <c r="T1947" i="2" s="1"/>
  <c r="S103" i="2"/>
  <c r="T103" i="2" s="1"/>
  <c r="F103" i="2" s="1"/>
  <c r="N1786" i="2"/>
  <c r="L638" i="2"/>
  <c r="S638" i="2" s="1"/>
  <c r="L1785" i="2"/>
  <c r="Q119" i="1"/>
  <c r="R119" i="1" s="1"/>
  <c r="S119" i="1" s="1"/>
  <c r="H1573" i="2"/>
  <c r="Q1573" i="2" s="1"/>
  <c r="J1573" i="2" s="1"/>
  <c r="H1577" i="2"/>
  <c r="Q1577" i="2" s="1"/>
  <c r="H1583" i="2"/>
  <c r="Q1583" i="2" s="1"/>
  <c r="H1592" i="2"/>
  <c r="Q1592" i="2" s="1"/>
  <c r="H1594" i="2"/>
  <c r="Q1594" i="2" s="1"/>
  <c r="H1732" i="2"/>
  <c r="Q1732" i="2" s="1"/>
  <c r="H1734" i="2"/>
  <c r="Q1734" i="2" s="1"/>
  <c r="H1735" i="2"/>
  <c r="Q1735" i="2" s="1"/>
  <c r="H1733" i="2"/>
  <c r="Q1733" i="2" s="1"/>
  <c r="H1941" i="2"/>
  <c r="Q1941" i="2" s="1"/>
  <c r="H1942" i="2"/>
  <c r="Q1942" i="2" s="1"/>
  <c r="H1938" i="2"/>
  <c r="Q1938" i="2" s="1"/>
  <c r="H2178" i="2"/>
  <c r="Q2178" i="2" s="1"/>
  <c r="H2244" i="2"/>
  <c r="Q2244" i="2" s="1"/>
  <c r="H2286" i="2"/>
  <c r="Q2286" i="2" s="1"/>
  <c r="H2289" i="2"/>
  <c r="Q2289" i="2" s="1"/>
  <c r="H2288" i="2"/>
  <c r="Q2288" i="2" s="1"/>
  <c r="H2538" i="2"/>
  <c r="Q2538" i="2" s="1"/>
  <c r="H2543" i="2"/>
  <c r="Q2543" i="2" s="1"/>
  <c r="H2648" i="2"/>
  <c r="Q2648" i="2" s="1"/>
  <c r="H2649" i="2"/>
  <c r="Q2649" i="2" s="1"/>
  <c r="H2650" i="2"/>
  <c r="Q2650" i="2" s="1"/>
  <c r="H2651" i="2"/>
  <c r="Q2651" i="2" s="1"/>
  <c r="H2652" i="2"/>
  <c r="Q2652" i="2" s="1"/>
  <c r="H2654" i="2"/>
  <c r="Q2654" i="2" s="1"/>
  <c r="H2665" i="2"/>
  <c r="Q2665" i="2" s="1"/>
  <c r="H2655" i="2"/>
  <c r="Q2655" i="2" s="1"/>
  <c r="H2656" i="2"/>
  <c r="Q2656" i="2" s="1"/>
  <c r="H2663" i="2"/>
  <c r="Q2663" i="2" s="1"/>
  <c r="H2661" i="2"/>
  <c r="Q2661" i="2" s="1"/>
  <c r="H2662" i="2"/>
  <c r="Q2662" i="2" s="1"/>
  <c r="H2664" i="2"/>
  <c r="Q2664" i="2" s="1"/>
  <c r="H2657" i="2"/>
  <c r="Q2657" i="2" s="1"/>
  <c r="H2658" i="2"/>
  <c r="Q2658" i="2" s="1"/>
  <c r="H2659" i="2"/>
  <c r="Q2659" i="2" s="1"/>
  <c r="H2666" i="2"/>
  <c r="Q2666" i="2" s="1"/>
  <c r="H1576" i="2"/>
  <c r="Q1576" i="2" s="1"/>
  <c r="L413" i="2" l="1"/>
  <c r="S413" i="2" s="1"/>
  <c r="L1786" i="2"/>
  <c r="S1786" i="2" s="1"/>
  <c r="T1786" i="2" s="1"/>
  <c r="F1786" i="2" s="1"/>
  <c r="L655" i="2"/>
  <c r="S655" i="2" s="1"/>
  <c r="T655" i="2" s="1"/>
  <c r="F655" i="2" s="1"/>
  <c r="L1787" i="2"/>
  <c r="S1787" i="2" s="1"/>
  <c r="T1787" i="2" s="1"/>
  <c r="F1787" i="2" s="1"/>
  <c r="L412" i="2"/>
  <c r="S412" i="2" s="1"/>
  <c r="T412" i="2" s="1"/>
  <c r="L1618" i="2"/>
  <c r="S1618" i="2" s="1"/>
  <c r="T1618" i="2" s="1"/>
  <c r="F1618" i="2" s="1"/>
  <c r="F654" i="2"/>
  <c r="A654" i="2" s="1"/>
  <c r="F359" i="2"/>
  <c r="A359" i="2" s="1"/>
  <c r="F382" i="2"/>
  <c r="A382" i="2" s="1"/>
  <c r="F1324" i="2"/>
  <c r="A1324" i="2" s="1"/>
  <c r="F357" i="2"/>
  <c r="A357" i="2" s="1"/>
  <c r="F384" i="2"/>
  <c r="A384" i="2" s="1"/>
  <c r="F648" i="2"/>
  <c r="A648" i="2" s="1"/>
  <c r="F360" i="2"/>
  <c r="A360" i="2" s="1"/>
  <c r="F355" i="2"/>
  <c r="A355" i="2" s="1"/>
  <c r="F649" i="2"/>
  <c r="A649" i="2" s="1"/>
  <c r="F650" i="2"/>
  <c r="A650" i="2" s="1"/>
  <c r="F383" i="2"/>
  <c r="A383" i="2" s="1"/>
  <c r="F1354" i="2"/>
  <c r="A1354" i="2" s="1"/>
  <c r="F1947" i="2"/>
  <c r="A1947" i="2" s="1"/>
  <c r="F361" i="2"/>
  <c r="A361" i="2" s="1"/>
  <c r="F653" i="2"/>
  <c r="A653" i="2" s="1"/>
  <c r="F1959" i="2"/>
  <c r="A1959" i="2" s="1"/>
  <c r="F1083" i="2"/>
  <c r="A1083" i="2" s="1"/>
  <c r="F381" i="2"/>
  <c r="A381" i="2" s="1"/>
  <c r="F1802" i="2"/>
  <c r="A1802" i="2" s="1"/>
  <c r="F652" i="2"/>
  <c r="A652" i="2" s="1"/>
  <c r="F2416" i="2"/>
  <c r="A2416" i="2" s="1"/>
  <c r="P412" i="2"/>
  <c r="T2548" i="2"/>
  <c r="R1576" i="2"/>
  <c r="S1576" i="2" s="1"/>
  <c r="T1576" i="2" s="1"/>
  <c r="F1576" i="2" s="1"/>
  <c r="R2662" i="2"/>
  <c r="S2662" i="2" s="1"/>
  <c r="T2662" i="2" s="1"/>
  <c r="F2662" i="2" s="1"/>
  <c r="R2651" i="2"/>
  <c r="S2651" i="2" s="1"/>
  <c r="T2651" i="2" s="1"/>
  <c r="F2651" i="2" s="1"/>
  <c r="R2286" i="2"/>
  <c r="S2286" i="2" s="1"/>
  <c r="T2286" i="2" s="1"/>
  <c r="F2286" i="2" s="1"/>
  <c r="R1734" i="2"/>
  <c r="S1734" i="2" s="1"/>
  <c r="T1734" i="2" s="1"/>
  <c r="F1734" i="2" s="1"/>
  <c r="R2659" i="2"/>
  <c r="S2659" i="2" s="1"/>
  <c r="T2659" i="2" s="1"/>
  <c r="F2659" i="2" s="1"/>
  <c r="R2655" i="2"/>
  <c r="S2655" i="2" s="1"/>
  <c r="T2655" i="2" s="1"/>
  <c r="F2655" i="2" s="1"/>
  <c r="R2543" i="2"/>
  <c r="S2543" i="2" s="1"/>
  <c r="T2543" i="2" s="1"/>
  <c r="F2543" i="2" s="1"/>
  <c r="R1942" i="2"/>
  <c r="S1942" i="2" s="1"/>
  <c r="T1942" i="2" s="1"/>
  <c r="F1942" i="2" s="1"/>
  <c r="R1583" i="2"/>
  <c r="S1583" i="2" s="1"/>
  <c r="T1583" i="2" s="1"/>
  <c r="F1583" i="2" s="1"/>
  <c r="R2658" i="2"/>
  <c r="S2658" i="2" s="1"/>
  <c r="T2658" i="2" s="1"/>
  <c r="F2658" i="2" s="1"/>
  <c r="R2661" i="2"/>
  <c r="S2661" i="2" s="1"/>
  <c r="T2661" i="2" s="1"/>
  <c r="F2661" i="2" s="1"/>
  <c r="R2665" i="2"/>
  <c r="S2665" i="2" s="1"/>
  <c r="T2665" i="2" s="1"/>
  <c r="F2665" i="2" s="1"/>
  <c r="R2650" i="2"/>
  <c r="S2650" i="2" s="1"/>
  <c r="T2650" i="2" s="1"/>
  <c r="F2650" i="2" s="1"/>
  <c r="R2538" i="2"/>
  <c r="S2538" i="2" s="1"/>
  <c r="T2538" i="2" s="1"/>
  <c r="F2538" i="2" s="1"/>
  <c r="R2244" i="2"/>
  <c r="S2244" i="2" s="1"/>
  <c r="T2244" i="2" s="1"/>
  <c r="R1941" i="2"/>
  <c r="S1941" i="2" s="1"/>
  <c r="T1941" i="2" s="1"/>
  <c r="F1941" i="2" s="1"/>
  <c r="R1732" i="2"/>
  <c r="S1732" i="2" s="1"/>
  <c r="T1732" i="2" s="1"/>
  <c r="F1732" i="2" s="1"/>
  <c r="R1577" i="2"/>
  <c r="S1577" i="2" s="1"/>
  <c r="T1577" i="2" s="1"/>
  <c r="F1577" i="2" s="1"/>
  <c r="R2657" i="2"/>
  <c r="S2657" i="2" s="1"/>
  <c r="T2657" i="2" s="1"/>
  <c r="F2657" i="2" s="1"/>
  <c r="R2654" i="2"/>
  <c r="S2654" i="2" s="1"/>
  <c r="T2654" i="2" s="1"/>
  <c r="F2654" i="2" s="1"/>
  <c r="R2288" i="2"/>
  <c r="S2288" i="2" s="1"/>
  <c r="T2288" i="2" s="1"/>
  <c r="F2288" i="2" s="1"/>
  <c r="R1733" i="2"/>
  <c r="S1733" i="2" s="1"/>
  <c r="T1733" i="2" s="1"/>
  <c r="F1733" i="2" s="1"/>
  <c r="R1594" i="2"/>
  <c r="S1594" i="2" s="1"/>
  <c r="T1594" i="2" s="1"/>
  <c r="F1594" i="2" s="1"/>
  <c r="R2663" i="2"/>
  <c r="S2663" i="2" s="1"/>
  <c r="T2663" i="2" s="1"/>
  <c r="F2663" i="2" s="1"/>
  <c r="R2649" i="2"/>
  <c r="S2649" i="2" s="1"/>
  <c r="T2649" i="2" s="1"/>
  <c r="F2649" i="2" s="1"/>
  <c r="R2178" i="2"/>
  <c r="S2178" i="2" s="1"/>
  <c r="T2178" i="2" s="1"/>
  <c r="F2178" i="2" s="1"/>
  <c r="R1573" i="2"/>
  <c r="S1573" i="2" s="1"/>
  <c r="T1573" i="2" s="1"/>
  <c r="R2666" i="2"/>
  <c r="S2666" i="2" s="1"/>
  <c r="T2666" i="2" s="1"/>
  <c r="F2666" i="2" s="1"/>
  <c r="R2664" i="2"/>
  <c r="S2664" i="2" s="1"/>
  <c r="T2664" i="2" s="1"/>
  <c r="F2664" i="2" s="1"/>
  <c r="R2656" i="2"/>
  <c r="S2656" i="2" s="1"/>
  <c r="T2656" i="2" s="1"/>
  <c r="F2656" i="2" s="1"/>
  <c r="R2652" i="2"/>
  <c r="S2652" i="2" s="1"/>
  <c r="T2652" i="2" s="1"/>
  <c r="F2652" i="2" s="1"/>
  <c r="R2648" i="2"/>
  <c r="S2648" i="2" s="1"/>
  <c r="T2648" i="2" s="1"/>
  <c r="F2648" i="2" s="1"/>
  <c r="R2289" i="2"/>
  <c r="S2289" i="2" s="1"/>
  <c r="T2289" i="2" s="1"/>
  <c r="F2289" i="2" s="1"/>
  <c r="R1938" i="2"/>
  <c r="S1938" i="2" s="1"/>
  <c r="T1938" i="2" s="1"/>
  <c r="F1938" i="2" s="1"/>
  <c r="R1735" i="2"/>
  <c r="S1735" i="2" s="1"/>
  <c r="T1735" i="2" s="1"/>
  <c r="F1735" i="2" s="1"/>
  <c r="R1592" i="2"/>
  <c r="S1592" i="2" s="1"/>
  <c r="T1592" i="2" s="1"/>
  <c r="F1592" i="2" s="1"/>
  <c r="S1785" i="2"/>
  <c r="N1785" i="2" s="1"/>
  <c r="N638" i="2"/>
  <c r="O119" i="1"/>
  <c r="E119" i="1" s="1"/>
  <c r="H2310" i="2"/>
  <c r="Q2310" i="2" s="1"/>
  <c r="H2233" i="2"/>
  <c r="Q2233" i="2" s="1"/>
  <c r="J2233" i="2" s="1"/>
  <c r="R2233" i="2" s="1"/>
  <c r="H2262" i="2"/>
  <c r="Q2262" i="2" s="1"/>
  <c r="R2262" i="2" s="1"/>
  <c r="H2078" i="2"/>
  <c r="Q2078" i="2" s="1"/>
  <c r="H1952" i="2"/>
  <c r="Q1952" i="2" s="1"/>
  <c r="H1951" i="2"/>
  <c r="Q1951" i="2" s="1"/>
  <c r="H1880" i="2"/>
  <c r="Q1880" i="2" s="1"/>
  <c r="R1880" i="2" s="1"/>
  <c r="H1889" i="2"/>
  <c r="Q1889" i="2" s="1"/>
  <c r="H1493" i="2"/>
  <c r="Q1493" i="2" s="1"/>
  <c r="H1492" i="2"/>
  <c r="Q1492" i="2" s="1"/>
  <c r="H1494" i="2"/>
  <c r="Q1494" i="2" s="1"/>
  <c r="H1232" i="2"/>
  <c r="Q1232" i="2" s="1"/>
  <c r="H1231" i="2"/>
  <c r="Q1231" i="2" s="1"/>
  <c r="H1089" i="2"/>
  <c r="Q1089" i="2" s="1"/>
  <c r="J1089" i="2" s="1"/>
  <c r="H1090" i="2"/>
  <c r="Q1090" i="2" s="1"/>
  <c r="H1091" i="2"/>
  <c r="Q1091" i="2" s="1"/>
  <c r="H908" i="2"/>
  <c r="Q908" i="2" s="1"/>
  <c r="H885" i="2"/>
  <c r="Q885" i="2" s="1"/>
  <c r="H804" i="2"/>
  <c r="Q804" i="2" s="1"/>
  <c r="R804" i="2" s="1"/>
  <c r="H521" i="2"/>
  <c r="Q521" i="2" s="1"/>
  <c r="J521" i="2" s="1"/>
  <c r="H543" i="2"/>
  <c r="Q543" i="2" s="1"/>
  <c r="H536" i="2"/>
  <c r="Q536" i="2" s="1"/>
  <c r="H537" i="2"/>
  <c r="Q537" i="2" s="1"/>
  <c r="H535" i="2"/>
  <c r="Q535" i="2" s="1"/>
  <c r="H534" i="2"/>
  <c r="Q534" i="2" s="1"/>
  <c r="H542" i="2"/>
  <c r="Q542" i="2" s="1"/>
  <c r="H541" i="2"/>
  <c r="Q541" i="2" s="1"/>
  <c r="H538" i="2"/>
  <c r="Q538" i="2" s="1"/>
  <c r="H539" i="2"/>
  <c r="Q539" i="2" s="1"/>
  <c r="H540" i="2"/>
  <c r="Q540" i="2" s="1"/>
  <c r="H350" i="2"/>
  <c r="Q350" i="2" s="1"/>
  <c r="H421" i="2"/>
  <c r="Q421" i="2" s="1"/>
  <c r="H398" i="2"/>
  <c r="Q398" i="2" s="1"/>
  <c r="G283" i="1"/>
  <c r="P283" i="1" s="1"/>
  <c r="Q283" i="1" s="1"/>
  <c r="K283" i="1" s="1"/>
  <c r="G282" i="1"/>
  <c r="P282" i="1" s="1"/>
  <c r="Q282" i="1" s="1"/>
  <c r="K282" i="1" s="1"/>
  <c r="G247" i="1"/>
  <c r="P247" i="1" s="1"/>
  <c r="Q247" i="1" s="1"/>
  <c r="G115" i="1"/>
  <c r="P115" i="1" s="1"/>
  <c r="G112" i="1"/>
  <c r="P112" i="1" s="1"/>
  <c r="Q112" i="1" s="1"/>
  <c r="N413" i="2" l="1"/>
  <c r="T413" i="2" s="1"/>
  <c r="F413" i="2" s="1"/>
  <c r="F412" i="2"/>
  <c r="F1573" i="2"/>
  <c r="A1573" i="2" s="1"/>
  <c r="P2548" i="2"/>
  <c r="P2244" i="2"/>
  <c r="F2244" i="2" s="1"/>
  <c r="T1785" i="2"/>
  <c r="F1785" i="2" s="1"/>
  <c r="R540" i="2"/>
  <c r="S540" i="2" s="1"/>
  <c r="T540" i="2" s="1"/>
  <c r="R536" i="2"/>
  <c r="S536" i="2" s="1"/>
  <c r="T536" i="2" s="1"/>
  <c r="R885" i="2"/>
  <c r="S885" i="2" s="1"/>
  <c r="T885" i="2" s="1"/>
  <c r="R1492" i="2"/>
  <c r="S1492" i="2" s="1"/>
  <c r="T1492" i="2" s="1"/>
  <c r="R1951" i="2"/>
  <c r="S1951" i="2" s="1"/>
  <c r="T1951" i="2" s="1"/>
  <c r="R542" i="2"/>
  <c r="S542" i="2" s="1"/>
  <c r="T542" i="2" s="1"/>
  <c r="R1089" i="2"/>
  <c r="S1089" i="2" s="1"/>
  <c r="T1089" i="2" s="1"/>
  <c r="R398" i="2"/>
  <c r="S398" i="2" s="1"/>
  <c r="T398" i="2" s="1"/>
  <c r="R539" i="2"/>
  <c r="S539" i="2" s="1"/>
  <c r="T539" i="2" s="1"/>
  <c r="R534" i="2"/>
  <c r="S534" i="2" s="1"/>
  <c r="T534" i="2" s="1"/>
  <c r="R543" i="2"/>
  <c r="S543" i="2" s="1"/>
  <c r="T543" i="2" s="1"/>
  <c r="R908" i="2"/>
  <c r="S908" i="2" s="1"/>
  <c r="T908" i="2" s="1"/>
  <c r="R1231" i="2"/>
  <c r="S1231" i="2" s="1"/>
  <c r="T1231" i="2" s="1"/>
  <c r="R1493" i="2"/>
  <c r="S1493" i="2" s="1"/>
  <c r="T1493" i="2" s="1"/>
  <c r="R1952" i="2"/>
  <c r="S1952" i="2" s="1"/>
  <c r="T1952" i="2" s="1"/>
  <c r="R2310" i="2"/>
  <c r="S2310" i="2" s="1"/>
  <c r="T2310" i="2" s="1"/>
  <c r="R421" i="2"/>
  <c r="S421" i="2" s="1"/>
  <c r="T421" i="2" s="1"/>
  <c r="R535" i="2"/>
  <c r="S535" i="2" s="1"/>
  <c r="T535" i="2" s="1"/>
  <c r="R1091" i="2"/>
  <c r="R1889" i="2"/>
  <c r="S1889" i="2" s="1"/>
  <c r="T1889" i="2" s="1"/>
  <c r="R538" i="2"/>
  <c r="S538" i="2" s="1"/>
  <c r="T538" i="2" s="1"/>
  <c r="R521" i="2"/>
  <c r="S521" i="2" s="1"/>
  <c r="T521" i="2" s="1"/>
  <c r="F521" i="2" s="1"/>
  <c r="A521" i="2" s="1"/>
  <c r="R1232" i="2"/>
  <c r="S1232" i="2" s="1"/>
  <c r="T1232" i="2" s="1"/>
  <c r="R2078" i="2"/>
  <c r="S2078" i="2" s="1"/>
  <c r="T2078" i="2" s="1"/>
  <c r="R350" i="2"/>
  <c r="S350" i="2" s="1"/>
  <c r="N350" i="2" s="1"/>
  <c r="R541" i="2"/>
  <c r="S541" i="2" s="1"/>
  <c r="T541" i="2" s="1"/>
  <c r="R537" i="2"/>
  <c r="S537" i="2" s="1"/>
  <c r="T537" i="2" s="1"/>
  <c r="R1090" i="2"/>
  <c r="R1494" i="2"/>
  <c r="S1494" i="2" s="1"/>
  <c r="T1494" i="2" s="1"/>
  <c r="T638" i="2"/>
  <c r="L804" i="2"/>
  <c r="L1880" i="2"/>
  <c r="L2262" i="2"/>
  <c r="L2233" i="2"/>
  <c r="Q115" i="1"/>
  <c r="R115" i="1" s="1"/>
  <c r="S115" i="1" s="1"/>
  <c r="E115" i="1" s="1"/>
  <c r="A115" i="1" s="1"/>
  <c r="R112" i="1"/>
  <c r="S112" i="1" s="1"/>
  <c r="E112" i="1" s="1"/>
  <c r="A112" i="1" s="1"/>
  <c r="R247" i="1"/>
  <c r="S247" i="1" s="1"/>
  <c r="E247" i="1" s="1"/>
  <c r="R282" i="1"/>
  <c r="S282" i="1" s="1"/>
  <c r="E282" i="1" s="1"/>
  <c r="A282" i="1" s="1"/>
  <c r="R283" i="1"/>
  <c r="S283" i="1" s="1"/>
  <c r="E283" i="1" s="1"/>
  <c r="A283" i="1" s="1"/>
  <c r="G3" i="1"/>
  <c r="P3" i="1" s="1"/>
  <c r="L1091" i="2" l="1"/>
  <c r="S1091" i="2" s="1"/>
  <c r="T1091" i="2" s="1"/>
  <c r="F1091" i="2" s="1"/>
  <c r="A1091" i="2" s="1"/>
  <c r="L1090" i="2"/>
  <c r="S1090" i="2" s="1"/>
  <c r="T1090" i="2" s="1"/>
  <c r="F1090" i="2" s="1"/>
  <c r="A1090" i="2" s="1"/>
  <c r="F537" i="2"/>
  <c r="A537" i="2" s="1"/>
  <c r="F1232" i="2"/>
  <c r="A1232" i="2" s="1"/>
  <c r="F1952" i="2"/>
  <c r="A1952" i="2" s="1"/>
  <c r="F543" i="2"/>
  <c r="A543" i="2" s="1"/>
  <c r="F1089" i="2"/>
  <c r="A1089" i="2" s="1"/>
  <c r="F885" i="2"/>
  <c r="A885" i="2" s="1"/>
  <c r="F638" i="2"/>
  <c r="A638" i="2" s="1"/>
  <c r="F541" i="2"/>
  <c r="A541" i="2" s="1"/>
  <c r="F535" i="2"/>
  <c r="A535" i="2" s="1"/>
  <c r="F1493" i="2"/>
  <c r="A1493" i="2" s="1"/>
  <c r="F534" i="2"/>
  <c r="A534" i="2" s="1"/>
  <c r="F542" i="2"/>
  <c r="A542" i="2" s="1"/>
  <c r="F536" i="2"/>
  <c r="A536" i="2" s="1"/>
  <c r="F2548" i="2"/>
  <c r="A2548" i="2" s="1"/>
  <c r="F1494" i="2"/>
  <c r="A1494" i="2" s="1"/>
  <c r="F538" i="2"/>
  <c r="A538" i="2" s="1"/>
  <c r="F421" i="2"/>
  <c r="A421" i="2" s="1"/>
  <c r="F1231" i="2"/>
  <c r="A1231" i="2" s="1"/>
  <c r="F539" i="2"/>
  <c r="A539" i="2" s="1"/>
  <c r="F1951" i="2"/>
  <c r="A1951" i="2" s="1"/>
  <c r="F540" i="2"/>
  <c r="A540" i="2" s="1"/>
  <c r="F2078" i="2"/>
  <c r="A2078" i="2" s="1"/>
  <c r="F1889" i="2"/>
  <c r="A1889" i="2" s="1"/>
  <c r="F2310" i="2"/>
  <c r="A2310" i="2" s="1"/>
  <c r="F908" i="2"/>
  <c r="A908" i="2" s="1"/>
  <c r="F398" i="2"/>
  <c r="A398" i="2" s="1"/>
  <c r="F1492" i="2"/>
  <c r="A1492" i="2" s="1"/>
  <c r="T350" i="2"/>
  <c r="F350" i="2" s="1"/>
  <c r="A350" i="2" s="1"/>
  <c r="S1880" i="2"/>
  <c r="T1880" i="2" s="1"/>
  <c r="S804" i="2"/>
  <c r="T804" i="2" s="1"/>
  <c r="S2233" i="2"/>
  <c r="T2233" i="2" s="1"/>
  <c r="S2262" i="2"/>
  <c r="T2262" i="2" s="1"/>
  <c r="Q3" i="1"/>
  <c r="H2550" i="2"/>
  <c r="Q2550" i="2" s="1"/>
  <c r="H2394" i="2"/>
  <c r="Q2394" i="2" s="1"/>
  <c r="R2394" i="2" s="1"/>
  <c r="S2394" i="2" s="1"/>
  <c r="H2295" i="2"/>
  <c r="Q2295" i="2" s="1"/>
  <c r="H1803" i="2"/>
  <c r="Q1803" i="2" s="1"/>
  <c r="H1620" i="2"/>
  <c r="Q1620" i="2" s="1"/>
  <c r="J1620" i="2" s="1"/>
  <c r="H1619" i="2"/>
  <c r="Q1619" i="2" s="1"/>
  <c r="J1619" i="2" s="1"/>
  <c r="R1619" i="2" s="1"/>
  <c r="H1685" i="2"/>
  <c r="Q1685" i="2" s="1"/>
  <c r="J1685" i="2" s="1"/>
  <c r="H1282" i="2"/>
  <c r="Q1282" i="2" s="1"/>
  <c r="H1281" i="2"/>
  <c r="Q1281" i="2" s="1"/>
  <c r="J1281" i="2" s="1"/>
  <c r="H1082" i="2"/>
  <c r="Q1082" i="2" s="1"/>
  <c r="H1080" i="2"/>
  <c r="Q1080" i="2" s="1"/>
  <c r="J1080" i="2" s="1"/>
  <c r="H865" i="2"/>
  <c r="Q865" i="2" s="1"/>
  <c r="H682" i="2"/>
  <c r="Q682" i="2" s="1"/>
  <c r="H685" i="2"/>
  <c r="Q685" i="2" s="1"/>
  <c r="H693" i="2"/>
  <c r="Q693" i="2" s="1"/>
  <c r="H673" i="2"/>
  <c r="Q673" i="2" s="1"/>
  <c r="R673" i="2" s="1"/>
  <c r="H700" i="2"/>
  <c r="Q700" i="2" s="1"/>
  <c r="H695" i="2"/>
  <c r="Q695" i="2" s="1"/>
  <c r="H699" i="2"/>
  <c r="Q699" i="2" s="1"/>
  <c r="R699" i="2" s="1"/>
  <c r="H698" i="2"/>
  <c r="Q698" i="2" s="1"/>
  <c r="H696" i="2"/>
  <c r="Q696" i="2" s="1"/>
  <c r="R696" i="2" s="1"/>
  <c r="H701" i="2"/>
  <c r="Q701" i="2" s="1"/>
  <c r="G281" i="1"/>
  <c r="P281" i="1" s="1"/>
  <c r="Q281" i="1" s="1"/>
  <c r="G277" i="1"/>
  <c r="P277" i="1" s="1"/>
  <c r="Q277" i="1" s="1"/>
  <c r="G265" i="1"/>
  <c r="P265" i="1" s="1"/>
  <c r="Q265" i="1" s="1"/>
  <c r="G263" i="1"/>
  <c r="P263" i="1" s="1"/>
  <c r="Q263" i="1" s="1"/>
  <c r="G262" i="1"/>
  <c r="P262" i="1" s="1"/>
  <c r="Q262" i="1" s="1"/>
  <c r="G260" i="1"/>
  <c r="P260" i="1" s="1"/>
  <c r="Q260" i="1" s="1"/>
  <c r="K260" i="1" s="1"/>
  <c r="G201" i="1"/>
  <c r="P201" i="1" s="1"/>
  <c r="Q201" i="1" s="1"/>
  <c r="G203" i="1"/>
  <c r="P203" i="1" s="1"/>
  <c r="Q203" i="1" s="1"/>
  <c r="G220" i="1"/>
  <c r="P220" i="1" s="1"/>
  <c r="Q220" i="1" s="1"/>
  <c r="G213" i="1"/>
  <c r="P213" i="1" s="1"/>
  <c r="Q213" i="1" s="1"/>
  <c r="K213" i="1" s="1"/>
  <c r="G211" i="1"/>
  <c r="P211" i="1" s="1"/>
  <c r="Q211" i="1" s="1"/>
  <c r="G186" i="1"/>
  <c r="P186" i="1" s="1"/>
  <c r="Q186" i="1" s="1"/>
  <c r="G189" i="1"/>
  <c r="P189" i="1" s="1"/>
  <c r="Q189" i="1" s="1"/>
  <c r="G188" i="1"/>
  <c r="P188" i="1" s="1"/>
  <c r="Q188" i="1" s="1"/>
  <c r="G187" i="1"/>
  <c r="P187" i="1" s="1"/>
  <c r="Q187" i="1" s="1"/>
  <c r="G190" i="1"/>
  <c r="P190" i="1" s="1"/>
  <c r="Q190" i="1" s="1"/>
  <c r="G184" i="1"/>
  <c r="P184" i="1" s="1"/>
  <c r="Q184" i="1" s="1"/>
  <c r="G135" i="1"/>
  <c r="P135" i="1" s="1"/>
  <c r="Q135" i="1" s="1"/>
  <c r="F2262" i="2" l="1"/>
  <c r="A2262" i="2" s="1"/>
  <c r="F804" i="2"/>
  <c r="A804" i="2" s="1"/>
  <c r="P2233" i="2"/>
  <c r="F2233" i="2" s="1"/>
  <c r="P1880" i="2"/>
  <c r="F1880" i="2" s="1"/>
  <c r="R700" i="2"/>
  <c r="S700" i="2" s="1"/>
  <c r="T700" i="2" s="1"/>
  <c r="R682" i="2"/>
  <c r="S682" i="2" s="1"/>
  <c r="T682" i="2" s="1"/>
  <c r="R1281" i="2"/>
  <c r="S1281" i="2" s="1"/>
  <c r="T1281" i="2" s="1"/>
  <c r="R1620" i="2"/>
  <c r="R2550" i="2"/>
  <c r="S2550" i="2" s="1"/>
  <c r="T2550" i="2" s="1"/>
  <c r="R698" i="2"/>
  <c r="S698" i="2" s="1"/>
  <c r="T698" i="2" s="1"/>
  <c r="R865" i="2"/>
  <c r="S865" i="2" s="1"/>
  <c r="T865" i="2" s="1"/>
  <c r="R1282" i="2"/>
  <c r="S1282" i="2" s="1"/>
  <c r="T1282" i="2" s="1"/>
  <c r="F1282" i="2" s="1"/>
  <c r="R1803" i="2"/>
  <c r="S1803" i="2" s="1"/>
  <c r="T1803" i="2" s="1"/>
  <c r="R693" i="2"/>
  <c r="S693" i="2" s="1"/>
  <c r="T693" i="2" s="1"/>
  <c r="R1080" i="2"/>
  <c r="S1080" i="2" s="1"/>
  <c r="T1080" i="2" s="1"/>
  <c r="R1685" i="2"/>
  <c r="R2295" i="2"/>
  <c r="R701" i="2"/>
  <c r="S701" i="2" s="1"/>
  <c r="T701" i="2" s="1"/>
  <c r="R695" i="2"/>
  <c r="S695" i="2" s="1"/>
  <c r="T695" i="2" s="1"/>
  <c r="R685" i="2"/>
  <c r="S685" i="2" s="1"/>
  <c r="T685" i="2" s="1"/>
  <c r="R1082" i="2"/>
  <c r="S1082" i="2" s="1"/>
  <c r="T1082" i="2" s="1"/>
  <c r="L696" i="2"/>
  <c r="L699" i="2"/>
  <c r="L673" i="2"/>
  <c r="L1619" i="2"/>
  <c r="S1619" i="2" s="1"/>
  <c r="N2394" i="2"/>
  <c r="R184" i="1"/>
  <c r="S184" i="1" s="1"/>
  <c r="E184" i="1" s="1"/>
  <c r="A184" i="1" s="1"/>
  <c r="R187" i="1"/>
  <c r="S187" i="1" s="1"/>
  <c r="E187" i="1" s="1"/>
  <c r="A187" i="1" s="1"/>
  <c r="R189" i="1"/>
  <c r="S189" i="1" s="1"/>
  <c r="E189" i="1" s="1"/>
  <c r="A189" i="1" s="1"/>
  <c r="R211" i="1"/>
  <c r="S211" i="1" s="1"/>
  <c r="E211" i="1" s="1"/>
  <c r="A211" i="1" s="1"/>
  <c r="R220" i="1"/>
  <c r="S220" i="1" s="1"/>
  <c r="E220" i="1" s="1"/>
  <c r="A220" i="1" s="1"/>
  <c r="R201" i="1"/>
  <c r="S201" i="1" s="1"/>
  <c r="E201" i="1" s="1"/>
  <c r="A201" i="1" s="1"/>
  <c r="R262" i="1"/>
  <c r="S262" i="1" s="1"/>
  <c r="E262" i="1" s="1"/>
  <c r="A262" i="1" s="1"/>
  <c r="R265" i="1"/>
  <c r="S265" i="1" s="1"/>
  <c r="E265" i="1" s="1"/>
  <c r="A265" i="1" s="1"/>
  <c r="R281" i="1"/>
  <c r="S281" i="1" s="1"/>
  <c r="E281" i="1" s="1"/>
  <c r="A281" i="1" s="1"/>
  <c r="R135" i="1"/>
  <c r="S135" i="1" s="1"/>
  <c r="E135" i="1" s="1"/>
  <c r="A135" i="1" s="1"/>
  <c r="R190" i="1"/>
  <c r="S190" i="1" s="1"/>
  <c r="E190" i="1" s="1"/>
  <c r="A190" i="1" s="1"/>
  <c r="R188" i="1"/>
  <c r="S188" i="1" s="1"/>
  <c r="E188" i="1" s="1"/>
  <c r="A188" i="1" s="1"/>
  <c r="R186" i="1"/>
  <c r="S186" i="1" s="1"/>
  <c r="E186" i="1" s="1"/>
  <c r="A186" i="1" s="1"/>
  <c r="R213" i="1"/>
  <c r="M213" i="1" s="1"/>
  <c r="R203" i="1"/>
  <c r="S203" i="1" s="1"/>
  <c r="E203" i="1" s="1"/>
  <c r="A203" i="1" s="1"/>
  <c r="R260" i="1"/>
  <c r="R263" i="1"/>
  <c r="S263" i="1" s="1"/>
  <c r="R277" i="1"/>
  <c r="S277" i="1" s="1"/>
  <c r="E277" i="1" s="1"/>
  <c r="A277" i="1" s="1"/>
  <c r="G158" i="1"/>
  <c r="P158" i="1" s="1"/>
  <c r="Q158" i="1" s="1"/>
  <c r="G132" i="1"/>
  <c r="P132" i="1" s="1"/>
  <c r="Q132" i="1" s="1"/>
  <c r="R132" i="1" s="1"/>
  <c r="S132" i="1" s="1"/>
  <c r="E132" i="1" s="1"/>
  <c r="A132" i="1" s="1"/>
  <c r="G91" i="1"/>
  <c r="P91" i="1" s="1"/>
  <c r="Q91" i="1" s="1"/>
  <c r="G30" i="1"/>
  <c r="P30" i="1" s="1"/>
  <c r="Q30" i="1" s="1"/>
  <c r="G29" i="1"/>
  <c r="P29" i="1" s="1"/>
  <c r="Q29" i="1" s="1"/>
  <c r="G28" i="1"/>
  <c r="G22" i="1"/>
  <c r="P22" i="1" s="1"/>
  <c r="Q22" i="1" s="1"/>
  <c r="R3" i="1"/>
  <c r="L1685" i="2" l="1"/>
  <c r="S1685" i="2" s="1"/>
  <c r="T1685" i="2" s="1"/>
  <c r="L2295" i="2"/>
  <c r="S2295" i="2" s="1"/>
  <c r="N2295" i="2" s="1"/>
  <c r="T2295" i="2" s="1"/>
  <c r="F2295" i="2" s="1"/>
  <c r="A2295" i="2" s="1"/>
  <c r="M260" i="1"/>
  <c r="S260" i="1" s="1"/>
  <c r="E260" i="1" s="1"/>
  <c r="L1620" i="2"/>
  <c r="S1620" i="2" s="1"/>
  <c r="N1620" i="2" s="1"/>
  <c r="T1620" i="2" s="1"/>
  <c r="K30" i="1"/>
  <c r="R30" i="1" s="1"/>
  <c r="F701" i="2"/>
  <c r="A701" i="2" s="1"/>
  <c r="F693" i="2"/>
  <c r="A693" i="2" s="1"/>
  <c r="F698" i="2"/>
  <c r="A698" i="2" s="1"/>
  <c r="F682" i="2"/>
  <c r="A682" i="2" s="1"/>
  <c r="F1082" i="2"/>
  <c r="A1082" i="2" s="1"/>
  <c r="F1803" i="2"/>
  <c r="A1803" i="2" s="1"/>
  <c r="F2550" i="2"/>
  <c r="A2550" i="2" s="1"/>
  <c r="F700" i="2"/>
  <c r="A700" i="2" s="1"/>
  <c r="F685" i="2"/>
  <c r="A685" i="2" s="1"/>
  <c r="F695" i="2"/>
  <c r="A695" i="2" s="1"/>
  <c r="F1080" i="2"/>
  <c r="F865" i="2"/>
  <c r="A865" i="2" s="1"/>
  <c r="F1281" i="2"/>
  <c r="A1281" i="2" s="1"/>
  <c r="P1685" i="2"/>
  <c r="S699" i="2"/>
  <c r="T699" i="2" s="1"/>
  <c r="T2394" i="2"/>
  <c r="S696" i="2"/>
  <c r="T696" i="2" s="1"/>
  <c r="S673" i="2"/>
  <c r="T673" i="2" s="1"/>
  <c r="F673" i="2" s="1"/>
  <c r="N1619" i="2"/>
  <c r="O263" i="1"/>
  <c r="E263" i="1" s="1"/>
  <c r="S3" i="1"/>
  <c r="E3" i="1" s="1"/>
  <c r="A3" i="1" s="1"/>
  <c r="S213" i="1"/>
  <c r="R22" i="1"/>
  <c r="S22" i="1" s="1"/>
  <c r="E22" i="1" s="1"/>
  <c r="A22" i="1" s="1"/>
  <c r="R29" i="1"/>
  <c r="S29" i="1" s="1"/>
  <c r="E29" i="1" s="1"/>
  <c r="A29" i="1" s="1"/>
  <c r="R91" i="1"/>
  <c r="S91" i="1" s="1"/>
  <c r="E91" i="1" s="1"/>
  <c r="A91" i="1" s="1"/>
  <c r="R158" i="1"/>
  <c r="S158" i="1" s="1"/>
  <c r="E158" i="1" s="1"/>
  <c r="A158" i="1" s="1"/>
  <c r="P28" i="1"/>
  <c r="P4" i="1"/>
  <c r="Q4" i="1" s="1"/>
  <c r="G292" i="1"/>
  <c r="P292" i="1" s="1"/>
  <c r="Q292" i="1" s="1"/>
  <c r="G291" i="1"/>
  <c r="P291" i="1" s="1"/>
  <c r="Q291" i="1" s="1"/>
  <c r="G288" i="1"/>
  <c r="P288" i="1" s="1"/>
  <c r="Q288" i="1" s="1"/>
  <c r="G285" i="1"/>
  <c r="P285" i="1" s="1"/>
  <c r="Q285" i="1" s="1"/>
  <c r="G280" i="1"/>
  <c r="P280" i="1" s="1"/>
  <c r="Q280" i="1" s="1"/>
  <c r="G276" i="1"/>
  <c r="P276" i="1" s="1"/>
  <c r="Q276" i="1" s="1"/>
  <c r="G274" i="1"/>
  <c r="P274" i="1" s="1"/>
  <c r="Q274" i="1" s="1"/>
  <c r="G261" i="1"/>
  <c r="P261" i="1" s="1"/>
  <c r="Q261" i="1" s="1"/>
  <c r="G258" i="1"/>
  <c r="P258" i="1" s="1"/>
  <c r="Q258" i="1" s="1"/>
  <c r="G253" i="1"/>
  <c r="P253" i="1" s="1"/>
  <c r="Q253" i="1" s="1"/>
  <c r="K253" i="1" s="1"/>
  <c r="G252" i="1"/>
  <c r="P252" i="1" s="1"/>
  <c r="Q252" i="1" s="1"/>
  <c r="K252" i="1" s="1"/>
  <c r="G251" i="1"/>
  <c r="P251" i="1" s="1"/>
  <c r="Q251" i="1" s="1"/>
  <c r="G250" i="1"/>
  <c r="P250" i="1" s="1"/>
  <c r="Q250" i="1" s="1"/>
  <c r="K250" i="1" s="1"/>
  <c r="G248" i="1"/>
  <c r="P248" i="1" s="1"/>
  <c r="Q248" i="1" s="1"/>
  <c r="G245" i="1"/>
  <c r="P245" i="1" s="1"/>
  <c r="Q245" i="1" s="1"/>
  <c r="G224" i="1"/>
  <c r="P224" i="1" s="1"/>
  <c r="Q224" i="1" s="1"/>
  <c r="K224" i="1" s="1"/>
  <c r="G222" i="1"/>
  <c r="P222" i="1" s="1"/>
  <c r="Q222" i="1" s="1"/>
  <c r="G217" i="1"/>
  <c r="P217" i="1" s="1"/>
  <c r="Q217" i="1" s="1"/>
  <c r="G216" i="1"/>
  <c r="P216" i="1" s="1"/>
  <c r="Q216" i="1" s="1"/>
  <c r="G207" i="1"/>
  <c r="P207" i="1" s="1"/>
  <c r="Q207" i="1" s="1"/>
  <c r="G206" i="1"/>
  <c r="P206" i="1" s="1"/>
  <c r="Q206" i="1" s="1"/>
  <c r="G204" i="1"/>
  <c r="P204" i="1" s="1"/>
  <c r="Q204" i="1" s="1"/>
  <c r="G194" i="1"/>
  <c r="P194" i="1" s="1"/>
  <c r="Q194" i="1" s="1"/>
  <c r="G193" i="1"/>
  <c r="P193" i="1" s="1"/>
  <c r="Q193" i="1" s="1"/>
  <c r="G192" i="1"/>
  <c r="P192" i="1" s="1"/>
  <c r="Q192" i="1" s="1"/>
  <c r="G181" i="1"/>
  <c r="P181" i="1" s="1"/>
  <c r="Q181" i="1" s="1"/>
  <c r="G180" i="1"/>
  <c r="P180" i="1" s="1"/>
  <c r="Q180" i="1" s="1"/>
  <c r="G179" i="1"/>
  <c r="P179" i="1" s="1"/>
  <c r="Q179" i="1" s="1"/>
  <c r="G176" i="1"/>
  <c r="P176" i="1" s="1"/>
  <c r="Q176" i="1" s="1"/>
  <c r="G168" i="1"/>
  <c r="P168" i="1" s="1"/>
  <c r="Q168" i="1" s="1"/>
  <c r="G166" i="1"/>
  <c r="P166" i="1" s="1"/>
  <c r="Q166" i="1" s="1"/>
  <c r="G127" i="1"/>
  <c r="P127" i="1" s="1"/>
  <c r="Q127" i="1" s="1"/>
  <c r="G144" i="1"/>
  <c r="P144" i="1" s="1"/>
  <c r="Q144" i="1" s="1"/>
  <c r="G128" i="1"/>
  <c r="P128" i="1" s="1"/>
  <c r="Q128" i="1" s="1"/>
  <c r="G126" i="1"/>
  <c r="G124" i="1"/>
  <c r="P124" i="1" s="1"/>
  <c r="Q124" i="1" s="1"/>
  <c r="K124" i="1" s="1"/>
  <c r="G111" i="1"/>
  <c r="P111" i="1" s="1"/>
  <c r="Q111" i="1" s="1"/>
  <c r="G110" i="1"/>
  <c r="P110" i="1" s="1"/>
  <c r="Q110" i="1" s="1"/>
  <c r="G109" i="1"/>
  <c r="P109" i="1" s="1"/>
  <c r="Q109" i="1" s="1"/>
  <c r="G104" i="1"/>
  <c r="P104" i="1" s="1"/>
  <c r="Q104" i="1" s="1"/>
  <c r="G103" i="1"/>
  <c r="P103" i="1" s="1"/>
  <c r="Q103" i="1" s="1"/>
  <c r="G96" i="1"/>
  <c r="P96" i="1" s="1"/>
  <c r="Q96" i="1" s="1"/>
  <c r="G94" i="1"/>
  <c r="P94" i="1" s="1"/>
  <c r="Q94" i="1" s="1"/>
  <c r="G88" i="1"/>
  <c r="P88" i="1" s="1"/>
  <c r="Q88" i="1" s="1"/>
  <c r="G82" i="1"/>
  <c r="P82" i="1" s="1"/>
  <c r="Q82" i="1" s="1"/>
  <c r="G79" i="1"/>
  <c r="P79" i="1" s="1"/>
  <c r="Q79" i="1" s="1"/>
  <c r="K79" i="1" s="1"/>
  <c r="G78" i="1"/>
  <c r="P78" i="1" s="1"/>
  <c r="Q78" i="1" s="1"/>
  <c r="G77" i="1"/>
  <c r="P77" i="1" s="1"/>
  <c r="Q77" i="1" s="1"/>
  <c r="G76" i="1"/>
  <c r="P76" i="1" s="1"/>
  <c r="Q76" i="1" s="1"/>
  <c r="G71" i="1"/>
  <c r="P71" i="1" s="1"/>
  <c r="Q71" i="1" s="1"/>
  <c r="G70" i="1"/>
  <c r="P70" i="1" s="1"/>
  <c r="Q70" i="1" s="1"/>
  <c r="G69" i="1"/>
  <c r="P69" i="1" s="1"/>
  <c r="Q69" i="1" s="1"/>
  <c r="G68" i="1"/>
  <c r="P68" i="1" s="1"/>
  <c r="Q68" i="1" s="1"/>
  <c r="G38" i="1"/>
  <c r="P38" i="1" s="1"/>
  <c r="Q38" i="1" s="1"/>
  <c r="G17" i="1"/>
  <c r="P17" i="1" s="1"/>
  <c r="Q17" i="1" s="1"/>
  <c r="K17" i="1" s="1"/>
  <c r="G16" i="1"/>
  <c r="G15" i="1"/>
  <c r="G14" i="1"/>
  <c r="G11" i="1"/>
  <c r="G9" i="1"/>
  <c r="G290" i="1"/>
  <c r="P290" i="1" s="1"/>
  <c r="Q290" i="1" s="1"/>
  <c r="G289" i="1"/>
  <c r="P289" i="1" s="1"/>
  <c r="Q289" i="1" s="1"/>
  <c r="G287" i="1"/>
  <c r="P287" i="1" s="1"/>
  <c r="Q287" i="1" s="1"/>
  <c r="G284" i="1"/>
  <c r="P284" i="1" s="1"/>
  <c r="Q284" i="1" s="1"/>
  <c r="G275" i="1"/>
  <c r="P275" i="1" s="1"/>
  <c r="Q275" i="1" s="1"/>
  <c r="G273" i="1"/>
  <c r="P273" i="1" s="1"/>
  <c r="Q273" i="1" s="1"/>
  <c r="G272" i="1"/>
  <c r="P272" i="1" s="1"/>
  <c r="Q272" i="1" s="1"/>
  <c r="G271" i="1"/>
  <c r="P271" i="1" s="1"/>
  <c r="Q271" i="1" s="1"/>
  <c r="G270" i="1"/>
  <c r="P270" i="1" s="1"/>
  <c r="Q270" i="1" s="1"/>
  <c r="G269" i="1"/>
  <c r="P269" i="1" s="1"/>
  <c r="Q269" i="1" s="1"/>
  <c r="G267" i="1"/>
  <c r="P267" i="1" s="1"/>
  <c r="Q267" i="1" s="1"/>
  <c r="G266" i="1"/>
  <c r="P266" i="1" s="1"/>
  <c r="Q266" i="1" s="1"/>
  <c r="G257" i="1"/>
  <c r="P257" i="1" s="1"/>
  <c r="Q257" i="1" s="1"/>
  <c r="K257" i="1" s="1"/>
  <c r="G256" i="1"/>
  <c r="P256" i="1" s="1"/>
  <c r="Q256" i="1" s="1"/>
  <c r="G255" i="1"/>
  <c r="P255" i="1" s="1"/>
  <c r="Q255" i="1" s="1"/>
  <c r="G254" i="1"/>
  <c r="P254" i="1" s="1"/>
  <c r="Q254" i="1" s="1"/>
  <c r="G249" i="1"/>
  <c r="P249" i="1" s="1"/>
  <c r="Q249" i="1" s="1"/>
  <c r="G246" i="1"/>
  <c r="P246" i="1" s="1"/>
  <c r="Q246" i="1" s="1"/>
  <c r="G243" i="1"/>
  <c r="P243" i="1" s="1"/>
  <c r="Q243" i="1" s="1"/>
  <c r="G242" i="1"/>
  <c r="P242" i="1" s="1"/>
  <c r="Q242" i="1" s="1"/>
  <c r="G241" i="1"/>
  <c r="P241" i="1" s="1"/>
  <c r="Q241" i="1" s="1"/>
  <c r="G240" i="1"/>
  <c r="P240" i="1" s="1"/>
  <c r="Q240" i="1" s="1"/>
  <c r="G239" i="1"/>
  <c r="P239" i="1" s="1"/>
  <c r="Q239" i="1" s="1"/>
  <c r="G238" i="1"/>
  <c r="P238" i="1" s="1"/>
  <c r="Q238" i="1" s="1"/>
  <c r="G235" i="1"/>
  <c r="P235" i="1" s="1"/>
  <c r="Q235" i="1" s="1"/>
  <c r="G234" i="1"/>
  <c r="P234" i="1" s="1"/>
  <c r="Q234" i="1" s="1"/>
  <c r="G233" i="1"/>
  <c r="P233" i="1" s="1"/>
  <c r="Q233" i="1" s="1"/>
  <c r="G232" i="1"/>
  <c r="P232" i="1" s="1"/>
  <c r="Q232" i="1" s="1"/>
  <c r="K232" i="1" s="1"/>
  <c r="G231" i="1"/>
  <c r="P231" i="1" s="1"/>
  <c r="Q231" i="1" s="1"/>
  <c r="G227" i="1"/>
  <c r="P227" i="1" s="1"/>
  <c r="Q227" i="1" s="1"/>
  <c r="G219" i="1"/>
  <c r="P219" i="1" s="1"/>
  <c r="Q219" i="1" s="1"/>
  <c r="G218" i="1"/>
  <c r="P218" i="1" s="1"/>
  <c r="Q218" i="1" s="1"/>
  <c r="G212" i="1"/>
  <c r="P212" i="1" s="1"/>
  <c r="Q212" i="1" s="1"/>
  <c r="G210" i="1"/>
  <c r="P210" i="1" s="1"/>
  <c r="Q210" i="1" s="1"/>
  <c r="G208" i="1"/>
  <c r="P208" i="1" s="1"/>
  <c r="Q208" i="1" s="1"/>
  <c r="G205" i="1"/>
  <c r="P205" i="1" s="1"/>
  <c r="Q205" i="1" s="1"/>
  <c r="G202" i="1"/>
  <c r="G199" i="1"/>
  <c r="P199" i="1" s="1"/>
  <c r="Q199" i="1" s="1"/>
  <c r="G198" i="1"/>
  <c r="P198" i="1" s="1"/>
  <c r="Q198" i="1" s="1"/>
  <c r="G196" i="1"/>
  <c r="P196" i="1" s="1"/>
  <c r="Q196" i="1" s="1"/>
  <c r="G195" i="1"/>
  <c r="P195" i="1" s="1"/>
  <c r="Q195" i="1" s="1"/>
  <c r="G178" i="1"/>
  <c r="P178" i="1" s="1"/>
  <c r="Q178" i="1" s="1"/>
  <c r="G177" i="1"/>
  <c r="P177" i="1" s="1"/>
  <c r="Q177" i="1" s="1"/>
  <c r="G174" i="1"/>
  <c r="P174" i="1" s="1"/>
  <c r="Q174" i="1" s="1"/>
  <c r="G173" i="1"/>
  <c r="P173" i="1" s="1"/>
  <c r="Q173" i="1" s="1"/>
  <c r="G171" i="1"/>
  <c r="P171" i="1" s="1"/>
  <c r="G170" i="1"/>
  <c r="P170" i="1" s="1"/>
  <c r="Q170" i="1" s="1"/>
  <c r="G167" i="1"/>
  <c r="P167" i="1" s="1"/>
  <c r="Q167" i="1" s="1"/>
  <c r="G160" i="1"/>
  <c r="P160" i="1" s="1"/>
  <c r="Q160" i="1" s="1"/>
  <c r="G157" i="1"/>
  <c r="P157" i="1" s="1"/>
  <c r="Q157" i="1" s="1"/>
  <c r="G154" i="1"/>
  <c r="P154" i="1" s="1"/>
  <c r="Q154" i="1" s="1"/>
  <c r="G151" i="1"/>
  <c r="P151" i="1" s="1"/>
  <c r="Q151" i="1" s="1"/>
  <c r="G149" i="1"/>
  <c r="P149" i="1" s="1"/>
  <c r="Q149" i="1" s="1"/>
  <c r="G143" i="1"/>
  <c r="P143" i="1" s="1"/>
  <c r="Q143" i="1" s="1"/>
  <c r="G142" i="1"/>
  <c r="P142" i="1" s="1"/>
  <c r="Q142" i="1" s="1"/>
  <c r="G140" i="1"/>
  <c r="P140" i="1" s="1"/>
  <c r="Q140" i="1" s="1"/>
  <c r="G139" i="1"/>
  <c r="P139" i="1" s="1"/>
  <c r="G138" i="1"/>
  <c r="P138" i="1" s="1"/>
  <c r="Q138" i="1" s="1"/>
  <c r="G137" i="1"/>
  <c r="P137" i="1" s="1"/>
  <c r="Q137" i="1" s="1"/>
  <c r="G136" i="1"/>
  <c r="P136" i="1" s="1"/>
  <c r="Q136" i="1" s="1"/>
  <c r="G131" i="1"/>
  <c r="P131" i="1" s="1"/>
  <c r="Q131" i="1" s="1"/>
  <c r="G130" i="1"/>
  <c r="P130" i="1" s="1"/>
  <c r="Q130" i="1" s="1"/>
  <c r="G129" i="1"/>
  <c r="P129" i="1" s="1"/>
  <c r="Q129" i="1" s="1"/>
  <c r="G125" i="1"/>
  <c r="G122" i="1"/>
  <c r="P122" i="1" s="1"/>
  <c r="Q122" i="1" s="1"/>
  <c r="K122" i="1" s="1"/>
  <c r="G120" i="1"/>
  <c r="P120" i="1" s="1"/>
  <c r="Q120" i="1" s="1"/>
  <c r="G117" i="1"/>
  <c r="P117" i="1" s="1"/>
  <c r="Q117" i="1" s="1"/>
  <c r="G116" i="1"/>
  <c r="P116" i="1" s="1"/>
  <c r="Q116" i="1" s="1"/>
  <c r="G114" i="1"/>
  <c r="P114" i="1" s="1"/>
  <c r="Q114" i="1" s="1"/>
  <c r="G113" i="1"/>
  <c r="P113" i="1" s="1"/>
  <c r="Q113" i="1" s="1"/>
  <c r="G108" i="1"/>
  <c r="P108" i="1" s="1"/>
  <c r="Q108" i="1" s="1"/>
  <c r="G107" i="1"/>
  <c r="P107" i="1" s="1"/>
  <c r="Q107" i="1" s="1"/>
  <c r="G105" i="1"/>
  <c r="P105" i="1" s="1"/>
  <c r="Q105" i="1" s="1"/>
  <c r="G99" i="1"/>
  <c r="P99" i="1" s="1"/>
  <c r="Q99" i="1" s="1"/>
  <c r="G93" i="1"/>
  <c r="P93" i="1" s="1"/>
  <c r="Q93" i="1" s="1"/>
  <c r="G92" i="1"/>
  <c r="P92" i="1" s="1"/>
  <c r="Q92" i="1" s="1"/>
  <c r="G89" i="1"/>
  <c r="P89" i="1" s="1"/>
  <c r="Q89" i="1" s="1"/>
  <c r="G87" i="1"/>
  <c r="P87" i="1" s="1"/>
  <c r="Q87" i="1" s="1"/>
  <c r="G86" i="1"/>
  <c r="P86" i="1" s="1"/>
  <c r="Q86" i="1" s="1"/>
  <c r="K86" i="1" s="1"/>
  <c r="G85" i="1"/>
  <c r="P85" i="1" s="1"/>
  <c r="Q85" i="1" s="1"/>
  <c r="G81" i="1"/>
  <c r="P81" i="1" s="1"/>
  <c r="Q81" i="1" s="1"/>
  <c r="G75" i="1"/>
  <c r="P75" i="1" s="1"/>
  <c r="Q75" i="1" s="1"/>
  <c r="G74" i="1"/>
  <c r="P74" i="1" s="1"/>
  <c r="Q74" i="1" s="1"/>
  <c r="G67" i="1"/>
  <c r="P67" i="1" s="1"/>
  <c r="Q67" i="1" s="1"/>
  <c r="G61" i="1"/>
  <c r="P61" i="1" s="1"/>
  <c r="Q61" i="1" s="1"/>
  <c r="G60" i="1"/>
  <c r="P60" i="1" s="1"/>
  <c r="Q60" i="1" s="1"/>
  <c r="G59" i="1"/>
  <c r="P59" i="1" s="1"/>
  <c r="Q59" i="1" s="1"/>
  <c r="G58" i="1"/>
  <c r="P58" i="1" s="1"/>
  <c r="Q58" i="1" s="1"/>
  <c r="G57" i="1"/>
  <c r="P57" i="1" s="1"/>
  <c r="Q57" i="1" s="1"/>
  <c r="G54" i="1"/>
  <c r="P54" i="1" s="1"/>
  <c r="Q54" i="1" s="1"/>
  <c r="G52" i="1"/>
  <c r="P52" i="1" s="1"/>
  <c r="Q52" i="1" s="1"/>
  <c r="G50" i="1"/>
  <c r="P50" i="1" s="1"/>
  <c r="Q50" i="1" s="1"/>
  <c r="G48" i="1"/>
  <c r="P48" i="1" s="1"/>
  <c r="Q48" i="1" s="1"/>
  <c r="G47" i="1"/>
  <c r="P47" i="1" s="1"/>
  <c r="Q47" i="1" s="1"/>
  <c r="G46" i="1"/>
  <c r="P46" i="1" s="1"/>
  <c r="Q46" i="1" s="1"/>
  <c r="G45" i="1"/>
  <c r="P45" i="1" s="1"/>
  <c r="Q45" i="1" s="1"/>
  <c r="G43" i="1"/>
  <c r="P43" i="1" s="1"/>
  <c r="Q43" i="1" s="1"/>
  <c r="G32" i="1"/>
  <c r="P32" i="1" s="1"/>
  <c r="Q32" i="1" s="1"/>
  <c r="K32" i="1" s="1"/>
  <c r="G26" i="1"/>
  <c r="P26" i="1" s="1"/>
  <c r="Q26" i="1" s="1"/>
  <c r="G25" i="1"/>
  <c r="P25" i="1" s="1"/>
  <c r="Q25" i="1" s="1"/>
  <c r="G24" i="1"/>
  <c r="P24" i="1" s="1"/>
  <c r="Q24" i="1" s="1"/>
  <c r="K24" i="1" s="1"/>
  <c r="G10" i="1"/>
  <c r="P10" i="1" s="1"/>
  <c r="Q10" i="1" s="1"/>
  <c r="G8" i="1"/>
  <c r="P8" i="1" s="1"/>
  <c r="Q8" i="1" s="1"/>
  <c r="G7" i="1"/>
  <c r="P7" i="1" s="1"/>
  <c r="Q7" i="1" s="1"/>
  <c r="K7" i="1" s="1"/>
  <c r="G6" i="1"/>
  <c r="P6" i="1" s="1"/>
  <c r="G5" i="1"/>
  <c r="P5" i="1" s="1"/>
  <c r="Q5" i="1" s="1"/>
  <c r="K5" i="1" s="1"/>
  <c r="F1685" i="2" l="1"/>
  <c r="M30" i="1"/>
  <c r="S30" i="1" s="1"/>
  <c r="E30" i="1" s="1"/>
  <c r="I171" i="1"/>
  <c r="Q171" i="1" s="1"/>
  <c r="I6" i="1"/>
  <c r="Q6" i="1" s="1"/>
  <c r="K6" i="1" s="1"/>
  <c r="I139" i="1"/>
  <c r="Q139" i="1" s="1"/>
  <c r="K139" i="1" s="1"/>
  <c r="F696" i="2"/>
  <c r="A696" i="2" s="1"/>
  <c r="F2394" i="2"/>
  <c r="A2394" i="2" s="1"/>
  <c r="F699" i="2"/>
  <c r="A699" i="2" s="1"/>
  <c r="P1620" i="2"/>
  <c r="T1619" i="2"/>
  <c r="F1619" i="2" s="1"/>
  <c r="A1619" i="2" s="1"/>
  <c r="O213" i="1"/>
  <c r="E213" i="1" s="1"/>
  <c r="A213" i="1" s="1"/>
  <c r="I28" i="1"/>
  <c r="P125" i="1"/>
  <c r="P9" i="1"/>
  <c r="P14" i="1"/>
  <c r="P16" i="1"/>
  <c r="P202" i="1"/>
  <c r="P11" i="1"/>
  <c r="P15" i="1"/>
  <c r="P126" i="1"/>
  <c r="R291" i="1"/>
  <c r="R274" i="1"/>
  <c r="R276" i="1"/>
  <c r="R280" i="1"/>
  <c r="R285" i="1"/>
  <c r="M285" i="1" s="1"/>
  <c r="R258" i="1"/>
  <c r="R261" i="1"/>
  <c r="R250" i="1"/>
  <c r="M250" i="1" s="1"/>
  <c r="R251" i="1"/>
  <c r="R252" i="1"/>
  <c r="R253" i="1"/>
  <c r="R222" i="1"/>
  <c r="R224" i="1"/>
  <c r="M224" i="1" s="1"/>
  <c r="R206" i="1"/>
  <c r="R207" i="1"/>
  <c r="S207" i="1" s="1"/>
  <c r="E207" i="1" s="1"/>
  <c r="A207" i="1" s="1"/>
  <c r="R216" i="1"/>
  <c r="R179" i="1"/>
  <c r="M179" i="1" s="1"/>
  <c r="R180" i="1"/>
  <c r="R181" i="1"/>
  <c r="R192" i="1"/>
  <c r="R193" i="1"/>
  <c r="R194" i="1"/>
  <c r="R176" i="1"/>
  <c r="R166" i="1"/>
  <c r="R168" i="1"/>
  <c r="R144" i="1"/>
  <c r="R127" i="1"/>
  <c r="R128" i="1"/>
  <c r="R124" i="1"/>
  <c r="M124" i="1" s="1"/>
  <c r="R103" i="1"/>
  <c r="R104" i="1"/>
  <c r="R94" i="1"/>
  <c r="R88" i="1"/>
  <c r="R76" i="1"/>
  <c r="R77" i="1"/>
  <c r="M77" i="1" s="1"/>
  <c r="R78" i="1"/>
  <c r="R79" i="1"/>
  <c r="R69" i="1"/>
  <c r="R70" i="1"/>
  <c r="R17" i="1"/>
  <c r="M17" i="1" s="1"/>
  <c r="R38" i="1"/>
  <c r="R68" i="1"/>
  <c r="M68" i="1" s="1"/>
  <c r="R71" i="1"/>
  <c r="R245" i="1"/>
  <c r="R248" i="1"/>
  <c r="R288" i="1"/>
  <c r="R292" i="1"/>
  <c r="R204" i="1"/>
  <c r="R217" i="1"/>
  <c r="M217" i="1" s="1"/>
  <c r="R131" i="1"/>
  <c r="R82" i="1"/>
  <c r="R96" i="1"/>
  <c r="R109" i="1"/>
  <c r="R110" i="1"/>
  <c r="R111" i="1"/>
  <c r="F1620" i="2" l="1"/>
  <c r="S111" i="1"/>
  <c r="E111" i="1" s="1"/>
  <c r="A111" i="1" s="1"/>
  <c r="S109" i="1"/>
  <c r="E109" i="1" s="1"/>
  <c r="A109" i="1" s="1"/>
  <c r="S82" i="1"/>
  <c r="E82" i="1" s="1"/>
  <c r="A82" i="1" s="1"/>
  <c r="S131" i="1"/>
  <c r="E131" i="1" s="1"/>
  <c r="A131" i="1" s="1"/>
  <c r="S204" i="1"/>
  <c r="E204" i="1" s="1"/>
  <c r="A204" i="1" s="1"/>
  <c r="S288" i="1"/>
  <c r="E288" i="1" s="1"/>
  <c r="A288" i="1" s="1"/>
  <c r="S245" i="1"/>
  <c r="E245" i="1" s="1"/>
  <c r="A245" i="1" s="1"/>
  <c r="S38" i="1"/>
  <c r="E38" i="1" s="1"/>
  <c r="A38" i="1" s="1"/>
  <c r="S69" i="1"/>
  <c r="E69" i="1" s="1"/>
  <c r="A69" i="1" s="1"/>
  <c r="S79" i="1"/>
  <c r="E79" i="1" s="1"/>
  <c r="S76" i="1"/>
  <c r="E76" i="1" s="1"/>
  <c r="A76" i="1" s="1"/>
  <c r="S88" i="1"/>
  <c r="E88" i="1" s="1"/>
  <c r="A88" i="1" s="1"/>
  <c r="S94" i="1"/>
  <c r="E94" i="1" s="1"/>
  <c r="A94" i="1" s="1"/>
  <c r="S103" i="1"/>
  <c r="E103" i="1" s="1"/>
  <c r="A103" i="1" s="1"/>
  <c r="S144" i="1"/>
  <c r="E144" i="1" s="1"/>
  <c r="A144" i="1" s="1"/>
  <c r="S166" i="1"/>
  <c r="E166" i="1" s="1"/>
  <c r="A166" i="1" s="1"/>
  <c r="S176" i="1"/>
  <c r="E176" i="1" s="1"/>
  <c r="A176" i="1" s="1"/>
  <c r="S193" i="1"/>
  <c r="E193" i="1" s="1"/>
  <c r="A193" i="1" s="1"/>
  <c r="S181" i="1"/>
  <c r="E181" i="1" s="1"/>
  <c r="A181" i="1" s="1"/>
  <c r="S179" i="1"/>
  <c r="E179" i="1" s="1"/>
  <c r="S216" i="1"/>
  <c r="E216" i="1" s="1"/>
  <c r="A216" i="1" s="1"/>
  <c r="S206" i="1"/>
  <c r="E206" i="1" s="1"/>
  <c r="A206" i="1" s="1"/>
  <c r="S222" i="1"/>
  <c r="E222" i="1" s="1"/>
  <c r="A222" i="1" s="1"/>
  <c r="S252" i="1"/>
  <c r="E252" i="1" s="1"/>
  <c r="S258" i="1"/>
  <c r="E258" i="1" s="1"/>
  <c r="A258" i="1" s="1"/>
  <c r="S280" i="1"/>
  <c r="E280" i="1" s="1"/>
  <c r="A280" i="1" s="1"/>
  <c r="S274" i="1"/>
  <c r="E274" i="1" s="1"/>
  <c r="A274" i="1" s="1"/>
  <c r="S291" i="1"/>
  <c r="E291" i="1" s="1"/>
  <c r="A291" i="1" s="1"/>
  <c r="I126" i="1"/>
  <c r="Q126" i="1" s="1"/>
  <c r="K126" i="1" s="1"/>
  <c r="I11" i="1"/>
  <c r="Q11" i="1" s="1"/>
  <c r="K11" i="1" s="1"/>
  <c r="I16" i="1"/>
  <c r="Q16" i="1" s="1"/>
  <c r="I9" i="1"/>
  <c r="Q9" i="1" s="1"/>
  <c r="R9" i="1" s="1"/>
  <c r="S9" i="1" s="1"/>
  <c r="O9" i="1" s="1"/>
  <c r="E9" i="1" s="1"/>
  <c r="S110" i="1"/>
  <c r="E110" i="1" s="1"/>
  <c r="A110" i="1" s="1"/>
  <c r="S96" i="1"/>
  <c r="E96" i="1" s="1"/>
  <c r="A96" i="1" s="1"/>
  <c r="S292" i="1"/>
  <c r="E292" i="1" s="1"/>
  <c r="A292" i="1" s="1"/>
  <c r="S248" i="1"/>
  <c r="E248" i="1" s="1"/>
  <c r="A248" i="1" s="1"/>
  <c r="S71" i="1"/>
  <c r="E71" i="1" s="1"/>
  <c r="A71" i="1" s="1"/>
  <c r="S17" i="1"/>
  <c r="E17" i="1" s="1"/>
  <c r="S70" i="1"/>
  <c r="E70" i="1" s="1"/>
  <c r="A70" i="1" s="1"/>
  <c r="S78" i="1"/>
  <c r="E78" i="1" s="1"/>
  <c r="A78" i="1" s="1"/>
  <c r="S104" i="1"/>
  <c r="E104" i="1" s="1"/>
  <c r="A104" i="1" s="1"/>
  <c r="S128" i="1"/>
  <c r="E128" i="1" s="1"/>
  <c r="A128" i="1" s="1"/>
  <c r="S127" i="1"/>
  <c r="E127" i="1" s="1"/>
  <c r="A127" i="1" s="1"/>
  <c r="S168" i="1"/>
  <c r="E168" i="1" s="1"/>
  <c r="A168" i="1" s="1"/>
  <c r="S194" i="1"/>
  <c r="E194" i="1" s="1"/>
  <c r="A194" i="1" s="1"/>
  <c r="S192" i="1"/>
  <c r="E192" i="1" s="1"/>
  <c r="A192" i="1" s="1"/>
  <c r="S180" i="1"/>
  <c r="E180" i="1" s="1"/>
  <c r="A180" i="1" s="1"/>
  <c r="S253" i="1"/>
  <c r="S251" i="1"/>
  <c r="E251" i="1" s="1"/>
  <c r="A251" i="1" s="1"/>
  <c r="S261" i="1"/>
  <c r="E261" i="1" s="1"/>
  <c r="A261" i="1" s="1"/>
  <c r="S276" i="1"/>
  <c r="E276" i="1" s="1"/>
  <c r="A276" i="1" s="1"/>
  <c r="I15" i="1"/>
  <c r="Q15" i="1" s="1"/>
  <c r="K15" i="1" s="1"/>
  <c r="I202" i="1"/>
  <c r="Q202" i="1" s="1"/>
  <c r="K202" i="1" s="1"/>
  <c r="I14" i="1"/>
  <c r="Q14" i="1" s="1"/>
  <c r="K14" i="1" s="1"/>
  <c r="I125" i="1"/>
  <c r="Q125" i="1" s="1"/>
  <c r="K125" i="1" s="1"/>
  <c r="Q28" i="1"/>
  <c r="R28" i="1" s="1"/>
  <c r="S217" i="1"/>
  <c r="E217" i="1" s="1"/>
  <c r="A217" i="1" s="1"/>
  <c r="S224" i="1"/>
  <c r="S285" i="1"/>
  <c r="E285" i="1" s="1"/>
  <c r="A285" i="1" s="1"/>
  <c r="S68" i="1"/>
  <c r="S77" i="1"/>
  <c r="S124" i="1"/>
  <c r="S250" i="1"/>
  <c r="E250" i="1" s="1"/>
  <c r="A250" i="1" s="1"/>
  <c r="M28" i="1" l="1"/>
  <c r="S28" i="1" s="1"/>
  <c r="K16" i="1"/>
  <c r="R16" i="1" s="1"/>
  <c r="O68" i="1"/>
  <c r="E68" i="1" s="1"/>
  <c r="A68" i="1" s="1"/>
  <c r="O28" i="1"/>
  <c r="O77" i="1"/>
  <c r="E77" i="1" s="1"/>
  <c r="A77" i="1" s="1"/>
  <c r="O124" i="1"/>
  <c r="E124" i="1" s="1"/>
  <c r="O224" i="1"/>
  <c r="E224" i="1" s="1"/>
  <c r="O253" i="1"/>
  <c r="E253" i="1" s="1"/>
  <c r="A253" i="1" s="1"/>
  <c r="O16" i="1"/>
  <c r="R14" i="1"/>
  <c r="M14" i="1" s="1"/>
  <c r="R11" i="1"/>
  <c r="M11" i="1" s="1"/>
  <c r="R126" i="1"/>
  <c r="S126" i="1" s="1"/>
  <c r="E126" i="1" s="1"/>
  <c r="A126" i="1" s="1"/>
  <c r="R15" i="1"/>
  <c r="M15" i="1" s="1"/>
  <c r="M16" i="1" l="1"/>
  <c r="S16" i="1" s="1"/>
  <c r="E16" i="1" s="1"/>
  <c r="E28" i="1"/>
  <c r="S15" i="1"/>
  <c r="E15" i="1" s="1"/>
  <c r="S11" i="1"/>
  <c r="E11" i="1" s="1"/>
  <c r="A11" i="1" s="1"/>
  <c r="S14" i="1"/>
  <c r="H2813" i="2"/>
  <c r="Q2813" i="2" s="1"/>
  <c r="H2812" i="2"/>
  <c r="Q2812" i="2" s="1"/>
  <c r="H2814" i="2"/>
  <c r="Q2814" i="2" s="1"/>
  <c r="H2350" i="2"/>
  <c r="Q2350" i="2" s="1"/>
  <c r="R2350" i="2" s="1"/>
  <c r="H2210" i="2"/>
  <c r="Q2210" i="2" s="1"/>
  <c r="H2207" i="2"/>
  <c r="Q2207" i="2" s="1"/>
  <c r="H2204" i="2"/>
  <c r="Q2204" i="2" s="1"/>
  <c r="H2212" i="2"/>
  <c r="Q2212" i="2" s="1"/>
  <c r="H2206" i="2"/>
  <c r="Q2206" i="2" s="1"/>
  <c r="H2205" i="2"/>
  <c r="Q2205" i="2" s="1"/>
  <c r="H2209" i="2"/>
  <c r="Q2209" i="2" s="1"/>
  <c r="H2208" i="2"/>
  <c r="Q2208" i="2" s="1"/>
  <c r="H2211" i="2"/>
  <c r="Q2211" i="2" s="1"/>
  <c r="H2216" i="2"/>
  <c r="Q2216" i="2" s="1"/>
  <c r="H2218" i="2"/>
  <c r="Q2218" i="2" s="1"/>
  <c r="H2217" i="2"/>
  <c r="Q2217" i="2" s="1"/>
  <c r="H2232" i="2"/>
  <c r="Q2232" i="2" s="1"/>
  <c r="H2231" i="2"/>
  <c r="Q2231" i="2" s="1"/>
  <c r="J2231" i="2" s="1"/>
  <c r="R2231" i="2" s="1"/>
  <c r="H1950" i="2"/>
  <c r="Q1950" i="2" s="1"/>
  <c r="H1869" i="2"/>
  <c r="Q1869" i="2" s="1"/>
  <c r="H1704" i="2"/>
  <c r="Q1704" i="2" s="1"/>
  <c r="H1703" i="2"/>
  <c r="Q1703" i="2" s="1"/>
  <c r="H1702" i="2"/>
  <c r="Q1702" i="2" s="1"/>
  <c r="H1701" i="2"/>
  <c r="Q1701" i="2" s="1"/>
  <c r="H1700" i="2"/>
  <c r="Q1700" i="2" s="1"/>
  <c r="H1245" i="2"/>
  <c r="Q1245" i="2" s="1"/>
  <c r="H1246" i="2"/>
  <c r="Q1246" i="2" s="1"/>
  <c r="H1239" i="2"/>
  <c r="Q1239" i="2" s="1"/>
  <c r="J1239" i="2" s="1"/>
  <c r="H1100" i="2"/>
  <c r="Q1100" i="2" s="1"/>
  <c r="H1099" i="2"/>
  <c r="Q1099" i="2" s="1"/>
  <c r="H1101" i="2"/>
  <c r="Q1101" i="2" s="1"/>
  <c r="H1098" i="2"/>
  <c r="Q1098" i="2" s="1"/>
  <c r="H1137" i="2"/>
  <c r="Q1137" i="2" s="1"/>
  <c r="J1137" i="2" s="1"/>
  <c r="R1137" i="2" s="1"/>
  <c r="H756" i="2"/>
  <c r="Q756" i="2" s="1"/>
  <c r="H624" i="2"/>
  <c r="Q624" i="2" s="1"/>
  <c r="H533" i="2"/>
  <c r="Q533" i="2" s="1"/>
  <c r="H532" i="2"/>
  <c r="Q532" i="2" s="1"/>
  <c r="H531" i="2"/>
  <c r="Q531" i="2" s="1"/>
  <c r="H530" i="2"/>
  <c r="Q530" i="2" s="1"/>
  <c r="H529" i="2"/>
  <c r="Q529" i="2" s="1"/>
  <c r="H85" i="2"/>
  <c r="Q85" i="2" s="1"/>
  <c r="H2857" i="2"/>
  <c r="Q2857" i="2" s="1"/>
  <c r="H2856" i="2"/>
  <c r="Q2856" i="2" s="1"/>
  <c r="H2855" i="2"/>
  <c r="Q2855" i="2" s="1"/>
  <c r="H2854" i="2"/>
  <c r="Q2854" i="2" s="1"/>
  <c r="J2854" i="2" s="1"/>
  <c r="R2854" i="2" s="1"/>
  <c r="H2852" i="2"/>
  <c r="Q2852" i="2" s="1"/>
  <c r="H2850" i="2"/>
  <c r="Q2850" i="2" s="1"/>
  <c r="R2850" i="2" s="1"/>
  <c r="H2849" i="2"/>
  <c r="Q2849" i="2" s="1"/>
  <c r="R2849" i="2" s="1"/>
  <c r="S2849" i="2" s="1"/>
  <c r="H2848" i="2"/>
  <c r="Q2848" i="2" s="1"/>
  <c r="H2847" i="2"/>
  <c r="Q2847" i="2" s="1"/>
  <c r="H2846" i="2"/>
  <c r="Q2846" i="2" s="1"/>
  <c r="H2845" i="2"/>
  <c r="Q2845" i="2" s="1"/>
  <c r="R2845" i="2" s="1"/>
  <c r="H2844" i="2"/>
  <c r="Q2844" i="2" s="1"/>
  <c r="H2843" i="2"/>
  <c r="Q2843" i="2" s="1"/>
  <c r="H2836" i="2"/>
  <c r="Q2836" i="2" s="1"/>
  <c r="J2836" i="2" s="1"/>
  <c r="R2836" i="2" s="1"/>
  <c r="H2796" i="2"/>
  <c r="Q2796" i="2" s="1"/>
  <c r="H2795" i="2"/>
  <c r="Q2795" i="2" s="1"/>
  <c r="H2779" i="2"/>
  <c r="Q2779" i="2" s="1"/>
  <c r="H2842" i="2"/>
  <c r="Q2842" i="2" s="1"/>
  <c r="H2841" i="2"/>
  <c r="Q2841" i="2" s="1"/>
  <c r="H2840" i="2"/>
  <c r="Q2840" i="2" s="1"/>
  <c r="H2839" i="2"/>
  <c r="Q2839" i="2" s="1"/>
  <c r="H2838" i="2"/>
  <c r="Q2838" i="2" s="1"/>
  <c r="H2837" i="2"/>
  <c r="Q2837" i="2" s="1"/>
  <c r="H2835" i="2"/>
  <c r="Q2835" i="2" s="1"/>
  <c r="H2834" i="2"/>
  <c r="Q2834" i="2" s="1"/>
  <c r="H2833" i="2"/>
  <c r="Q2833" i="2" s="1"/>
  <c r="H2832" i="2"/>
  <c r="Q2832" i="2" s="1"/>
  <c r="H2831" i="2"/>
  <c r="Q2831" i="2" s="1"/>
  <c r="H2830" i="2"/>
  <c r="Q2830" i="2" s="1"/>
  <c r="H2829" i="2"/>
  <c r="Q2829" i="2" s="1"/>
  <c r="H2828" i="2"/>
  <c r="Q2828" i="2" s="1"/>
  <c r="H2827" i="2"/>
  <c r="Q2827" i="2" s="1"/>
  <c r="H2826" i="2"/>
  <c r="Q2826" i="2" s="1"/>
  <c r="H2825" i="2"/>
  <c r="Q2825" i="2" s="1"/>
  <c r="H2824" i="2"/>
  <c r="Q2824" i="2" s="1"/>
  <c r="H2823" i="2"/>
  <c r="Q2823" i="2" s="1"/>
  <c r="H2822" i="2"/>
  <c r="Q2822" i="2" s="1"/>
  <c r="H2821" i="2"/>
  <c r="Q2821" i="2" s="1"/>
  <c r="H2820" i="2"/>
  <c r="Q2820" i="2" s="1"/>
  <c r="H2819" i="2"/>
  <c r="Q2819" i="2" s="1"/>
  <c r="H2818" i="2"/>
  <c r="Q2818" i="2" s="1"/>
  <c r="H2817" i="2"/>
  <c r="Q2817" i="2" s="1"/>
  <c r="H2816" i="2"/>
  <c r="Q2816" i="2" s="1"/>
  <c r="H2815" i="2"/>
  <c r="Q2815" i="2" s="1"/>
  <c r="H2811" i="2"/>
  <c r="Q2811" i="2" s="1"/>
  <c r="H2810" i="2"/>
  <c r="Q2810" i="2" s="1"/>
  <c r="H2809" i="2"/>
  <c r="Q2809" i="2" s="1"/>
  <c r="H2808" i="2"/>
  <c r="Q2808" i="2" s="1"/>
  <c r="H2807" i="2"/>
  <c r="Q2807" i="2" s="1"/>
  <c r="H2806" i="2"/>
  <c r="Q2806" i="2" s="1"/>
  <c r="H2805" i="2"/>
  <c r="Q2805" i="2" s="1"/>
  <c r="H2804" i="2"/>
  <c r="Q2804" i="2" s="1"/>
  <c r="H2803" i="2"/>
  <c r="Q2803" i="2" s="1"/>
  <c r="H2802" i="2"/>
  <c r="Q2802" i="2" s="1"/>
  <c r="H2801" i="2"/>
  <c r="Q2801" i="2" s="1"/>
  <c r="H2800" i="2"/>
  <c r="Q2800" i="2" s="1"/>
  <c r="H2799" i="2"/>
  <c r="Q2799" i="2" s="1"/>
  <c r="H2798" i="2"/>
  <c r="Q2798" i="2" s="1"/>
  <c r="H2797" i="2"/>
  <c r="Q2797" i="2" s="1"/>
  <c r="H2793" i="2"/>
  <c r="Q2793" i="2" s="1"/>
  <c r="H2792" i="2"/>
  <c r="Q2792" i="2" s="1"/>
  <c r="H2791" i="2"/>
  <c r="Q2791" i="2" s="1"/>
  <c r="H2790" i="2"/>
  <c r="Q2790" i="2" s="1"/>
  <c r="H2789" i="2"/>
  <c r="Q2789" i="2" s="1"/>
  <c r="H2788" i="2"/>
  <c r="Q2788" i="2" s="1"/>
  <c r="H2787" i="2"/>
  <c r="Q2787" i="2" s="1"/>
  <c r="H2786" i="2"/>
  <c r="Q2786" i="2" s="1"/>
  <c r="H2785" i="2"/>
  <c r="Q2785" i="2" s="1"/>
  <c r="H2781" i="2"/>
  <c r="Q2781" i="2" s="1"/>
  <c r="H2780" i="2"/>
  <c r="Q2780" i="2" s="1"/>
  <c r="H2778" i="2"/>
  <c r="Q2778" i="2" s="1"/>
  <c r="H2777" i="2"/>
  <c r="Q2777" i="2" s="1"/>
  <c r="H2776" i="2"/>
  <c r="Q2776" i="2" s="1"/>
  <c r="H2775" i="2"/>
  <c r="Q2775" i="2" s="1"/>
  <c r="H2773" i="2"/>
  <c r="Q2773" i="2" s="1"/>
  <c r="H2772" i="2"/>
  <c r="Q2772" i="2" s="1"/>
  <c r="H2771" i="2"/>
  <c r="Q2771" i="2" s="1"/>
  <c r="H2770" i="2"/>
  <c r="Q2770" i="2" s="1"/>
  <c r="H2769" i="2"/>
  <c r="Q2769" i="2" s="1"/>
  <c r="H2768" i="2"/>
  <c r="Q2768" i="2" s="1"/>
  <c r="H2767" i="2"/>
  <c r="Q2767" i="2" s="1"/>
  <c r="H2766" i="2"/>
  <c r="Q2766" i="2" s="1"/>
  <c r="H2765" i="2"/>
  <c r="Q2765" i="2" s="1"/>
  <c r="H2764" i="2"/>
  <c r="Q2764" i="2" s="1"/>
  <c r="H2763" i="2"/>
  <c r="Q2763" i="2" s="1"/>
  <c r="H2762" i="2"/>
  <c r="Q2762" i="2" s="1"/>
  <c r="H2761" i="2"/>
  <c r="Q2761" i="2" s="1"/>
  <c r="H2760" i="2"/>
  <c r="Q2760" i="2" s="1"/>
  <c r="H2759" i="2"/>
  <c r="Q2759" i="2" s="1"/>
  <c r="H2758" i="2"/>
  <c r="Q2758" i="2" s="1"/>
  <c r="H2757" i="2"/>
  <c r="Q2757" i="2" s="1"/>
  <c r="H2756" i="2"/>
  <c r="Q2756" i="2" s="1"/>
  <c r="H2755" i="2"/>
  <c r="Q2755" i="2" s="1"/>
  <c r="H2754" i="2"/>
  <c r="Q2754" i="2" s="1"/>
  <c r="H2753" i="2"/>
  <c r="Q2753" i="2" s="1"/>
  <c r="H2752" i="2"/>
  <c r="Q2752" i="2" s="1"/>
  <c r="H2751" i="2"/>
  <c r="Q2751" i="2" s="1"/>
  <c r="H2750" i="2"/>
  <c r="Q2750" i="2" s="1"/>
  <c r="H2749" i="2"/>
  <c r="Q2749" i="2" s="1"/>
  <c r="J2749" i="2" s="1"/>
  <c r="H2748" i="2"/>
  <c r="Q2748" i="2" s="1"/>
  <c r="H2747" i="2"/>
  <c r="Q2747" i="2" s="1"/>
  <c r="H2746" i="2"/>
  <c r="Q2746" i="2" s="1"/>
  <c r="H2745" i="2"/>
  <c r="Q2745" i="2" s="1"/>
  <c r="H2744" i="2"/>
  <c r="Q2744" i="2" s="1"/>
  <c r="H2743" i="2"/>
  <c r="Q2743" i="2" s="1"/>
  <c r="H2741" i="2"/>
  <c r="Q2741" i="2" s="1"/>
  <c r="H2742" i="2"/>
  <c r="Q2742" i="2" s="1"/>
  <c r="H2740" i="2"/>
  <c r="Q2740" i="2" s="1"/>
  <c r="H2739" i="2"/>
  <c r="Q2739" i="2" s="1"/>
  <c r="H2738" i="2"/>
  <c r="Q2738" i="2" s="1"/>
  <c r="H2737" i="2"/>
  <c r="Q2737" i="2" s="1"/>
  <c r="H2736" i="2"/>
  <c r="Q2736" i="2" s="1"/>
  <c r="H2735" i="2"/>
  <c r="Q2735" i="2" s="1"/>
  <c r="H2734" i="2"/>
  <c r="Q2734" i="2" s="1"/>
  <c r="H2733" i="2"/>
  <c r="Q2733" i="2" s="1"/>
  <c r="H2732" i="2"/>
  <c r="Q2732" i="2" s="1"/>
  <c r="H2731" i="2"/>
  <c r="Q2731" i="2" s="1"/>
  <c r="H2730" i="2"/>
  <c r="Q2730" i="2" s="1"/>
  <c r="H2729" i="2"/>
  <c r="Q2729" i="2" s="1"/>
  <c r="H2728" i="2"/>
  <c r="Q2728" i="2" s="1"/>
  <c r="H2727" i="2"/>
  <c r="Q2727" i="2" s="1"/>
  <c r="H2726" i="2"/>
  <c r="Q2726" i="2" s="1"/>
  <c r="H2725" i="2"/>
  <c r="Q2725" i="2" s="1"/>
  <c r="H2724" i="2"/>
  <c r="Q2724" i="2" s="1"/>
  <c r="H2723" i="2"/>
  <c r="Q2723" i="2" s="1"/>
  <c r="H2722" i="2"/>
  <c r="Q2722" i="2" s="1"/>
  <c r="H2721" i="2"/>
  <c r="Q2721" i="2" s="1"/>
  <c r="H2720" i="2"/>
  <c r="Q2720" i="2" s="1"/>
  <c r="H2719" i="2"/>
  <c r="Q2719" i="2" s="1"/>
  <c r="H2718" i="2"/>
  <c r="Q2718" i="2" s="1"/>
  <c r="H2717" i="2"/>
  <c r="Q2717" i="2" s="1"/>
  <c r="H2716" i="2"/>
  <c r="Q2716" i="2" s="1"/>
  <c r="H2715" i="2"/>
  <c r="Q2715" i="2" s="1"/>
  <c r="H2714" i="2"/>
  <c r="Q2714" i="2" s="1"/>
  <c r="H2713" i="2"/>
  <c r="Q2713" i="2" s="1"/>
  <c r="H2712" i="2"/>
  <c r="Q2712" i="2" s="1"/>
  <c r="H2711" i="2"/>
  <c r="Q2711" i="2" s="1"/>
  <c r="H2710" i="2"/>
  <c r="Q2710" i="2" s="1"/>
  <c r="H2709" i="2"/>
  <c r="Q2709" i="2" s="1"/>
  <c r="H2708" i="2"/>
  <c r="Q2708" i="2" s="1"/>
  <c r="H2707" i="2"/>
  <c r="Q2707" i="2" s="1"/>
  <c r="H2706" i="2"/>
  <c r="Q2706" i="2" s="1"/>
  <c r="H2705" i="2"/>
  <c r="Q2705" i="2" s="1"/>
  <c r="H2704" i="2"/>
  <c r="Q2704" i="2" s="1"/>
  <c r="H2702" i="2"/>
  <c r="Q2702" i="2" s="1"/>
  <c r="H2701" i="2"/>
  <c r="Q2701" i="2" s="1"/>
  <c r="H2700" i="2"/>
  <c r="Q2700" i="2" s="1"/>
  <c r="H2699" i="2"/>
  <c r="Q2699" i="2" s="1"/>
  <c r="H2698" i="2"/>
  <c r="Q2698" i="2" s="1"/>
  <c r="H2697" i="2"/>
  <c r="Q2697" i="2" s="1"/>
  <c r="H2696" i="2"/>
  <c r="Q2696" i="2" s="1"/>
  <c r="H2695" i="2"/>
  <c r="Q2695" i="2" s="1"/>
  <c r="H2694" i="2"/>
  <c r="Q2694" i="2" s="1"/>
  <c r="H2693" i="2"/>
  <c r="Q2693" i="2" s="1"/>
  <c r="H2692" i="2"/>
  <c r="Q2692" i="2" s="1"/>
  <c r="H2691" i="2"/>
  <c r="Q2691" i="2" s="1"/>
  <c r="H2690" i="2"/>
  <c r="Q2690" i="2" s="1"/>
  <c r="H2689" i="2"/>
  <c r="Q2689" i="2" s="1"/>
  <c r="H2688" i="2"/>
  <c r="Q2688" i="2" s="1"/>
  <c r="H2687" i="2"/>
  <c r="Q2687" i="2" s="1"/>
  <c r="H2686" i="2"/>
  <c r="Q2686" i="2" s="1"/>
  <c r="H2685" i="2"/>
  <c r="Q2685" i="2" s="1"/>
  <c r="H2684" i="2"/>
  <c r="Q2684" i="2" s="1"/>
  <c r="H2683" i="2"/>
  <c r="Q2683" i="2" s="1"/>
  <c r="H2682" i="2"/>
  <c r="Q2682" i="2" s="1"/>
  <c r="H2681" i="2"/>
  <c r="Q2681" i="2" s="1"/>
  <c r="R2681" i="2" s="1"/>
  <c r="S2681" i="2" s="1"/>
  <c r="H2680" i="2"/>
  <c r="Q2680" i="2" s="1"/>
  <c r="H2679" i="2"/>
  <c r="Q2679" i="2" s="1"/>
  <c r="H2678" i="2"/>
  <c r="Q2678" i="2" s="1"/>
  <c r="H2677" i="2"/>
  <c r="Q2677" i="2" s="1"/>
  <c r="H2676" i="2"/>
  <c r="Q2676" i="2" s="1"/>
  <c r="H2675" i="2"/>
  <c r="Q2675" i="2" s="1"/>
  <c r="H2674" i="2"/>
  <c r="Q2674" i="2" s="1"/>
  <c r="H2673" i="2"/>
  <c r="Q2673" i="2" s="1"/>
  <c r="H2672" i="2"/>
  <c r="Q2672" i="2" s="1"/>
  <c r="H2668" i="2"/>
  <c r="Q2668" i="2" s="1"/>
  <c r="H2669" i="2"/>
  <c r="Q2669" i="2" s="1"/>
  <c r="H2670" i="2"/>
  <c r="Q2670" i="2" s="1"/>
  <c r="H2671" i="2"/>
  <c r="Q2671" i="2" s="1"/>
  <c r="H2667" i="2"/>
  <c r="Q2667" i="2" s="1"/>
  <c r="H2660" i="2"/>
  <c r="Q2660" i="2" s="1"/>
  <c r="H2653" i="2"/>
  <c r="Q2653" i="2" s="1"/>
  <c r="H2647" i="2"/>
  <c r="Q2647" i="2" s="1"/>
  <c r="H2646" i="2"/>
  <c r="Q2646" i="2" s="1"/>
  <c r="H2643" i="2"/>
  <c r="Q2643" i="2" s="1"/>
  <c r="H2642" i="2"/>
  <c r="Q2642" i="2" s="1"/>
  <c r="H2641" i="2"/>
  <c r="Q2641" i="2" s="1"/>
  <c r="H2640" i="2"/>
  <c r="Q2640" i="2" s="1"/>
  <c r="H2639" i="2"/>
  <c r="Q2639" i="2" s="1"/>
  <c r="H2638" i="2"/>
  <c r="Q2638" i="2" s="1"/>
  <c r="H2637" i="2"/>
  <c r="Q2637" i="2" s="1"/>
  <c r="H2636" i="2"/>
  <c r="Q2636" i="2" s="1"/>
  <c r="H2635" i="2"/>
  <c r="Q2635" i="2" s="1"/>
  <c r="H2634" i="2"/>
  <c r="Q2634" i="2" s="1"/>
  <c r="H2633" i="2"/>
  <c r="Q2633" i="2" s="1"/>
  <c r="J2633" i="2" s="1"/>
  <c r="H2632" i="2"/>
  <c r="Q2632" i="2" s="1"/>
  <c r="H2631" i="2"/>
  <c r="Q2631" i="2" s="1"/>
  <c r="H2630" i="2"/>
  <c r="Q2630" i="2" s="1"/>
  <c r="H2629" i="2"/>
  <c r="Q2629" i="2" s="1"/>
  <c r="H2628" i="2"/>
  <c r="Q2628" i="2" s="1"/>
  <c r="H2627" i="2"/>
  <c r="Q2627" i="2" s="1"/>
  <c r="H2626" i="2"/>
  <c r="Q2626" i="2" s="1"/>
  <c r="H2625" i="2"/>
  <c r="Q2625" i="2" s="1"/>
  <c r="H2624" i="2"/>
  <c r="Q2624" i="2" s="1"/>
  <c r="H2623" i="2"/>
  <c r="Q2623" i="2" s="1"/>
  <c r="H2622" i="2"/>
  <c r="Q2622" i="2" s="1"/>
  <c r="H2621" i="2"/>
  <c r="Q2621" i="2" s="1"/>
  <c r="H2620" i="2"/>
  <c r="Q2620" i="2" s="1"/>
  <c r="H2619" i="2"/>
  <c r="Q2619" i="2" s="1"/>
  <c r="H2618" i="2"/>
  <c r="Q2618" i="2" s="1"/>
  <c r="H2617" i="2"/>
  <c r="Q2617" i="2" s="1"/>
  <c r="H2616" i="2"/>
  <c r="Q2616" i="2" s="1"/>
  <c r="H2615" i="2"/>
  <c r="Q2615" i="2" s="1"/>
  <c r="H2614" i="2"/>
  <c r="Q2614" i="2" s="1"/>
  <c r="H2613" i="2"/>
  <c r="Q2613" i="2" s="1"/>
  <c r="H2612" i="2"/>
  <c r="Q2612" i="2" s="1"/>
  <c r="H2611" i="2"/>
  <c r="Q2611" i="2" s="1"/>
  <c r="H2610" i="2"/>
  <c r="Q2610" i="2" s="1"/>
  <c r="H2608" i="2"/>
  <c r="Q2608" i="2" s="1"/>
  <c r="H2607" i="2"/>
  <c r="Q2607" i="2" s="1"/>
  <c r="H2606" i="2"/>
  <c r="Q2606" i="2" s="1"/>
  <c r="H2600" i="2"/>
  <c r="Q2600" i="2" s="1"/>
  <c r="H2599" i="2"/>
  <c r="Q2599" i="2" s="1"/>
  <c r="J2599" i="2" s="1"/>
  <c r="H2598" i="2"/>
  <c r="Q2598" i="2" s="1"/>
  <c r="H2597" i="2"/>
  <c r="Q2597" i="2" s="1"/>
  <c r="H2596" i="2"/>
  <c r="Q2596" i="2" s="1"/>
  <c r="H2595" i="2"/>
  <c r="Q2595" i="2" s="1"/>
  <c r="H2594" i="2"/>
  <c r="Q2594" i="2" s="1"/>
  <c r="H2593" i="2"/>
  <c r="Q2593" i="2" s="1"/>
  <c r="H2592" i="2"/>
  <c r="Q2592" i="2" s="1"/>
  <c r="H2591" i="2"/>
  <c r="Q2591" i="2" s="1"/>
  <c r="H2590" i="2"/>
  <c r="Q2590" i="2" s="1"/>
  <c r="H2589" i="2"/>
  <c r="Q2589" i="2" s="1"/>
  <c r="H2588" i="2"/>
  <c r="Q2588" i="2" s="1"/>
  <c r="H2587" i="2"/>
  <c r="Q2587" i="2" s="1"/>
  <c r="H2586" i="2"/>
  <c r="Q2586" i="2" s="1"/>
  <c r="H2585" i="2"/>
  <c r="Q2585" i="2" s="1"/>
  <c r="H2584" i="2"/>
  <c r="Q2584" i="2" s="1"/>
  <c r="H2583" i="2"/>
  <c r="Q2583" i="2" s="1"/>
  <c r="H2582" i="2"/>
  <c r="Q2582" i="2" s="1"/>
  <c r="H2581" i="2"/>
  <c r="Q2581" i="2" s="1"/>
  <c r="H2580" i="2"/>
  <c r="Q2580" i="2" s="1"/>
  <c r="H2579" i="2"/>
  <c r="Q2579" i="2" s="1"/>
  <c r="H2578" i="2"/>
  <c r="Q2578" i="2" s="1"/>
  <c r="H2577" i="2"/>
  <c r="Q2577" i="2" s="1"/>
  <c r="H2576" i="2"/>
  <c r="Q2576" i="2" s="1"/>
  <c r="H2575" i="2"/>
  <c r="Q2575" i="2" s="1"/>
  <c r="H2574" i="2"/>
  <c r="Q2574" i="2" s="1"/>
  <c r="H2573" i="2"/>
  <c r="Q2573" i="2" s="1"/>
  <c r="H2572" i="2"/>
  <c r="Q2572" i="2" s="1"/>
  <c r="H2571" i="2"/>
  <c r="Q2571" i="2" s="1"/>
  <c r="H2570" i="2"/>
  <c r="Q2570" i="2" s="1"/>
  <c r="H2569" i="2"/>
  <c r="Q2569" i="2" s="1"/>
  <c r="H2568" i="2"/>
  <c r="Q2568" i="2" s="1"/>
  <c r="H2567" i="2"/>
  <c r="Q2567" i="2" s="1"/>
  <c r="H2566" i="2"/>
  <c r="Q2566" i="2" s="1"/>
  <c r="H2565" i="2"/>
  <c r="Q2565" i="2" s="1"/>
  <c r="H2564" i="2"/>
  <c r="Q2564" i="2" s="1"/>
  <c r="H2563" i="2"/>
  <c r="Q2563" i="2" s="1"/>
  <c r="H2562" i="2"/>
  <c r="Q2562" i="2" s="1"/>
  <c r="H2561" i="2"/>
  <c r="Q2561" i="2" s="1"/>
  <c r="H2560" i="2"/>
  <c r="Q2560" i="2" s="1"/>
  <c r="H2559" i="2"/>
  <c r="Q2559" i="2" s="1"/>
  <c r="H2558" i="2"/>
  <c r="Q2558" i="2" s="1"/>
  <c r="H2556" i="2"/>
  <c r="Q2556" i="2" s="1"/>
  <c r="H2555" i="2"/>
  <c r="Q2555" i="2" s="1"/>
  <c r="H2554" i="2"/>
  <c r="Q2554" i="2" s="1"/>
  <c r="H2553" i="2"/>
  <c r="Q2553" i="2" s="1"/>
  <c r="H2552" i="2"/>
  <c r="Q2552" i="2" s="1"/>
  <c r="H2551" i="2"/>
  <c r="Q2551" i="2" s="1"/>
  <c r="R2551" i="2" s="1"/>
  <c r="H2549" i="2"/>
  <c r="Q2549" i="2" s="1"/>
  <c r="H2547" i="2"/>
  <c r="Q2547" i="2" s="1"/>
  <c r="H2546" i="2"/>
  <c r="Q2546" i="2" s="1"/>
  <c r="H2545" i="2"/>
  <c r="Q2545" i="2" s="1"/>
  <c r="J2545" i="2" s="1"/>
  <c r="H2542" i="2"/>
  <c r="Q2542" i="2" s="1"/>
  <c r="H2541" i="2"/>
  <c r="Q2541" i="2" s="1"/>
  <c r="H2540" i="2"/>
  <c r="Q2540" i="2" s="1"/>
  <c r="R2540" i="2" s="1"/>
  <c r="H2539" i="2"/>
  <c r="Q2539" i="2" s="1"/>
  <c r="H2537" i="2"/>
  <c r="Q2537" i="2" s="1"/>
  <c r="H2536" i="2"/>
  <c r="Q2536" i="2" s="1"/>
  <c r="H2535" i="2"/>
  <c r="Q2535" i="2" s="1"/>
  <c r="H2534" i="2"/>
  <c r="Q2534" i="2" s="1"/>
  <c r="H2533" i="2"/>
  <c r="Q2533" i="2" s="1"/>
  <c r="H2532" i="2"/>
  <c r="Q2532" i="2" s="1"/>
  <c r="H2531" i="2"/>
  <c r="Q2531" i="2" s="1"/>
  <c r="H2530" i="2"/>
  <c r="Q2530" i="2" s="1"/>
  <c r="H2529" i="2"/>
  <c r="Q2529" i="2" s="1"/>
  <c r="H2528" i="2"/>
  <c r="Q2528" i="2" s="1"/>
  <c r="H2527" i="2"/>
  <c r="Q2527" i="2" s="1"/>
  <c r="H2526" i="2"/>
  <c r="Q2526" i="2" s="1"/>
  <c r="H2525" i="2"/>
  <c r="Q2525" i="2" s="1"/>
  <c r="H2524" i="2"/>
  <c r="Q2524" i="2" s="1"/>
  <c r="H2523" i="2"/>
  <c r="Q2523" i="2" s="1"/>
  <c r="R2523" i="2" s="1"/>
  <c r="H2522" i="2"/>
  <c r="Q2522" i="2" s="1"/>
  <c r="H2521" i="2"/>
  <c r="Q2521" i="2" s="1"/>
  <c r="R2521" i="2" s="1"/>
  <c r="H2520" i="2"/>
  <c r="Q2520" i="2" s="1"/>
  <c r="H2519" i="2"/>
  <c r="Q2519" i="2" s="1"/>
  <c r="H2518" i="2"/>
  <c r="Q2518" i="2" s="1"/>
  <c r="H2513" i="2"/>
  <c r="Q2513" i="2" s="1"/>
  <c r="H2512" i="2"/>
  <c r="Q2512" i="2" s="1"/>
  <c r="H2511" i="2"/>
  <c r="Q2511" i="2" s="1"/>
  <c r="H2508" i="2"/>
  <c r="Q2508" i="2" s="1"/>
  <c r="H2506" i="2"/>
  <c r="Q2506" i="2" s="1"/>
  <c r="R2506" i="2" s="1"/>
  <c r="H2505" i="2"/>
  <c r="Q2505" i="2" s="1"/>
  <c r="H2504" i="2"/>
  <c r="Q2504" i="2" s="1"/>
  <c r="H2503" i="2"/>
  <c r="Q2503" i="2" s="1"/>
  <c r="H2502" i="2"/>
  <c r="Q2502" i="2" s="1"/>
  <c r="H2501" i="2"/>
  <c r="Q2501" i="2" s="1"/>
  <c r="H2500" i="2"/>
  <c r="Q2500" i="2" s="1"/>
  <c r="H2499" i="2"/>
  <c r="Q2499" i="2" s="1"/>
  <c r="H2498" i="2"/>
  <c r="Q2498" i="2" s="1"/>
  <c r="H2497" i="2"/>
  <c r="Q2497" i="2" s="1"/>
  <c r="H2496" i="2"/>
  <c r="Q2496" i="2" s="1"/>
  <c r="H2495" i="2"/>
  <c r="Q2495" i="2" s="1"/>
  <c r="H2494" i="2"/>
  <c r="Q2494" i="2" s="1"/>
  <c r="H2493" i="2"/>
  <c r="Q2493" i="2" s="1"/>
  <c r="H2492" i="2"/>
  <c r="Q2492" i="2" s="1"/>
  <c r="H2491" i="2"/>
  <c r="Q2491" i="2" s="1"/>
  <c r="H2490" i="2"/>
  <c r="Q2490" i="2" s="1"/>
  <c r="H2489" i="2"/>
  <c r="Q2489" i="2" s="1"/>
  <c r="H2488" i="2"/>
  <c r="Q2488" i="2" s="1"/>
  <c r="H2487" i="2"/>
  <c r="Q2487" i="2" s="1"/>
  <c r="H2486" i="2"/>
  <c r="Q2486" i="2" s="1"/>
  <c r="H2485" i="2"/>
  <c r="Q2485" i="2" s="1"/>
  <c r="H2484" i="2"/>
  <c r="Q2484" i="2" s="1"/>
  <c r="H2483" i="2"/>
  <c r="Q2483" i="2" s="1"/>
  <c r="H2482" i="2"/>
  <c r="Q2482" i="2" s="1"/>
  <c r="H2481" i="2"/>
  <c r="Q2481" i="2" s="1"/>
  <c r="H2480" i="2"/>
  <c r="Q2480" i="2" s="1"/>
  <c r="H2479" i="2"/>
  <c r="Q2479" i="2" s="1"/>
  <c r="H2478" i="2"/>
  <c r="Q2478" i="2" s="1"/>
  <c r="H2477" i="2"/>
  <c r="Q2477" i="2" s="1"/>
  <c r="H2476" i="2"/>
  <c r="Q2476" i="2" s="1"/>
  <c r="H2475" i="2"/>
  <c r="Q2475" i="2" s="1"/>
  <c r="H2474" i="2"/>
  <c r="Q2474" i="2" s="1"/>
  <c r="H2473" i="2"/>
  <c r="Q2473" i="2" s="1"/>
  <c r="H2472" i="2"/>
  <c r="Q2472" i="2" s="1"/>
  <c r="H2471" i="2"/>
  <c r="Q2471" i="2" s="1"/>
  <c r="H2470" i="2"/>
  <c r="Q2470" i="2" s="1"/>
  <c r="H2469" i="2"/>
  <c r="Q2469" i="2" s="1"/>
  <c r="H2468" i="2"/>
  <c r="Q2468" i="2" s="1"/>
  <c r="H2467" i="2"/>
  <c r="Q2467" i="2" s="1"/>
  <c r="H2466" i="2"/>
  <c r="Q2466" i="2" s="1"/>
  <c r="H2465" i="2"/>
  <c r="Q2465" i="2" s="1"/>
  <c r="H2464" i="2"/>
  <c r="Q2464" i="2" s="1"/>
  <c r="H2463" i="2"/>
  <c r="Q2463" i="2" s="1"/>
  <c r="H2462" i="2"/>
  <c r="Q2462" i="2" s="1"/>
  <c r="H2461" i="2"/>
  <c r="Q2461" i="2" s="1"/>
  <c r="H2459" i="2"/>
  <c r="Q2459" i="2" s="1"/>
  <c r="H2458" i="2"/>
  <c r="Q2458" i="2" s="1"/>
  <c r="H2457" i="2"/>
  <c r="Q2457" i="2" s="1"/>
  <c r="H2456" i="2"/>
  <c r="Q2456" i="2" s="1"/>
  <c r="H2455" i="2"/>
  <c r="Q2455" i="2" s="1"/>
  <c r="H2454" i="2"/>
  <c r="Q2454" i="2" s="1"/>
  <c r="H2453" i="2"/>
  <c r="Q2453" i="2" s="1"/>
  <c r="H2452" i="2"/>
  <c r="Q2452" i="2" s="1"/>
  <c r="H2451" i="2"/>
  <c r="Q2451" i="2" s="1"/>
  <c r="H2450" i="2"/>
  <c r="Q2450" i="2" s="1"/>
  <c r="H2449" i="2"/>
  <c r="Q2449" i="2" s="1"/>
  <c r="H2448" i="2"/>
  <c r="Q2448" i="2" s="1"/>
  <c r="H2447" i="2"/>
  <c r="Q2447" i="2" s="1"/>
  <c r="H2446" i="2"/>
  <c r="Q2446" i="2" s="1"/>
  <c r="H2445" i="2"/>
  <c r="Q2445" i="2" s="1"/>
  <c r="H2444" i="2"/>
  <c r="Q2444" i="2" s="1"/>
  <c r="H2443" i="2"/>
  <c r="Q2443" i="2" s="1"/>
  <c r="H2442" i="2"/>
  <c r="Q2442" i="2" s="1"/>
  <c r="H2441" i="2"/>
  <c r="Q2441" i="2" s="1"/>
  <c r="H2440" i="2"/>
  <c r="Q2440" i="2" s="1"/>
  <c r="H2439" i="2"/>
  <c r="Q2439" i="2" s="1"/>
  <c r="H2438" i="2"/>
  <c r="Q2438" i="2" s="1"/>
  <c r="H2437" i="2"/>
  <c r="Q2437" i="2" s="1"/>
  <c r="H2436" i="2"/>
  <c r="Q2436" i="2" s="1"/>
  <c r="H2435" i="2"/>
  <c r="Q2435" i="2" s="1"/>
  <c r="H2434" i="2"/>
  <c r="Q2434" i="2" s="1"/>
  <c r="H2433" i="2"/>
  <c r="Q2433" i="2" s="1"/>
  <c r="H2432" i="2"/>
  <c r="Q2432" i="2" s="1"/>
  <c r="H2431" i="2"/>
  <c r="Q2431" i="2" s="1"/>
  <c r="H2430" i="2"/>
  <c r="Q2430" i="2" s="1"/>
  <c r="H2429" i="2"/>
  <c r="Q2429" i="2" s="1"/>
  <c r="H2428" i="2"/>
  <c r="Q2428" i="2" s="1"/>
  <c r="H2427" i="2"/>
  <c r="Q2427" i="2" s="1"/>
  <c r="H2426" i="2"/>
  <c r="Q2426" i="2" s="1"/>
  <c r="H2425" i="2"/>
  <c r="Q2425" i="2" s="1"/>
  <c r="H2424" i="2"/>
  <c r="Q2424" i="2" s="1"/>
  <c r="H2423" i="2"/>
  <c r="Q2423" i="2" s="1"/>
  <c r="H2422" i="2"/>
  <c r="Q2422" i="2" s="1"/>
  <c r="H2421" i="2"/>
  <c r="Q2421" i="2" s="1"/>
  <c r="H2420" i="2"/>
  <c r="Q2420" i="2" s="1"/>
  <c r="H2419" i="2"/>
  <c r="Q2419" i="2" s="1"/>
  <c r="H2418" i="2"/>
  <c r="Q2418" i="2" s="1"/>
  <c r="H2417" i="2"/>
  <c r="Q2417" i="2" s="1"/>
  <c r="H2414" i="2"/>
  <c r="Q2414" i="2" s="1"/>
  <c r="H2411" i="2"/>
  <c r="Q2411" i="2" s="1"/>
  <c r="J2411" i="2" s="1"/>
  <c r="R2411" i="2" s="1"/>
  <c r="H2410" i="2"/>
  <c r="Q2410" i="2" s="1"/>
  <c r="H2409" i="2"/>
  <c r="Q2409" i="2" s="1"/>
  <c r="H2408" i="2"/>
  <c r="Q2408" i="2" s="1"/>
  <c r="H2407" i="2"/>
  <c r="Q2407" i="2" s="1"/>
  <c r="H2406" i="2"/>
  <c r="Q2406" i="2" s="1"/>
  <c r="H2405" i="2"/>
  <c r="Q2405" i="2" s="1"/>
  <c r="H2404" i="2"/>
  <c r="Q2404" i="2" s="1"/>
  <c r="H2403" i="2"/>
  <c r="Q2403" i="2" s="1"/>
  <c r="H2402" i="2"/>
  <c r="Q2402" i="2" s="1"/>
  <c r="H2401" i="2"/>
  <c r="Q2401" i="2" s="1"/>
  <c r="H2400" i="2"/>
  <c r="Q2400" i="2" s="1"/>
  <c r="H2399" i="2"/>
  <c r="Q2399" i="2" s="1"/>
  <c r="H2398" i="2"/>
  <c r="Q2398" i="2" s="1"/>
  <c r="H2397" i="2"/>
  <c r="Q2397" i="2" s="1"/>
  <c r="H2396" i="2"/>
  <c r="Q2396" i="2" s="1"/>
  <c r="H2395" i="2"/>
  <c r="Q2395" i="2" s="1"/>
  <c r="H2392" i="2"/>
  <c r="Q2392" i="2" s="1"/>
  <c r="H2391" i="2"/>
  <c r="Q2391" i="2" s="1"/>
  <c r="H2390" i="2"/>
  <c r="Q2390" i="2" s="1"/>
  <c r="H2389" i="2"/>
  <c r="Q2389" i="2" s="1"/>
  <c r="H2388" i="2"/>
  <c r="Q2388" i="2" s="1"/>
  <c r="H2387" i="2"/>
  <c r="Q2387" i="2" s="1"/>
  <c r="R2387" i="2" s="1"/>
  <c r="H2386" i="2"/>
  <c r="Q2386" i="2" s="1"/>
  <c r="H2385" i="2"/>
  <c r="Q2385" i="2" s="1"/>
  <c r="H2384" i="2"/>
  <c r="Q2384" i="2" s="1"/>
  <c r="R2384" i="2" s="1"/>
  <c r="H2383" i="2"/>
  <c r="Q2383" i="2" s="1"/>
  <c r="J2383" i="2" s="1"/>
  <c r="R2383" i="2" s="1"/>
  <c r="H2381" i="2"/>
  <c r="Q2381" i="2" s="1"/>
  <c r="H2380" i="2"/>
  <c r="Q2380" i="2" s="1"/>
  <c r="H2379" i="2"/>
  <c r="Q2379" i="2" s="1"/>
  <c r="H2378" i="2"/>
  <c r="Q2378" i="2" s="1"/>
  <c r="H2374" i="2"/>
  <c r="Q2374" i="2" s="1"/>
  <c r="R2374" i="2" s="1"/>
  <c r="H2373" i="2"/>
  <c r="Q2373" i="2" s="1"/>
  <c r="H2372" i="2"/>
  <c r="Q2372" i="2" s="1"/>
  <c r="H2371" i="2"/>
  <c r="Q2371" i="2" s="1"/>
  <c r="H2369" i="2"/>
  <c r="Q2369" i="2" s="1"/>
  <c r="H2368" i="2"/>
  <c r="Q2368" i="2" s="1"/>
  <c r="H2367" i="2"/>
  <c r="Q2367" i="2" s="1"/>
  <c r="J2367" i="2" s="1"/>
  <c r="R2367" i="2" s="1"/>
  <c r="H2366" i="2"/>
  <c r="Q2366" i="2" s="1"/>
  <c r="H2365" i="2"/>
  <c r="Q2365" i="2" s="1"/>
  <c r="H2364" i="2"/>
  <c r="Q2364" i="2" s="1"/>
  <c r="H2363" i="2"/>
  <c r="Q2363" i="2" s="1"/>
  <c r="H2362" i="2"/>
  <c r="Q2362" i="2" s="1"/>
  <c r="H2361" i="2"/>
  <c r="Q2361" i="2" s="1"/>
  <c r="R2361" i="2" s="1"/>
  <c r="H2360" i="2"/>
  <c r="Q2360" i="2" s="1"/>
  <c r="H2359" i="2"/>
  <c r="Q2359" i="2" s="1"/>
  <c r="H2358" i="2"/>
  <c r="Q2358" i="2" s="1"/>
  <c r="H2357" i="2"/>
  <c r="Q2357" i="2" s="1"/>
  <c r="H2356" i="2"/>
  <c r="Q2356" i="2" s="1"/>
  <c r="H2355" i="2"/>
  <c r="Q2355" i="2" s="1"/>
  <c r="H2354" i="2"/>
  <c r="Q2354" i="2" s="1"/>
  <c r="H2352" i="2"/>
  <c r="Q2352" i="2" s="1"/>
  <c r="H2351" i="2"/>
  <c r="Q2351" i="2" s="1"/>
  <c r="H2349" i="2"/>
  <c r="Q2349" i="2" s="1"/>
  <c r="H2348" i="2"/>
  <c r="Q2348" i="2" s="1"/>
  <c r="H2347" i="2"/>
  <c r="Q2347" i="2" s="1"/>
  <c r="H2346" i="2"/>
  <c r="Q2346" i="2" s="1"/>
  <c r="J2346" i="2" s="1"/>
  <c r="R2346" i="2" s="1"/>
  <c r="H2345" i="2"/>
  <c r="Q2345" i="2" s="1"/>
  <c r="H2344" i="2"/>
  <c r="Q2344" i="2" s="1"/>
  <c r="H2343" i="2"/>
  <c r="Q2343" i="2" s="1"/>
  <c r="H2342" i="2"/>
  <c r="Q2342" i="2" s="1"/>
  <c r="H2341" i="2"/>
  <c r="Q2341" i="2" s="1"/>
  <c r="H2340" i="2"/>
  <c r="Q2340" i="2" s="1"/>
  <c r="H2339" i="2"/>
  <c r="Q2339" i="2" s="1"/>
  <c r="H2338" i="2"/>
  <c r="Q2338" i="2" s="1"/>
  <c r="J2338" i="2" s="1"/>
  <c r="R2338" i="2" s="1"/>
  <c r="H2337" i="2"/>
  <c r="Q2337" i="2" s="1"/>
  <c r="R2337" i="2" s="1"/>
  <c r="H2336" i="2"/>
  <c r="Q2336" i="2" s="1"/>
  <c r="H2335" i="2"/>
  <c r="Q2335" i="2" s="1"/>
  <c r="J2335" i="2" s="1"/>
  <c r="H2334" i="2"/>
  <c r="Q2334" i="2" s="1"/>
  <c r="H2333" i="2"/>
  <c r="Q2333" i="2" s="1"/>
  <c r="H2332" i="2"/>
  <c r="Q2332" i="2" s="1"/>
  <c r="H2330" i="2"/>
  <c r="Q2330" i="2" s="1"/>
  <c r="H2329" i="2"/>
  <c r="Q2329" i="2" s="1"/>
  <c r="H2327" i="2"/>
  <c r="Q2327" i="2" s="1"/>
  <c r="J2327" i="2" s="1"/>
  <c r="H2326" i="2"/>
  <c r="Q2326" i="2" s="1"/>
  <c r="H2325" i="2"/>
  <c r="Q2325" i="2" s="1"/>
  <c r="H2324" i="2"/>
  <c r="Q2324" i="2" s="1"/>
  <c r="H2323" i="2"/>
  <c r="Q2323" i="2" s="1"/>
  <c r="J2323" i="2" s="1"/>
  <c r="H2322" i="2"/>
  <c r="Q2322" i="2" s="1"/>
  <c r="H2321" i="2"/>
  <c r="Q2321" i="2" s="1"/>
  <c r="H2320" i="2"/>
  <c r="Q2320" i="2" s="1"/>
  <c r="H2319" i="2"/>
  <c r="Q2319" i="2" s="1"/>
  <c r="H2317" i="2"/>
  <c r="Q2317" i="2" s="1"/>
  <c r="H2316" i="2"/>
  <c r="Q2316" i="2" s="1"/>
  <c r="H2315" i="2"/>
  <c r="Q2315" i="2" s="1"/>
  <c r="J2315" i="2" s="1"/>
  <c r="H2308" i="2"/>
  <c r="Q2308" i="2" s="1"/>
  <c r="H2307" i="2"/>
  <c r="Q2307" i="2" s="1"/>
  <c r="H2306" i="2"/>
  <c r="Q2306" i="2" s="1"/>
  <c r="H2305" i="2"/>
  <c r="Q2305" i="2" s="1"/>
  <c r="H2304" i="2"/>
  <c r="Q2304" i="2" s="1"/>
  <c r="H2303" i="2"/>
  <c r="Q2303" i="2" s="1"/>
  <c r="H2302" i="2"/>
  <c r="Q2302" i="2" s="1"/>
  <c r="H2300" i="2"/>
  <c r="Q2300" i="2" s="1"/>
  <c r="H2299" i="2"/>
  <c r="Q2299" i="2" s="1"/>
  <c r="H2294" i="2"/>
  <c r="Q2294" i="2" s="1"/>
  <c r="H2293" i="2"/>
  <c r="Q2293" i="2" s="1"/>
  <c r="H2292" i="2"/>
  <c r="Q2292" i="2" s="1"/>
  <c r="J2292" i="2" s="1"/>
  <c r="H2291" i="2"/>
  <c r="Q2291" i="2" s="1"/>
  <c r="J2291" i="2" s="1"/>
  <c r="H2290" i="2"/>
  <c r="Q2290" i="2" s="1"/>
  <c r="H2287" i="2"/>
  <c r="Q2287" i="2" s="1"/>
  <c r="H2285" i="2"/>
  <c r="Q2285" i="2" s="1"/>
  <c r="H2284" i="2"/>
  <c r="Q2284" i="2" s="1"/>
  <c r="H2283" i="2"/>
  <c r="Q2283" i="2" s="1"/>
  <c r="H2282" i="2"/>
  <c r="Q2282" i="2" s="1"/>
  <c r="H2281" i="2"/>
  <c r="Q2281" i="2" s="1"/>
  <c r="H2280" i="2"/>
  <c r="Q2280" i="2" s="1"/>
  <c r="H2279" i="2"/>
  <c r="Q2279" i="2" s="1"/>
  <c r="H2278" i="2"/>
  <c r="Q2278" i="2" s="1"/>
  <c r="H2277" i="2"/>
  <c r="Q2277" i="2" s="1"/>
  <c r="H2276" i="2"/>
  <c r="Q2276" i="2" s="1"/>
  <c r="H2275" i="2"/>
  <c r="Q2275" i="2" s="1"/>
  <c r="H2274" i="2"/>
  <c r="Q2274" i="2" s="1"/>
  <c r="H2273" i="2"/>
  <c r="Q2273" i="2" s="1"/>
  <c r="H2272" i="2"/>
  <c r="Q2272" i="2" s="1"/>
  <c r="H2271" i="2"/>
  <c r="Q2271" i="2" s="1"/>
  <c r="H2270" i="2"/>
  <c r="Q2270" i="2" s="1"/>
  <c r="H2269" i="2"/>
  <c r="Q2269" i="2" s="1"/>
  <c r="H2268" i="2"/>
  <c r="Q2268" i="2" s="1"/>
  <c r="H2267" i="2"/>
  <c r="Q2267" i="2" s="1"/>
  <c r="H2266" i="2"/>
  <c r="Q2266" i="2" s="1"/>
  <c r="H2265" i="2"/>
  <c r="Q2265" i="2" s="1"/>
  <c r="H2264" i="2"/>
  <c r="Q2264" i="2" s="1"/>
  <c r="H2263" i="2"/>
  <c r="Q2263" i="2" s="1"/>
  <c r="H2261" i="2"/>
  <c r="Q2261" i="2" s="1"/>
  <c r="J2261" i="2" s="1"/>
  <c r="H2259" i="2"/>
  <c r="Q2259" i="2" s="1"/>
  <c r="H2258" i="2"/>
  <c r="Q2258" i="2" s="1"/>
  <c r="H2257" i="2"/>
  <c r="Q2257" i="2" s="1"/>
  <c r="H2256" i="2"/>
  <c r="Q2256" i="2" s="1"/>
  <c r="H2255" i="2"/>
  <c r="Q2255" i="2" s="1"/>
  <c r="H2254" i="2"/>
  <c r="Q2254" i="2" s="1"/>
  <c r="H2253" i="2"/>
  <c r="Q2253" i="2" s="1"/>
  <c r="H2252" i="2"/>
  <c r="Q2252" i="2" s="1"/>
  <c r="R2252" i="2" s="1"/>
  <c r="H2251" i="2"/>
  <c r="Q2251" i="2" s="1"/>
  <c r="H2250" i="2"/>
  <c r="Q2250" i="2" s="1"/>
  <c r="H2249" i="2"/>
  <c r="Q2249" i="2" s="1"/>
  <c r="H2248" i="2"/>
  <c r="Q2248" i="2" s="1"/>
  <c r="H2247" i="2"/>
  <c r="Q2247" i="2" s="1"/>
  <c r="H2246" i="2"/>
  <c r="Q2246" i="2" s="1"/>
  <c r="H2245" i="2"/>
  <c r="Q2245" i="2" s="1"/>
  <c r="H2243" i="2"/>
  <c r="Q2243" i="2" s="1"/>
  <c r="H2242" i="2"/>
  <c r="Q2242" i="2" s="1"/>
  <c r="H2241" i="2"/>
  <c r="Q2241" i="2" s="1"/>
  <c r="H2240" i="2"/>
  <c r="Q2240" i="2" s="1"/>
  <c r="H2239" i="2"/>
  <c r="Q2239" i="2" s="1"/>
  <c r="H2238" i="2"/>
  <c r="Q2238" i="2" s="1"/>
  <c r="H2237" i="2"/>
  <c r="Q2237" i="2" s="1"/>
  <c r="H2236" i="2"/>
  <c r="Q2236" i="2" s="1"/>
  <c r="H2230" i="2"/>
  <c r="Q2230" i="2" s="1"/>
  <c r="H2229" i="2"/>
  <c r="Q2229" i="2" s="1"/>
  <c r="H2228" i="2"/>
  <c r="Q2228" i="2" s="1"/>
  <c r="H2227" i="2"/>
  <c r="Q2227" i="2" s="1"/>
  <c r="H2226" i="2"/>
  <c r="Q2226" i="2" s="1"/>
  <c r="H2225" i="2"/>
  <c r="Q2225" i="2" s="1"/>
  <c r="H2224" i="2"/>
  <c r="Q2224" i="2" s="1"/>
  <c r="H2223" i="2"/>
  <c r="Q2223" i="2" s="1"/>
  <c r="H2222" i="2"/>
  <c r="Q2222" i="2" s="1"/>
  <c r="H2221" i="2"/>
  <c r="Q2221" i="2" s="1"/>
  <c r="H2220" i="2"/>
  <c r="Q2220" i="2" s="1"/>
  <c r="R2220" i="2" s="1"/>
  <c r="S2220" i="2" s="1"/>
  <c r="H2219" i="2"/>
  <c r="Q2219" i="2" s="1"/>
  <c r="H2215" i="2"/>
  <c r="Q2215" i="2" s="1"/>
  <c r="H2214" i="2"/>
  <c r="Q2214" i="2" s="1"/>
  <c r="H2213" i="2"/>
  <c r="Q2213" i="2" s="1"/>
  <c r="H2203" i="2"/>
  <c r="Q2203" i="2" s="1"/>
  <c r="H2202" i="2"/>
  <c r="Q2202" i="2" s="1"/>
  <c r="H2201" i="2"/>
  <c r="Q2201" i="2" s="1"/>
  <c r="H2200" i="2"/>
  <c r="Q2200" i="2" s="1"/>
  <c r="H2199" i="2"/>
  <c r="Q2199" i="2" s="1"/>
  <c r="H2198" i="2"/>
  <c r="Q2198" i="2" s="1"/>
  <c r="H2197" i="2"/>
  <c r="Q2197" i="2" s="1"/>
  <c r="H2196" i="2"/>
  <c r="Q2196" i="2" s="1"/>
  <c r="H2195" i="2"/>
  <c r="Q2195" i="2" s="1"/>
  <c r="H2194" i="2"/>
  <c r="Q2194" i="2" s="1"/>
  <c r="H2193" i="2"/>
  <c r="Q2193" i="2" s="1"/>
  <c r="H2192" i="2"/>
  <c r="Q2192" i="2" s="1"/>
  <c r="H2191" i="2"/>
  <c r="Q2191" i="2" s="1"/>
  <c r="H2190" i="2"/>
  <c r="Q2190" i="2" s="1"/>
  <c r="J2190" i="2" s="1"/>
  <c r="R2190" i="2" s="1"/>
  <c r="S2190" i="2" s="1"/>
  <c r="H2189" i="2"/>
  <c r="Q2189" i="2" s="1"/>
  <c r="H2188" i="2"/>
  <c r="Q2188" i="2" s="1"/>
  <c r="H2187" i="2"/>
  <c r="Q2187" i="2" s="1"/>
  <c r="H2186" i="2"/>
  <c r="Q2186" i="2" s="1"/>
  <c r="H2185" i="2"/>
  <c r="Q2185" i="2" s="1"/>
  <c r="H2184" i="2"/>
  <c r="Q2184" i="2" s="1"/>
  <c r="H2183" i="2"/>
  <c r="Q2183" i="2" s="1"/>
  <c r="H2182" i="2"/>
  <c r="Q2182" i="2" s="1"/>
  <c r="H2181" i="2"/>
  <c r="Q2181" i="2" s="1"/>
  <c r="H2180" i="2"/>
  <c r="Q2180" i="2" s="1"/>
  <c r="H2179" i="2"/>
  <c r="Q2179" i="2" s="1"/>
  <c r="H2177" i="2"/>
  <c r="Q2177" i="2" s="1"/>
  <c r="H2176" i="2"/>
  <c r="Q2176" i="2" s="1"/>
  <c r="H2175" i="2"/>
  <c r="Q2175" i="2" s="1"/>
  <c r="H2173" i="2"/>
  <c r="Q2173" i="2" s="1"/>
  <c r="H2172" i="2"/>
  <c r="Q2172" i="2" s="1"/>
  <c r="H2165" i="2"/>
  <c r="Q2165" i="2" s="1"/>
  <c r="H2164" i="2"/>
  <c r="Q2164" i="2" s="1"/>
  <c r="H2163" i="2"/>
  <c r="Q2163" i="2" s="1"/>
  <c r="H2162" i="2"/>
  <c r="Q2162" i="2" s="1"/>
  <c r="H2161" i="2"/>
  <c r="Q2161" i="2" s="1"/>
  <c r="H2160" i="2"/>
  <c r="Q2160" i="2" s="1"/>
  <c r="H2159" i="2"/>
  <c r="Q2159" i="2" s="1"/>
  <c r="H2158" i="2"/>
  <c r="Q2158" i="2" s="1"/>
  <c r="H2157" i="2"/>
  <c r="Q2157" i="2" s="1"/>
  <c r="H2156" i="2"/>
  <c r="Q2156" i="2" s="1"/>
  <c r="H2155" i="2"/>
  <c r="Q2155" i="2" s="1"/>
  <c r="H2154" i="2"/>
  <c r="Q2154" i="2" s="1"/>
  <c r="H2153" i="2"/>
  <c r="Q2153" i="2" s="1"/>
  <c r="H2152" i="2"/>
  <c r="Q2152" i="2" s="1"/>
  <c r="H2151" i="2"/>
  <c r="Q2151" i="2" s="1"/>
  <c r="H2150" i="2"/>
  <c r="Q2150" i="2" s="1"/>
  <c r="H2147" i="2"/>
  <c r="Q2147" i="2" s="1"/>
  <c r="H2146" i="2"/>
  <c r="Q2146" i="2" s="1"/>
  <c r="H2145" i="2"/>
  <c r="Q2145" i="2" s="1"/>
  <c r="H2144" i="2"/>
  <c r="Q2144" i="2" s="1"/>
  <c r="H2143" i="2"/>
  <c r="Q2143" i="2" s="1"/>
  <c r="H2142" i="2"/>
  <c r="Q2142" i="2" s="1"/>
  <c r="H2141" i="2"/>
  <c r="Q2141" i="2" s="1"/>
  <c r="H2140" i="2"/>
  <c r="Q2140" i="2" s="1"/>
  <c r="H2139" i="2"/>
  <c r="Q2139" i="2" s="1"/>
  <c r="H2138" i="2"/>
  <c r="Q2138" i="2" s="1"/>
  <c r="H2137" i="2"/>
  <c r="Q2137" i="2" s="1"/>
  <c r="H2136" i="2"/>
  <c r="Q2136" i="2" s="1"/>
  <c r="H2135" i="2"/>
  <c r="Q2135" i="2" s="1"/>
  <c r="H2134" i="2"/>
  <c r="Q2134" i="2" s="1"/>
  <c r="H2133" i="2"/>
  <c r="Q2133" i="2" s="1"/>
  <c r="H2132" i="2"/>
  <c r="Q2132" i="2" s="1"/>
  <c r="H2131" i="2"/>
  <c r="Q2131" i="2" s="1"/>
  <c r="H2130" i="2"/>
  <c r="Q2130" i="2" s="1"/>
  <c r="R2130" i="2" s="1"/>
  <c r="H2129" i="2"/>
  <c r="Q2129" i="2" s="1"/>
  <c r="H2128" i="2"/>
  <c r="Q2128" i="2" s="1"/>
  <c r="R2128" i="2" s="1"/>
  <c r="H2127" i="2"/>
  <c r="Q2127" i="2" s="1"/>
  <c r="R2127" i="2" s="1"/>
  <c r="H2126" i="2"/>
  <c r="Q2126" i="2" s="1"/>
  <c r="R2126" i="2" s="1"/>
  <c r="H2125" i="2"/>
  <c r="Q2125" i="2" s="1"/>
  <c r="R2125" i="2" s="1"/>
  <c r="H2124" i="2"/>
  <c r="Q2124" i="2" s="1"/>
  <c r="R2124" i="2" s="1"/>
  <c r="H2123" i="2"/>
  <c r="Q2123" i="2" s="1"/>
  <c r="R2123" i="2" s="1"/>
  <c r="H2122" i="2"/>
  <c r="Q2122" i="2" s="1"/>
  <c r="R2122" i="2" s="1"/>
  <c r="H2121" i="2"/>
  <c r="Q2121" i="2" s="1"/>
  <c r="R2121" i="2" s="1"/>
  <c r="H2120" i="2"/>
  <c r="Q2120" i="2" s="1"/>
  <c r="R2120" i="2" s="1"/>
  <c r="H2119" i="2"/>
  <c r="Q2119" i="2" s="1"/>
  <c r="R2119" i="2" s="1"/>
  <c r="H2118" i="2"/>
  <c r="Q2118" i="2" s="1"/>
  <c r="R2118" i="2" s="1"/>
  <c r="H2117" i="2"/>
  <c r="Q2117" i="2" s="1"/>
  <c r="R2117" i="2" s="1"/>
  <c r="H2116" i="2"/>
  <c r="Q2116" i="2" s="1"/>
  <c r="H2115" i="2"/>
  <c r="Q2115" i="2" s="1"/>
  <c r="H2114" i="2"/>
  <c r="Q2114" i="2" s="1"/>
  <c r="H2113" i="2"/>
  <c r="Q2113" i="2" s="1"/>
  <c r="H2112" i="2"/>
  <c r="Q2112" i="2" s="1"/>
  <c r="H2111" i="2"/>
  <c r="Q2111" i="2" s="1"/>
  <c r="H2110" i="2"/>
  <c r="Q2110" i="2" s="1"/>
  <c r="H2109" i="2"/>
  <c r="Q2109" i="2" s="1"/>
  <c r="H2108" i="2"/>
  <c r="Q2108" i="2" s="1"/>
  <c r="H2107" i="2"/>
  <c r="Q2107" i="2" s="1"/>
  <c r="H2106" i="2"/>
  <c r="Q2106" i="2" s="1"/>
  <c r="H2105" i="2"/>
  <c r="Q2105" i="2" s="1"/>
  <c r="H2104" i="2"/>
  <c r="Q2104" i="2" s="1"/>
  <c r="H2103" i="2"/>
  <c r="Q2103" i="2" s="1"/>
  <c r="H2102" i="2"/>
  <c r="Q2102" i="2" s="1"/>
  <c r="H2101" i="2"/>
  <c r="Q2101" i="2" s="1"/>
  <c r="H2100" i="2"/>
  <c r="Q2100" i="2" s="1"/>
  <c r="H2099" i="2"/>
  <c r="Q2099" i="2" s="1"/>
  <c r="H2098" i="2"/>
  <c r="Q2098" i="2" s="1"/>
  <c r="H2097" i="2"/>
  <c r="Q2097" i="2" s="1"/>
  <c r="H2096" i="2"/>
  <c r="Q2096" i="2" s="1"/>
  <c r="H2095" i="2"/>
  <c r="Q2095" i="2" s="1"/>
  <c r="H2094" i="2"/>
  <c r="Q2094" i="2" s="1"/>
  <c r="H2093" i="2"/>
  <c r="Q2093" i="2" s="1"/>
  <c r="H2092" i="2"/>
  <c r="Q2092" i="2" s="1"/>
  <c r="H2091" i="2"/>
  <c r="Q2091" i="2" s="1"/>
  <c r="H2090" i="2"/>
  <c r="Q2090" i="2" s="1"/>
  <c r="H2089" i="2"/>
  <c r="Q2089" i="2" s="1"/>
  <c r="H2088" i="2"/>
  <c r="Q2088" i="2" s="1"/>
  <c r="H2087" i="2"/>
  <c r="Q2087" i="2" s="1"/>
  <c r="H2086" i="2"/>
  <c r="Q2086" i="2" s="1"/>
  <c r="H2085" i="2"/>
  <c r="Q2085" i="2" s="1"/>
  <c r="H2084" i="2"/>
  <c r="Q2084" i="2" s="1"/>
  <c r="H2083" i="2"/>
  <c r="Q2083" i="2" s="1"/>
  <c r="H2082" i="2"/>
  <c r="Q2082" i="2" s="1"/>
  <c r="H2075" i="2"/>
  <c r="Q2075" i="2" s="1"/>
  <c r="H2074" i="2"/>
  <c r="Q2074" i="2" s="1"/>
  <c r="H2073" i="2"/>
  <c r="Q2073" i="2" s="1"/>
  <c r="H2072" i="2"/>
  <c r="Q2072" i="2" s="1"/>
  <c r="H2071" i="2"/>
  <c r="Q2071" i="2" s="1"/>
  <c r="H2070" i="2"/>
  <c r="Q2070" i="2" s="1"/>
  <c r="H2069" i="2"/>
  <c r="Q2069" i="2" s="1"/>
  <c r="H2068" i="2"/>
  <c r="Q2068" i="2" s="1"/>
  <c r="H2067" i="2"/>
  <c r="Q2067" i="2" s="1"/>
  <c r="H2066" i="2"/>
  <c r="Q2066" i="2" s="1"/>
  <c r="H2065" i="2"/>
  <c r="Q2065" i="2" s="1"/>
  <c r="H2064" i="2"/>
  <c r="Q2064" i="2" s="1"/>
  <c r="H2063" i="2"/>
  <c r="Q2063" i="2" s="1"/>
  <c r="H2062" i="2"/>
  <c r="Q2062" i="2" s="1"/>
  <c r="H2061" i="2"/>
  <c r="Q2061" i="2" s="1"/>
  <c r="H2060" i="2"/>
  <c r="Q2060" i="2" s="1"/>
  <c r="H2059" i="2"/>
  <c r="Q2059" i="2" s="1"/>
  <c r="H2058" i="2"/>
  <c r="Q2058" i="2" s="1"/>
  <c r="H2057" i="2"/>
  <c r="Q2057" i="2" s="1"/>
  <c r="H2056" i="2"/>
  <c r="Q2056" i="2" s="1"/>
  <c r="R2056" i="2" s="1"/>
  <c r="H2055" i="2"/>
  <c r="Q2055" i="2" s="1"/>
  <c r="H2053" i="2"/>
  <c r="Q2053" i="2" s="1"/>
  <c r="H2052" i="2"/>
  <c r="Q2052" i="2" s="1"/>
  <c r="H2051" i="2"/>
  <c r="Q2051" i="2" s="1"/>
  <c r="H2050" i="2"/>
  <c r="Q2050" i="2" s="1"/>
  <c r="R2050" i="2" s="1"/>
  <c r="H2049" i="2"/>
  <c r="Q2049" i="2" s="1"/>
  <c r="H2048" i="2"/>
  <c r="Q2048" i="2" s="1"/>
  <c r="H2047" i="2"/>
  <c r="Q2047" i="2" s="1"/>
  <c r="R2047" i="2" s="1"/>
  <c r="S2047" i="2" s="1"/>
  <c r="H2046" i="2"/>
  <c r="Q2046" i="2" s="1"/>
  <c r="H2045" i="2"/>
  <c r="Q2045" i="2" s="1"/>
  <c r="H2044" i="2"/>
  <c r="Q2044" i="2" s="1"/>
  <c r="H2043" i="2"/>
  <c r="Q2043" i="2" s="1"/>
  <c r="H2042" i="2"/>
  <c r="Q2042" i="2" s="1"/>
  <c r="H2041" i="2"/>
  <c r="Q2041" i="2" s="1"/>
  <c r="H2040" i="2"/>
  <c r="Q2040" i="2" s="1"/>
  <c r="H2039" i="2"/>
  <c r="Q2039" i="2" s="1"/>
  <c r="H2038" i="2"/>
  <c r="Q2038" i="2" s="1"/>
  <c r="H2037" i="2"/>
  <c r="Q2037" i="2" s="1"/>
  <c r="H2036" i="2"/>
  <c r="Q2036" i="2" s="1"/>
  <c r="H2035" i="2"/>
  <c r="Q2035" i="2" s="1"/>
  <c r="H2034" i="2"/>
  <c r="Q2034" i="2" s="1"/>
  <c r="H2033" i="2"/>
  <c r="Q2033" i="2" s="1"/>
  <c r="H2032" i="2"/>
  <c r="Q2032" i="2" s="1"/>
  <c r="H2031" i="2"/>
  <c r="Q2031" i="2" s="1"/>
  <c r="H2030" i="2"/>
  <c r="Q2030" i="2" s="1"/>
  <c r="H2029" i="2"/>
  <c r="Q2029" i="2" s="1"/>
  <c r="H2028" i="2"/>
  <c r="Q2028" i="2" s="1"/>
  <c r="H2027" i="2"/>
  <c r="Q2027" i="2" s="1"/>
  <c r="H2026" i="2"/>
  <c r="Q2026" i="2" s="1"/>
  <c r="H2025" i="2"/>
  <c r="Q2025" i="2" s="1"/>
  <c r="H2024" i="2"/>
  <c r="Q2024" i="2" s="1"/>
  <c r="H2023" i="2"/>
  <c r="Q2023" i="2" s="1"/>
  <c r="H2022" i="2"/>
  <c r="Q2022" i="2" s="1"/>
  <c r="H2021" i="2"/>
  <c r="Q2021" i="2" s="1"/>
  <c r="H2020" i="2"/>
  <c r="Q2020" i="2" s="1"/>
  <c r="H2019" i="2"/>
  <c r="Q2019" i="2" s="1"/>
  <c r="H2018" i="2"/>
  <c r="Q2018" i="2" s="1"/>
  <c r="H2017" i="2"/>
  <c r="Q2017" i="2" s="1"/>
  <c r="R2017" i="2" s="1"/>
  <c r="H2016" i="2"/>
  <c r="Q2016" i="2" s="1"/>
  <c r="H2015" i="2"/>
  <c r="Q2015" i="2" s="1"/>
  <c r="J2015" i="2" s="1"/>
  <c r="H2014" i="2"/>
  <c r="Q2014" i="2" s="1"/>
  <c r="H2013" i="2"/>
  <c r="Q2013" i="2" s="1"/>
  <c r="H2012" i="2"/>
  <c r="Q2012" i="2" s="1"/>
  <c r="H2011" i="2"/>
  <c r="Q2011" i="2" s="1"/>
  <c r="H2010" i="2"/>
  <c r="Q2010" i="2" s="1"/>
  <c r="H2008" i="2"/>
  <c r="Q2008" i="2" s="1"/>
  <c r="H2007" i="2"/>
  <c r="Q2007" i="2" s="1"/>
  <c r="H2005" i="2"/>
  <c r="Q2005" i="2" s="1"/>
  <c r="H2004" i="2"/>
  <c r="Q2004" i="2" s="1"/>
  <c r="H2003" i="2"/>
  <c r="Q2003" i="2" s="1"/>
  <c r="H2002" i="2"/>
  <c r="Q2002" i="2" s="1"/>
  <c r="H1998" i="2"/>
  <c r="Q1998" i="2" s="1"/>
  <c r="H1997" i="2"/>
  <c r="Q1997" i="2" s="1"/>
  <c r="H1996" i="2"/>
  <c r="Q1996" i="2" s="1"/>
  <c r="H1995" i="2"/>
  <c r="Q1995" i="2" s="1"/>
  <c r="H1994" i="2"/>
  <c r="Q1994" i="2" s="1"/>
  <c r="H1993" i="2"/>
  <c r="Q1993" i="2" s="1"/>
  <c r="H1992" i="2"/>
  <c r="Q1992" i="2" s="1"/>
  <c r="H1991" i="2"/>
  <c r="Q1991" i="2" s="1"/>
  <c r="H1990" i="2"/>
  <c r="Q1990" i="2" s="1"/>
  <c r="H1989" i="2"/>
  <c r="Q1989" i="2" s="1"/>
  <c r="H1988" i="2"/>
  <c r="Q1988" i="2" s="1"/>
  <c r="H1987" i="2"/>
  <c r="Q1987" i="2" s="1"/>
  <c r="H1986" i="2"/>
  <c r="Q1986" i="2" s="1"/>
  <c r="H1985" i="2"/>
  <c r="Q1985" i="2" s="1"/>
  <c r="H1984" i="2"/>
  <c r="Q1984" i="2" s="1"/>
  <c r="H1983" i="2"/>
  <c r="Q1983" i="2" s="1"/>
  <c r="H1982" i="2"/>
  <c r="Q1982" i="2" s="1"/>
  <c r="H1981" i="2"/>
  <c r="Q1981" i="2" s="1"/>
  <c r="H1980" i="2"/>
  <c r="Q1980" i="2" s="1"/>
  <c r="H1978" i="2"/>
  <c r="Q1978" i="2" s="1"/>
  <c r="H1977" i="2"/>
  <c r="Q1977" i="2" s="1"/>
  <c r="H1976" i="2"/>
  <c r="Q1976" i="2" s="1"/>
  <c r="H1975" i="2"/>
  <c r="Q1975" i="2" s="1"/>
  <c r="H1974" i="2"/>
  <c r="Q1974" i="2" s="1"/>
  <c r="J1974" i="2" s="1"/>
  <c r="H1973" i="2"/>
  <c r="Q1973" i="2" s="1"/>
  <c r="H1972" i="2"/>
  <c r="Q1972" i="2" s="1"/>
  <c r="H1971" i="2"/>
  <c r="Q1971" i="2" s="1"/>
  <c r="J1971" i="2" s="1"/>
  <c r="H1966" i="2"/>
  <c r="Q1966" i="2" s="1"/>
  <c r="H1957" i="2"/>
  <c r="Q1957" i="2" s="1"/>
  <c r="H1956" i="2"/>
  <c r="Q1956" i="2" s="1"/>
  <c r="J1956" i="2" s="1"/>
  <c r="H1955" i="2"/>
  <c r="Q1955" i="2" s="1"/>
  <c r="H1949" i="2"/>
  <c r="Q1949" i="2" s="1"/>
  <c r="H1948" i="2"/>
  <c r="Q1948" i="2" s="1"/>
  <c r="H1945" i="2"/>
  <c r="Q1945" i="2" s="1"/>
  <c r="H1944" i="2"/>
  <c r="Q1944" i="2" s="1"/>
  <c r="H1943" i="2"/>
  <c r="Q1943" i="2" s="1"/>
  <c r="H1940" i="2"/>
  <c r="Q1940" i="2" s="1"/>
  <c r="H1939" i="2"/>
  <c r="Q1939" i="2" s="1"/>
  <c r="H1937" i="2"/>
  <c r="Q1937" i="2" s="1"/>
  <c r="H1936" i="2"/>
  <c r="Q1936" i="2" s="1"/>
  <c r="H1935" i="2"/>
  <c r="Q1935" i="2" s="1"/>
  <c r="H1934" i="2"/>
  <c r="Q1934" i="2" s="1"/>
  <c r="H1933" i="2"/>
  <c r="Q1933" i="2" s="1"/>
  <c r="H1932" i="2"/>
  <c r="Q1932" i="2" s="1"/>
  <c r="H1931" i="2"/>
  <c r="Q1931" i="2" s="1"/>
  <c r="H1930" i="2"/>
  <c r="Q1930" i="2" s="1"/>
  <c r="H1929" i="2"/>
  <c r="Q1929" i="2" s="1"/>
  <c r="H1925" i="2"/>
  <c r="Q1925" i="2" s="1"/>
  <c r="J1925" i="2" s="1"/>
  <c r="H1923" i="2"/>
  <c r="Q1923" i="2" s="1"/>
  <c r="H1922" i="2"/>
  <c r="Q1922" i="2" s="1"/>
  <c r="H1921" i="2"/>
  <c r="Q1921" i="2" s="1"/>
  <c r="H1920" i="2"/>
  <c r="Q1920" i="2" s="1"/>
  <c r="H1919" i="2"/>
  <c r="Q1919" i="2" s="1"/>
  <c r="H1916" i="2"/>
  <c r="Q1916" i="2" s="1"/>
  <c r="H1915" i="2"/>
  <c r="Q1915" i="2" s="1"/>
  <c r="J1915" i="2" s="1"/>
  <c r="H1914" i="2"/>
  <c r="Q1914" i="2" s="1"/>
  <c r="H1913" i="2"/>
  <c r="Q1913" i="2" s="1"/>
  <c r="H1912" i="2"/>
  <c r="Q1912" i="2" s="1"/>
  <c r="H1911" i="2"/>
  <c r="Q1911" i="2" s="1"/>
  <c r="H1910" i="2"/>
  <c r="Q1910" i="2" s="1"/>
  <c r="H1909" i="2"/>
  <c r="Q1909" i="2" s="1"/>
  <c r="H1908" i="2"/>
  <c r="Q1908" i="2" s="1"/>
  <c r="H1907" i="2"/>
  <c r="Q1907" i="2" s="1"/>
  <c r="H1905" i="2"/>
  <c r="Q1905" i="2" s="1"/>
  <c r="H1904" i="2"/>
  <c r="Q1904" i="2" s="1"/>
  <c r="H1900" i="2"/>
  <c r="Q1900" i="2" s="1"/>
  <c r="H1899" i="2"/>
  <c r="Q1899" i="2" s="1"/>
  <c r="H1898" i="2"/>
  <c r="Q1898" i="2" s="1"/>
  <c r="H1897" i="2"/>
  <c r="Q1897" i="2" s="1"/>
  <c r="H1896" i="2"/>
  <c r="Q1896" i="2" s="1"/>
  <c r="H1895" i="2"/>
  <c r="Q1895" i="2" s="1"/>
  <c r="H1894" i="2"/>
  <c r="Q1894" i="2" s="1"/>
  <c r="H1893" i="2"/>
  <c r="Q1893" i="2" s="1"/>
  <c r="H1892" i="2"/>
  <c r="Q1892" i="2" s="1"/>
  <c r="H1891" i="2"/>
  <c r="Q1891" i="2" s="1"/>
  <c r="H1890" i="2"/>
  <c r="Q1890" i="2" s="1"/>
  <c r="R1890" i="2" s="1"/>
  <c r="H1888" i="2"/>
  <c r="Q1888" i="2" s="1"/>
  <c r="J1888" i="2" s="1"/>
  <c r="R1888" i="2" s="1"/>
  <c r="H1878" i="2"/>
  <c r="Q1878" i="2" s="1"/>
  <c r="H1877" i="2"/>
  <c r="Q1877" i="2" s="1"/>
  <c r="H1875" i="2"/>
  <c r="Q1875" i="2" s="1"/>
  <c r="H1874" i="2"/>
  <c r="Q1874" i="2" s="1"/>
  <c r="H1873" i="2"/>
  <c r="Q1873" i="2" s="1"/>
  <c r="H1872" i="2"/>
  <c r="Q1872" i="2" s="1"/>
  <c r="H1871" i="2"/>
  <c r="Q1871" i="2" s="1"/>
  <c r="H1866" i="2"/>
  <c r="Q1866" i="2" s="1"/>
  <c r="H1865" i="2"/>
  <c r="Q1865" i="2" s="1"/>
  <c r="H1864" i="2"/>
  <c r="Q1864" i="2" s="1"/>
  <c r="H1863" i="2"/>
  <c r="Q1863" i="2" s="1"/>
  <c r="H1862" i="2"/>
  <c r="Q1862" i="2" s="1"/>
  <c r="H1861" i="2"/>
  <c r="Q1861" i="2" s="1"/>
  <c r="H1860" i="2"/>
  <c r="Q1860" i="2" s="1"/>
  <c r="H1859" i="2"/>
  <c r="Q1859" i="2" s="1"/>
  <c r="H1858" i="2"/>
  <c r="Q1858" i="2" s="1"/>
  <c r="H1857" i="2"/>
  <c r="Q1857" i="2" s="1"/>
  <c r="H1856" i="2"/>
  <c r="Q1856" i="2" s="1"/>
  <c r="H1855" i="2"/>
  <c r="Q1855" i="2" s="1"/>
  <c r="H1854" i="2"/>
  <c r="Q1854" i="2" s="1"/>
  <c r="H1853" i="2"/>
  <c r="Q1853" i="2" s="1"/>
  <c r="H1852" i="2"/>
  <c r="Q1852" i="2" s="1"/>
  <c r="H1851" i="2"/>
  <c r="Q1851" i="2" s="1"/>
  <c r="H1850" i="2"/>
  <c r="Q1850" i="2" s="1"/>
  <c r="H1849" i="2"/>
  <c r="Q1849" i="2" s="1"/>
  <c r="H1848" i="2"/>
  <c r="Q1848" i="2" s="1"/>
  <c r="H1847" i="2"/>
  <c r="Q1847" i="2" s="1"/>
  <c r="H1846" i="2"/>
  <c r="Q1846" i="2" s="1"/>
  <c r="H1845" i="2"/>
  <c r="Q1845" i="2" s="1"/>
  <c r="H1840" i="2"/>
  <c r="Q1840" i="2" s="1"/>
  <c r="H1839" i="2"/>
  <c r="Q1839" i="2" s="1"/>
  <c r="H1838" i="2"/>
  <c r="Q1838" i="2" s="1"/>
  <c r="H1837" i="2"/>
  <c r="Q1837" i="2" s="1"/>
  <c r="H1836" i="2"/>
  <c r="Q1836" i="2" s="1"/>
  <c r="J1836" i="2" s="1"/>
  <c r="H1835" i="2"/>
  <c r="Q1835" i="2" s="1"/>
  <c r="H1834" i="2"/>
  <c r="Q1834" i="2" s="1"/>
  <c r="H1833" i="2"/>
  <c r="Q1833" i="2" s="1"/>
  <c r="H1832" i="2"/>
  <c r="Q1832" i="2" s="1"/>
  <c r="H1831" i="2"/>
  <c r="Q1831" i="2" s="1"/>
  <c r="H1830" i="2"/>
  <c r="Q1830" i="2" s="1"/>
  <c r="H1829" i="2"/>
  <c r="Q1829" i="2" s="1"/>
  <c r="H1828" i="2"/>
  <c r="Q1828" i="2" s="1"/>
  <c r="H1827" i="2"/>
  <c r="Q1827" i="2" s="1"/>
  <c r="H1826" i="2"/>
  <c r="Q1826" i="2" s="1"/>
  <c r="H1825" i="2"/>
  <c r="Q1825" i="2" s="1"/>
  <c r="H1824" i="2"/>
  <c r="Q1824" i="2" s="1"/>
  <c r="H1823" i="2"/>
  <c r="Q1823" i="2" s="1"/>
  <c r="H1822" i="2"/>
  <c r="Q1822" i="2" s="1"/>
  <c r="H1821" i="2"/>
  <c r="Q1821" i="2" s="1"/>
  <c r="H1820" i="2"/>
  <c r="Q1820" i="2" s="1"/>
  <c r="H1819" i="2"/>
  <c r="Q1819" i="2" s="1"/>
  <c r="H1818" i="2"/>
  <c r="Q1818" i="2" s="1"/>
  <c r="H1817" i="2"/>
  <c r="Q1817" i="2" s="1"/>
  <c r="H1816" i="2"/>
  <c r="Q1816" i="2" s="1"/>
  <c r="H1815" i="2"/>
  <c r="Q1815" i="2" s="1"/>
  <c r="H1814" i="2"/>
  <c r="Q1814" i="2" s="1"/>
  <c r="H1813" i="2"/>
  <c r="Q1813" i="2" s="1"/>
  <c r="H1812" i="2"/>
  <c r="Q1812" i="2" s="1"/>
  <c r="H1811" i="2"/>
  <c r="Q1811" i="2" s="1"/>
  <c r="H1810" i="2"/>
  <c r="Q1810" i="2" s="1"/>
  <c r="H1809" i="2"/>
  <c r="Q1809" i="2" s="1"/>
  <c r="R1809" i="2" s="1"/>
  <c r="H1808" i="2"/>
  <c r="Q1808" i="2" s="1"/>
  <c r="H1807" i="2"/>
  <c r="Q1807" i="2" s="1"/>
  <c r="H1806" i="2"/>
  <c r="Q1806" i="2" s="1"/>
  <c r="H2080" i="2"/>
  <c r="Q2080" i="2" s="1"/>
  <c r="H2079" i="2"/>
  <c r="Q2079" i="2" s="1"/>
  <c r="H2077" i="2"/>
  <c r="Q2077" i="2" s="1"/>
  <c r="H2076" i="2"/>
  <c r="Q2076" i="2" s="1"/>
  <c r="H2054" i="2"/>
  <c r="Q2054" i="2" s="1"/>
  <c r="H2006" i="2"/>
  <c r="Q2006" i="2" s="1"/>
  <c r="H1970" i="2"/>
  <c r="Q1970" i="2" s="1"/>
  <c r="H1969" i="2"/>
  <c r="Q1969" i="2" s="1"/>
  <c r="H1964" i="2"/>
  <c r="Q1964" i="2" s="1"/>
  <c r="H1963" i="2"/>
  <c r="Q1963" i="2" s="1"/>
  <c r="H1960" i="2"/>
  <c r="Q1960" i="2" s="1"/>
  <c r="H1958" i="2"/>
  <c r="Q1958" i="2" s="1"/>
  <c r="H1926" i="2"/>
  <c r="Q1926" i="2" s="1"/>
  <c r="H1924" i="2"/>
  <c r="Q1924" i="2" s="1"/>
  <c r="H1918" i="2"/>
  <c r="Q1918" i="2" s="1"/>
  <c r="H1917" i="2"/>
  <c r="Q1917" i="2" s="1"/>
  <c r="J1917" i="2" s="1"/>
  <c r="H1876" i="2"/>
  <c r="Q1876" i="2" s="1"/>
  <c r="H1870" i="2"/>
  <c r="Q1870" i="2" s="1"/>
  <c r="H1844" i="2"/>
  <c r="Q1844" i="2" s="1"/>
  <c r="H1798" i="2"/>
  <c r="Q1798" i="2" s="1"/>
  <c r="H1797" i="2"/>
  <c r="Q1797" i="2" s="1"/>
  <c r="H1791" i="2"/>
  <c r="Q1791" i="2" s="1"/>
  <c r="H1801" i="2"/>
  <c r="Q1801" i="2" s="1"/>
  <c r="H1800" i="2"/>
  <c r="Q1800" i="2" s="1"/>
  <c r="H1799" i="2"/>
  <c r="Q1799" i="2" s="1"/>
  <c r="H1796" i="2"/>
  <c r="Q1796" i="2" s="1"/>
  <c r="H1795" i="2"/>
  <c r="Q1795" i="2" s="1"/>
  <c r="H1794" i="2"/>
  <c r="Q1794" i="2" s="1"/>
  <c r="H1793" i="2"/>
  <c r="Q1793" i="2" s="1"/>
  <c r="H1792" i="2"/>
  <c r="Q1792" i="2" s="1"/>
  <c r="H1790" i="2"/>
  <c r="Q1790" i="2" s="1"/>
  <c r="H1789" i="2"/>
  <c r="Q1789" i="2" s="1"/>
  <c r="H1788" i="2"/>
  <c r="Q1788" i="2" s="1"/>
  <c r="H1784" i="2"/>
  <c r="Q1784" i="2" s="1"/>
  <c r="H1783" i="2"/>
  <c r="Q1783" i="2" s="1"/>
  <c r="H1782" i="2"/>
  <c r="Q1782" i="2" s="1"/>
  <c r="H1781" i="2"/>
  <c r="Q1781" i="2" s="1"/>
  <c r="H1780" i="2"/>
  <c r="Q1780" i="2" s="1"/>
  <c r="H1779" i="2"/>
  <c r="Q1779" i="2" s="1"/>
  <c r="J1779" i="2" s="1"/>
  <c r="H1778" i="2"/>
  <c r="Q1778" i="2" s="1"/>
  <c r="J1778" i="2" s="1"/>
  <c r="H1777" i="2"/>
  <c r="Q1777" i="2" s="1"/>
  <c r="J1777" i="2" s="1"/>
  <c r="R1777" i="2" s="1"/>
  <c r="H1776" i="2"/>
  <c r="Q1776" i="2" s="1"/>
  <c r="H1775" i="2"/>
  <c r="Q1775" i="2" s="1"/>
  <c r="H1774" i="2"/>
  <c r="Q1774" i="2" s="1"/>
  <c r="H1773" i="2"/>
  <c r="Q1773" i="2" s="1"/>
  <c r="H1772" i="2"/>
  <c r="Q1772" i="2" s="1"/>
  <c r="H1771" i="2"/>
  <c r="Q1771" i="2" s="1"/>
  <c r="H1770" i="2"/>
  <c r="Q1770" i="2" s="1"/>
  <c r="H1769" i="2"/>
  <c r="Q1769" i="2" s="1"/>
  <c r="H1758" i="2"/>
  <c r="Q1758" i="2" s="1"/>
  <c r="H1766" i="2"/>
  <c r="Q1766" i="2" s="1"/>
  <c r="J1766" i="2" s="1"/>
  <c r="H1765" i="2"/>
  <c r="Q1765" i="2" s="1"/>
  <c r="H1763" i="2"/>
  <c r="Q1763" i="2" s="1"/>
  <c r="H1762" i="2"/>
  <c r="Q1762" i="2" s="1"/>
  <c r="H1761" i="2"/>
  <c r="Q1761" i="2" s="1"/>
  <c r="H1760" i="2"/>
  <c r="Q1760" i="2" s="1"/>
  <c r="J1760" i="2" s="1"/>
  <c r="H1759" i="2"/>
  <c r="Q1759" i="2" s="1"/>
  <c r="H1757" i="2"/>
  <c r="Q1757" i="2" s="1"/>
  <c r="H1756" i="2"/>
  <c r="Q1756" i="2" s="1"/>
  <c r="H1754" i="2"/>
  <c r="Q1754" i="2" s="1"/>
  <c r="H1753" i="2"/>
  <c r="Q1753" i="2" s="1"/>
  <c r="H1752" i="2"/>
  <c r="Q1752" i="2" s="1"/>
  <c r="H1751" i="2"/>
  <c r="Q1751" i="2" s="1"/>
  <c r="H1750" i="2"/>
  <c r="Q1750" i="2" s="1"/>
  <c r="H1749" i="2"/>
  <c r="Q1749" i="2" s="1"/>
  <c r="H1748" i="2"/>
  <c r="Q1748" i="2" s="1"/>
  <c r="H1747" i="2"/>
  <c r="Q1747" i="2" s="1"/>
  <c r="H1746" i="2"/>
  <c r="Q1746" i="2" s="1"/>
  <c r="H1745" i="2"/>
  <c r="Q1745" i="2" s="1"/>
  <c r="H1744" i="2"/>
  <c r="Q1744" i="2" s="1"/>
  <c r="H1743" i="2"/>
  <c r="Q1743" i="2" s="1"/>
  <c r="H1742" i="2"/>
  <c r="Q1742" i="2" s="1"/>
  <c r="J1742" i="2" s="1"/>
  <c r="H1741" i="2"/>
  <c r="Q1741" i="2" s="1"/>
  <c r="H1740" i="2"/>
  <c r="Q1740" i="2" s="1"/>
  <c r="H1739" i="2"/>
  <c r="Q1739" i="2" s="1"/>
  <c r="H1737" i="2"/>
  <c r="Q1737" i="2" s="1"/>
  <c r="H1736" i="2"/>
  <c r="Q1736" i="2" s="1"/>
  <c r="H1731" i="2"/>
  <c r="Q1731" i="2" s="1"/>
  <c r="H1730" i="2"/>
  <c r="Q1730" i="2" s="1"/>
  <c r="H1729" i="2"/>
  <c r="Q1729" i="2" s="1"/>
  <c r="H1728" i="2"/>
  <c r="Q1728" i="2" s="1"/>
  <c r="H1727" i="2"/>
  <c r="Q1727" i="2" s="1"/>
  <c r="H1726" i="2"/>
  <c r="Q1726" i="2" s="1"/>
  <c r="H1725" i="2"/>
  <c r="Q1725" i="2" s="1"/>
  <c r="H1724" i="2"/>
  <c r="Q1724" i="2" s="1"/>
  <c r="H1723" i="2"/>
  <c r="Q1723" i="2" s="1"/>
  <c r="H1722" i="2"/>
  <c r="Q1722" i="2" s="1"/>
  <c r="H1718" i="2"/>
  <c r="Q1718" i="2" s="1"/>
  <c r="H1711" i="2"/>
  <c r="Q1711" i="2" s="1"/>
  <c r="H1708" i="2"/>
  <c r="Q1708" i="2" s="1"/>
  <c r="H1707" i="2"/>
  <c r="Q1707" i="2" s="1"/>
  <c r="H1699" i="2"/>
  <c r="Q1699" i="2" s="1"/>
  <c r="H1697" i="2"/>
  <c r="Q1697" i="2" s="1"/>
  <c r="H1696" i="2"/>
  <c r="Q1696" i="2" s="1"/>
  <c r="H1695" i="2"/>
  <c r="Q1695" i="2" s="1"/>
  <c r="H1694" i="2"/>
  <c r="Q1694" i="2" s="1"/>
  <c r="H1692" i="2"/>
  <c r="Q1692" i="2" s="1"/>
  <c r="H1691" i="2"/>
  <c r="Q1691" i="2" s="1"/>
  <c r="H1706" i="2"/>
  <c r="Q1706" i="2" s="1"/>
  <c r="H1705" i="2"/>
  <c r="Q1705" i="2" s="1"/>
  <c r="H1698" i="2"/>
  <c r="Q1698" i="2" s="1"/>
  <c r="H1693" i="2"/>
  <c r="Q1693" i="2" s="1"/>
  <c r="H1690" i="2"/>
  <c r="Q1690" i="2" s="1"/>
  <c r="H1689" i="2"/>
  <c r="Q1689" i="2" s="1"/>
  <c r="H1688" i="2"/>
  <c r="Q1688" i="2" s="1"/>
  <c r="H1687" i="2"/>
  <c r="Q1687" i="2" s="1"/>
  <c r="R1687" i="2" s="1"/>
  <c r="H1686" i="2"/>
  <c r="Q1686" i="2" s="1"/>
  <c r="H1684" i="2"/>
  <c r="Q1684" i="2" s="1"/>
  <c r="J1684" i="2" s="1"/>
  <c r="H1683" i="2"/>
  <c r="Q1683" i="2" s="1"/>
  <c r="H1682" i="2"/>
  <c r="Q1682" i="2" s="1"/>
  <c r="H1681" i="2"/>
  <c r="Q1681" i="2" s="1"/>
  <c r="H1680" i="2"/>
  <c r="Q1680" i="2" s="1"/>
  <c r="H1679" i="2"/>
  <c r="Q1679" i="2" s="1"/>
  <c r="J1679" i="2" s="1"/>
  <c r="H1678" i="2"/>
  <c r="Q1678" i="2" s="1"/>
  <c r="J1678" i="2" s="1"/>
  <c r="H1677" i="2"/>
  <c r="Q1677" i="2" s="1"/>
  <c r="H1676" i="2"/>
  <c r="Q1676" i="2" s="1"/>
  <c r="H1675" i="2"/>
  <c r="Q1675" i="2" s="1"/>
  <c r="H1674" i="2"/>
  <c r="Q1674" i="2" s="1"/>
  <c r="H1673" i="2"/>
  <c r="Q1673" i="2" s="1"/>
  <c r="H1672" i="2"/>
  <c r="Q1672" i="2" s="1"/>
  <c r="H1671" i="2"/>
  <c r="Q1671" i="2" s="1"/>
  <c r="H1670" i="2"/>
  <c r="Q1670" i="2" s="1"/>
  <c r="H1669" i="2"/>
  <c r="Q1669" i="2" s="1"/>
  <c r="H1668" i="2"/>
  <c r="Q1668" i="2" s="1"/>
  <c r="H1667" i="2"/>
  <c r="Q1667" i="2" s="1"/>
  <c r="H1666" i="2"/>
  <c r="Q1666" i="2" s="1"/>
  <c r="H1665" i="2"/>
  <c r="Q1665" i="2" s="1"/>
  <c r="H1664" i="2"/>
  <c r="Q1664" i="2" s="1"/>
  <c r="H1663" i="2"/>
  <c r="Q1663" i="2" s="1"/>
  <c r="H1662" i="2"/>
  <c r="Q1662" i="2" s="1"/>
  <c r="H1661" i="2"/>
  <c r="Q1661" i="2" s="1"/>
  <c r="H1660" i="2"/>
  <c r="Q1660" i="2" s="1"/>
  <c r="H1659" i="2"/>
  <c r="Q1659" i="2" s="1"/>
  <c r="H1658" i="2"/>
  <c r="Q1658" i="2" s="1"/>
  <c r="H1657" i="2"/>
  <c r="Q1657" i="2" s="1"/>
  <c r="H1656" i="2"/>
  <c r="Q1656" i="2" s="1"/>
  <c r="H1655" i="2"/>
  <c r="Q1655" i="2" s="1"/>
  <c r="H1654" i="2"/>
  <c r="Q1654" i="2" s="1"/>
  <c r="H1653" i="2"/>
  <c r="Q1653" i="2" s="1"/>
  <c r="H1652" i="2"/>
  <c r="Q1652" i="2" s="1"/>
  <c r="H1651" i="2"/>
  <c r="Q1651" i="2" s="1"/>
  <c r="H1649" i="2"/>
  <c r="Q1649" i="2" s="1"/>
  <c r="H1648" i="2"/>
  <c r="Q1648" i="2" s="1"/>
  <c r="H1647" i="2"/>
  <c r="Q1647" i="2" s="1"/>
  <c r="H1646" i="2"/>
  <c r="Q1646" i="2" s="1"/>
  <c r="J1646" i="2" s="1"/>
  <c r="H1644" i="2"/>
  <c r="Q1644" i="2" s="1"/>
  <c r="H1643" i="2"/>
  <c r="Q1643" i="2" s="1"/>
  <c r="J1643" i="2" s="1"/>
  <c r="H1640" i="2"/>
  <c r="Q1640" i="2" s="1"/>
  <c r="H1639" i="2"/>
  <c r="Q1639" i="2" s="1"/>
  <c r="H1638" i="2"/>
  <c r="Q1638" i="2" s="1"/>
  <c r="H1637" i="2"/>
  <c r="Q1637" i="2" s="1"/>
  <c r="H1636" i="2"/>
  <c r="Q1636" i="2" s="1"/>
  <c r="H1635" i="2"/>
  <c r="Q1635" i="2" s="1"/>
  <c r="H1634" i="2"/>
  <c r="Q1634" i="2" s="1"/>
  <c r="H1631" i="2"/>
  <c r="Q1631" i="2" s="1"/>
  <c r="H1630" i="2"/>
  <c r="Q1630" i="2" s="1"/>
  <c r="H1629" i="2"/>
  <c r="Q1629" i="2" s="1"/>
  <c r="H1628" i="2"/>
  <c r="Q1628" i="2" s="1"/>
  <c r="H1626" i="2"/>
  <c r="Q1626" i="2" s="1"/>
  <c r="H1621" i="2"/>
  <c r="Q1621" i="2" s="1"/>
  <c r="H1615" i="2"/>
  <c r="Q1615" i="2" s="1"/>
  <c r="H1614" i="2"/>
  <c r="Q1614" i="2" s="1"/>
  <c r="H1613" i="2"/>
  <c r="Q1613" i="2" s="1"/>
  <c r="H1611" i="2"/>
  <c r="Q1611" i="2" s="1"/>
  <c r="H1610" i="2"/>
  <c r="Q1610" i="2" s="1"/>
  <c r="H1609" i="2"/>
  <c r="Q1609" i="2" s="1"/>
  <c r="H1608" i="2"/>
  <c r="Q1608" i="2" s="1"/>
  <c r="H1607" i="2"/>
  <c r="Q1607" i="2" s="1"/>
  <c r="H1605" i="2"/>
  <c r="Q1605" i="2" s="1"/>
  <c r="H1604" i="2"/>
  <c r="Q1604" i="2" s="1"/>
  <c r="H1603" i="2"/>
  <c r="Q1603" i="2" s="1"/>
  <c r="H1602" i="2"/>
  <c r="Q1602" i="2" s="1"/>
  <c r="H1601" i="2"/>
  <c r="Q1601" i="2" s="1"/>
  <c r="H1600" i="2"/>
  <c r="Q1600" i="2" s="1"/>
  <c r="H1599" i="2"/>
  <c r="Q1599" i="2" s="1"/>
  <c r="H1598" i="2"/>
  <c r="Q1598" i="2" s="1"/>
  <c r="J1598" i="2" s="1"/>
  <c r="H1597" i="2"/>
  <c r="Q1597" i="2" s="1"/>
  <c r="H1596" i="2"/>
  <c r="Q1596" i="2" s="1"/>
  <c r="H1593" i="2"/>
  <c r="Q1593" i="2" s="1"/>
  <c r="H1591" i="2"/>
  <c r="Q1591" i="2" s="1"/>
  <c r="H1590" i="2"/>
  <c r="Q1590" i="2" s="1"/>
  <c r="H1589" i="2"/>
  <c r="Q1589" i="2" s="1"/>
  <c r="H1588" i="2"/>
  <c r="Q1588" i="2" s="1"/>
  <c r="H1587" i="2"/>
  <c r="Q1587" i="2" s="1"/>
  <c r="H1586" i="2"/>
  <c r="Q1586" i="2" s="1"/>
  <c r="J1586" i="2" s="1"/>
  <c r="H1585" i="2"/>
  <c r="Q1585" i="2" s="1"/>
  <c r="J1585" i="2" s="1"/>
  <c r="H1584" i="2"/>
  <c r="Q1584" i="2" s="1"/>
  <c r="H1582" i="2"/>
  <c r="Q1582" i="2" s="1"/>
  <c r="H1581" i="2"/>
  <c r="Q1581" i="2" s="1"/>
  <c r="H1580" i="2"/>
  <c r="Q1580" i="2" s="1"/>
  <c r="H1579" i="2"/>
  <c r="Q1579" i="2" s="1"/>
  <c r="J1579" i="2" s="1"/>
  <c r="H1578" i="2"/>
  <c r="Q1578" i="2" s="1"/>
  <c r="H1575" i="2"/>
  <c r="Q1575" i="2" s="1"/>
  <c r="H1574" i="2"/>
  <c r="Q1574" i="2" s="1"/>
  <c r="H1572" i="2"/>
  <c r="Q1572" i="2" s="1"/>
  <c r="H1571" i="2"/>
  <c r="Q1571" i="2" s="1"/>
  <c r="H1570" i="2"/>
  <c r="Q1570" i="2" s="1"/>
  <c r="H1569" i="2"/>
  <c r="Q1569" i="2" s="1"/>
  <c r="H1568" i="2"/>
  <c r="Q1568" i="2" s="1"/>
  <c r="H1567" i="2"/>
  <c r="Q1567" i="2" s="1"/>
  <c r="H1566" i="2"/>
  <c r="Q1566" i="2" s="1"/>
  <c r="H1565" i="2"/>
  <c r="Q1565" i="2" s="1"/>
  <c r="H1564" i="2"/>
  <c r="Q1564" i="2" s="1"/>
  <c r="H1563" i="2"/>
  <c r="Q1563" i="2" s="1"/>
  <c r="H1562" i="2"/>
  <c r="Q1562" i="2" s="1"/>
  <c r="H1561" i="2"/>
  <c r="Q1561" i="2" s="1"/>
  <c r="H1560" i="2"/>
  <c r="Q1560" i="2" s="1"/>
  <c r="H1559" i="2"/>
  <c r="Q1559" i="2" s="1"/>
  <c r="H1558" i="2"/>
  <c r="Q1558" i="2" s="1"/>
  <c r="H1557" i="2"/>
  <c r="Q1557" i="2" s="1"/>
  <c r="H1556" i="2"/>
  <c r="Q1556" i="2" s="1"/>
  <c r="H1555" i="2"/>
  <c r="Q1555" i="2" s="1"/>
  <c r="J1555" i="2" s="1"/>
  <c r="H1554" i="2"/>
  <c r="Q1554" i="2" s="1"/>
  <c r="H1553" i="2"/>
  <c r="Q1553" i="2" s="1"/>
  <c r="H1552" i="2"/>
  <c r="Q1552" i="2" s="1"/>
  <c r="H1551" i="2"/>
  <c r="Q1551" i="2" s="1"/>
  <c r="H1550" i="2"/>
  <c r="Q1550" i="2" s="1"/>
  <c r="H1549" i="2"/>
  <c r="Q1549" i="2" s="1"/>
  <c r="H1548" i="2"/>
  <c r="Q1548" i="2" s="1"/>
  <c r="H1547" i="2"/>
  <c r="Q1547" i="2" s="1"/>
  <c r="J1547" i="2" s="1"/>
  <c r="H1546" i="2"/>
  <c r="Q1546" i="2" s="1"/>
  <c r="H1545" i="2"/>
  <c r="Q1545" i="2" s="1"/>
  <c r="H1544" i="2"/>
  <c r="Q1544" i="2" s="1"/>
  <c r="H1543" i="2"/>
  <c r="Q1543" i="2" s="1"/>
  <c r="H1542" i="2"/>
  <c r="Q1542" i="2" s="1"/>
  <c r="H1541" i="2"/>
  <c r="Q1541" i="2" s="1"/>
  <c r="H1540" i="2"/>
  <c r="Q1540" i="2" s="1"/>
  <c r="H1539" i="2"/>
  <c r="Q1539" i="2" s="1"/>
  <c r="H1538" i="2"/>
  <c r="Q1538" i="2" s="1"/>
  <c r="H1537" i="2"/>
  <c r="Q1537" i="2" s="1"/>
  <c r="H1536" i="2"/>
  <c r="Q1536" i="2" s="1"/>
  <c r="H1535" i="2"/>
  <c r="Q1535" i="2" s="1"/>
  <c r="H1534" i="2"/>
  <c r="Q1534" i="2" s="1"/>
  <c r="H1533" i="2"/>
  <c r="Q1533" i="2" s="1"/>
  <c r="H1532" i="2"/>
  <c r="Q1532" i="2" s="1"/>
  <c r="H1531" i="2"/>
  <c r="Q1531" i="2" s="1"/>
  <c r="H1530" i="2"/>
  <c r="Q1530" i="2" s="1"/>
  <c r="H1529" i="2"/>
  <c r="Q1529" i="2" s="1"/>
  <c r="H1528" i="2"/>
  <c r="Q1528" i="2" s="1"/>
  <c r="H1527" i="2"/>
  <c r="Q1527" i="2" s="1"/>
  <c r="H1526" i="2"/>
  <c r="Q1526" i="2" s="1"/>
  <c r="H1508" i="2"/>
  <c r="Q1508" i="2" s="1"/>
  <c r="H1507" i="2"/>
  <c r="Q1507" i="2" s="1"/>
  <c r="H1505" i="2"/>
  <c r="Q1505" i="2" s="1"/>
  <c r="H1503" i="2"/>
  <c r="Q1503" i="2" s="1"/>
  <c r="H1502" i="2"/>
  <c r="Q1502" i="2" s="1"/>
  <c r="H1501" i="2"/>
  <c r="Q1501" i="2" s="1"/>
  <c r="R1501" i="2" s="1"/>
  <c r="H1500" i="2"/>
  <c r="Q1500" i="2" s="1"/>
  <c r="H1499" i="2"/>
  <c r="Q1499" i="2" s="1"/>
  <c r="H1498" i="2"/>
  <c r="Q1498" i="2" s="1"/>
  <c r="H1497" i="2"/>
  <c r="Q1497" i="2" s="1"/>
  <c r="H1496" i="2"/>
  <c r="Q1496" i="2" s="1"/>
  <c r="H1495" i="2"/>
  <c r="Q1495" i="2" s="1"/>
  <c r="H1491" i="2"/>
  <c r="Q1491" i="2" s="1"/>
  <c r="R1491" i="2" s="1"/>
  <c r="S1491" i="2" s="1"/>
  <c r="H1490" i="2"/>
  <c r="Q1490" i="2" s="1"/>
  <c r="H1488" i="2"/>
  <c r="Q1488" i="2" s="1"/>
  <c r="H1487" i="2"/>
  <c r="Q1487" i="2" s="1"/>
  <c r="H1485" i="2"/>
  <c r="Q1485" i="2" s="1"/>
  <c r="H1484" i="2"/>
  <c r="Q1484" i="2" s="1"/>
  <c r="J1484" i="2" s="1"/>
  <c r="H1483" i="2"/>
  <c r="Q1483" i="2" s="1"/>
  <c r="R1483" i="2" s="1"/>
  <c r="H1481" i="2"/>
  <c r="Q1481" i="2" s="1"/>
  <c r="H1480" i="2"/>
  <c r="Q1480" i="2" s="1"/>
  <c r="H1479" i="2"/>
  <c r="Q1479" i="2" s="1"/>
  <c r="H1478" i="2"/>
  <c r="Q1478" i="2" s="1"/>
  <c r="H1477" i="2"/>
  <c r="Q1477" i="2" s="1"/>
  <c r="H1476" i="2"/>
  <c r="Q1476" i="2" s="1"/>
  <c r="H1475" i="2"/>
  <c r="Q1475" i="2" s="1"/>
  <c r="H1474" i="2"/>
  <c r="Q1474" i="2" s="1"/>
  <c r="H1473" i="2"/>
  <c r="Q1473" i="2" s="1"/>
  <c r="H1472" i="2"/>
  <c r="Q1472" i="2" s="1"/>
  <c r="H1471" i="2"/>
  <c r="Q1471" i="2" s="1"/>
  <c r="R1471" i="2" s="1"/>
  <c r="H1470" i="2"/>
  <c r="Q1470" i="2" s="1"/>
  <c r="H1469" i="2"/>
  <c r="Q1469" i="2" s="1"/>
  <c r="R1469" i="2" s="1"/>
  <c r="H1468" i="2"/>
  <c r="Q1468" i="2" s="1"/>
  <c r="J1468" i="2" s="1"/>
  <c r="H1467" i="2"/>
  <c r="Q1467" i="2" s="1"/>
  <c r="H1466" i="2"/>
  <c r="Q1466" i="2" s="1"/>
  <c r="H1465" i="2"/>
  <c r="Q1465" i="2" s="1"/>
  <c r="H1464" i="2"/>
  <c r="Q1464" i="2" s="1"/>
  <c r="H1463" i="2"/>
  <c r="Q1463" i="2" s="1"/>
  <c r="H1738" i="2"/>
  <c r="Q1738" i="2" s="1"/>
  <c r="H1460" i="2"/>
  <c r="Q1460" i="2" s="1"/>
  <c r="H1459" i="2"/>
  <c r="Q1459" i="2" s="1"/>
  <c r="H1457" i="2"/>
  <c r="Q1457" i="2" s="1"/>
  <c r="H1456" i="2"/>
  <c r="Q1456" i="2" s="1"/>
  <c r="H1455" i="2"/>
  <c r="Q1455" i="2" s="1"/>
  <c r="H1454" i="2"/>
  <c r="Q1454" i="2" s="1"/>
  <c r="H1453" i="2"/>
  <c r="Q1453" i="2" s="1"/>
  <c r="H1452" i="2"/>
  <c r="Q1452" i="2" s="1"/>
  <c r="H1451" i="2"/>
  <c r="Q1451" i="2" s="1"/>
  <c r="H1450" i="2"/>
  <c r="Q1450" i="2" s="1"/>
  <c r="H1449" i="2"/>
  <c r="Q1449" i="2" s="1"/>
  <c r="H1448" i="2"/>
  <c r="Q1448" i="2" s="1"/>
  <c r="H1447" i="2"/>
  <c r="Q1447" i="2" s="1"/>
  <c r="H1446" i="2"/>
  <c r="Q1446" i="2" s="1"/>
  <c r="H1445" i="2"/>
  <c r="Q1445" i="2" s="1"/>
  <c r="H1444" i="2"/>
  <c r="Q1444" i="2" s="1"/>
  <c r="H1443" i="2"/>
  <c r="Q1443" i="2" s="1"/>
  <c r="H1442" i="2"/>
  <c r="Q1442" i="2" s="1"/>
  <c r="H1441" i="2"/>
  <c r="Q1441" i="2" s="1"/>
  <c r="H1440" i="2"/>
  <c r="Q1440" i="2" s="1"/>
  <c r="H1439" i="2"/>
  <c r="Q1439" i="2" s="1"/>
  <c r="H1438" i="2"/>
  <c r="Q1438" i="2" s="1"/>
  <c r="H1437" i="2"/>
  <c r="Q1437" i="2" s="1"/>
  <c r="H1436" i="2"/>
  <c r="Q1436" i="2" s="1"/>
  <c r="H1435" i="2"/>
  <c r="Q1435" i="2" s="1"/>
  <c r="H1434" i="2"/>
  <c r="Q1434" i="2" s="1"/>
  <c r="H1433" i="2"/>
  <c r="Q1433" i="2" s="1"/>
  <c r="H1432" i="2"/>
  <c r="Q1432" i="2" s="1"/>
  <c r="H1431" i="2"/>
  <c r="Q1431" i="2" s="1"/>
  <c r="H1430" i="2"/>
  <c r="Q1430" i="2" s="1"/>
  <c r="H1429" i="2"/>
  <c r="Q1429" i="2" s="1"/>
  <c r="H1426" i="2"/>
  <c r="Q1426" i="2" s="1"/>
  <c r="H1419" i="2"/>
  <c r="Q1419" i="2" s="1"/>
  <c r="H1428" i="2"/>
  <c r="Q1428" i="2" s="1"/>
  <c r="H1427" i="2"/>
  <c r="Q1427" i="2" s="1"/>
  <c r="H1425" i="2"/>
  <c r="Q1425" i="2" s="1"/>
  <c r="H1424" i="2"/>
  <c r="Q1424" i="2" s="1"/>
  <c r="H1423" i="2"/>
  <c r="Q1423" i="2" s="1"/>
  <c r="H1422" i="2"/>
  <c r="Q1422" i="2" s="1"/>
  <c r="H1421" i="2"/>
  <c r="Q1421" i="2" s="1"/>
  <c r="H1420" i="2"/>
  <c r="Q1420" i="2" s="1"/>
  <c r="H1418" i="2"/>
  <c r="Q1418" i="2" s="1"/>
  <c r="H1417" i="2"/>
  <c r="Q1417" i="2" s="1"/>
  <c r="H1416" i="2"/>
  <c r="Q1416" i="2" s="1"/>
  <c r="H1414" i="2"/>
  <c r="Q1414" i="2" s="1"/>
  <c r="J1414" i="2" s="1"/>
  <c r="H1413" i="2"/>
  <c r="Q1413" i="2" s="1"/>
  <c r="H1412" i="2"/>
  <c r="Q1412" i="2" s="1"/>
  <c r="H1411" i="2"/>
  <c r="Q1411" i="2" s="1"/>
  <c r="H1410" i="2"/>
  <c r="Q1410" i="2" s="1"/>
  <c r="H1409" i="2"/>
  <c r="Q1409" i="2" s="1"/>
  <c r="H1408" i="2"/>
  <c r="Q1408" i="2" s="1"/>
  <c r="H1407" i="2"/>
  <c r="Q1407" i="2" s="1"/>
  <c r="H1406" i="2"/>
  <c r="Q1406" i="2" s="1"/>
  <c r="H1405" i="2"/>
  <c r="Q1405" i="2" s="1"/>
  <c r="H1404" i="2"/>
  <c r="Q1404" i="2" s="1"/>
  <c r="H1403" i="2"/>
  <c r="Q1403" i="2" s="1"/>
  <c r="H1402" i="2"/>
  <c r="Q1402" i="2" s="1"/>
  <c r="H1401" i="2"/>
  <c r="Q1401" i="2" s="1"/>
  <c r="H1400" i="2"/>
  <c r="Q1400" i="2" s="1"/>
  <c r="H1399" i="2"/>
  <c r="Q1399" i="2" s="1"/>
  <c r="H1398" i="2"/>
  <c r="Q1398" i="2" s="1"/>
  <c r="H1397" i="2"/>
  <c r="Q1397" i="2" s="1"/>
  <c r="H1396" i="2"/>
  <c r="Q1396" i="2" s="1"/>
  <c r="H1395" i="2"/>
  <c r="Q1395" i="2" s="1"/>
  <c r="H1394" i="2"/>
  <c r="Q1394" i="2" s="1"/>
  <c r="H1393" i="2"/>
  <c r="Q1393" i="2" s="1"/>
  <c r="H1392" i="2"/>
  <c r="Q1392" i="2" s="1"/>
  <c r="H1391" i="2"/>
  <c r="Q1391" i="2" s="1"/>
  <c r="H1390" i="2"/>
  <c r="Q1390" i="2" s="1"/>
  <c r="H1389" i="2"/>
  <c r="Q1389" i="2" s="1"/>
  <c r="H1388" i="2"/>
  <c r="Q1388" i="2" s="1"/>
  <c r="H1387" i="2"/>
  <c r="Q1387" i="2" s="1"/>
  <c r="H1386" i="2"/>
  <c r="Q1386" i="2" s="1"/>
  <c r="H1385" i="2"/>
  <c r="Q1385" i="2" s="1"/>
  <c r="H1384" i="2"/>
  <c r="Q1384" i="2" s="1"/>
  <c r="H1383" i="2"/>
  <c r="Q1383" i="2" s="1"/>
  <c r="H1382" i="2"/>
  <c r="Q1382" i="2" s="1"/>
  <c r="H1381" i="2"/>
  <c r="Q1381" i="2" s="1"/>
  <c r="H1380" i="2"/>
  <c r="Q1380" i="2" s="1"/>
  <c r="H1379" i="2"/>
  <c r="Q1379" i="2" s="1"/>
  <c r="H1378" i="2"/>
  <c r="Q1378" i="2" s="1"/>
  <c r="H1377" i="2"/>
  <c r="Q1377" i="2" s="1"/>
  <c r="H1376" i="2"/>
  <c r="Q1376" i="2" s="1"/>
  <c r="H1375" i="2"/>
  <c r="Q1375" i="2" s="1"/>
  <c r="H1374" i="2"/>
  <c r="Q1374" i="2" s="1"/>
  <c r="H1373" i="2"/>
  <c r="Q1373" i="2" s="1"/>
  <c r="J1373" i="2" s="1"/>
  <c r="H1372" i="2"/>
  <c r="Q1372" i="2" s="1"/>
  <c r="H1371" i="2"/>
  <c r="Q1371" i="2" s="1"/>
  <c r="H1370" i="2"/>
  <c r="Q1370" i="2" s="1"/>
  <c r="H1369" i="2"/>
  <c r="Q1369" i="2" s="1"/>
  <c r="H1368" i="2"/>
  <c r="Q1368" i="2" s="1"/>
  <c r="H1365" i="2"/>
  <c r="Q1365" i="2" s="1"/>
  <c r="J1365" i="2" s="1"/>
  <c r="H1364" i="2"/>
  <c r="Q1364" i="2" s="1"/>
  <c r="J1364" i="2" s="1"/>
  <c r="H1362" i="2"/>
  <c r="Q1362" i="2" s="1"/>
  <c r="H1361" i="2"/>
  <c r="Q1361" i="2" s="1"/>
  <c r="H1360" i="2"/>
  <c r="Q1360" i="2" s="1"/>
  <c r="H1359" i="2"/>
  <c r="Q1359" i="2" s="1"/>
  <c r="H1358" i="2"/>
  <c r="Q1358" i="2" s="1"/>
  <c r="H1357" i="2"/>
  <c r="Q1357" i="2" s="1"/>
  <c r="H1356" i="2"/>
  <c r="Q1356" i="2" s="1"/>
  <c r="H1355" i="2"/>
  <c r="Q1355" i="2" s="1"/>
  <c r="H1352" i="2"/>
  <c r="Q1352" i="2" s="1"/>
  <c r="H1351" i="2"/>
  <c r="Q1351" i="2" s="1"/>
  <c r="H1350" i="2"/>
  <c r="Q1350" i="2" s="1"/>
  <c r="H1348" i="2"/>
  <c r="Q1348" i="2" s="1"/>
  <c r="J1348" i="2" s="1"/>
  <c r="H1347" i="2"/>
  <c r="Q1347" i="2" s="1"/>
  <c r="H1346" i="2"/>
  <c r="Q1346" i="2" s="1"/>
  <c r="R1346" i="2" s="1"/>
  <c r="H1345" i="2"/>
  <c r="Q1345" i="2" s="1"/>
  <c r="H1344" i="2"/>
  <c r="Q1344" i="2" s="1"/>
  <c r="R1344" i="2" s="1"/>
  <c r="H1343" i="2"/>
  <c r="Q1343" i="2" s="1"/>
  <c r="H1342" i="2"/>
  <c r="Q1342" i="2" s="1"/>
  <c r="R1342" i="2" s="1"/>
  <c r="H1341" i="2"/>
  <c r="Q1341" i="2" s="1"/>
  <c r="J1341" i="2" s="1"/>
  <c r="R1341" i="2" s="1"/>
  <c r="H1340" i="2"/>
  <c r="Q1340" i="2" s="1"/>
  <c r="R1340" i="2" s="1"/>
  <c r="H1339" i="2"/>
  <c r="Q1339" i="2" s="1"/>
  <c r="R1339" i="2" s="1"/>
  <c r="H1338" i="2"/>
  <c r="Q1338" i="2" s="1"/>
  <c r="H1336" i="2"/>
  <c r="Q1336" i="2" s="1"/>
  <c r="H1333" i="2"/>
  <c r="Q1333" i="2" s="1"/>
  <c r="H1332" i="2"/>
  <c r="Q1332" i="2" s="1"/>
  <c r="H1331" i="2"/>
  <c r="Q1331" i="2" s="1"/>
  <c r="H1330" i="2"/>
  <c r="Q1330" i="2" s="1"/>
  <c r="H1329" i="2"/>
  <c r="Q1329" i="2" s="1"/>
  <c r="H1326" i="2"/>
  <c r="Q1326" i="2" s="1"/>
  <c r="H1325" i="2"/>
  <c r="Q1325" i="2" s="1"/>
  <c r="H1323" i="2"/>
  <c r="Q1323" i="2" s="1"/>
  <c r="H1322" i="2"/>
  <c r="Q1322" i="2" s="1"/>
  <c r="H1319" i="2"/>
  <c r="Q1319" i="2" s="1"/>
  <c r="H1318" i="2"/>
  <c r="Q1318" i="2" s="1"/>
  <c r="H1317" i="2"/>
  <c r="Q1317" i="2" s="1"/>
  <c r="H1316" i="2"/>
  <c r="Q1316" i="2" s="1"/>
  <c r="H1315" i="2"/>
  <c r="Q1315" i="2" s="1"/>
  <c r="H1314" i="2"/>
  <c r="Q1314" i="2" s="1"/>
  <c r="H1313" i="2"/>
  <c r="Q1313" i="2" s="1"/>
  <c r="H1312" i="2"/>
  <c r="Q1312" i="2" s="1"/>
  <c r="J1312" i="2" s="1"/>
  <c r="R1312" i="2" s="1"/>
  <c r="H1311" i="2"/>
  <c r="Q1311" i="2" s="1"/>
  <c r="J1311" i="2" s="1"/>
  <c r="H1310" i="2"/>
  <c r="Q1310" i="2" s="1"/>
  <c r="R1310" i="2" s="1"/>
  <c r="H1309" i="2"/>
  <c r="Q1309" i="2" s="1"/>
  <c r="H1308" i="2"/>
  <c r="Q1308" i="2" s="1"/>
  <c r="H1307" i="2"/>
  <c r="Q1307" i="2" s="1"/>
  <c r="H1306" i="2"/>
  <c r="Q1306" i="2" s="1"/>
  <c r="J1306" i="2" s="1"/>
  <c r="H1305" i="2"/>
  <c r="Q1305" i="2" s="1"/>
  <c r="H1304" i="2"/>
  <c r="Q1304" i="2" s="1"/>
  <c r="J1304" i="2" s="1"/>
  <c r="H1303" i="2"/>
  <c r="Q1303" i="2" s="1"/>
  <c r="H1302" i="2"/>
  <c r="Q1302" i="2" s="1"/>
  <c r="H1301" i="2"/>
  <c r="Q1301" i="2" s="1"/>
  <c r="H1298" i="2"/>
  <c r="Q1298" i="2" s="1"/>
  <c r="H1297" i="2"/>
  <c r="Q1297" i="2" s="1"/>
  <c r="H1296" i="2"/>
  <c r="Q1296" i="2" s="1"/>
  <c r="J1296" i="2" s="1"/>
  <c r="H1295" i="2"/>
  <c r="Q1295" i="2" s="1"/>
  <c r="H1294" i="2"/>
  <c r="Q1294" i="2" s="1"/>
  <c r="H1293" i="2"/>
  <c r="Q1293" i="2" s="1"/>
  <c r="H1292" i="2"/>
  <c r="Q1292" i="2" s="1"/>
  <c r="J1292" i="2" s="1"/>
  <c r="H1291" i="2"/>
  <c r="Q1291" i="2" s="1"/>
  <c r="H1289" i="2"/>
  <c r="Q1289" i="2" s="1"/>
  <c r="H1287" i="2"/>
  <c r="Q1287" i="2" s="1"/>
  <c r="J1287" i="2" s="1"/>
  <c r="H1286" i="2"/>
  <c r="Q1286" i="2" s="1"/>
  <c r="H1285" i="2"/>
  <c r="Q1285" i="2" s="1"/>
  <c r="H1284" i="2"/>
  <c r="Q1284" i="2" s="1"/>
  <c r="H1283" i="2"/>
  <c r="Q1283" i="2" s="1"/>
  <c r="H1279" i="2"/>
  <c r="Q1279" i="2" s="1"/>
  <c r="H1278" i="2"/>
  <c r="Q1278" i="2" s="1"/>
  <c r="H1277" i="2"/>
  <c r="Q1277" i="2" s="1"/>
  <c r="H1276" i="2"/>
  <c r="Q1276" i="2" s="1"/>
  <c r="H1275" i="2"/>
  <c r="Q1275" i="2" s="1"/>
  <c r="H1274" i="2"/>
  <c r="Q1274" i="2" s="1"/>
  <c r="H1273" i="2"/>
  <c r="Q1273" i="2" s="1"/>
  <c r="H1272" i="2"/>
  <c r="Q1272" i="2" s="1"/>
  <c r="H1271" i="2"/>
  <c r="Q1271" i="2" s="1"/>
  <c r="H1270" i="2"/>
  <c r="Q1270" i="2" s="1"/>
  <c r="H1269" i="2"/>
  <c r="Q1269" i="2" s="1"/>
  <c r="H1268" i="2"/>
  <c r="Q1268" i="2" s="1"/>
  <c r="H1267" i="2"/>
  <c r="Q1267" i="2" s="1"/>
  <c r="H1266" i="2"/>
  <c r="Q1266" i="2" s="1"/>
  <c r="H1265" i="2"/>
  <c r="Q1265" i="2" s="1"/>
  <c r="H1264" i="2"/>
  <c r="Q1264" i="2" s="1"/>
  <c r="H1263" i="2"/>
  <c r="Q1263" i="2" s="1"/>
  <c r="H1262" i="2"/>
  <c r="Q1262" i="2" s="1"/>
  <c r="H1261" i="2"/>
  <c r="Q1261" i="2" s="1"/>
  <c r="H1260" i="2"/>
  <c r="Q1260" i="2" s="1"/>
  <c r="H1259" i="2"/>
  <c r="Q1259" i="2" s="1"/>
  <c r="H1458" i="2"/>
  <c r="Q1458" i="2" s="1"/>
  <c r="H1258" i="2"/>
  <c r="Q1258" i="2" s="1"/>
  <c r="H1257" i="2"/>
  <c r="Q1257" i="2" s="1"/>
  <c r="H1254" i="2"/>
  <c r="Q1254" i="2" s="1"/>
  <c r="H1252" i="2"/>
  <c r="Q1252" i="2" s="1"/>
  <c r="H1251" i="2"/>
  <c r="Q1251" i="2" s="1"/>
  <c r="H1250" i="2"/>
  <c r="Q1250" i="2" s="1"/>
  <c r="H1249" i="2"/>
  <c r="Q1249" i="2" s="1"/>
  <c r="H1248" i="2"/>
  <c r="Q1248" i="2" s="1"/>
  <c r="H1244" i="2"/>
  <c r="Q1244" i="2" s="1"/>
  <c r="J1244" i="2" s="1"/>
  <c r="H1238" i="2"/>
  <c r="Q1238" i="2" s="1"/>
  <c r="H1237" i="2"/>
  <c r="Q1237" i="2" s="1"/>
  <c r="H1236" i="2"/>
  <c r="Q1236" i="2" s="1"/>
  <c r="H1235" i="2"/>
  <c r="Q1235" i="2" s="1"/>
  <c r="H1234" i="2"/>
  <c r="Q1234" i="2" s="1"/>
  <c r="H1230" i="2"/>
  <c r="Q1230" i="2" s="1"/>
  <c r="H1229" i="2"/>
  <c r="Q1229" i="2" s="1"/>
  <c r="H1228" i="2"/>
  <c r="Q1228" i="2" s="1"/>
  <c r="H1226" i="2"/>
  <c r="Q1226" i="2" s="1"/>
  <c r="H1225" i="2"/>
  <c r="Q1225" i="2" s="1"/>
  <c r="H1224" i="2"/>
  <c r="Q1224" i="2" s="1"/>
  <c r="H1223" i="2"/>
  <c r="Q1223" i="2" s="1"/>
  <c r="H1222" i="2"/>
  <c r="Q1222" i="2" s="1"/>
  <c r="H1221" i="2"/>
  <c r="Q1221" i="2" s="1"/>
  <c r="H1220" i="2"/>
  <c r="Q1220" i="2" s="1"/>
  <c r="H1219" i="2"/>
  <c r="Q1219" i="2" s="1"/>
  <c r="H1218" i="2"/>
  <c r="Q1218" i="2" s="1"/>
  <c r="H1217" i="2"/>
  <c r="Q1217" i="2" s="1"/>
  <c r="H1216" i="2"/>
  <c r="Q1216" i="2" s="1"/>
  <c r="H1215" i="2"/>
  <c r="Q1215" i="2" s="1"/>
  <c r="J1215" i="2" s="1"/>
  <c r="H1214" i="2"/>
  <c r="Q1214" i="2" s="1"/>
  <c r="H1213" i="2"/>
  <c r="Q1213" i="2" s="1"/>
  <c r="H1212" i="2"/>
  <c r="Q1212" i="2" s="1"/>
  <c r="H1210" i="2"/>
  <c r="Q1210" i="2" s="1"/>
  <c r="H1209" i="2"/>
  <c r="Q1209" i="2" s="1"/>
  <c r="H1208" i="2"/>
  <c r="Q1208" i="2" s="1"/>
  <c r="H1207" i="2"/>
  <c r="Q1207" i="2" s="1"/>
  <c r="H1206" i="2"/>
  <c r="Q1206" i="2" s="1"/>
  <c r="H1205" i="2"/>
  <c r="Q1205" i="2" s="1"/>
  <c r="H1204" i="2"/>
  <c r="Q1204" i="2" s="1"/>
  <c r="H1203" i="2"/>
  <c r="Q1203" i="2" s="1"/>
  <c r="H1202" i="2"/>
  <c r="Q1202" i="2" s="1"/>
  <c r="J1202" i="2" s="1"/>
  <c r="H1201" i="2"/>
  <c r="Q1201" i="2" s="1"/>
  <c r="J1201" i="2" s="1"/>
  <c r="H1200" i="2"/>
  <c r="Q1200" i="2" s="1"/>
  <c r="J1200" i="2" s="1"/>
  <c r="H1199" i="2"/>
  <c r="Q1199" i="2" s="1"/>
  <c r="H1198" i="2"/>
  <c r="Q1198" i="2" s="1"/>
  <c r="H1197" i="2"/>
  <c r="Q1197" i="2" s="1"/>
  <c r="H1196" i="2"/>
  <c r="Q1196" i="2" s="1"/>
  <c r="H1195" i="2"/>
  <c r="Q1195" i="2" s="1"/>
  <c r="H1194" i="2"/>
  <c r="Q1194" i="2" s="1"/>
  <c r="H1193" i="2"/>
  <c r="Q1193" i="2" s="1"/>
  <c r="H1192" i="2"/>
  <c r="Q1192" i="2" s="1"/>
  <c r="H1191" i="2"/>
  <c r="Q1191" i="2" s="1"/>
  <c r="H1190" i="2"/>
  <c r="Q1190" i="2" s="1"/>
  <c r="H1189" i="2"/>
  <c r="Q1189" i="2" s="1"/>
  <c r="H1188" i="2"/>
  <c r="Q1188" i="2" s="1"/>
  <c r="H1184" i="2"/>
  <c r="Q1184" i="2" s="1"/>
  <c r="H1183" i="2"/>
  <c r="Q1183" i="2" s="1"/>
  <c r="H1186" i="2"/>
  <c r="Q1186" i="2" s="1"/>
  <c r="H1182" i="2"/>
  <c r="Q1182" i="2" s="1"/>
  <c r="H1181" i="2"/>
  <c r="Q1181" i="2" s="1"/>
  <c r="H1180" i="2"/>
  <c r="Q1180" i="2" s="1"/>
  <c r="H1179" i="2"/>
  <c r="Q1179" i="2" s="1"/>
  <c r="H1178" i="2"/>
  <c r="Q1178" i="2" s="1"/>
  <c r="H1177" i="2"/>
  <c r="Q1177" i="2" s="1"/>
  <c r="H1176" i="2"/>
  <c r="Q1176" i="2" s="1"/>
  <c r="H1171" i="2"/>
  <c r="Q1171" i="2" s="1"/>
  <c r="H1170" i="2"/>
  <c r="Q1170" i="2" s="1"/>
  <c r="H1169" i="2"/>
  <c r="Q1169" i="2" s="1"/>
  <c r="H1168" i="2"/>
  <c r="Q1168" i="2" s="1"/>
  <c r="H1167" i="2"/>
  <c r="Q1167" i="2" s="1"/>
  <c r="H1166" i="2"/>
  <c r="Q1166" i="2" s="1"/>
  <c r="H1165" i="2"/>
  <c r="Q1165" i="2" s="1"/>
  <c r="H1164" i="2"/>
  <c r="Q1164" i="2" s="1"/>
  <c r="H1163" i="2"/>
  <c r="Q1163" i="2" s="1"/>
  <c r="H1162" i="2"/>
  <c r="Q1162" i="2" s="1"/>
  <c r="H1161" i="2"/>
  <c r="Q1161" i="2" s="1"/>
  <c r="H1160" i="2"/>
  <c r="Q1160" i="2" s="1"/>
  <c r="H1159" i="2"/>
  <c r="Q1159" i="2" s="1"/>
  <c r="H1158" i="2"/>
  <c r="Q1158" i="2" s="1"/>
  <c r="H1157" i="2"/>
  <c r="Q1157" i="2" s="1"/>
  <c r="H1156" i="2"/>
  <c r="Q1156" i="2" s="1"/>
  <c r="H1155" i="2"/>
  <c r="Q1155" i="2" s="1"/>
  <c r="H1154" i="2"/>
  <c r="Q1154" i="2" s="1"/>
  <c r="H1153" i="2"/>
  <c r="Q1153" i="2" s="1"/>
  <c r="H1152" i="2"/>
  <c r="Q1152" i="2" s="1"/>
  <c r="H1151" i="2"/>
  <c r="Q1151" i="2" s="1"/>
  <c r="H1150" i="2"/>
  <c r="Q1150" i="2" s="1"/>
  <c r="H1149" i="2"/>
  <c r="Q1149" i="2" s="1"/>
  <c r="H1148" i="2"/>
  <c r="Q1148" i="2" s="1"/>
  <c r="H1147" i="2"/>
  <c r="Q1147" i="2" s="1"/>
  <c r="H1146" i="2"/>
  <c r="Q1146" i="2" s="1"/>
  <c r="H1145" i="2"/>
  <c r="Q1145" i="2" s="1"/>
  <c r="H1141" i="2"/>
  <c r="Q1141" i="2" s="1"/>
  <c r="H1140" i="2"/>
  <c r="Q1140" i="2" s="1"/>
  <c r="H1139" i="2"/>
  <c r="Q1139" i="2" s="1"/>
  <c r="H1138" i="2"/>
  <c r="Q1138" i="2" s="1"/>
  <c r="H1136" i="2"/>
  <c r="Q1136" i="2" s="1"/>
  <c r="H1135" i="2"/>
  <c r="Q1135" i="2" s="1"/>
  <c r="H1134" i="2"/>
  <c r="Q1134" i="2" s="1"/>
  <c r="H1133" i="2"/>
  <c r="Q1133" i="2" s="1"/>
  <c r="H1132" i="2"/>
  <c r="Q1132" i="2" s="1"/>
  <c r="H1131" i="2"/>
  <c r="Q1131" i="2" s="1"/>
  <c r="H1130" i="2"/>
  <c r="Q1130" i="2" s="1"/>
  <c r="H1128" i="2"/>
  <c r="Q1128" i="2" s="1"/>
  <c r="H1127" i="2"/>
  <c r="Q1127" i="2" s="1"/>
  <c r="H1126" i="2"/>
  <c r="Q1126" i="2" s="1"/>
  <c r="H1125" i="2"/>
  <c r="Q1125" i="2" s="1"/>
  <c r="H1124" i="2"/>
  <c r="Q1124" i="2" s="1"/>
  <c r="H1123" i="2"/>
  <c r="Q1123" i="2" s="1"/>
  <c r="H1122" i="2"/>
  <c r="Q1122" i="2" s="1"/>
  <c r="H1121" i="2"/>
  <c r="Q1121" i="2" s="1"/>
  <c r="H1120" i="2"/>
  <c r="Q1120" i="2" s="1"/>
  <c r="H1119" i="2"/>
  <c r="Q1119" i="2" s="1"/>
  <c r="H1118" i="2"/>
  <c r="Q1118" i="2" s="1"/>
  <c r="H1117" i="2"/>
  <c r="Q1117" i="2" s="1"/>
  <c r="H1116" i="2"/>
  <c r="Q1116" i="2" s="1"/>
  <c r="H1115" i="2"/>
  <c r="Q1115" i="2" s="1"/>
  <c r="H1114" i="2"/>
  <c r="Q1114" i="2" s="1"/>
  <c r="H1113" i="2"/>
  <c r="Q1113" i="2" s="1"/>
  <c r="H1112" i="2"/>
  <c r="Q1112" i="2" s="1"/>
  <c r="H1111" i="2"/>
  <c r="Q1111" i="2" s="1"/>
  <c r="H1110" i="2"/>
  <c r="Q1110" i="2" s="1"/>
  <c r="H1109" i="2"/>
  <c r="Q1109" i="2" s="1"/>
  <c r="H1108" i="2"/>
  <c r="Q1108" i="2" s="1"/>
  <c r="H1107" i="2"/>
  <c r="Q1107" i="2" s="1"/>
  <c r="H1106" i="2"/>
  <c r="Q1106" i="2" s="1"/>
  <c r="H1105" i="2"/>
  <c r="Q1105" i="2" s="1"/>
  <c r="H1097" i="2"/>
  <c r="Q1097" i="2" s="1"/>
  <c r="H1096" i="2"/>
  <c r="Q1096" i="2" s="1"/>
  <c r="H1095" i="2"/>
  <c r="Q1095" i="2" s="1"/>
  <c r="H1094" i="2"/>
  <c r="Q1094" i="2" s="1"/>
  <c r="R1094" i="2" s="1"/>
  <c r="H1093" i="2"/>
  <c r="Q1093" i="2" s="1"/>
  <c r="H1092" i="2"/>
  <c r="Q1092" i="2" s="1"/>
  <c r="H1088" i="2"/>
  <c r="Q1088" i="2" s="1"/>
  <c r="H1087" i="2"/>
  <c r="Q1087" i="2" s="1"/>
  <c r="H1086" i="2"/>
  <c r="Q1086" i="2" s="1"/>
  <c r="H1085" i="2"/>
  <c r="Q1085" i="2" s="1"/>
  <c r="H1084" i="2"/>
  <c r="Q1084" i="2" s="1"/>
  <c r="H1076" i="2"/>
  <c r="Q1076" i="2" s="1"/>
  <c r="H1075" i="2"/>
  <c r="Q1075" i="2" s="1"/>
  <c r="H1074" i="2"/>
  <c r="Q1074" i="2" s="1"/>
  <c r="H1073" i="2"/>
  <c r="Q1073" i="2" s="1"/>
  <c r="H1072" i="2"/>
  <c r="Q1072" i="2" s="1"/>
  <c r="H1071" i="2"/>
  <c r="Q1071" i="2" s="1"/>
  <c r="H1070" i="2"/>
  <c r="Q1070" i="2" s="1"/>
  <c r="H1069" i="2"/>
  <c r="Q1069" i="2" s="1"/>
  <c r="H1068" i="2"/>
  <c r="Q1068" i="2" s="1"/>
  <c r="J1068" i="2" s="1"/>
  <c r="R1068" i="2" s="1"/>
  <c r="H1067" i="2"/>
  <c r="Q1067" i="2" s="1"/>
  <c r="H1066" i="2"/>
  <c r="Q1066" i="2" s="1"/>
  <c r="H1065" i="2"/>
  <c r="Q1065" i="2" s="1"/>
  <c r="H1064" i="2"/>
  <c r="Q1064" i="2" s="1"/>
  <c r="H1063" i="2"/>
  <c r="Q1063" i="2" s="1"/>
  <c r="H1062" i="2"/>
  <c r="Q1062" i="2" s="1"/>
  <c r="H1061" i="2"/>
  <c r="Q1061" i="2" s="1"/>
  <c r="H1060" i="2"/>
  <c r="Q1060" i="2" s="1"/>
  <c r="H1059" i="2"/>
  <c r="Q1059" i="2" s="1"/>
  <c r="H1058" i="2"/>
  <c r="Q1058" i="2" s="1"/>
  <c r="H1057" i="2"/>
  <c r="Q1057" i="2" s="1"/>
  <c r="H1056" i="2"/>
  <c r="Q1056" i="2" s="1"/>
  <c r="H1055" i="2"/>
  <c r="Q1055" i="2" s="1"/>
  <c r="H1054" i="2"/>
  <c r="Q1054" i="2" s="1"/>
  <c r="H1053" i="2"/>
  <c r="Q1053" i="2" s="1"/>
  <c r="H1052" i="2"/>
  <c r="Q1052" i="2" s="1"/>
  <c r="H1051" i="2"/>
  <c r="Q1051" i="2" s="1"/>
  <c r="H1050" i="2"/>
  <c r="Q1050" i="2" s="1"/>
  <c r="H1049" i="2"/>
  <c r="Q1049" i="2" s="1"/>
  <c r="H1047" i="2"/>
  <c r="Q1047" i="2" s="1"/>
  <c r="H1046" i="2"/>
  <c r="Q1046" i="2" s="1"/>
  <c r="H1044" i="2"/>
  <c r="Q1044" i="2" s="1"/>
  <c r="H1043" i="2"/>
  <c r="Q1043" i="2" s="1"/>
  <c r="H1042" i="2"/>
  <c r="Q1042" i="2" s="1"/>
  <c r="J1042" i="2" s="1"/>
  <c r="H1041" i="2"/>
  <c r="Q1041" i="2" s="1"/>
  <c r="H1040" i="2"/>
  <c r="Q1040" i="2" s="1"/>
  <c r="H1039" i="2"/>
  <c r="Q1039" i="2" s="1"/>
  <c r="H1038" i="2"/>
  <c r="Q1038" i="2" s="1"/>
  <c r="H1037" i="2"/>
  <c r="Q1037" i="2" s="1"/>
  <c r="H1036" i="2"/>
  <c r="Q1036" i="2" s="1"/>
  <c r="H1035" i="2"/>
  <c r="Q1035" i="2" s="1"/>
  <c r="H1034" i="2"/>
  <c r="Q1034" i="2" s="1"/>
  <c r="H1033" i="2"/>
  <c r="Q1033" i="2" s="1"/>
  <c r="H1032" i="2"/>
  <c r="Q1032" i="2" s="1"/>
  <c r="H1048" i="2"/>
  <c r="Q1048" i="2" s="1"/>
  <c r="J1048" i="2" s="1"/>
  <c r="H1026" i="2"/>
  <c r="Q1026" i="2" s="1"/>
  <c r="H1025" i="2"/>
  <c r="Q1025" i="2" s="1"/>
  <c r="H1024" i="2"/>
  <c r="Q1024" i="2" s="1"/>
  <c r="H1023" i="2"/>
  <c r="Q1023" i="2" s="1"/>
  <c r="H1022" i="2"/>
  <c r="Q1022" i="2" s="1"/>
  <c r="H1021" i="2"/>
  <c r="Q1021" i="2" s="1"/>
  <c r="H1020" i="2"/>
  <c r="Q1020" i="2" s="1"/>
  <c r="H1019" i="2"/>
  <c r="Q1019" i="2" s="1"/>
  <c r="H1018" i="2"/>
  <c r="Q1018" i="2" s="1"/>
  <c r="H1017" i="2"/>
  <c r="Q1017" i="2" s="1"/>
  <c r="H1016" i="2"/>
  <c r="Q1016" i="2" s="1"/>
  <c r="H1015" i="2"/>
  <c r="Q1015" i="2" s="1"/>
  <c r="H1014" i="2"/>
  <c r="Q1014" i="2" s="1"/>
  <c r="H1013" i="2"/>
  <c r="Q1013" i="2" s="1"/>
  <c r="H1012" i="2"/>
  <c r="Q1012" i="2" s="1"/>
  <c r="H1011" i="2"/>
  <c r="Q1011" i="2" s="1"/>
  <c r="H1009" i="2"/>
  <c r="Q1009" i="2" s="1"/>
  <c r="H1008" i="2"/>
  <c r="Q1008" i="2" s="1"/>
  <c r="H1007" i="2"/>
  <c r="Q1007" i="2" s="1"/>
  <c r="H1006" i="2"/>
  <c r="Q1006" i="2" s="1"/>
  <c r="H1005" i="2"/>
  <c r="Q1005" i="2" s="1"/>
  <c r="H1004" i="2"/>
  <c r="Q1004" i="2" s="1"/>
  <c r="H1003" i="2"/>
  <c r="Q1003" i="2" s="1"/>
  <c r="H1002" i="2"/>
  <c r="Q1002" i="2" s="1"/>
  <c r="H1001" i="2"/>
  <c r="Q1001" i="2" s="1"/>
  <c r="H1000" i="2"/>
  <c r="Q1000" i="2" s="1"/>
  <c r="H998" i="2"/>
  <c r="Q998" i="2" s="1"/>
  <c r="H999" i="2"/>
  <c r="Q999" i="2" s="1"/>
  <c r="H997" i="2"/>
  <c r="Q997" i="2" s="1"/>
  <c r="H996" i="2"/>
  <c r="Q996" i="2" s="1"/>
  <c r="H995" i="2"/>
  <c r="Q995" i="2" s="1"/>
  <c r="H994" i="2"/>
  <c r="Q994" i="2" s="1"/>
  <c r="H993" i="2"/>
  <c r="Q993" i="2" s="1"/>
  <c r="H992" i="2"/>
  <c r="Q992" i="2" s="1"/>
  <c r="H991" i="2"/>
  <c r="Q991" i="2" s="1"/>
  <c r="H990" i="2"/>
  <c r="Q990" i="2" s="1"/>
  <c r="H989" i="2"/>
  <c r="Q989" i="2" s="1"/>
  <c r="H988" i="2"/>
  <c r="Q988" i="2" s="1"/>
  <c r="H987" i="2"/>
  <c r="Q987" i="2" s="1"/>
  <c r="H986" i="2"/>
  <c r="Q986" i="2" s="1"/>
  <c r="H985" i="2"/>
  <c r="Q985" i="2" s="1"/>
  <c r="H984" i="2"/>
  <c r="Q984" i="2" s="1"/>
  <c r="H983" i="2"/>
  <c r="Q983" i="2" s="1"/>
  <c r="J983" i="2" s="1"/>
  <c r="H982" i="2"/>
  <c r="Q982" i="2" s="1"/>
  <c r="H981" i="2"/>
  <c r="Q981" i="2" s="1"/>
  <c r="H980" i="2"/>
  <c r="Q980" i="2" s="1"/>
  <c r="H979" i="2"/>
  <c r="Q979" i="2" s="1"/>
  <c r="J979" i="2" s="1"/>
  <c r="H978" i="2"/>
  <c r="Q978" i="2" s="1"/>
  <c r="J978" i="2" s="1"/>
  <c r="H977" i="2"/>
  <c r="Q977" i="2" s="1"/>
  <c r="H976" i="2"/>
  <c r="Q976" i="2" s="1"/>
  <c r="H975" i="2"/>
  <c r="Q975" i="2" s="1"/>
  <c r="H974" i="2"/>
  <c r="Q974" i="2" s="1"/>
  <c r="H973" i="2"/>
  <c r="Q973" i="2" s="1"/>
  <c r="H972" i="2"/>
  <c r="Q972" i="2" s="1"/>
  <c r="H970" i="2"/>
  <c r="Q970" i="2" s="1"/>
  <c r="H969" i="2"/>
  <c r="Q969" i="2" s="1"/>
  <c r="H968" i="2"/>
  <c r="Q968" i="2" s="1"/>
  <c r="H967" i="2"/>
  <c r="Q967" i="2" s="1"/>
  <c r="H966" i="2"/>
  <c r="Q966" i="2" s="1"/>
  <c r="H965" i="2"/>
  <c r="Q965" i="2" s="1"/>
  <c r="J965" i="2" s="1"/>
  <c r="H964" i="2"/>
  <c r="Q964" i="2" s="1"/>
  <c r="R964" i="2" s="1"/>
  <c r="H963" i="2"/>
  <c r="Q963" i="2" s="1"/>
  <c r="H962" i="2"/>
  <c r="Q962" i="2" s="1"/>
  <c r="H961" i="2"/>
  <c r="Q961" i="2" s="1"/>
  <c r="H960" i="2"/>
  <c r="Q960" i="2" s="1"/>
  <c r="H959" i="2"/>
  <c r="Q959" i="2" s="1"/>
  <c r="H958" i="2"/>
  <c r="Q958" i="2" s="1"/>
  <c r="H957" i="2"/>
  <c r="Q957" i="2" s="1"/>
  <c r="H956" i="2"/>
  <c r="Q956" i="2" s="1"/>
  <c r="H955" i="2"/>
  <c r="Q955" i="2" s="1"/>
  <c r="H954" i="2"/>
  <c r="Q954" i="2" s="1"/>
  <c r="H953" i="2"/>
  <c r="Q953" i="2" s="1"/>
  <c r="H952" i="2"/>
  <c r="Q952" i="2" s="1"/>
  <c r="H951" i="2"/>
  <c r="Q951" i="2" s="1"/>
  <c r="H950" i="2"/>
  <c r="Q950" i="2" s="1"/>
  <c r="H949" i="2"/>
  <c r="Q949" i="2" s="1"/>
  <c r="H948" i="2"/>
  <c r="Q948" i="2" s="1"/>
  <c r="H947" i="2"/>
  <c r="Q947" i="2" s="1"/>
  <c r="H946" i="2"/>
  <c r="Q946" i="2" s="1"/>
  <c r="H944" i="2"/>
  <c r="Q944" i="2" s="1"/>
  <c r="H941" i="2"/>
  <c r="Q941" i="2" s="1"/>
  <c r="H940" i="2"/>
  <c r="Q940" i="2" s="1"/>
  <c r="H939" i="2"/>
  <c r="Q939" i="2" s="1"/>
  <c r="H938" i="2"/>
  <c r="Q938" i="2" s="1"/>
  <c r="H937" i="2"/>
  <c r="Q937" i="2" s="1"/>
  <c r="H936" i="2"/>
  <c r="Q936" i="2" s="1"/>
  <c r="H935" i="2"/>
  <c r="Q935" i="2" s="1"/>
  <c r="H934" i="2"/>
  <c r="Q934" i="2" s="1"/>
  <c r="H933" i="2"/>
  <c r="Q933" i="2" s="1"/>
  <c r="H932" i="2"/>
  <c r="Q932" i="2" s="1"/>
  <c r="H931" i="2"/>
  <c r="Q931" i="2" s="1"/>
  <c r="H930" i="2"/>
  <c r="Q930" i="2" s="1"/>
  <c r="H929" i="2"/>
  <c r="Q929" i="2" s="1"/>
  <c r="H928" i="2"/>
  <c r="Q928" i="2" s="1"/>
  <c r="H927" i="2"/>
  <c r="Q927" i="2" s="1"/>
  <c r="H926" i="2"/>
  <c r="Q926" i="2" s="1"/>
  <c r="H925" i="2"/>
  <c r="Q925" i="2" s="1"/>
  <c r="H924" i="2"/>
  <c r="Q924" i="2" s="1"/>
  <c r="H923" i="2"/>
  <c r="Q923" i="2" s="1"/>
  <c r="H922" i="2"/>
  <c r="Q922" i="2" s="1"/>
  <c r="H921" i="2"/>
  <c r="Q921" i="2" s="1"/>
  <c r="H920" i="2"/>
  <c r="Q920" i="2" s="1"/>
  <c r="H919" i="2"/>
  <c r="Q919" i="2" s="1"/>
  <c r="H918" i="2"/>
  <c r="Q918" i="2" s="1"/>
  <c r="H917" i="2"/>
  <c r="Q917" i="2" s="1"/>
  <c r="H916" i="2"/>
  <c r="Q916" i="2" s="1"/>
  <c r="H915" i="2"/>
  <c r="Q915" i="2" s="1"/>
  <c r="H914" i="2"/>
  <c r="Q914" i="2" s="1"/>
  <c r="H913" i="2"/>
  <c r="Q913" i="2" s="1"/>
  <c r="H912" i="2"/>
  <c r="Q912" i="2" s="1"/>
  <c r="H911" i="2"/>
  <c r="Q911" i="2" s="1"/>
  <c r="J911" i="2" s="1"/>
  <c r="H910" i="2"/>
  <c r="Q910" i="2" s="1"/>
  <c r="H909" i="2"/>
  <c r="Q909" i="2" s="1"/>
  <c r="J909" i="2" s="1"/>
  <c r="H907" i="2"/>
  <c r="Q907" i="2" s="1"/>
  <c r="H906" i="2"/>
  <c r="Q906" i="2" s="1"/>
  <c r="R906" i="2" s="1"/>
  <c r="H904" i="2"/>
  <c r="Q904" i="2" s="1"/>
  <c r="H902" i="2"/>
  <c r="Q902" i="2" s="1"/>
  <c r="H901" i="2"/>
  <c r="Q901" i="2" s="1"/>
  <c r="H899" i="2"/>
  <c r="Q899" i="2" s="1"/>
  <c r="H898" i="2"/>
  <c r="Q898" i="2" s="1"/>
  <c r="H897" i="2"/>
  <c r="Q897" i="2" s="1"/>
  <c r="H896" i="2"/>
  <c r="Q896" i="2" s="1"/>
  <c r="H895" i="2"/>
  <c r="Q895" i="2" s="1"/>
  <c r="H894" i="2"/>
  <c r="Q894" i="2" s="1"/>
  <c r="H893" i="2"/>
  <c r="Q893" i="2" s="1"/>
  <c r="H891" i="2"/>
  <c r="Q891" i="2" s="1"/>
  <c r="H890" i="2"/>
  <c r="Q890" i="2" s="1"/>
  <c r="H889" i="2"/>
  <c r="Q889" i="2" s="1"/>
  <c r="H888" i="2"/>
  <c r="Q888" i="2" s="1"/>
  <c r="H886" i="2"/>
  <c r="Q886" i="2" s="1"/>
  <c r="H884" i="2"/>
  <c r="Q884" i="2" s="1"/>
  <c r="H883" i="2"/>
  <c r="Q883" i="2" s="1"/>
  <c r="H882" i="2"/>
  <c r="Q882" i="2" s="1"/>
  <c r="H881" i="2"/>
  <c r="Q881" i="2" s="1"/>
  <c r="H879" i="2"/>
  <c r="Q879" i="2" s="1"/>
  <c r="R879" i="2" s="1"/>
  <c r="H878" i="2"/>
  <c r="Q878" i="2" s="1"/>
  <c r="J878" i="2" s="1"/>
  <c r="R878" i="2" s="1"/>
  <c r="H877" i="2"/>
  <c r="Q877" i="2" s="1"/>
  <c r="H876" i="2"/>
  <c r="Q876" i="2" s="1"/>
  <c r="H875" i="2"/>
  <c r="Q875" i="2" s="1"/>
  <c r="H874" i="2"/>
  <c r="Q874" i="2" s="1"/>
  <c r="H873" i="2"/>
  <c r="Q873" i="2" s="1"/>
  <c r="H872" i="2"/>
  <c r="Q872" i="2" s="1"/>
  <c r="H871" i="2"/>
  <c r="Q871" i="2" s="1"/>
  <c r="J871" i="2" s="1"/>
  <c r="H815" i="2"/>
  <c r="Q815" i="2" s="1"/>
  <c r="H870" i="2"/>
  <c r="Q870" i="2" s="1"/>
  <c r="H869" i="2"/>
  <c r="Q869" i="2" s="1"/>
  <c r="H868" i="2"/>
  <c r="Q868" i="2" s="1"/>
  <c r="H866" i="2"/>
  <c r="Q866" i="2" s="1"/>
  <c r="H864" i="2"/>
  <c r="Q864" i="2" s="1"/>
  <c r="H863" i="2"/>
  <c r="Q863" i="2" s="1"/>
  <c r="H862" i="2"/>
  <c r="Q862" i="2" s="1"/>
  <c r="H861" i="2"/>
  <c r="Q861" i="2" s="1"/>
  <c r="J861" i="2" s="1"/>
  <c r="H860" i="2"/>
  <c r="Q860" i="2" s="1"/>
  <c r="H859" i="2"/>
  <c r="Q859" i="2" s="1"/>
  <c r="H858" i="2"/>
  <c r="Q858" i="2" s="1"/>
  <c r="H857" i="2"/>
  <c r="Q857" i="2" s="1"/>
  <c r="H856" i="2"/>
  <c r="Q856" i="2" s="1"/>
  <c r="H855" i="2"/>
  <c r="Q855" i="2" s="1"/>
  <c r="H854" i="2"/>
  <c r="Q854" i="2" s="1"/>
  <c r="H853" i="2"/>
  <c r="Q853" i="2" s="1"/>
  <c r="H852" i="2"/>
  <c r="Q852" i="2" s="1"/>
  <c r="H851" i="2"/>
  <c r="Q851" i="2" s="1"/>
  <c r="H850" i="2"/>
  <c r="Q850" i="2" s="1"/>
  <c r="H849" i="2"/>
  <c r="Q849" i="2" s="1"/>
  <c r="H848" i="2"/>
  <c r="Q848" i="2" s="1"/>
  <c r="H847" i="2"/>
  <c r="Q847" i="2" s="1"/>
  <c r="H846" i="2"/>
  <c r="Q846" i="2" s="1"/>
  <c r="H845" i="2"/>
  <c r="Q845" i="2" s="1"/>
  <c r="H844" i="2"/>
  <c r="Q844" i="2" s="1"/>
  <c r="H843" i="2"/>
  <c r="Q843" i="2" s="1"/>
  <c r="H842" i="2"/>
  <c r="Q842" i="2" s="1"/>
  <c r="H840" i="2"/>
  <c r="Q840" i="2" s="1"/>
  <c r="H839" i="2"/>
  <c r="Q839" i="2" s="1"/>
  <c r="H838" i="2"/>
  <c r="Q838" i="2" s="1"/>
  <c r="H837" i="2"/>
  <c r="Q837" i="2" s="1"/>
  <c r="H836" i="2"/>
  <c r="Q836" i="2" s="1"/>
  <c r="H835" i="2"/>
  <c r="Q835" i="2" s="1"/>
  <c r="H834" i="2"/>
  <c r="Q834" i="2" s="1"/>
  <c r="H833" i="2"/>
  <c r="Q833" i="2" s="1"/>
  <c r="H832" i="2"/>
  <c r="Q832" i="2" s="1"/>
  <c r="H831" i="2"/>
  <c r="Q831" i="2" s="1"/>
  <c r="H830" i="2"/>
  <c r="Q830" i="2" s="1"/>
  <c r="H829" i="2"/>
  <c r="Q829" i="2" s="1"/>
  <c r="J829" i="2" s="1"/>
  <c r="H828" i="2"/>
  <c r="Q828" i="2" s="1"/>
  <c r="J828" i="2" s="1"/>
  <c r="H827" i="2"/>
  <c r="Q827" i="2" s="1"/>
  <c r="J827" i="2" s="1"/>
  <c r="H826" i="2"/>
  <c r="Q826" i="2" s="1"/>
  <c r="J826" i="2" s="1"/>
  <c r="H825" i="2"/>
  <c r="Q825" i="2" s="1"/>
  <c r="H824" i="2"/>
  <c r="Q824" i="2" s="1"/>
  <c r="H823" i="2"/>
  <c r="Q823" i="2" s="1"/>
  <c r="H822" i="2"/>
  <c r="Q822" i="2" s="1"/>
  <c r="H821" i="2"/>
  <c r="Q821" i="2" s="1"/>
  <c r="J821" i="2" s="1"/>
  <c r="H820" i="2"/>
  <c r="Q820" i="2" s="1"/>
  <c r="H819" i="2"/>
  <c r="Q819" i="2" s="1"/>
  <c r="H816" i="2"/>
  <c r="Q816" i="2" s="1"/>
  <c r="H814" i="2"/>
  <c r="Q814" i="2" s="1"/>
  <c r="H812" i="2"/>
  <c r="Q812" i="2" s="1"/>
  <c r="H811" i="2"/>
  <c r="Q811" i="2" s="1"/>
  <c r="H810" i="2"/>
  <c r="Q810" i="2" s="1"/>
  <c r="H809" i="2"/>
  <c r="Q809" i="2" s="1"/>
  <c r="H808" i="2"/>
  <c r="Q808" i="2" s="1"/>
  <c r="H807" i="2"/>
  <c r="Q807" i="2" s="1"/>
  <c r="R807" i="2" s="1"/>
  <c r="H806" i="2"/>
  <c r="Q806" i="2" s="1"/>
  <c r="J806" i="2" s="1"/>
  <c r="R806" i="2" s="1"/>
  <c r="H803" i="2"/>
  <c r="Q803" i="2" s="1"/>
  <c r="H802" i="2"/>
  <c r="Q802" i="2" s="1"/>
  <c r="H801" i="2"/>
  <c r="Q801" i="2" s="1"/>
  <c r="H800" i="2"/>
  <c r="Q800" i="2" s="1"/>
  <c r="H799" i="2"/>
  <c r="Q799" i="2" s="1"/>
  <c r="H798" i="2"/>
  <c r="Q798" i="2" s="1"/>
  <c r="H797" i="2"/>
  <c r="Q797" i="2" s="1"/>
  <c r="R797" i="2" s="1"/>
  <c r="H793" i="2"/>
  <c r="Q793" i="2" s="1"/>
  <c r="H792" i="2"/>
  <c r="Q792" i="2" s="1"/>
  <c r="H791" i="2"/>
  <c r="Q791" i="2" s="1"/>
  <c r="R791" i="2" s="1"/>
  <c r="H790" i="2"/>
  <c r="Q790" i="2" s="1"/>
  <c r="H789" i="2"/>
  <c r="Q789" i="2" s="1"/>
  <c r="J789" i="2" s="1"/>
  <c r="H788" i="2"/>
  <c r="Q788" i="2" s="1"/>
  <c r="J788" i="2" s="1"/>
  <c r="H787" i="2"/>
  <c r="Q787" i="2" s="1"/>
  <c r="H785" i="2"/>
  <c r="Q785" i="2" s="1"/>
  <c r="H784" i="2"/>
  <c r="Q784" i="2" s="1"/>
  <c r="H783" i="2"/>
  <c r="Q783" i="2" s="1"/>
  <c r="H782" i="2"/>
  <c r="Q782" i="2" s="1"/>
  <c r="H344" i="2"/>
  <c r="Q344" i="2" s="1"/>
  <c r="R344" i="2" s="1"/>
  <c r="S344" i="2" s="1"/>
  <c r="H335" i="2"/>
  <c r="Q335" i="2" s="1"/>
  <c r="H320" i="2"/>
  <c r="Q320" i="2" s="1"/>
  <c r="J320" i="2" s="1"/>
  <c r="H774" i="2"/>
  <c r="Q774" i="2" s="1"/>
  <c r="H773" i="2"/>
  <c r="Q773" i="2" s="1"/>
  <c r="H772" i="2"/>
  <c r="Q772" i="2" s="1"/>
  <c r="H771" i="2"/>
  <c r="Q771" i="2" s="1"/>
  <c r="H770" i="2"/>
  <c r="Q770" i="2" s="1"/>
  <c r="H769" i="2"/>
  <c r="Q769" i="2" s="1"/>
  <c r="H768" i="2"/>
  <c r="Q768" i="2" s="1"/>
  <c r="H767" i="2"/>
  <c r="Q767" i="2" s="1"/>
  <c r="H766" i="2"/>
  <c r="Q766" i="2" s="1"/>
  <c r="H765" i="2"/>
  <c r="Q765" i="2" s="1"/>
  <c r="J765" i="2" s="1"/>
  <c r="H764" i="2"/>
  <c r="Q764" i="2" s="1"/>
  <c r="H763" i="2"/>
  <c r="Q763" i="2" s="1"/>
  <c r="H762" i="2"/>
  <c r="Q762" i="2" s="1"/>
  <c r="H761" i="2"/>
  <c r="Q761" i="2" s="1"/>
  <c r="H760" i="2"/>
  <c r="Q760" i="2" s="1"/>
  <c r="J760" i="2" s="1"/>
  <c r="H759" i="2"/>
  <c r="Q759" i="2" s="1"/>
  <c r="H758" i="2"/>
  <c r="Q758" i="2" s="1"/>
  <c r="H757" i="2"/>
  <c r="Q757" i="2" s="1"/>
  <c r="H753" i="2"/>
  <c r="Q753" i="2" s="1"/>
  <c r="H752" i="2"/>
  <c r="Q752" i="2" s="1"/>
  <c r="H730" i="2"/>
  <c r="Q730" i="2" s="1"/>
  <c r="H735" i="2"/>
  <c r="Q735" i="2" s="1"/>
  <c r="H734" i="2"/>
  <c r="Q734" i="2" s="1"/>
  <c r="H733" i="2"/>
  <c r="Q733" i="2" s="1"/>
  <c r="H732" i="2"/>
  <c r="Q732" i="2" s="1"/>
  <c r="H731" i="2"/>
  <c r="Q731" i="2" s="1"/>
  <c r="H729" i="2"/>
  <c r="Q729" i="2" s="1"/>
  <c r="H728" i="2"/>
  <c r="Q728" i="2" s="1"/>
  <c r="H727" i="2"/>
  <c r="Q727" i="2" s="1"/>
  <c r="H726" i="2"/>
  <c r="Q726" i="2" s="1"/>
  <c r="H725" i="2"/>
  <c r="Q725" i="2" s="1"/>
  <c r="H724" i="2"/>
  <c r="Q724" i="2" s="1"/>
  <c r="H723" i="2"/>
  <c r="Q723" i="2" s="1"/>
  <c r="H722" i="2"/>
  <c r="Q722" i="2" s="1"/>
  <c r="H721" i="2"/>
  <c r="Q721" i="2" s="1"/>
  <c r="H720" i="2"/>
  <c r="Q720" i="2" s="1"/>
  <c r="H719" i="2"/>
  <c r="Q719" i="2" s="1"/>
  <c r="H718" i="2"/>
  <c r="Q718" i="2" s="1"/>
  <c r="H717" i="2"/>
  <c r="Q717" i="2" s="1"/>
  <c r="H716" i="2"/>
  <c r="Q716" i="2" s="1"/>
  <c r="H715" i="2"/>
  <c r="Q715" i="2" s="1"/>
  <c r="H714" i="2"/>
  <c r="Q714" i="2" s="1"/>
  <c r="J714" i="2" s="1"/>
  <c r="R714" i="2" s="1"/>
  <c r="H713" i="2"/>
  <c r="Q713" i="2" s="1"/>
  <c r="J713" i="2" s="1"/>
  <c r="R713" i="2" s="1"/>
  <c r="H712" i="2"/>
  <c r="Q712" i="2" s="1"/>
  <c r="J712" i="2" s="1"/>
  <c r="H711" i="2"/>
  <c r="Q711" i="2" s="1"/>
  <c r="H710" i="2"/>
  <c r="Q710" i="2" s="1"/>
  <c r="H708" i="2"/>
  <c r="Q708" i="2" s="1"/>
  <c r="H707" i="2"/>
  <c r="Q707" i="2" s="1"/>
  <c r="H706" i="2"/>
  <c r="Q706" i="2" s="1"/>
  <c r="H705" i="2"/>
  <c r="Q705" i="2" s="1"/>
  <c r="H704" i="2"/>
  <c r="Q704" i="2" s="1"/>
  <c r="H703" i="2"/>
  <c r="Q703" i="2" s="1"/>
  <c r="H702" i="2"/>
  <c r="Q702" i="2" s="1"/>
  <c r="H689" i="2"/>
  <c r="Q689" i="2" s="1"/>
  <c r="H681" i="2"/>
  <c r="Q681" i="2" s="1"/>
  <c r="H680" i="2"/>
  <c r="Q680" i="2" s="1"/>
  <c r="H679" i="2"/>
  <c r="Q679" i="2" s="1"/>
  <c r="H678" i="2"/>
  <c r="Q678" i="2" s="1"/>
  <c r="H677" i="2"/>
  <c r="Q677" i="2" s="1"/>
  <c r="H676" i="2"/>
  <c r="Q676" i="2" s="1"/>
  <c r="H675" i="2"/>
  <c r="Q675" i="2" s="1"/>
  <c r="H674" i="2"/>
  <c r="Q674" i="2" s="1"/>
  <c r="H666" i="2"/>
  <c r="Q666" i="2" s="1"/>
  <c r="H665" i="2"/>
  <c r="Q665" i="2" s="1"/>
  <c r="H663" i="2"/>
  <c r="Q663" i="2" s="1"/>
  <c r="H662" i="2"/>
  <c r="Q662" i="2" s="1"/>
  <c r="H660" i="2"/>
  <c r="Q660" i="2" s="1"/>
  <c r="H659" i="2"/>
  <c r="Q659" i="2" s="1"/>
  <c r="H658" i="2"/>
  <c r="Q658" i="2" s="1"/>
  <c r="H657" i="2"/>
  <c r="Q657" i="2" s="1"/>
  <c r="H656" i="2"/>
  <c r="Q656" i="2" s="1"/>
  <c r="H647" i="2"/>
  <c r="Q647" i="2" s="1"/>
  <c r="H646" i="2"/>
  <c r="Q646" i="2" s="1"/>
  <c r="H645" i="2"/>
  <c r="Q645" i="2" s="1"/>
  <c r="H644" i="2"/>
  <c r="Q644" i="2" s="1"/>
  <c r="H643" i="2"/>
  <c r="Q643" i="2" s="1"/>
  <c r="H642" i="2"/>
  <c r="Q642" i="2" s="1"/>
  <c r="H641" i="2"/>
  <c r="Q641" i="2" s="1"/>
  <c r="H640" i="2"/>
  <c r="Q640" i="2" s="1"/>
  <c r="H637" i="2"/>
  <c r="Q637" i="2" s="1"/>
  <c r="H636" i="2"/>
  <c r="Q636" i="2" s="1"/>
  <c r="H635" i="2"/>
  <c r="Q635" i="2" s="1"/>
  <c r="H634" i="2"/>
  <c r="Q634" i="2" s="1"/>
  <c r="H633" i="2"/>
  <c r="Q633" i="2" s="1"/>
  <c r="H632" i="2"/>
  <c r="Q632" i="2" s="1"/>
  <c r="H631" i="2"/>
  <c r="Q631" i="2" s="1"/>
  <c r="H630" i="2"/>
  <c r="Q630" i="2" s="1"/>
  <c r="H629" i="2"/>
  <c r="Q629" i="2" s="1"/>
  <c r="H628" i="2"/>
  <c r="Q628" i="2" s="1"/>
  <c r="H627" i="2"/>
  <c r="Q627" i="2" s="1"/>
  <c r="H626" i="2"/>
  <c r="Q626" i="2" s="1"/>
  <c r="H625" i="2"/>
  <c r="Q625" i="2" s="1"/>
  <c r="H623" i="2"/>
  <c r="Q623" i="2" s="1"/>
  <c r="H622" i="2"/>
  <c r="Q622" i="2" s="1"/>
  <c r="H621" i="2"/>
  <c r="Q621" i="2" s="1"/>
  <c r="H620" i="2"/>
  <c r="Q620" i="2" s="1"/>
  <c r="H619" i="2"/>
  <c r="Q619" i="2" s="1"/>
  <c r="H618" i="2"/>
  <c r="Q618" i="2" s="1"/>
  <c r="H617" i="2"/>
  <c r="Q617" i="2" s="1"/>
  <c r="H616" i="2"/>
  <c r="Q616" i="2" s="1"/>
  <c r="H615" i="2"/>
  <c r="Q615" i="2" s="1"/>
  <c r="H614" i="2"/>
  <c r="Q614" i="2" s="1"/>
  <c r="H613" i="2"/>
  <c r="Q613" i="2" s="1"/>
  <c r="H612" i="2"/>
  <c r="Q612" i="2" s="1"/>
  <c r="J612" i="2" s="1"/>
  <c r="R612" i="2" s="1"/>
  <c r="H611" i="2"/>
  <c r="Q611" i="2" s="1"/>
  <c r="H610" i="2"/>
  <c r="Q610" i="2" s="1"/>
  <c r="H609" i="2"/>
  <c r="Q609" i="2" s="1"/>
  <c r="H608" i="2"/>
  <c r="Q608" i="2" s="1"/>
  <c r="H607" i="2"/>
  <c r="Q607" i="2" s="1"/>
  <c r="H606" i="2"/>
  <c r="Q606" i="2" s="1"/>
  <c r="H605" i="2"/>
  <c r="Q605" i="2" s="1"/>
  <c r="H604" i="2"/>
  <c r="Q604" i="2" s="1"/>
  <c r="H603" i="2"/>
  <c r="Q603" i="2" s="1"/>
  <c r="H602" i="2"/>
  <c r="Q602" i="2" s="1"/>
  <c r="H601" i="2"/>
  <c r="Q601" i="2" s="1"/>
  <c r="H600" i="2"/>
  <c r="Q600" i="2" s="1"/>
  <c r="H599" i="2"/>
  <c r="Q599" i="2" s="1"/>
  <c r="H598" i="2"/>
  <c r="Q598" i="2" s="1"/>
  <c r="H597" i="2"/>
  <c r="Q597" i="2" s="1"/>
  <c r="H596" i="2"/>
  <c r="Q596" i="2" s="1"/>
  <c r="H595" i="2"/>
  <c r="Q595" i="2" s="1"/>
  <c r="H594" i="2"/>
  <c r="Q594" i="2" s="1"/>
  <c r="H593" i="2"/>
  <c r="Q593" i="2" s="1"/>
  <c r="H592" i="2"/>
  <c r="Q592" i="2" s="1"/>
  <c r="H591" i="2"/>
  <c r="Q591" i="2" s="1"/>
  <c r="H590" i="2"/>
  <c r="Q590" i="2" s="1"/>
  <c r="H589" i="2"/>
  <c r="Q589" i="2" s="1"/>
  <c r="H588" i="2"/>
  <c r="Q588" i="2" s="1"/>
  <c r="H587" i="2"/>
  <c r="Q587" i="2" s="1"/>
  <c r="H586" i="2"/>
  <c r="Q586" i="2" s="1"/>
  <c r="H585" i="2"/>
  <c r="Q585" i="2" s="1"/>
  <c r="H584" i="2"/>
  <c r="Q584" i="2" s="1"/>
  <c r="H583" i="2"/>
  <c r="Q583" i="2" s="1"/>
  <c r="H582" i="2"/>
  <c r="Q582" i="2" s="1"/>
  <c r="H581" i="2"/>
  <c r="Q581" i="2" s="1"/>
  <c r="H580" i="2"/>
  <c r="Q580" i="2" s="1"/>
  <c r="H579" i="2"/>
  <c r="Q579" i="2" s="1"/>
  <c r="H578" i="2"/>
  <c r="Q578" i="2" s="1"/>
  <c r="H577" i="2"/>
  <c r="Q577" i="2" s="1"/>
  <c r="H576" i="2"/>
  <c r="Q576" i="2" s="1"/>
  <c r="H575" i="2"/>
  <c r="Q575" i="2" s="1"/>
  <c r="H574" i="2"/>
  <c r="Q574" i="2" s="1"/>
  <c r="H573" i="2"/>
  <c r="Q573" i="2" s="1"/>
  <c r="H572" i="2"/>
  <c r="Q572" i="2" s="1"/>
  <c r="H571" i="2"/>
  <c r="Q571" i="2" s="1"/>
  <c r="H570" i="2"/>
  <c r="Q570" i="2" s="1"/>
  <c r="H569" i="2"/>
  <c r="Q569" i="2" s="1"/>
  <c r="H568" i="2"/>
  <c r="Q568" i="2" s="1"/>
  <c r="H567" i="2"/>
  <c r="Q567" i="2" s="1"/>
  <c r="H566" i="2"/>
  <c r="Q566" i="2" s="1"/>
  <c r="H565" i="2"/>
  <c r="Q565" i="2" s="1"/>
  <c r="H564" i="2"/>
  <c r="Q564" i="2" s="1"/>
  <c r="H563" i="2"/>
  <c r="Q563" i="2" s="1"/>
  <c r="J563" i="2" s="1"/>
  <c r="H562" i="2"/>
  <c r="Q562" i="2" s="1"/>
  <c r="J562" i="2" s="1"/>
  <c r="H561" i="2"/>
  <c r="Q561" i="2" s="1"/>
  <c r="H560" i="2"/>
  <c r="Q560" i="2" s="1"/>
  <c r="H559" i="2"/>
  <c r="Q559" i="2" s="1"/>
  <c r="H558" i="2"/>
  <c r="Q558" i="2" s="1"/>
  <c r="H557" i="2"/>
  <c r="Q557" i="2" s="1"/>
  <c r="H556" i="2"/>
  <c r="Q556" i="2" s="1"/>
  <c r="H555" i="2"/>
  <c r="Q555" i="2" s="1"/>
  <c r="H554" i="2"/>
  <c r="Q554" i="2" s="1"/>
  <c r="H553" i="2"/>
  <c r="Q553" i="2" s="1"/>
  <c r="H552" i="2"/>
  <c r="Q552" i="2" s="1"/>
  <c r="H551" i="2"/>
  <c r="Q551" i="2" s="1"/>
  <c r="H550" i="2"/>
  <c r="Q550" i="2" s="1"/>
  <c r="H549" i="2"/>
  <c r="Q549" i="2" s="1"/>
  <c r="H548" i="2"/>
  <c r="Q548" i="2" s="1"/>
  <c r="H547" i="2"/>
  <c r="Q547" i="2" s="1"/>
  <c r="H546" i="2"/>
  <c r="Q546" i="2" s="1"/>
  <c r="H528" i="2"/>
  <c r="Q528" i="2" s="1"/>
  <c r="H522" i="2"/>
  <c r="Q522" i="2" s="1"/>
  <c r="H520" i="2"/>
  <c r="Q520" i="2" s="1"/>
  <c r="H519" i="2"/>
  <c r="Q519" i="2" s="1"/>
  <c r="H518" i="2"/>
  <c r="Q518" i="2" s="1"/>
  <c r="H517" i="2"/>
  <c r="Q517" i="2" s="1"/>
  <c r="H516" i="2"/>
  <c r="Q516" i="2" s="1"/>
  <c r="H515" i="2"/>
  <c r="Q515" i="2" s="1"/>
  <c r="H514" i="2"/>
  <c r="Q514" i="2" s="1"/>
  <c r="H513" i="2"/>
  <c r="Q513" i="2" s="1"/>
  <c r="H512" i="2"/>
  <c r="Q512" i="2" s="1"/>
  <c r="H509" i="2"/>
  <c r="Q509" i="2" s="1"/>
  <c r="J509" i="2" s="1"/>
  <c r="H508" i="2"/>
  <c r="Q508" i="2" s="1"/>
  <c r="H506" i="2"/>
  <c r="Q506" i="2" s="1"/>
  <c r="J506" i="2" s="1"/>
  <c r="H503" i="2"/>
  <c r="Q503" i="2" s="1"/>
  <c r="H502" i="2"/>
  <c r="Q502" i="2" s="1"/>
  <c r="H501" i="2"/>
  <c r="Q501" i="2" s="1"/>
  <c r="R501" i="2" s="1"/>
  <c r="H500" i="2"/>
  <c r="Q500" i="2" s="1"/>
  <c r="R500" i="2" s="1"/>
  <c r="H499" i="2"/>
  <c r="Q499" i="2" s="1"/>
  <c r="R499" i="2" s="1"/>
  <c r="H498" i="2"/>
  <c r="Q498" i="2" s="1"/>
  <c r="R498" i="2" s="1"/>
  <c r="H497" i="2"/>
  <c r="Q497" i="2" s="1"/>
  <c r="H496" i="2"/>
  <c r="Q496" i="2" s="1"/>
  <c r="H495" i="2"/>
  <c r="Q495" i="2" s="1"/>
  <c r="H494" i="2"/>
  <c r="Q494" i="2" s="1"/>
  <c r="H493" i="2"/>
  <c r="Q493" i="2" s="1"/>
  <c r="H492" i="2"/>
  <c r="Q492" i="2" s="1"/>
  <c r="H491" i="2"/>
  <c r="Q491" i="2" s="1"/>
  <c r="H490" i="2"/>
  <c r="Q490" i="2" s="1"/>
  <c r="H489" i="2"/>
  <c r="Q489" i="2" s="1"/>
  <c r="H488" i="2"/>
  <c r="Q488" i="2" s="1"/>
  <c r="H487" i="2"/>
  <c r="Q487" i="2" s="1"/>
  <c r="H486" i="2"/>
  <c r="Q486" i="2" s="1"/>
  <c r="H485" i="2"/>
  <c r="Q485" i="2" s="1"/>
  <c r="H484" i="2"/>
  <c r="Q484" i="2" s="1"/>
  <c r="H483" i="2"/>
  <c r="Q483" i="2" s="1"/>
  <c r="H482" i="2"/>
  <c r="Q482" i="2" s="1"/>
  <c r="H481" i="2"/>
  <c r="Q481" i="2" s="1"/>
  <c r="H480" i="2"/>
  <c r="Q480" i="2" s="1"/>
  <c r="H479" i="2"/>
  <c r="Q479" i="2" s="1"/>
  <c r="H478" i="2"/>
  <c r="Q478" i="2" s="1"/>
  <c r="H477" i="2"/>
  <c r="Q477" i="2" s="1"/>
  <c r="H476" i="2"/>
  <c r="Q476" i="2" s="1"/>
  <c r="H475" i="2"/>
  <c r="Q475" i="2" s="1"/>
  <c r="H474" i="2"/>
  <c r="Q474" i="2" s="1"/>
  <c r="H473" i="2"/>
  <c r="Q473" i="2" s="1"/>
  <c r="H472" i="2"/>
  <c r="Q472" i="2" s="1"/>
  <c r="H471" i="2"/>
  <c r="Q471" i="2" s="1"/>
  <c r="J471" i="2" s="1"/>
  <c r="H470" i="2"/>
  <c r="Q470" i="2" s="1"/>
  <c r="H469" i="2"/>
  <c r="Q469" i="2" s="1"/>
  <c r="H468" i="2"/>
  <c r="Q468" i="2" s="1"/>
  <c r="H467" i="2"/>
  <c r="Q467" i="2" s="1"/>
  <c r="H466" i="2"/>
  <c r="Q466" i="2" s="1"/>
  <c r="H465" i="2"/>
  <c r="Q465" i="2" s="1"/>
  <c r="H464" i="2"/>
  <c r="Q464" i="2" s="1"/>
  <c r="H463" i="2"/>
  <c r="Q463" i="2" s="1"/>
  <c r="H462" i="2"/>
  <c r="Q462" i="2" s="1"/>
  <c r="H461" i="2"/>
  <c r="Q461" i="2" s="1"/>
  <c r="H460" i="2"/>
  <c r="Q460" i="2" s="1"/>
  <c r="H459" i="2"/>
  <c r="Q459" i="2" s="1"/>
  <c r="H458" i="2"/>
  <c r="Q458" i="2" s="1"/>
  <c r="H457" i="2"/>
  <c r="Q457" i="2" s="1"/>
  <c r="H456" i="2"/>
  <c r="Q456" i="2" s="1"/>
  <c r="H455" i="2"/>
  <c r="Q455" i="2" s="1"/>
  <c r="H452" i="2"/>
  <c r="Q452" i="2" s="1"/>
  <c r="H451" i="2"/>
  <c r="Q451" i="2" s="1"/>
  <c r="H450" i="2"/>
  <c r="Q450" i="2" s="1"/>
  <c r="H448" i="2"/>
  <c r="Q448" i="2" s="1"/>
  <c r="H449" i="2"/>
  <c r="Q449" i="2" s="1"/>
  <c r="H447" i="2"/>
  <c r="Q447" i="2" s="1"/>
  <c r="H446" i="2"/>
  <c r="Q446" i="2" s="1"/>
  <c r="H445" i="2"/>
  <c r="Q445" i="2" s="1"/>
  <c r="H444" i="2"/>
  <c r="Q444" i="2" s="1"/>
  <c r="H443" i="2"/>
  <c r="Q443" i="2" s="1"/>
  <c r="H442" i="2"/>
  <c r="Q442" i="2" s="1"/>
  <c r="H441" i="2"/>
  <c r="Q441" i="2" s="1"/>
  <c r="H440" i="2"/>
  <c r="Q440" i="2" s="1"/>
  <c r="H439" i="2"/>
  <c r="Q439" i="2" s="1"/>
  <c r="H438" i="2"/>
  <c r="Q438" i="2" s="1"/>
  <c r="H437" i="2"/>
  <c r="Q437" i="2" s="1"/>
  <c r="H436" i="2"/>
  <c r="Q436" i="2" s="1"/>
  <c r="H435" i="2"/>
  <c r="Q435" i="2" s="1"/>
  <c r="H434" i="2"/>
  <c r="Q434" i="2" s="1"/>
  <c r="H433" i="2"/>
  <c r="Q433" i="2" s="1"/>
  <c r="H432" i="2"/>
  <c r="Q432" i="2" s="1"/>
  <c r="H431" i="2"/>
  <c r="Q431" i="2" s="1"/>
  <c r="H430" i="2"/>
  <c r="Q430" i="2" s="1"/>
  <c r="H429" i="2"/>
  <c r="Q429" i="2" s="1"/>
  <c r="R429" i="2" s="1"/>
  <c r="H428" i="2"/>
  <c r="Q428" i="2" s="1"/>
  <c r="R428" i="2" s="1"/>
  <c r="H427" i="2"/>
  <c r="Q427" i="2" s="1"/>
  <c r="R427" i="2" s="1"/>
  <c r="H425" i="2"/>
  <c r="Q425" i="2" s="1"/>
  <c r="J425" i="2" s="1"/>
  <c r="H424" i="2"/>
  <c r="Q424" i="2" s="1"/>
  <c r="J424" i="2" s="1"/>
  <c r="H423" i="2"/>
  <c r="Q423" i="2" s="1"/>
  <c r="H420" i="2"/>
  <c r="Q420" i="2" s="1"/>
  <c r="H419" i="2"/>
  <c r="Q419" i="2" s="1"/>
  <c r="H418" i="2"/>
  <c r="Q418" i="2" s="1"/>
  <c r="H417" i="2"/>
  <c r="Q417" i="2" s="1"/>
  <c r="H416" i="2"/>
  <c r="Q416" i="2" s="1"/>
  <c r="H415" i="2"/>
  <c r="Q415" i="2" s="1"/>
  <c r="H414" i="2"/>
  <c r="Q414" i="2" s="1"/>
  <c r="H409" i="2"/>
  <c r="Q409" i="2" s="1"/>
  <c r="J409" i="2" s="1"/>
  <c r="R409" i="2" s="1"/>
  <c r="H408" i="2"/>
  <c r="Q408" i="2" s="1"/>
  <c r="H396" i="2"/>
  <c r="Q396" i="2" s="1"/>
  <c r="H393" i="2"/>
  <c r="Q393" i="2" s="1"/>
  <c r="H391" i="2"/>
  <c r="Q391" i="2" s="1"/>
  <c r="H380" i="2"/>
  <c r="Q380" i="2" s="1"/>
  <c r="H375" i="2"/>
  <c r="Q375" i="2" s="1"/>
  <c r="H374" i="2"/>
  <c r="Q374" i="2" s="1"/>
  <c r="H373" i="2"/>
  <c r="Q373" i="2" s="1"/>
  <c r="H372" i="2"/>
  <c r="Q372" i="2" s="1"/>
  <c r="H370" i="2"/>
  <c r="Q370" i="2" s="1"/>
  <c r="H367" i="2"/>
  <c r="Q367" i="2" s="1"/>
  <c r="H365" i="2"/>
  <c r="Q365" i="2" s="1"/>
  <c r="H364" i="2"/>
  <c r="Q364" i="2" s="1"/>
  <c r="J364" i="2" s="1"/>
  <c r="H363" i="2"/>
  <c r="Q363" i="2" s="1"/>
  <c r="H352" i="2"/>
  <c r="Q352" i="2" s="1"/>
  <c r="H351" i="2"/>
  <c r="Q351" i="2" s="1"/>
  <c r="H326" i="2"/>
  <c r="Q326" i="2" s="1"/>
  <c r="H343" i="2"/>
  <c r="Q343" i="2" s="1"/>
  <c r="H342" i="2"/>
  <c r="Q342" i="2" s="1"/>
  <c r="H341" i="2"/>
  <c r="Q341" i="2" s="1"/>
  <c r="H340" i="2"/>
  <c r="Q340" i="2" s="1"/>
  <c r="H339" i="2"/>
  <c r="Q339" i="2" s="1"/>
  <c r="H338" i="2"/>
  <c r="Q338" i="2" s="1"/>
  <c r="H337" i="2"/>
  <c r="Q337" i="2" s="1"/>
  <c r="H336" i="2"/>
  <c r="Q336" i="2" s="1"/>
  <c r="H334" i="2"/>
  <c r="Q334" i="2" s="1"/>
  <c r="H333" i="2"/>
  <c r="Q333" i="2" s="1"/>
  <c r="H332" i="2"/>
  <c r="Q332" i="2" s="1"/>
  <c r="H330" i="2"/>
  <c r="Q330" i="2" s="1"/>
  <c r="H329" i="2"/>
  <c r="Q329" i="2" s="1"/>
  <c r="R329" i="2" s="1"/>
  <c r="H328" i="2"/>
  <c r="Q328" i="2" s="1"/>
  <c r="H327" i="2"/>
  <c r="Q327" i="2" s="1"/>
  <c r="H325" i="2"/>
  <c r="Q325" i="2" s="1"/>
  <c r="H324" i="2"/>
  <c r="Q324" i="2" s="1"/>
  <c r="H323" i="2"/>
  <c r="Q323" i="2" s="1"/>
  <c r="H322" i="2"/>
  <c r="Q322" i="2" s="1"/>
  <c r="R322" i="2" s="1"/>
  <c r="H321" i="2"/>
  <c r="Q321" i="2" s="1"/>
  <c r="H318" i="2"/>
  <c r="Q318" i="2" s="1"/>
  <c r="H317" i="2"/>
  <c r="Q317" i="2" s="1"/>
  <c r="H316" i="2"/>
  <c r="Q316" i="2" s="1"/>
  <c r="H315" i="2"/>
  <c r="Q315" i="2" s="1"/>
  <c r="H314" i="2"/>
  <c r="Q314" i="2" s="1"/>
  <c r="H313" i="2"/>
  <c r="Q313" i="2" s="1"/>
  <c r="H312" i="2"/>
  <c r="Q312" i="2" s="1"/>
  <c r="H311" i="2"/>
  <c r="Q311" i="2" s="1"/>
  <c r="H404" i="2"/>
  <c r="Q404" i="2" s="1"/>
  <c r="H305" i="2"/>
  <c r="Q305" i="2" s="1"/>
  <c r="H304" i="2"/>
  <c r="Q304" i="2" s="1"/>
  <c r="H303" i="2"/>
  <c r="Q303" i="2" s="1"/>
  <c r="H302" i="2"/>
  <c r="Q302" i="2" s="1"/>
  <c r="H301" i="2"/>
  <c r="Q301" i="2" s="1"/>
  <c r="H300" i="2"/>
  <c r="Q300" i="2" s="1"/>
  <c r="H299" i="2"/>
  <c r="Q299" i="2" s="1"/>
  <c r="H298" i="2"/>
  <c r="Q298" i="2" s="1"/>
  <c r="H297" i="2"/>
  <c r="Q297" i="2" s="1"/>
  <c r="H296" i="2"/>
  <c r="Q296" i="2" s="1"/>
  <c r="H295" i="2"/>
  <c r="Q295" i="2" s="1"/>
  <c r="H294" i="2"/>
  <c r="Q294" i="2" s="1"/>
  <c r="H291" i="2"/>
  <c r="Q291" i="2" s="1"/>
  <c r="H290" i="2"/>
  <c r="Q290" i="2" s="1"/>
  <c r="H289" i="2"/>
  <c r="Q289" i="2" s="1"/>
  <c r="H288" i="2"/>
  <c r="Q288" i="2" s="1"/>
  <c r="H287" i="2"/>
  <c r="Q287" i="2" s="1"/>
  <c r="H286" i="2"/>
  <c r="Q286" i="2" s="1"/>
  <c r="H285" i="2"/>
  <c r="Q285" i="2" s="1"/>
  <c r="H284" i="2"/>
  <c r="Q284" i="2" s="1"/>
  <c r="H283" i="2"/>
  <c r="Q283" i="2" s="1"/>
  <c r="H282" i="2"/>
  <c r="Q282" i="2" s="1"/>
  <c r="H276" i="2"/>
  <c r="Q276" i="2" s="1"/>
  <c r="H272" i="2"/>
  <c r="Q272" i="2" s="1"/>
  <c r="H271" i="2"/>
  <c r="Q271" i="2" s="1"/>
  <c r="H270" i="2"/>
  <c r="Q270" i="2" s="1"/>
  <c r="H269" i="2"/>
  <c r="Q269" i="2" s="1"/>
  <c r="H268" i="2"/>
  <c r="Q268" i="2" s="1"/>
  <c r="J268" i="2" s="1"/>
  <c r="H266" i="2"/>
  <c r="Q266" i="2" s="1"/>
  <c r="H265" i="2"/>
  <c r="Q265" i="2" s="1"/>
  <c r="H264" i="2"/>
  <c r="Q264" i="2" s="1"/>
  <c r="H263" i="2"/>
  <c r="Q263" i="2" s="1"/>
  <c r="H260" i="2"/>
  <c r="Q260" i="2" s="1"/>
  <c r="H259" i="2"/>
  <c r="Q259" i="2" s="1"/>
  <c r="H257" i="2"/>
  <c r="Q257" i="2" s="1"/>
  <c r="H256" i="2"/>
  <c r="Q256" i="2" s="1"/>
  <c r="H255" i="2"/>
  <c r="Q255" i="2" s="1"/>
  <c r="H254" i="2"/>
  <c r="Q254" i="2" s="1"/>
  <c r="J254" i="2" s="1"/>
  <c r="H253" i="2"/>
  <c r="Q253" i="2" s="1"/>
  <c r="H252" i="2"/>
  <c r="Q252" i="2" s="1"/>
  <c r="J252" i="2" s="1"/>
  <c r="H251" i="2"/>
  <c r="Q251" i="2" s="1"/>
  <c r="H250" i="2"/>
  <c r="Q250" i="2" s="1"/>
  <c r="H249" i="2"/>
  <c r="Q249" i="2" s="1"/>
  <c r="H248" i="2"/>
  <c r="Q248" i="2" s="1"/>
  <c r="H247" i="2"/>
  <c r="Q247" i="2" s="1"/>
  <c r="H246" i="2"/>
  <c r="Q246" i="2" s="1"/>
  <c r="H245" i="2"/>
  <c r="Q245" i="2" s="1"/>
  <c r="H244" i="2"/>
  <c r="Q244" i="2" s="1"/>
  <c r="H243" i="2"/>
  <c r="Q243" i="2" s="1"/>
  <c r="H242" i="2"/>
  <c r="Q242" i="2" s="1"/>
  <c r="H241" i="2"/>
  <c r="Q241" i="2" s="1"/>
  <c r="J241" i="2" s="1"/>
  <c r="H240" i="2"/>
  <c r="Q240" i="2" s="1"/>
  <c r="H239" i="2"/>
  <c r="Q239" i="2" s="1"/>
  <c r="H238" i="2"/>
  <c r="Q238" i="2" s="1"/>
  <c r="J238" i="2" s="1"/>
  <c r="H237" i="2"/>
  <c r="Q237" i="2" s="1"/>
  <c r="H236" i="2"/>
  <c r="Q236" i="2" s="1"/>
  <c r="J236" i="2" s="1"/>
  <c r="H310" i="2"/>
  <c r="Q310" i="2" s="1"/>
  <c r="H309" i="2"/>
  <c r="Q309" i="2" s="1"/>
  <c r="H308" i="2"/>
  <c r="Q308" i="2" s="1"/>
  <c r="H307" i="2"/>
  <c r="Q307" i="2" s="1"/>
  <c r="H306" i="2"/>
  <c r="Q306" i="2" s="1"/>
  <c r="J306" i="2" s="1"/>
  <c r="H234" i="2"/>
  <c r="Q234" i="2" s="1"/>
  <c r="H233" i="2"/>
  <c r="Q233" i="2" s="1"/>
  <c r="H232" i="2"/>
  <c r="Q232" i="2" s="1"/>
  <c r="H231" i="2"/>
  <c r="Q231" i="2" s="1"/>
  <c r="H230" i="2"/>
  <c r="Q230" i="2" s="1"/>
  <c r="H229" i="2"/>
  <c r="Q229" i="2" s="1"/>
  <c r="H227" i="2"/>
  <c r="Q227" i="2" s="1"/>
  <c r="H226" i="2"/>
  <c r="Q226" i="2" s="1"/>
  <c r="H225" i="2"/>
  <c r="Q225" i="2" s="1"/>
  <c r="H224" i="2"/>
  <c r="Q224" i="2" s="1"/>
  <c r="H223" i="2"/>
  <c r="Q223" i="2" s="1"/>
  <c r="H222" i="2"/>
  <c r="Q222" i="2" s="1"/>
  <c r="H221" i="2"/>
  <c r="Q221" i="2" s="1"/>
  <c r="H220" i="2"/>
  <c r="Q220" i="2" s="1"/>
  <c r="H219" i="2"/>
  <c r="Q219" i="2" s="1"/>
  <c r="H218" i="2"/>
  <c r="Q218" i="2" s="1"/>
  <c r="H217" i="2"/>
  <c r="Q217" i="2" s="1"/>
  <c r="H216" i="2"/>
  <c r="Q216" i="2" s="1"/>
  <c r="H215" i="2"/>
  <c r="Q215" i="2" s="1"/>
  <c r="H214" i="2"/>
  <c r="Q214" i="2" s="1"/>
  <c r="H213" i="2"/>
  <c r="Q213" i="2" s="1"/>
  <c r="H212" i="2"/>
  <c r="Q212" i="2" s="1"/>
  <c r="H211" i="2"/>
  <c r="Q211" i="2" s="1"/>
  <c r="H210" i="2"/>
  <c r="Q210" i="2" s="1"/>
  <c r="H209" i="2"/>
  <c r="Q209" i="2" s="1"/>
  <c r="H208" i="2"/>
  <c r="Q208" i="2" s="1"/>
  <c r="H207" i="2"/>
  <c r="Q207" i="2" s="1"/>
  <c r="H206" i="2"/>
  <c r="Q206" i="2" s="1"/>
  <c r="H205" i="2"/>
  <c r="Q205" i="2" s="1"/>
  <c r="H204" i="2"/>
  <c r="Q204" i="2" s="1"/>
  <c r="H203" i="2"/>
  <c r="Q203" i="2" s="1"/>
  <c r="H202" i="2"/>
  <c r="Q202" i="2" s="1"/>
  <c r="H201" i="2"/>
  <c r="Q201" i="2" s="1"/>
  <c r="H200" i="2"/>
  <c r="Q200" i="2" s="1"/>
  <c r="H199" i="2"/>
  <c r="Q199" i="2" s="1"/>
  <c r="H198" i="2"/>
  <c r="Q198" i="2" s="1"/>
  <c r="H197" i="2"/>
  <c r="Q197" i="2" s="1"/>
  <c r="H196" i="2"/>
  <c r="Q196" i="2" s="1"/>
  <c r="H195" i="2"/>
  <c r="Q195" i="2" s="1"/>
  <c r="H194" i="2"/>
  <c r="Q194" i="2" s="1"/>
  <c r="H193" i="2"/>
  <c r="Q193" i="2" s="1"/>
  <c r="H187" i="2"/>
  <c r="Q187" i="2" s="1"/>
  <c r="H186" i="2"/>
  <c r="Q186" i="2" s="1"/>
  <c r="H185" i="2"/>
  <c r="Q185" i="2" s="1"/>
  <c r="H184" i="2"/>
  <c r="Q184" i="2" s="1"/>
  <c r="H183" i="2"/>
  <c r="Q183" i="2" s="1"/>
  <c r="H182" i="2"/>
  <c r="Q182" i="2" s="1"/>
  <c r="H181" i="2"/>
  <c r="Q181" i="2" s="1"/>
  <c r="H180" i="2"/>
  <c r="Q180" i="2" s="1"/>
  <c r="H179" i="2"/>
  <c r="Q179" i="2" s="1"/>
  <c r="H178" i="2"/>
  <c r="Q178" i="2" s="1"/>
  <c r="J178" i="2" s="1"/>
  <c r="H177" i="2"/>
  <c r="Q177" i="2" s="1"/>
  <c r="R177" i="2" s="1"/>
  <c r="H176" i="2"/>
  <c r="Q176" i="2" s="1"/>
  <c r="H175" i="2"/>
  <c r="Q175" i="2" s="1"/>
  <c r="H174" i="2"/>
  <c r="Q174" i="2" s="1"/>
  <c r="H173" i="2"/>
  <c r="Q173" i="2" s="1"/>
  <c r="H172" i="2"/>
  <c r="Q172" i="2" s="1"/>
  <c r="H171" i="2"/>
  <c r="Q171" i="2" s="1"/>
  <c r="H170" i="2"/>
  <c r="Q170" i="2" s="1"/>
  <c r="H169" i="2"/>
  <c r="Q169" i="2" s="1"/>
  <c r="H166" i="2"/>
  <c r="Q166" i="2" s="1"/>
  <c r="H165" i="2"/>
  <c r="Q165" i="2" s="1"/>
  <c r="H164" i="2"/>
  <c r="Q164" i="2" s="1"/>
  <c r="H163" i="2"/>
  <c r="Q163" i="2" s="1"/>
  <c r="H162" i="2"/>
  <c r="Q162" i="2" s="1"/>
  <c r="J162" i="2" s="1"/>
  <c r="H161" i="2"/>
  <c r="Q161" i="2" s="1"/>
  <c r="J161" i="2" s="1"/>
  <c r="H160" i="2"/>
  <c r="Q160" i="2" s="1"/>
  <c r="J160" i="2" s="1"/>
  <c r="H159" i="2"/>
  <c r="Q159" i="2" s="1"/>
  <c r="H158" i="2"/>
  <c r="Q158" i="2" s="1"/>
  <c r="H157" i="2"/>
  <c r="Q157" i="2" s="1"/>
  <c r="H156" i="2"/>
  <c r="Q156" i="2" s="1"/>
  <c r="H155" i="2"/>
  <c r="Q155" i="2" s="1"/>
  <c r="J155" i="2" s="1"/>
  <c r="H154" i="2"/>
  <c r="Q154" i="2" s="1"/>
  <c r="H153" i="2"/>
  <c r="Q153" i="2" s="1"/>
  <c r="H152" i="2"/>
  <c r="Q152" i="2" s="1"/>
  <c r="H151" i="2"/>
  <c r="Q151" i="2" s="1"/>
  <c r="H147" i="2"/>
  <c r="Q147" i="2" s="1"/>
  <c r="H146" i="2"/>
  <c r="Q146" i="2" s="1"/>
  <c r="H145" i="2"/>
  <c r="Q145" i="2" s="1"/>
  <c r="H144" i="2"/>
  <c r="Q144" i="2" s="1"/>
  <c r="H143" i="2"/>
  <c r="Q143" i="2" s="1"/>
  <c r="J143" i="2" s="1"/>
  <c r="H142" i="2"/>
  <c r="Q142" i="2" s="1"/>
  <c r="H141" i="2"/>
  <c r="Q141" i="2" s="1"/>
  <c r="H140" i="2"/>
  <c r="Q140" i="2" s="1"/>
  <c r="H139" i="2"/>
  <c r="Q139" i="2" s="1"/>
  <c r="H138" i="2"/>
  <c r="Q138" i="2" s="1"/>
  <c r="H137" i="2"/>
  <c r="Q137" i="2" s="1"/>
  <c r="H136" i="2"/>
  <c r="Q136" i="2" s="1"/>
  <c r="H135" i="2"/>
  <c r="Q135" i="2" s="1"/>
  <c r="H134" i="2"/>
  <c r="Q134" i="2" s="1"/>
  <c r="H133" i="2"/>
  <c r="Q133" i="2" s="1"/>
  <c r="H132" i="2"/>
  <c r="Q132" i="2" s="1"/>
  <c r="H131" i="2"/>
  <c r="Q131" i="2" s="1"/>
  <c r="H130" i="2"/>
  <c r="Q130" i="2" s="1"/>
  <c r="H129" i="2"/>
  <c r="Q129" i="2" s="1"/>
  <c r="H128" i="2"/>
  <c r="Q128" i="2" s="1"/>
  <c r="H127" i="2"/>
  <c r="Q127" i="2" s="1"/>
  <c r="H126" i="2"/>
  <c r="Q126" i="2" s="1"/>
  <c r="H125" i="2"/>
  <c r="Q125" i="2" s="1"/>
  <c r="H124" i="2"/>
  <c r="Q124" i="2" s="1"/>
  <c r="H123" i="2"/>
  <c r="Q123" i="2" s="1"/>
  <c r="H122" i="2"/>
  <c r="Q122" i="2" s="1"/>
  <c r="H121" i="2"/>
  <c r="Q121" i="2" s="1"/>
  <c r="H120" i="2"/>
  <c r="Q120" i="2" s="1"/>
  <c r="H119" i="2"/>
  <c r="Q119" i="2" s="1"/>
  <c r="H118" i="2"/>
  <c r="Q118" i="2" s="1"/>
  <c r="H117" i="2"/>
  <c r="Q117" i="2" s="1"/>
  <c r="H116" i="2"/>
  <c r="Q116" i="2" s="1"/>
  <c r="H115" i="2"/>
  <c r="Q115" i="2" s="1"/>
  <c r="H114" i="2"/>
  <c r="Q114" i="2" s="1"/>
  <c r="H113" i="2"/>
  <c r="Q113" i="2" s="1"/>
  <c r="H112" i="2"/>
  <c r="Q112" i="2" s="1"/>
  <c r="H111" i="2"/>
  <c r="Q111" i="2" s="1"/>
  <c r="H110" i="2"/>
  <c r="Q110" i="2" s="1"/>
  <c r="H109" i="2"/>
  <c r="Q109" i="2" s="1"/>
  <c r="H108" i="2"/>
  <c r="Q108" i="2" s="1"/>
  <c r="H107" i="2"/>
  <c r="Q107" i="2" s="1"/>
  <c r="H106" i="2"/>
  <c r="Q106" i="2" s="1"/>
  <c r="H105" i="2"/>
  <c r="Q105" i="2" s="1"/>
  <c r="H102" i="2"/>
  <c r="Q102" i="2" s="1"/>
  <c r="H101" i="2"/>
  <c r="Q101" i="2" s="1"/>
  <c r="H100" i="2"/>
  <c r="Q100" i="2" s="1"/>
  <c r="H99" i="2"/>
  <c r="Q99" i="2" s="1"/>
  <c r="H98" i="2"/>
  <c r="Q98" i="2" s="1"/>
  <c r="H97" i="2"/>
  <c r="Q97" i="2" s="1"/>
  <c r="H96" i="2"/>
  <c r="Q96" i="2" s="1"/>
  <c r="H95" i="2"/>
  <c r="Q95" i="2" s="1"/>
  <c r="H94" i="2"/>
  <c r="Q94" i="2" s="1"/>
  <c r="J94" i="2" s="1"/>
  <c r="H93" i="2"/>
  <c r="Q93" i="2" s="1"/>
  <c r="H92" i="2"/>
  <c r="Q92" i="2" s="1"/>
  <c r="H91" i="2"/>
  <c r="Q91" i="2" s="1"/>
  <c r="H90" i="2"/>
  <c r="Q90" i="2" s="1"/>
  <c r="H89" i="2"/>
  <c r="Q89" i="2" s="1"/>
  <c r="H88" i="2"/>
  <c r="Q88" i="2" s="1"/>
  <c r="H87" i="2"/>
  <c r="Q87" i="2" s="1"/>
  <c r="H86" i="2"/>
  <c r="Q86" i="2" s="1"/>
  <c r="H84" i="2"/>
  <c r="Q84" i="2" s="1"/>
  <c r="H83" i="2"/>
  <c r="Q83" i="2" s="1"/>
  <c r="H82" i="2"/>
  <c r="Q82" i="2" s="1"/>
  <c r="H81" i="2"/>
  <c r="Q81" i="2" s="1"/>
  <c r="H80" i="2"/>
  <c r="Q80" i="2" s="1"/>
  <c r="H79" i="2"/>
  <c r="Q79" i="2" s="1"/>
  <c r="H78" i="2"/>
  <c r="Q78" i="2" s="1"/>
  <c r="H77" i="2"/>
  <c r="Q77" i="2" s="1"/>
  <c r="H76" i="2"/>
  <c r="Q76" i="2" s="1"/>
  <c r="H75" i="2"/>
  <c r="Q75" i="2" s="1"/>
  <c r="H74" i="2"/>
  <c r="Q74" i="2" s="1"/>
  <c r="H73" i="2"/>
  <c r="Q73" i="2" s="1"/>
  <c r="H72" i="2"/>
  <c r="Q72" i="2" s="1"/>
  <c r="H71" i="2"/>
  <c r="Q71" i="2" s="1"/>
  <c r="H70" i="2"/>
  <c r="Q70" i="2" s="1"/>
  <c r="H69" i="2"/>
  <c r="Q69" i="2" s="1"/>
  <c r="H68" i="2"/>
  <c r="Q68" i="2" s="1"/>
  <c r="H67" i="2"/>
  <c r="Q67" i="2" s="1"/>
  <c r="H66" i="2"/>
  <c r="Q66" i="2" s="1"/>
  <c r="H65" i="2"/>
  <c r="Q65" i="2" s="1"/>
  <c r="H64" i="2"/>
  <c r="Q64" i="2" s="1"/>
  <c r="H63" i="2"/>
  <c r="Q63" i="2" s="1"/>
  <c r="H62" i="2"/>
  <c r="Q62" i="2" s="1"/>
  <c r="H61" i="2"/>
  <c r="Q61" i="2" s="1"/>
  <c r="H60" i="2"/>
  <c r="Q60" i="2" s="1"/>
  <c r="H59" i="2"/>
  <c r="Q59" i="2" s="1"/>
  <c r="H58" i="2"/>
  <c r="Q58" i="2" s="1"/>
  <c r="H57" i="2"/>
  <c r="Q57" i="2" s="1"/>
  <c r="H56" i="2"/>
  <c r="Q56" i="2" s="1"/>
  <c r="H54" i="2"/>
  <c r="Q54" i="2" s="1"/>
  <c r="H53" i="2"/>
  <c r="Q53" i="2" s="1"/>
  <c r="H52" i="2"/>
  <c r="Q52" i="2" s="1"/>
  <c r="H51" i="2"/>
  <c r="Q51" i="2" s="1"/>
  <c r="H50" i="2"/>
  <c r="Q50" i="2" s="1"/>
  <c r="H49" i="2"/>
  <c r="Q49" i="2" s="1"/>
  <c r="H48" i="2"/>
  <c r="Q48" i="2" s="1"/>
  <c r="H47" i="2"/>
  <c r="Q47" i="2" s="1"/>
  <c r="H46" i="2"/>
  <c r="Q46" i="2" s="1"/>
  <c r="H45" i="2"/>
  <c r="Q45" i="2" s="1"/>
  <c r="H44" i="2"/>
  <c r="Q44" i="2" s="1"/>
  <c r="H42" i="2"/>
  <c r="Q42" i="2" s="1"/>
  <c r="H41" i="2"/>
  <c r="Q41" i="2" s="1"/>
  <c r="H40" i="2"/>
  <c r="Q40" i="2" s="1"/>
  <c r="H39" i="2"/>
  <c r="Q39" i="2" s="1"/>
  <c r="H38" i="2"/>
  <c r="Q38" i="2" s="1"/>
  <c r="H37" i="2"/>
  <c r="Q37" i="2" s="1"/>
  <c r="H36" i="2"/>
  <c r="Q36" i="2" s="1"/>
  <c r="H35" i="2"/>
  <c r="Q35" i="2" s="1"/>
  <c r="H34" i="2"/>
  <c r="Q34" i="2" s="1"/>
  <c r="H33" i="2"/>
  <c r="Q33" i="2" s="1"/>
  <c r="H32" i="2"/>
  <c r="Q32" i="2" s="1"/>
  <c r="H31" i="2"/>
  <c r="Q31" i="2" s="1"/>
  <c r="H30" i="2"/>
  <c r="Q30" i="2" s="1"/>
  <c r="H29" i="2"/>
  <c r="Q29" i="2" s="1"/>
  <c r="H28" i="2"/>
  <c r="Q28" i="2" s="1"/>
  <c r="H27" i="2"/>
  <c r="Q27" i="2" s="1"/>
  <c r="H26" i="2"/>
  <c r="Q26" i="2" s="1"/>
  <c r="H25" i="2"/>
  <c r="Q25" i="2" s="1"/>
  <c r="H24" i="2"/>
  <c r="Q24" i="2" s="1"/>
  <c r="H23" i="2"/>
  <c r="Q23" i="2" s="1"/>
  <c r="H22" i="2"/>
  <c r="Q22" i="2" s="1"/>
  <c r="H21" i="2"/>
  <c r="Q21" i="2" s="1"/>
  <c r="J21" i="2" s="1"/>
  <c r="R21" i="2" s="1"/>
  <c r="H20" i="2"/>
  <c r="Q20" i="2" s="1"/>
  <c r="J20" i="2" s="1"/>
  <c r="R20" i="2" s="1"/>
  <c r="H19" i="2"/>
  <c r="Q19" i="2" s="1"/>
  <c r="H18" i="2"/>
  <c r="Q18" i="2" s="1"/>
  <c r="J18" i="2" s="1"/>
  <c r="H17" i="2"/>
  <c r="Q17" i="2" s="1"/>
  <c r="H16" i="2"/>
  <c r="Q16" i="2" s="1"/>
  <c r="H15" i="2"/>
  <c r="Q15" i="2" s="1"/>
  <c r="J15" i="2" s="1"/>
  <c r="H14" i="2"/>
  <c r="Q14" i="2" s="1"/>
  <c r="J14" i="2" s="1"/>
  <c r="H13" i="2"/>
  <c r="Q13" i="2" s="1"/>
  <c r="J13" i="2" s="1"/>
  <c r="H12" i="2"/>
  <c r="Q12" i="2" s="1"/>
  <c r="J12" i="2" s="1"/>
  <c r="H11" i="2"/>
  <c r="Q11" i="2" s="1"/>
  <c r="H10" i="2"/>
  <c r="Q10" i="2" s="1"/>
  <c r="H9" i="2"/>
  <c r="Q9" i="2" s="1"/>
  <c r="H8" i="2"/>
  <c r="Q8" i="2" s="1"/>
  <c r="H5" i="2"/>
  <c r="Q5" i="2" s="1"/>
  <c r="H4" i="2"/>
  <c r="Q4" i="2" s="1"/>
  <c r="R290" i="1"/>
  <c r="S290" i="1" s="1"/>
  <c r="E290" i="1" s="1"/>
  <c r="A290" i="1" s="1"/>
  <c r="R289" i="1"/>
  <c r="S289" i="1" s="1"/>
  <c r="E289" i="1" s="1"/>
  <c r="A289" i="1" s="1"/>
  <c r="R287" i="1"/>
  <c r="R284" i="1"/>
  <c r="S284" i="1" s="1"/>
  <c r="E284" i="1" s="1"/>
  <c r="A284" i="1" s="1"/>
  <c r="R275" i="1"/>
  <c r="S275" i="1" s="1"/>
  <c r="E275" i="1" s="1"/>
  <c r="R273" i="1"/>
  <c r="S273" i="1" s="1"/>
  <c r="E273" i="1" s="1"/>
  <c r="A273" i="1" s="1"/>
  <c r="R272" i="1"/>
  <c r="S272" i="1" s="1"/>
  <c r="E272" i="1" s="1"/>
  <c r="A272" i="1" s="1"/>
  <c r="R271" i="1"/>
  <c r="S271" i="1" s="1"/>
  <c r="E271" i="1" s="1"/>
  <c r="A271" i="1" s="1"/>
  <c r="R270" i="1"/>
  <c r="S270" i="1" s="1"/>
  <c r="E270" i="1" s="1"/>
  <c r="A270" i="1" s="1"/>
  <c r="R269" i="1"/>
  <c r="S269" i="1" s="1"/>
  <c r="E269" i="1" s="1"/>
  <c r="R267" i="1"/>
  <c r="S267" i="1" s="1"/>
  <c r="E267" i="1" s="1"/>
  <c r="A267" i="1" s="1"/>
  <c r="R266" i="1"/>
  <c r="S266" i="1" s="1"/>
  <c r="E266" i="1" s="1"/>
  <c r="A266" i="1" s="1"/>
  <c r="R257" i="1"/>
  <c r="R256" i="1"/>
  <c r="S256" i="1" s="1"/>
  <c r="E256" i="1" s="1"/>
  <c r="A256" i="1" s="1"/>
  <c r="R231" i="1"/>
  <c r="S231" i="1" s="1"/>
  <c r="E231" i="1" s="1"/>
  <c r="A231" i="1" s="1"/>
  <c r="R195" i="1"/>
  <c r="S195" i="1" s="1"/>
  <c r="E195" i="1" s="1"/>
  <c r="A195" i="1" s="1"/>
  <c r="R117" i="1"/>
  <c r="S117" i="1" s="1"/>
  <c r="E117" i="1" s="1"/>
  <c r="A117" i="1" s="1"/>
  <c r="R249" i="1"/>
  <c r="R246" i="1"/>
  <c r="S246" i="1" s="1"/>
  <c r="E246" i="1" s="1"/>
  <c r="R232" i="1"/>
  <c r="M232" i="1" s="1"/>
  <c r="R238" i="1"/>
  <c r="S238" i="1" s="1"/>
  <c r="E238" i="1" s="1"/>
  <c r="R235" i="1"/>
  <c r="S235" i="1" s="1"/>
  <c r="E235" i="1" s="1"/>
  <c r="A235" i="1" s="1"/>
  <c r="R174" i="1"/>
  <c r="S174" i="1" s="1"/>
  <c r="E174" i="1" s="1"/>
  <c r="A174" i="1" s="1"/>
  <c r="R196" i="1"/>
  <c r="S196" i="1" s="1"/>
  <c r="E196" i="1" s="1"/>
  <c r="A196" i="1" s="1"/>
  <c r="R116" i="1"/>
  <c r="S116" i="1" s="1"/>
  <c r="E116" i="1" s="1"/>
  <c r="A116" i="1" s="1"/>
  <c r="R113" i="1"/>
  <c r="S113" i="1" s="1"/>
  <c r="E113" i="1" s="1"/>
  <c r="A113" i="1" s="1"/>
  <c r="R243" i="1"/>
  <c r="S243" i="1" s="1"/>
  <c r="E243" i="1" s="1"/>
  <c r="R242" i="1"/>
  <c r="S242" i="1" s="1"/>
  <c r="E242" i="1" s="1"/>
  <c r="R255" i="1"/>
  <c r="S255" i="1" s="1"/>
  <c r="E255" i="1" s="1"/>
  <c r="A255" i="1" s="1"/>
  <c r="R241" i="1"/>
  <c r="S241" i="1" s="1"/>
  <c r="E241" i="1" s="1"/>
  <c r="R240" i="1"/>
  <c r="S240" i="1" s="1"/>
  <c r="E240" i="1" s="1"/>
  <c r="R239" i="1"/>
  <c r="S239" i="1" s="1"/>
  <c r="E239" i="1" s="1"/>
  <c r="R234" i="1"/>
  <c r="S234" i="1" s="1"/>
  <c r="E234" i="1" s="1"/>
  <c r="A234" i="1" s="1"/>
  <c r="R233" i="1"/>
  <c r="S233" i="1" s="1"/>
  <c r="E233" i="1" s="1"/>
  <c r="A233" i="1" s="1"/>
  <c r="R227" i="1"/>
  <c r="S227" i="1" s="1"/>
  <c r="E227" i="1" s="1"/>
  <c r="A227" i="1" s="1"/>
  <c r="R219" i="1"/>
  <c r="S219" i="1" s="1"/>
  <c r="E219" i="1" s="1"/>
  <c r="A219" i="1" s="1"/>
  <c r="R218" i="1"/>
  <c r="S218" i="1" s="1"/>
  <c r="E218" i="1" s="1"/>
  <c r="A218" i="1" s="1"/>
  <c r="R212" i="1"/>
  <c r="S212" i="1" s="1"/>
  <c r="E212" i="1" s="1"/>
  <c r="A212" i="1" s="1"/>
  <c r="R210" i="1"/>
  <c r="S210" i="1" s="1"/>
  <c r="E210" i="1" s="1"/>
  <c r="A210" i="1" s="1"/>
  <c r="R208" i="1"/>
  <c r="S208" i="1" s="1"/>
  <c r="E208" i="1" s="1"/>
  <c r="A208" i="1" s="1"/>
  <c r="R205" i="1"/>
  <c r="S205" i="1" s="1"/>
  <c r="E205" i="1" s="1"/>
  <c r="A205" i="1" s="1"/>
  <c r="R202" i="1"/>
  <c r="S202" i="1" s="1"/>
  <c r="E202" i="1" s="1"/>
  <c r="A202" i="1" s="1"/>
  <c r="R199" i="1"/>
  <c r="R198" i="1"/>
  <c r="S198" i="1" s="1"/>
  <c r="E198" i="1" s="1"/>
  <c r="R178" i="1"/>
  <c r="S178" i="1" s="1"/>
  <c r="E178" i="1" s="1"/>
  <c r="A178" i="1" s="1"/>
  <c r="R177" i="1"/>
  <c r="S177" i="1" s="1"/>
  <c r="E177" i="1" s="1"/>
  <c r="A177" i="1" s="1"/>
  <c r="R173" i="1"/>
  <c r="S173" i="1" s="1"/>
  <c r="E173" i="1" s="1"/>
  <c r="A173" i="1" s="1"/>
  <c r="R171" i="1"/>
  <c r="S171" i="1" s="1"/>
  <c r="E171" i="1" s="1"/>
  <c r="A171" i="1" s="1"/>
  <c r="R170" i="1"/>
  <c r="S170" i="1" s="1"/>
  <c r="E170" i="1" s="1"/>
  <c r="A170" i="1" s="1"/>
  <c r="R167" i="1"/>
  <c r="S167" i="1" s="1"/>
  <c r="E167" i="1" s="1"/>
  <c r="A167" i="1" s="1"/>
  <c r="R160" i="1"/>
  <c r="S160" i="1" s="1"/>
  <c r="E160" i="1" s="1"/>
  <c r="R157" i="1"/>
  <c r="S157" i="1" s="1"/>
  <c r="E157" i="1" s="1"/>
  <c r="A157" i="1" s="1"/>
  <c r="R154" i="1"/>
  <c r="S154" i="1" s="1"/>
  <c r="E154" i="1" s="1"/>
  <c r="A154" i="1" s="1"/>
  <c r="R151" i="1"/>
  <c r="S151" i="1" s="1"/>
  <c r="E151" i="1" s="1"/>
  <c r="A151" i="1" s="1"/>
  <c r="R143" i="1"/>
  <c r="S143" i="1" s="1"/>
  <c r="E143" i="1" s="1"/>
  <c r="A143" i="1" s="1"/>
  <c r="R142" i="1"/>
  <c r="S142" i="1" s="1"/>
  <c r="E142" i="1" s="1"/>
  <c r="A142" i="1" s="1"/>
  <c r="R254" i="1"/>
  <c r="S254" i="1" s="1"/>
  <c r="E254" i="1" s="1"/>
  <c r="R140" i="1"/>
  <c r="S140" i="1" s="1"/>
  <c r="E140" i="1" s="1"/>
  <c r="R139" i="1"/>
  <c r="S139" i="1" s="1"/>
  <c r="R138" i="1"/>
  <c r="S138" i="1" s="1"/>
  <c r="R137" i="1"/>
  <c r="S137" i="1" s="1"/>
  <c r="E137" i="1" s="1"/>
  <c r="A137" i="1" s="1"/>
  <c r="R136" i="1"/>
  <c r="S136" i="1" s="1"/>
  <c r="E136" i="1" s="1"/>
  <c r="R130" i="1"/>
  <c r="S130" i="1" s="1"/>
  <c r="E130" i="1" s="1"/>
  <c r="R129" i="1"/>
  <c r="S129" i="1" s="1"/>
  <c r="E129" i="1" s="1"/>
  <c r="A129" i="1" s="1"/>
  <c r="R149" i="1"/>
  <c r="S149" i="1" s="1"/>
  <c r="E149" i="1" s="1"/>
  <c r="A149" i="1" s="1"/>
  <c r="R125" i="1"/>
  <c r="S125" i="1" s="1"/>
  <c r="E125" i="1" s="1"/>
  <c r="A125" i="1" s="1"/>
  <c r="R122" i="1"/>
  <c r="S122" i="1" s="1"/>
  <c r="E122" i="1" s="1"/>
  <c r="R120" i="1"/>
  <c r="S120" i="1" s="1"/>
  <c r="E120" i="1" s="1"/>
  <c r="A120" i="1" s="1"/>
  <c r="R114" i="1"/>
  <c r="S114" i="1" s="1"/>
  <c r="E114" i="1" s="1"/>
  <c r="A114" i="1" s="1"/>
  <c r="R108" i="1"/>
  <c r="S108" i="1" s="1"/>
  <c r="E108" i="1" s="1"/>
  <c r="A108" i="1" s="1"/>
  <c r="R107" i="1"/>
  <c r="S107" i="1" s="1"/>
  <c r="E107" i="1" s="1"/>
  <c r="R105" i="1"/>
  <c r="S105" i="1" s="1"/>
  <c r="E105" i="1" s="1"/>
  <c r="R99" i="1"/>
  <c r="S99" i="1" s="1"/>
  <c r="R93" i="1"/>
  <c r="S93" i="1" s="1"/>
  <c r="E93" i="1" s="1"/>
  <c r="A93" i="1" s="1"/>
  <c r="R92" i="1"/>
  <c r="S92" i="1" s="1"/>
  <c r="E92" i="1" s="1"/>
  <c r="R89" i="1"/>
  <c r="S89" i="1" s="1"/>
  <c r="E89" i="1" s="1"/>
  <c r="A89" i="1" s="1"/>
  <c r="R87" i="1"/>
  <c r="S87" i="1" s="1"/>
  <c r="E87" i="1" s="1"/>
  <c r="R86" i="1"/>
  <c r="S86" i="1" s="1"/>
  <c r="E86" i="1" s="1"/>
  <c r="R85" i="1"/>
  <c r="S85" i="1" s="1"/>
  <c r="E85" i="1" s="1"/>
  <c r="A85" i="1" s="1"/>
  <c r="R81" i="1"/>
  <c r="S81" i="1" s="1"/>
  <c r="E81" i="1" s="1"/>
  <c r="A81" i="1" s="1"/>
  <c r="R75" i="1"/>
  <c r="S75" i="1" s="1"/>
  <c r="E75" i="1" s="1"/>
  <c r="A75" i="1" s="1"/>
  <c r="R74" i="1"/>
  <c r="M74" i="1" s="1"/>
  <c r="R67" i="1"/>
  <c r="S67" i="1" s="1"/>
  <c r="E67" i="1" s="1"/>
  <c r="R61" i="1"/>
  <c r="S61" i="1" s="1"/>
  <c r="E61" i="1" s="1"/>
  <c r="A61" i="1" s="1"/>
  <c r="R60" i="1"/>
  <c r="S60" i="1" s="1"/>
  <c r="E60" i="1" s="1"/>
  <c r="A60" i="1" s="1"/>
  <c r="R59" i="1"/>
  <c r="S59" i="1" s="1"/>
  <c r="E59" i="1" s="1"/>
  <c r="A59" i="1" s="1"/>
  <c r="R58" i="1"/>
  <c r="S58" i="1" s="1"/>
  <c r="E58" i="1" s="1"/>
  <c r="A58" i="1" s="1"/>
  <c r="R57" i="1"/>
  <c r="S57" i="1" s="1"/>
  <c r="E57" i="1" s="1"/>
  <c r="A57" i="1" s="1"/>
  <c r="R54" i="1"/>
  <c r="S54" i="1" s="1"/>
  <c r="E54" i="1" s="1"/>
  <c r="R52" i="1"/>
  <c r="S52" i="1" s="1"/>
  <c r="E52" i="1" s="1"/>
  <c r="R50" i="1"/>
  <c r="S50" i="1" s="1"/>
  <c r="E50" i="1" s="1"/>
  <c r="R48" i="1"/>
  <c r="S48" i="1" s="1"/>
  <c r="E48" i="1" s="1"/>
  <c r="R47" i="1"/>
  <c r="S47" i="1" s="1"/>
  <c r="E47" i="1" s="1"/>
  <c r="R46" i="1"/>
  <c r="S46" i="1" s="1"/>
  <c r="E46" i="1" s="1"/>
  <c r="R45" i="1"/>
  <c r="S45" i="1" s="1"/>
  <c r="E45" i="1" s="1"/>
  <c r="R43" i="1"/>
  <c r="S43" i="1" s="1"/>
  <c r="E43" i="1" s="1"/>
  <c r="R32" i="1"/>
  <c r="S32" i="1" s="1"/>
  <c r="E32" i="1" s="1"/>
  <c r="A32" i="1" s="1"/>
  <c r="R26" i="1"/>
  <c r="S26" i="1" s="1"/>
  <c r="E26" i="1" s="1"/>
  <c r="A26" i="1" s="1"/>
  <c r="R25" i="1"/>
  <c r="S25" i="1" s="1"/>
  <c r="E25" i="1" s="1"/>
  <c r="A25" i="1" s="1"/>
  <c r="R24" i="1"/>
  <c r="S24" i="1" s="1"/>
  <c r="R10" i="1"/>
  <c r="S10" i="1" s="1"/>
  <c r="E10" i="1" s="1"/>
  <c r="A10" i="1" s="1"/>
  <c r="R8" i="1"/>
  <c r="S8" i="1" s="1"/>
  <c r="E8" i="1" s="1"/>
  <c r="A8" i="1" s="1"/>
  <c r="R7" i="1"/>
  <c r="M7" i="1" s="1"/>
  <c r="R6" i="1"/>
  <c r="S6" i="1" s="1"/>
  <c r="E6" i="1" s="1"/>
  <c r="R5" i="1"/>
  <c r="S5" i="1" s="1"/>
  <c r="E5" i="1" s="1"/>
  <c r="R4" i="1"/>
  <c r="S4" i="1" s="1"/>
  <c r="E4" i="1" s="1"/>
  <c r="A4" i="1" s="1"/>
  <c r="L797" i="2" l="1"/>
  <c r="S797" i="2" s="1"/>
  <c r="L612" i="2"/>
  <c r="S612" i="2" s="1"/>
  <c r="L1312" i="2"/>
  <c r="S1312" i="2" s="1"/>
  <c r="M249" i="1"/>
  <c r="S249" i="1" s="1"/>
  <c r="E249" i="1" s="1"/>
  <c r="M257" i="1"/>
  <c r="S257" i="1" s="1"/>
  <c r="E257" i="1" s="1"/>
  <c r="M199" i="1"/>
  <c r="S199" i="1" s="1"/>
  <c r="E199" i="1" s="1"/>
  <c r="A5" i="1"/>
  <c r="A6" i="1" s="1"/>
  <c r="J1659" i="2"/>
  <c r="R1659" i="2" s="1"/>
  <c r="S1659" i="2" s="1"/>
  <c r="J2796" i="2"/>
  <c r="R2796" i="2" s="1"/>
  <c r="J2254" i="2"/>
  <c r="R2254" i="2" s="1"/>
  <c r="S2254" i="2" s="1"/>
  <c r="J2795" i="2"/>
  <c r="R2795" i="2" s="1"/>
  <c r="J2232" i="2"/>
  <c r="R2232" i="2" s="1"/>
  <c r="J1313" i="2"/>
  <c r="R1313" i="2" s="1"/>
  <c r="J787" i="2"/>
  <c r="R787" i="2" s="1"/>
  <c r="J849" i="2"/>
  <c r="R849" i="2" s="1"/>
  <c r="J864" i="2"/>
  <c r="R864" i="2" s="1"/>
  <c r="J106" i="2"/>
  <c r="R106" i="2" s="1"/>
  <c r="J19" i="2"/>
  <c r="R19" i="2" s="1"/>
  <c r="R17" i="2"/>
  <c r="S17" i="2" s="1"/>
  <c r="R33" i="2"/>
  <c r="S33" i="2" s="1"/>
  <c r="T33" i="2" s="1"/>
  <c r="F33" i="2" s="1"/>
  <c r="R50" i="2"/>
  <c r="S50" i="2" s="1"/>
  <c r="T50" i="2" s="1"/>
  <c r="R67" i="2"/>
  <c r="S67" i="2" s="1"/>
  <c r="T67" i="2" s="1"/>
  <c r="F67" i="2" s="1"/>
  <c r="R83" i="2"/>
  <c r="S83" i="2" s="1"/>
  <c r="T83" i="2" s="1"/>
  <c r="F83" i="2" s="1"/>
  <c r="R10" i="2"/>
  <c r="S10" i="2" s="1"/>
  <c r="T10" i="2" s="1"/>
  <c r="F10" i="2" s="1"/>
  <c r="R22" i="2"/>
  <c r="S22" i="2" s="1"/>
  <c r="T22" i="2" s="1"/>
  <c r="F22" i="2" s="1"/>
  <c r="R34" i="2"/>
  <c r="S34" i="2" s="1"/>
  <c r="T34" i="2" s="1"/>
  <c r="F34" i="2" s="1"/>
  <c r="R47" i="2"/>
  <c r="S47" i="2" s="1"/>
  <c r="T47" i="2" s="1"/>
  <c r="F47" i="2" s="1"/>
  <c r="R60" i="2"/>
  <c r="S60" i="2" s="1"/>
  <c r="T60" i="2" s="1"/>
  <c r="F60" i="2" s="1"/>
  <c r="R72" i="2"/>
  <c r="S72" i="2" s="1"/>
  <c r="T72" i="2" s="1"/>
  <c r="F72" i="2" s="1"/>
  <c r="R84" i="2"/>
  <c r="S84" i="2" s="1"/>
  <c r="T84" i="2" s="1"/>
  <c r="F84" i="2" s="1"/>
  <c r="R101" i="2"/>
  <c r="S101" i="2" s="1"/>
  <c r="T101" i="2" s="1"/>
  <c r="F101" i="2" s="1"/>
  <c r="R115" i="2"/>
  <c r="S115" i="2" s="1"/>
  <c r="T115" i="2" s="1"/>
  <c r="F115" i="2" s="1"/>
  <c r="R127" i="2"/>
  <c r="S127" i="2" s="1"/>
  <c r="T127" i="2" s="1"/>
  <c r="F127" i="2" s="1"/>
  <c r="R139" i="2"/>
  <c r="S139" i="2" s="1"/>
  <c r="T139" i="2" s="1"/>
  <c r="F139" i="2" s="1"/>
  <c r="R154" i="2"/>
  <c r="S154" i="2" s="1"/>
  <c r="T154" i="2" s="1"/>
  <c r="F154" i="2" s="1"/>
  <c r="R166" i="2"/>
  <c r="S166" i="2" s="1"/>
  <c r="T166" i="2" s="1"/>
  <c r="F166" i="2" s="1"/>
  <c r="R180" i="2"/>
  <c r="S180" i="2" s="1"/>
  <c r="T180" i="2" s="1"/>
  <c r="F180" i="2" s="1"/>
  <c r="R197" i="2"/>
  <c r="S197" i="2" s="1"/>
  <c r="T197" i="2" s="1"/>
  <c r="F197" i="2" s="1"/>
  <c r="R209" i="2"/>
  <c r="S209" i="2" s="1"/>
  <c r="T209" i="2" s="1"/>
  <c r="F209" i="2" s="1"/>
  <c r="R221" i="2"/>
  <c r="S221" i="2" s="1"/>
  <c r="T221" i="2" s="1"/>
  <c r="F221" i="2" s="1"/>
  <c r="R234" i="2"/>
  <c r="S234" i="2" s="1"/>
  <c r="T234" i="2" s="1"/>
  <c r="F234" i="2" s="1"/>
  <c r="R242" i="2"/>
  <c r="S242" i="2" s="1"/>
  <c r="T242" i="2" s="1"/>
  <c r="F242" i="2" s="1"/>
  <c r="R254" i="2"/>
  <c r="S254" i="2" s="1"/>
  <c r="T254" i="2" s="1"/>
  <c r="F254" i="2" s="1"/>
  <c r="A254" i="2" s="1"/>
  <c r="R270" i="2"/>
  <c r="S270" i="2" s="1"/>
  <c r="T270" i="2" s="1"/>
  <c r="F270" i="2" s="1"/>
  <c r="R290" i="2"/>
  <c r="S290" i="2" s="1"/>
  <c r="T290" i="2" s="1"/>
  <c r="F290" i="2" s="1"/>
  <c r="R304" i="2"/>
  <c r="S304" i="2" s="1"/>
  <c r="T304" i="2" s="1"/>
  <c r="F304" i="2" s="1"/>
  <c r="R316" i="2"/>
  <c r="S316" i="2" s="1"/>
  <c r="T316" i="2" s="1"/>
  <c r="F316" i="2" s="1"/>
  <c r="R332" i="2"/>
  <c r="S332" i="2" s="1"/>
  <c r="T332" i="2" s="1"/>
  <c r="F332" i="2" s="1"/>
  <c r="R351" i="2"/>
  <c r="S351" i="2" s="1"/>
  <c r="T351" i="2" s="1"/>
  <c r="F351" i="2" s="1"/>
  <c r="R373" i="2"/>
  <c r="S373" i="2" s="1"/>
  <c r="T373" i="2" s="1"/>
  <c r="F373" i="2" s="1"/>
  <c r="R440" i="2"/>
  <c r="S440" i="2" s="1"/>
  <c r="T440" i="2" s="1"/>
  <c r="F440" i="2" s="1"/>
  <c r="R452" i="2"/>
  <c r="S452" i="2" s="1"/>
  <c r="T452" i="2" s="1"/>
  <c r="F452" i="2" s="1"/>
  <c r="R466" i="2"/>
  <c r="S466" i="2" s="1"/>
  <c r="T466" i="2" s="1"/>
  <c r="F466" i="2" s="1"/>
  <c r="R478" i="2"/>
  <c r="S478" i="2" s="1"/>
  <c r="T478" i="2" s="1"/>
  <c r="F478" i="2" s="1"/>
  <c r="R490" i="2"/>
  <c r="S490" i="2" s="1"/>
  <c r="T490" i="2" s="1"/>
  <c r="F490" i="2" s="1"/>
  <c r="R509" i="2"/>
  <c r="S509" i="2" s="1"/>
  <c r="T509" i="2" s="1"/>
  <c r="F509" i="2" s="1"/>
  <c r="A509" i="2" s="1"/>
  <c r="R562" i="2"/>
  <c r="S562" i="2" s="1"/>
  <c r="T562" i="2" s="1"/>
  <c r="F562" i="2" s="1"/>
  <c r="R674" i="2"/>
  <c r="S674" i="2" s="1"/>
  <c r="T674" i="2" s="1"/>
  <c r="F674" i="2" s="1"/>
  <c r="R726" i="2"/>
  <c r="S726" i="2" s="1"/>
  <c r="T726" i="2" s="1"/>
  <c r="F726" i="2" s="1"/>
  <c r="R765" i="2"/>
  <c r="S765" i="2" s="1"/>
  <c r="T765" i="2" s="1"/>
  <c r="F765" i="2" s="1"/>
  <c r="R335" i="2"/>
  <c r="R816" i="2"/>
  <c r="S816" i="2" s="1"/>
  <c r="T816" i="2" s="1"/>
  <c r="F816" i="2" s="1"/>
  <c r="R830" i="2"/>
  <c r="S830" i="2" s="1"/>
  <c r="T830" i="2" s="1"/>
  <c r="F830" i="2" s="1"/>
  <c r="R843" i="2"/>
  <c r="S843" i="2" s="1"/>
  <c r="T843" i="2" s="1"/>
  <c r="F843" i="2" s="1"/>
  <c r="R855" i="2"/>
  <c r="S855" i="2" s="1"/>
  <c r="T855" i="2" s="1"/>
  <c r="F855" i="2" s="1"/>
  <c r="R869" i="2"/>
  <c r="S869" i="2" s="1"/>
  <c r="T869" i="2" s="1"/>
  <c r="F869" i="2" s="1"/>
  <c r="R886" i="2"/>
  <c r="R901" i="2"/>
  <c r="S901" i="2" s="1"/>
  <c r="T901" i="2" s="1"/>
  <c r="R916" i="2"/>
  <c r="S916" i="2" s="1"/>
  <c r="T916" i="2" s="1"/>
  <c r="F916" i="2" s="1"/>
  <c r="R928" i="2"/>
  <c r="S928" i="2" s="1"/>
  <c r="T928" i="2" s="1"/>
  <c r="F928" i="2" s="1"/>
  <c r="R940" i="2"/>
  <c r="S940" i="2" s="1"/>
  <c r="T940" i="2" s="1"/>
  <c r="F940" i="2" s="1"/>
  <c r="R955" i="2"/>
  <c r="S955" i="2" s="1"/>
  <c r="T955" i="2" s="1"/>
  <c r="R967" i="2"/>
  <c r="S967" i="2" s="1"/>
  <c r="T967" i="2" s="1"/>
  <c r="F967" i="2" s="1"/>
  <c r="R984" i="2"/>
  <c r="S984" i="2" s="1"/>
  <c r="T984" i="2" s="1"/>
  <c r="F984" i="2" s="1"/>
  <c r="R1000" i="2"/>
  <c r="S1000" i="2" s="1"/>
  <c r="T1000" i="2" s="1"/>
  <c r="F1000" i="2" s="1"/>
  <c r="R1013" i="2"/>
  <c r="S1013" i="2" s="1"/>
  <c r="T1013" i="2" s="1"/>
  <c r="F1013" i="2" s="1"/>
  <c r="R1025" i="2"/>
  <c r="S1025" i="2" s="1"/>
  <c r="T1025" i="2" s="1"/>
  <c r="F1025" i="2" s="1"/>
  <c r="R1051" i="2"/>
  <c r="S1051" i="2" s="1"/>
  <c r="T1051" i="2" s="1"/>
  <c r="F1051" i="2" s="1"/>
  <c r="R1055" i="2"/>
  <c r="S1055" i="2" s="1"/>
  <c r="T1055" i="2" s="1"/>
  <c r="F1055" i="2" s="1"/>
  <c r="R1059" i="2"/>
  <c r="S1059" i="2" s="1"/>
  <c r="T1059" i="2" s="1"/>
  <c r="F1059" i="2" s="1"/>
  <c r="R1063" i="2"/>
  <c r="S1063" i="2" s="1"/>
  <c r="T1063" i="2" s="1"/>
  <c r="F1063" i="2" s="1"/>
  <c r="R1067" i="2"/>
  <c r="S1067" i="2" s="1"/>
  <c r="T1067" i="2" s="1"/>
  <c r="F1067" i="2" s="1"/>
  <c r="R1071" i="2"/>
  <c r="S1071" i="2" s="1"/>
  <c r="T1071" i="2" s="1"/>
  <c r="F1071" i="2" s="1"/>
  <c r="R1075" i="2"/>
  <c r="S1075" i="2" s="1"/>
  <c r="T1075" i="2" s="1"/>
  <c r="F1075" i="2" s="1"/>
  <c r="R1086" i="2"/>
  <c r="S1086" i="2" s="1"/>
  <c r="T1086" i="2" s="1"/>
  <c r="R1093" i="2"/>
  <c r="S1093" i="2" s="1"/>
  <c r="T1093" i="2" s="1"/>
  <c r="F1093" i="2" s="1"/>
  <c r="R1097" i="2"/>
  <c r="S1097" i="2" s="1"/>
  <c r="T1097" i="2" s="1"/>
  <c r="F1097" i="2" s="1"/>
  <c r="R1108" i="2"/>
  <c r="S1108" i="2" s="1"/>
  <c r="T1108" i="2" s="1"/>
  <c r="F1108" i="2" s="1"/>
  <c r="R1112" i="2"/>
  <c r="S1112" i="2" s="1"/>
  <c r="T1112" i="2" s="1"/>
  <c r="F1112" i="2" s="1"/>
  <c r="R1116" i="2"/>
  <c r="S1116" i="2" s="1"/>
  <c r="T1116" i="2" s="1"/>
  <c r="F1116" i="2" s="1"/>
  <c r="R1120" i="2"/>
  <c r="S1120" i="2" s="1"/>
  <c r="T1120" i="2" s="1"/>
  <c r="F1120" i="2" s="1"/>
  <c r="R1124" i="2"/>
  <c r="S1124" i="2" s="1"/>
  <c r="T1124" i="2" s="1"/>
  <c r="F1124" i="2" s="1"/>
  <c r="R1128" i="2"/>
  <c r="S1128" i="2" s="1"/>
  <c r="T1128" i="2" s="1"/>
  <c r="F1128" i="2" s="1"/>
  <c r="R1133" i="2"/>
  <c r="S1133" i="2" s="1"/>
  <c r="T1133" i="2" s="1"/>
  <c r="F1133" i="2" s="1"/>
  <c r="R1138" i="2"/>
  <c r="S1138" i="2" s="1"/>
  <c r="T1138" i="2" s="1"/>
  <c r="F1138" i="2" s="1"/>
  <c r="R1145" i="2"/>
  <c r="S1145" i="2" s="1"/>
  <c r="T1145" i="2" s="1"/>
  <c r="F1145" i="2" s="1"/>
  <c r="R1149" i="2"/>
  <c r="S1149" i="2" s="1"/>
  <c r="T1149" i="2" s="1"/>
  <c r="F1149" i="2" s="1"/>
  <c r="R1153" i="2"/>
  <c r="S1153" i="2" s="1"/>
  <c r="T1153" i="2" s="1"/>
  <c r="F1153" i="2" s="1"/>
  <c r="R1157" i="2"/>
  <c r="S1157" i="2" s="1"/>
  <c r="T1157" i="2" s="1"/>
  <c r="F1157" i="2" s="1"/>
  <c r="R1161" i="2"/>
  <c r="S1161" i="2" s="1"/>
  <c r="T1161" i="2" s="1"/>
  <c r="F1161" i="2" s="1"/>
  <c r="R1165" i="2"/>
  <c r="S1165" i="2" s="1"/>
  <c r="T1165" i="2" s="1"/>
  <c r="F1165" i="2" s="1"/>
  <c r="R1169" i="2"/>
  <c r="S1169" i="2" s="1"/>
  <c r="T1169" i="2" s="1"/>
  <c r="R1177" i="2"/>
  <c r="S1177" i="2" s="1"/>
  <c r="T1177" i="2" s="1"/>
  <c r="F1177" i="2" s="1"/>
  <c r="R1181" i="2"/>
  <c r="S1181" i="2" s="1"/>
  <c r="T1181" i="2" s="1"/>
  <c r="F1181" i="2" s="1"/>
  <c r="R1184" i="2"/>
  <c r="R1191" i="2"/>
  <c r="S1191" i="2" s="1"/>
  <c r="N1191" i="2" s="1"/>
  <c r="R1195" i="2"/>
  <c r="S1195" i="2" s="1"/>
  <c r="N1195" i="2" s="1"/>
  <c r="R1199" i="2"/>
  <c r="S1199" i="2" s="1"/>
  <c r="T1199" i="2" s="1"/>
  <c r="F1199" i="2" s="1"/>
  <c r="R1203" i="2"/>
  <c r="S1203" i="2" s="1"/>
  <c r="T1203" i="2" s="1"/>
  <c r="F1203" i="2" s="1"/>
  <c r="R1207" i="2"/>
  <c r="S1207" i="2" s="1"/>
  <c r="T1207" i="2" s="1"/>
  <c r="F1207" i="2" s="1"/>
  <c r="R1212" i="2"/>
  <c r="R1216" i="2"/>
  <c r="S1216" i="2" s="1"/>
  <c r="T1216" i="2" s="1"/>
  <c r="F1216" i="2" s="1"/>
  <c r="R1220" i="2"/>
  <c r="S1220" i="2" s="1"/>
  <c r="T1220" i="2" s="1"/>
  <c r="F1220" i="2" s="1"/>
  <c r="R1224" i="2"/>
  <c r="S1224" i="2" s="1"/>
  <c r="T1224" i="2" s="1"/>
  <c r="F1224" i="2" s="1"/>
  <c r="R1229" i="2"/>
  <c r="S1229" i="2" s="1"/>
  <c r="T1229" i="2" s="1"/>
  <c r="F1229" i="2" s="1"/>
  <c r="R1236" i="2"/>
  <c r="S1236" i="2" s="1"/>
  <c r="T1236" i="2" s="1"/>
  <c r="F1236" i="2" s="1"/>
  <c r="R1248" i="2"/>
  <c r="S1248" i="2" s="1"/>
  <c r="T1248" i="2" s="1"/>
  <c r="F1248" i="2" s="1"/>
  <c r="R1252" i="2"/>
  <c r="S1252" i="2" s="1"/>
  <c r="T1252" i="2" s="1"/>
  <c r="F1252" i="2" s="1"/>
  <c r="R1458" i="2"/>
  <c r="S1458" i="2" s="1"/>
  <c r="T1458" i="2" s="1"/>
  <c r="F1458" i="2" s="1"/>
  <c r="R1262" i="2"/>
  <c r="S1262" i="2" s="1"/>
  <c r="T1262" i="2" s="1"/>
  <c r="F1262" i="2" s="1"/>
  <c r="R1266" i="2"/>
  <c r="S1266" i="2" s="1"/>
  <c r="T1266" i="2" s="1"/>
  <c r="F1266" i="2" s="1"/>
  <c r="R1270" i="2"/>
  <c r="S1270" i="2" s="1"/>
  <c r="T1270" i="2" s="1"/>
  <c r="F1270" i="2" s="1"/>
  <c r="R1274" i="2"/>
  <c r="S1274" i="2" s="1"/>
  <c r="T1274" i="2" s="1"/>
  <c r="F1274" i="2" s="1"/>
  <c r="R1278" i="2"/>
  <c r="S1278" i="2" s="1"/>
  <c r="T1278" i="2" s="1"/>
  <c r="F1278" i="2" s="1"/>
  <c r="R1285" i="2"/>
  <c r="S1285" i="2" s="1"/>
  <c r="T1285" i="2" s="1"/>
  <c r="F1285" i="2" s="1"/>
  <c r="R1291" i="2"/>
  <c r="S1291" i="2" s="1"/>
  <c r="T1291" i="2" s="1"/>
  <c r="F1291" i="2" s="1"/>
  <c r="R1295" i="2"/>
  <c r="S1295" i="2" s="1"/>
  <c r="T1295" i="2" s="1"/>
  <c r="F1295" i="2" s="1"/>
  <c r="R1301" i="2"/>
  <c r="S1301" i="2" s="1"/>
  <c r="T1301" i="2" s="1"/>
  <c r="F1301" i="2" s="1"/>
  <c r="R1305" i="2"/>
  <c r="S1305" i="2" s="1"/>
  <c r="T1305" i="2" s="1"/>
  <c r="F1305" i="2" s="1"/>
  <c r="R1309" i="2"/>
  <c r="S1309" i="2" s="1"/>
  <c r="T1309" i="2" s="1"/>
  <c r="F1309" i="2" s="1"/>
  <c r="R1317" i="2"/>
  <c r="S1317" i="2" s="1"/>
  <c r="T1317" i="2" s="1"/>
  <c r="F1317" i="2" s="1"/>
  <c r="R1323" i="2"/>
  <c r="S1323" i="2" s="1"/>
  <c r="T1323" i="2" s="1"/>
  <c r="R1330" i="2"/>
  <c r="S1330" i="2" s="1"/>
  <c r="T1330" i="2" s="1"/>
  <c r="F1330" i="2" s="1"/>
  <c r="R1336" i="2"/>
  <c r="S1336" i="2" s="1"/>
  <c r="T1336" i="2" s="1"/>
  <c r="R1345" i="2"/>
  <c r="R1350" i="2"/>
  <c r="S1350" i="2" s="1"/>
  <c r="T1350" i="2" s="1"/>
  <c r="R1356" i="2"/>
  <c r="S1356" i="2" s="1"/>
  <c r="T1356" i="2" s="1"/>
  <c r="F1356" i="2" s="1"/>
  <c r="R1360" i="2"/>
  <c r="S1360" i="2" s="1"/>
  <c r="T1360" i="2" s="1"/>
  <c r="F1360" i="2" s="1"/>
  <c r="R1365" i="2"/>
  <c r="S1365" i="2" s="1"/>
  <c r="T1365" i="2" s="1"/>
  <c r="R1371" i="2"/>
  <c r="S1371" i="2" s="1"/>
  <c r="T1371" i="2" s="1"/>
  <c r="F1371" i="2" s="1"/>
  <c r="R1375" i="2"/>
  <c r="S1375" i="2" s="1"/>
  <c r="T1375" i="2" s="1"/>
  <c r="F1375" i="2" s="1"/>
  <c r="R1379" i="2"/>
  <c r="S1379" i="2" s="1"/>
  <c r="T1379" i="2" s="1"/>
  <c r="F1379" i="2" s="1"/>
  <c r="R1383" i="2"/>
  <c r="S1383" i="2" s="1"/>
  <c r="T1383" i="2" s="1"/>
  <c r="F1383" i="2" s="1"/>
  <c r="R1387" i="2"/>
  <c r="S1387" i="2" s="1"/>
  <c r="T1387" i="2" s="1"/>
  <c r="F1387" i="2" s="1"/>
  <c r="R1391" i="2"/>
  <c r="S1391" i="2" s="1"/>
  <c r="T1391" i="2" s="1"/>
  <c r="F1391" i="2" s="1"/>
  <c r="R1395" i="2"/>
  <c r="R1399" i="2"/>
  <c r="S1399" i="2" s="1"/>
  <c r="T1399" i="2" s="1"/>
  <c r="F1399" i="2" s="1"/>
  <c r="R1403" i="2"/>
  <c r="S1403" i="2" s="1"/>
  <c r="T1403" i="2" s="1"/>
  <c r="F1403" i="2" s="1"/>
  <c r="R1407" i="2"/>
  <c r="S1407" i="2" s="1"/>
  <c r="T1407" i="2" s="1"/>
  <c r="F1407" i="2" s="1"/>
  <c r="R1411" i="2"/>
  <c r="S1411" i="2" s="1"/>
  <c r="T1411" i="2" s="1"/>
  <c r="F1411" i="2" s="1"/>
  <c r="R1416" i="2"/>
  <c r="S1416" i="2" s="1"/>
  <c r="T1416" i="2" s="1"/>
  <c r="F1416" i="2" s="1"/>
  <c r="R1421" i="2"/>
  <c r="S1421" i="2" s="1"/>
  <c r="T1421" i="2" s="1"/>
  <c r="F1421" i="2" s="1"/>
  <c r="R1425" i="2"/>
  <c r="S1425" i="2" s="1"/>
  <c r="T1425" i="2" s="1"/>
  <c r="F1425" i="2" s="1"/>
  <c r="R1426" i="2"/>
  <c r="S1426" i="2" s="1"/>
  <c r="T1426" i="2" s="1"/>
  <c r="F1426" i="2" s="1"/>
  <c r="R1432" i="2"/>
  <c r="S1432" i="2" s="1"/>
  <c r="T1432" i="2" s="1"/>
  <c r="F1432" i="2" s="1"/>
  <c r="R1436" i="2"/>
  <c r="S1436" i="2" s="1"/>
  <c r="T1436" i="2" s="1"/>
  <c r="F1436" i="2" s="1"/>
  <c r="R1440" i="2"/>
  <c r="S1440" i="2" s="1"/>
  <c r="T1440" i="2" s="1"/>
  <c r="F1440" i="2" s="1"/>
  <c r="R1444" i="2"/>
  <c r="S1444" i="2" s="1"/>
  <c r="T1444" i="2" s="1"/>
  <c r="F1444" i="2" s="1"/>
  <c r="R1448" i="2"/>
  <c r="S1448" i="2" s="1"/>
  <c r="T1448" i="2" s="1"/>
  <c r="F1448" i="2" s="1"/>
  <c r="R1452" i="2"/>
  <c r="S1452" i="2" s="1"/>
  <c r="T1452" i="2" s="1"/>
  <c r="F1452" i="2" s="1"/>
  <c r="R1456" i="2"/>
  <c r="S1456" i="2" s="1"/>
  <c r="T1456" i="2" s="1"/>
  <c r="F1456" i="2" s="1"/>
  <c r="R1738" i="2"/>
  <c r="S1738" i="2" s="1"/>
  <c r="T1738" i="2" s="1"/>
  <c r="F1738" i="2" s="1"/>
  <c r="R1466" i="2"/>
  <c r="S1466" i="2" s="1"/>
  <c r="T1466" i="2" s="1"/>
  <c r="F1466" i="2" s="1"/>
  <c r="R1470" i="2"/>
  <c r="S1470" i="2" s="1"/>
  <c r="T1470" i="2" s="1"/>
  <c r="F1470" i="2" s="1"/>
  <c r="R1474" i="2"/>
  <c r="S1474" i="2" s="1"/>
  <c r="T1474" i="2" s="1"/>
  <c r="F1474" i="2" s="1"/>
  <c r="R1478" i="2"/>
  <c r="S1478" i="2" s="1"/>
  <c r="T1478" i="2" s="1"/>
  <c r="F1478" i="2" s="1"/>
  <c r="R1488" i="2"/>
  <c r="S1488" i="2" s="1"/>
  <c r="T1488" i="2" s="1"/>
  <c r="R1496" i="2"/>
  <c r="S1496" i="2" s="1"/>
  <c r="T1496" i="2" s="1"/>
  <c r="F1496" i="2" s="1"/>
  <c r="R1500" i="2"/>
  <c r="S1500" i="2" s="1"/>
  <c r="T1500" i="2" s="1"/>
  <c r="F1500" i="2" s="1"/>
  <c r="R1505" i="2"/>
  <c r="S1505" i="2" s="1"/>
  <c r="T1505" i="2" s="1"/>
  <c r="R1527" i="2"/>
  <c r="S1527" i="2" s="1"/>
  <c r="T1527" i="2" s="1"/>
  <c r="F1527" i="2" s="1"/>
  <c r="R1531" i="2"/>
  <c r="S1531" i="2" s="1"/>
  <c r="T1531" i="2" s="1"/>
  <c r="F1531" i="2" s="1"/>
  <c r="R1535" i="2"/>
  <c r="S1535" i="2" s="1"/>
  <c r="T1535" i="2" s="1"/>
  <c r="F1535" i="2" s="1"/>
  <c r="R1539" i="2"/>
  <c r="S1539" i="2" s="1"/>
  <c r="T1539" i="2" s="1"/>
  <c r="R1543" i="2"/>
  <c r="S1543" i="2" s="1"/>
  <c r="T1543" i="2" s="1"/>
  <c r="F1543" i="2" s="1"/>
  <c r="R1547" i="2"/>
  <c r="S1547" i="2" s="1"/>
  <c r="T1547" i="2" s="1"/>
  <c r="F1547" i="2" s="1"/>
  <c r="R1551" i="2"/>
  <c r="S1551" i="2" s="1"/>
  <c r="T1551" i="2" s="1"/>
  <c r="F1551" i="2" s="1"/>
  <c r="R1555" i="2"/>
  <c r="S1555" i="2" s="1"/>
  <c r="T1555" i="2" s="1"/>
  <c r="F1555" i="2" s="1"/>
  <c r="R1559" i="2"/>
  <c r="S1559" i="2" s="1"/>
  <c r="T1559" i="2" s="1"/>
  <c r="F1559" i="2" s="1"/>
  <c r="R1563" i="2"/>
  <c r="S1563" i="2" s="1"/>
  <c r="T1563" i="2" s="1"/>
  <c r="F1563" i="2" s="1"/>
  <c r="R1567" i="2"/>
  <c r="S1567" i="2" s="1"/>
  <c r="T1567" i="2" s="1"/>
  <c r="F1567" i="2" s="1"/>
  <c r="R1571" i="2"/>
  <c r="S1571" i="2" s="1"/>
  <c r="T1571" i="2" s="1"/>
  <c r="F1571" i="2" s="1"/>
  <c r="R1578" i="2"/>
  <c r="S1578" i="2" s="1"/>
  <c r="T1578" i="2" s="1"/>
  <c r="F1578" i="2" s="1"/>
  <c r="R1582" i="2"/>
  <c r="S1582" i="2" s="1"/>
  <c r="T1582" i="2" s="1"/>
  <c r="F1582" i="2" s="1"/>
  <c r="R1587" i="2"/>
  <c r="S1587" i="2" s="1"/>
  <c r="T1587" i="2" s="1"/>
  <c r="F1587" i="2" s="1"/>
  <c r="R1591" i="2"/>
  <c r="S1591" i="2" s="1"/>
  <c r="T1591" i="2" s="1"/>
  <c r="F1591" i="2" s="1"/>
  <c r="R1598" i="2"/>
  <c r="S1598" i="2" s="1"/>
  <c r="T1598" i="2" s="1"/>
  <c r="F1598" i="2" s="1"/>
  <c r="R1602" i="2"/>
  <c r="R1607" i="2"/>
  <c r="S1607" i="2" s="1"/>
  <c r="T1607" i="2" s="1"/>
  <c r="F1607" i="2" s="1"/>
  <c r="R1611" i="2"/>
  <c r="S1611" i="2" s="1"/>
  <c r="T1611" i="2" s="1"/>
  <c r="F1611" i="2" s="1"/>
  <c r="R1615" i="2"/>
  <c r="S1615" i="2" s="1"/>
  <c r="T1615" i="2" s="1"/>
  <c r="F1615" i="2" s="1"/>
  <c r="R1629" i="2"/>
  <c r="S1629" i="2" s="1"/>
  <c r="T1629" i="2" s="1"/>
  <c r="R1635" i="2"/>
  <c r="S1635" i="2" s="1"/>
  <c r="T1635" i="2" s="1"/>
  <c r="F1635" i="2" s="1"/>
  <c r="R1639" i="2"/>
  <c r="S1639" i="2" s="1"/>
  <c r="T1639" i="2" s="1"/>
  <c r="F1639" i="2" s="1"/>
  <c r="R1646" i="2"/>
  <c r="S1646" i="2" s="1"/>
  <c r="T1646" i="2" s="1"/>
  <c r="F1646" i="2" s="1"/>
  <c r="R1651" i="2"/>
  <c r="R1655" i="2"/>
  <c r="S1655" i="2" s="1"/>
  <c r="T1655" i="2" s="1"/>
  <c r="F1655" i="2" s="1"/>
  <c r="R1663" i="2"/>
  <c r="S1663" i="2" s="1"/>
  <c r="T1663" i="2" s="1"/>
  <c r="F1663" i="2" s="1"/>
  <c r="R1667" i="2"/>
  <c r="S1667" i="2" s="1"/>
  <c r="T1667" i="2" s="1"/>
  <c r="F1667" i="2" s="1"/>
  <c r="R1671" i="2"/>
  <c r="S1671" i="2" s="1"/>
  <c r="T1671" i="2" s="1"/>
  <c r="F1671" i="2" s="1"/>
  <c r="R1675" i="2"/>
  <c r="S1675" i="2" s="1"/>
  <c r="T1675" i="2" s="1"/>
  <c r="F1675" i="2" s="1"/>
  <c r="R1679" i="2"/>
  <c r="S1679" i="2" s="1"/>
  <c r="T1679" i="2" s="1"/>
  <c r="F1679" i="2" s="1"/>
  <c r="R1683" i="2"/>
  <c r="S1683" i="2" s="1"/>
  <c r="T1683" i="2" s="1"/>
  <c r="F1683" i="2" s="1"/>
  <c r="R1688" i="2"/>
  <c r="S1688" i="2" s="1"/>
  <c r="T1688" i="2" s="1"/>
  <c r="F1688" i="2" s="1"/>
  <c r="R1698" i="2"/>
  <c r="S1698" i="2" s="1"/>
  <c r="T1698" i="2" s="1"/>
  <c r="F1698" i="2" s="1"/>
  <c r="R1692" i="2"/>
  <c r="S1692" i="2" s="1"/>
  <c r="T1692" i="2" s="1"/>
  <c r="F1692" i="2" s="1"/>
  <c r="R1697" i="2"/>
  <c r="S1697" i="2" s="1"/>
  <c r="T1697" i="2" s="1"/>
  <c r="F1697" i="2" s="1"/>
  <c r="R1711" i="2"/>
  <c r="S1711" i="2" s="1"/>
  <c r="T1711" i="2" s="1"/>
  <c r="F1711" i="2" s="1"/>
  <c r="R1724" i="2"/>
  <c r="S1724" i="2" s="1"/>
  <c r="T1724" i="2" s="1"/>
  <c r="F1724" i="2" s="1"/>
  <c r="R1728" i="2"/>
  <c r="S1728" i="2" s="1"/>
  <c r="T1728" i="2" s="1"/>
  <c r="F1728" i="2" s="1"/>
  <c r="R1736" i="2"/>
  <c r="S1736" i="2" s="1"/>
  <c r="T1736" i="2" s="1"/>
  <c r="F1736" i="2" s="1"/>
  <c r="R1741" i="2"/>
  <c r="S1741" i="2" s="1"/>
  <c r="T1741" i="2" s="1"/>
  <c r="F1741" i="2" s="1"/>
  <c r="R1745" i="2"/>
  <c r="S1745" i="2" s="1"/>
  <c r="T1745" i="2" s="1"/>
  <c r="R1749" i="2"/>
  <c r="S1749" i="2" s="1"/>
  <c r="T1749" i="2" s="1"/>
  <c r="F1749" i="2" s="1"/>
  <c r="R1753" i="2"/>
  <c r="S1753" i="2" s="1"/>
  <c r="T1753" i="2" s="1"/>
  <c r="R1759" i="2"/>
  <c r="S1759" i="2" s="1"/>
  <c r="T1759" i="2" s="1"/>
  <c r="R1763" i="2"/>
  <c r="S1763" i="2" s="1"/>
  <c r="T1763" i="2" s="1"/>
  <c r="F1763" i="2" s="1"/>
  <c r="R1769" i="2"/>
  <c r="S1769" i="2" s="1"/>
  <c r="T1769" i="2" s="1"/>
  <c r="F1769" i="2" s="1"/>
  <c r="R1773" i="2"/>
  <c r="S1773" i="2" s="1"/>
  <c r="T1773" i="2" s="1"/>
  <c r="F1773" i="2" s="1"/>
  <c r="R1781" i="2"/>
  <c r="S1781" i="2" s="1"/>
  <c r="T1781" i="2" s="1"/>
  <c r="F1781" i="2" s="1"/>
  <c r="R1788" i="2"/>
  <c r="S1788" i="2" s="1"/>
  <c r="T1788" i="2" s="1"/>
  <c r="F1788" i="2" s="1"/>
  <c r="R1793" i="2"/>
  <c r="S1793" i="2" s="1"/>
  <c r="T1793" i="2" s="1"/>
  <c r="F1793" i="2" s="1"/>
  <c r="R1799" i="2"/>
  <c r="S1799" i="2" s="1"/>
  <c r="T1799" i="2" s="1"/>
  <c r="R1797" i="2"/>
  <c r="S1797" i="2" s="1"/>
  <c r="T1797" i="2" s="1"/>
  <c r="F1797" i="2" s="1"/>
  <c r="R1876" i="2"/>
  <c r="S1876" i="2" s="1"/>
  <c r="T1876" i="2" s="1"/>
  <c r="F1876" i="2" s="1"/>
  <c r="R1926" i="2"/>
  <c r="S1926" i="2" s="1"/>
  <c r="T1926" i="2" s="1"/>
  <c r="R1964" i="2"/>
  <c r="S1964" i="2" s="1"/>
  <c r="T1964" i="2" s="1"/>
  <c r="R2054" i="2"/>
  <c r="S2054" i="2" s="1"/>
  <c r="T2054" i="2" s="1"/>
  <c r="F2054" i="2" s="1"/>
  <c r="R2080" i="2"/>
  <c r="S2080" i="2" s="1"/>
  <c r="T2080" i="2" s="1"/>
  <c r="R1813" i="2"/>
  <c r="S1813" i="2" s="1"/>
  <c r="T1813" i="2" s="1"/>
  <c r="F1813" i="2" s="1"/>
  <c r="R1817" i="2"/>
  <c r="S1817" i="2" s="1"/>
  <c r="T1817" i="2" s="1"/>
  <c r="F1817" i="2" s="1"/>
  <c r="R1821" i="2"/>
  <c r="S1821" i="2" s="1"/>
  <c r="T1821" i="2" s="1"/>
  <c r="F1821" i="2" s="1"/>
  <c r="R1825" i="2"/>
  <c r="S1825" i="2" s="1"/>
  <c r="T1825" i="2" s="1"/>
  <c r="F1825" i="2" s="1"/>
  <c r="R1829" i="2"/>
  <c r="S1829" i="2" s="1"/>
  <c r="T1829" i="2" s="1"/>
  <c r="F1829" i="2" s="1"/>
  <c r="R1833" i="2"/>
  <c r="S1833" i="2" s="1"/>
  <c r="T1833" i="2" s="1"/>
  <c r="F1833" i="2" s="1"/>
  <c r="R1837" i="2"/>
  <c r="S1837" i="2" s="1"/>
  <c r="T1837" i="2" s="1"/>
  <c r="F1837" i="2" s="1"/>
  <c r="R1845" i="2"/>
  <c r="S1845" i="2" s="1"/>
  <c r="T1845" i="2" s="1"/>
  <c r="F1845" i="2" s="1"/>
  <c r="R1849" i="2"/>
  <c r="S1849" i="2" s="1"/>
  <c r="T1849" i="2" s="1"/>
  <c r="F1849" i="2" s="1"/>
  <c r="R1853" i="2"/>
  <c r="S1853" i="2" s="1"/>
  <c r="T1853" i="2" s="1"/>
  <c r="F1853" i="2" s="1"/>
  <c r="R1857" i="2"/>
  <c r="S1857" i="2" s="1"/>
  <c r="T1857" i="2" s="1"/>
  <c r="F1857" i="2" s="1"/>
  <c r="R1861" i="2"/>
  <c r="S1861" i="2" s="1"/>
  <c r="T1861" i="2" s="1"/>
  <c r="F1861" i="2" s="1"/>
  <c r="R1865" i="2"/>
  <c r="S1865" i="2" s="1"/>
  <c r="T1865" i="2" s="1"/>
  <c r="F1865" i="2" s="1"/>
  <c r="R1873" i="2"/>
  <c r="S1873" i="2" s="1"/>
  <c r="T1873" i="2" s="1"/>
  <c r="F1873" i="2" s="1"/>
  <c r="R1878" i="2"/>
  <c r="S1878" i="2" s="1"/>
  <c r="T1878" i="2" s="1"/>
  <c r="F1878" i="2" s="1"/>
  <c r="R1892" i="2"/>
  <c r="S1892" i="2" s="1"/>
  <c r="T1892" i="2" s="1"/>
  <c r="F1892" i="2" s="1"/>
  <c r="R1896" i="2"/>
  <c r="S1896" i="2" s="1"/>
  <c r="T1896" i="2" s="1"/>
  <c r="F1896" i="2" s="1"/>
  <c r="R1900" i="2"/>
  <c r="S1900" i="2" s="1"/>
  <c r="T1900" i="2" s="1"/>
  <c r="F1900" i="2" s="1"/>
  <c r="R1908" i="2"/>
  <c r="S1908" i="2" s="1"/>
  <c r="T1908" i="2" s="1"/>
  <c r="R1912" i="2"/>
  <c r="S1912" i="2" s="1"/>
  <c r="T1912" i="2" s="1"/>
  <c r="F1912" i="2" s="1"/>
  <c r="R1916" i="2"/>
  <c r="S1916" i="2" s="1"/>
  <c r="T1916" i="2" s="1"/>
  <c r="F1916" i="2" s="1"/>
  <c r="R1922" i="2"/>
  <c r="S1922" i="2" s="1"/>
  <c r="T1922" i="2" s="1"/>
  <c r="F1922" i="2" s="1"/>
  <c r="R1930" i="2"/>
  <c r="S1930" i="2" s="1"/>
  <c r="T1930" i="2" s="1"/>
  <c r="F1930" i="2" s="1"/>
  <c r="R1934" i="2"/>
  <c r="S1934" i="2" s="1"/>
  <c r="T1934" i="2" s="1"/>
  <c r="F1934" i="2" s="1"/>
  <c r="R1939" i="2"/>
  <c r="S1939" i="2" s="1"/>
  <c r="T1939" i="2" s="1"/>
  <c r="F1939" i="2" s="1"/>
  <c r="R1945" i="2"/>
  <c r="S1945" i="2" s="1"/>
  <c r="T1945" i="2" s="1"/>
  <c r="F1945" i="2" s="1"/>
  <c r="R1956" i="2"/>
  <c r="R1972" i="2"/>
  <c r="S1972" i="2" s="1"/>
  <c r="T1972" i="2" s="1"/>
  <c r="F1972" i="2" s="1"/>
  <c r="R1976" i="2"/>
  <c r="S1976" i="2" s="1"/>
  <c r="T1976" i="2" s="1"/>
  <c r="R1981" i="2"/>
  <c r="R1985" i="2"/>
  <c r="S1985" i="2" s="1"/>
  <c r="T1985" i="2" s="1"/>
  <c r="R1989" i="2"/>
  <c r="R1993" i="2"/>
  <c r="S1993" i="2" s="1"/>
  <c r="T1993" i="2" s="1"/>
  <c r="F1993" i="2" s="1"/>
  <c r="R1997" i="2"/>
  <c r="S1997" i="2" s="1"/>
  <c r="T1997" i="2" s="1"/>
  <c r="F1997" i="2" s="1"/>
  <c r="R2004" i="2"/>
  <c r="S2004" i="2" s="1"/>
  <c r="T2004" i="2" s="1"/>
  <c r="F2004" i="2" s="1"/>
  <c r="R2010" i="2"/>
  <c r="S2010" i="2" s="1"/>
  <c r="T2010" i="2" s="1"/>
  <c r="F2010" i="2" s="1"/>
  <c r="R2014" i="2"/>
  <c r="S2014" i="2" s="1"/>
  <c r="T2014" i="2" s="1"/>
  <c r="F2014" i="2" s="1"/>
  <c r="R2018" i="2"/>
  <c r="S2018" i="2" s="1"/>
  <c r="T2018" i="2" s="1"/>
  <c r="F2018" i="2" s="1"/>
  <c r="R2022" i="2"/>
  <c r="S2022" i="2" s="1"/>
  <c r="T2022" i="2" s="1"/>
  <c r="R2026" i="2"/>
  <c r="S2026" i="2" s="1"/>
  <c r="T2026" i="2" s="1"/>
  <c r="F2026" i="2" s="1"/>
  <c r="R2030" i="2"/>
  <c r="S2030" i="2" s="1"/>
  <c r="T2030" i="2" s="1"/>
  <c r="F2030" i="2" s="1"/>
  <c r="R2034" i="2"/>
  <c r="R2038" i="2"/>
  <c r="S2038" i="2" s="1"/>
  <c r="T2038" i="2" s="1"/>
  <c r="F2038" i="2" s="1"/>
  <c r="R2042" i="2"/>
  <c r="S2042" i="2" s="1"/>
  <c r="T2042" i="2" s="1"/>
  <c r="F2042" i="2" s="1"/>
  <c r="R2046" i="2"/>
  <c r="S2046" i="2" s="1"/>
  <c r="T2046" i="2" s="1"/>
  <c r="F2046" i="2" s="1"/>
  <c r="R2055" i="2"/>
  <c r="S2055" i="2" s="1"/>
  <c r="T2055" i="2" s="1"/>
  <c r="F2055" i="2" s="1"/>
  <c r="R2059" i="2"/>
  <c r="S2059" i="2" s="1"/>
  <c r="T2059" i="2" s="1"/>
  <c r="F2059" i="2" s="1"/>
  <c r="R2063" i="2"/>
  <c r="S2063" i="2" s="1"/>
  <c r="T2063" i="2" s="1"/>
  <c r="F2063" i="2" s="1"/>
  <c r="R2067" i="2"/>
  <c r="S2067" i="2" s="1"/>
  <c r="T2067" i="2" s="1"/>
  <c r="F2067" i="2" s="1"/>
  <c r="R2071" i="2"/>
  <c r="S2071" i="2" s="1"/>
  <c r="T2071" i="2" s="1"/>
  <c r="F2071" i="2" s="1"/>
  <c r="R2075" i="2"/>
  <c r="S2075" i="2" s="1"/>
  <c r="T2075" i="2" s="1"/>
  <c r="F2075" i="2" s="1"/>
  <c r="R2085" i="2"/>
  <c r="S2085" i="2" s="1"/>
  <c r="T2085" i="2" s="1"/>
  <c r="F2085" i="2" s="1"/>
  <c r="R2089" i="2"/>
  <c r="S2089" i="2" s="1"/>
  <c r="T2089" i="2" s="1"/>
  <c r="F2089" i="2" s="1"/>
  <c r="R2093" i="2"/>
  <c r="S2093" i="2" s="1"/>
  <c r="T2093" i="2" s="1"/>
  <c r="F2093" i="2" s="1"/>
  <c r="R2097" i="2"/>
  <c r="S2097" i="2" s="1"/>
  <c r="T2097" i="2" s="1"/>
  <c r="F2097" i="2" s="1"/>
  <c r="R2101" i="2"/>
  <c r="S2101" i="2" s="1"/>
  <c r="T2101" i="2" s="1"/>
  <c r="F2101" i="2" s="1"/>
  <c r="R2105" i="2"/>
  <c r="S2105" i="2" s="1"/>
  <c r="T2105" i="2" s="1"/>
  <c r="F2105" i="2" s="1"/>
  <c r="R2109" i="2"/>
  <c r="S2109" i="2" s="1"/>
  <c r="T2109" i="2" s="1"/>
  <c r="F2109" i="2" s="1"/>
  <c r="R2113" i="2"/>
  <c r="S2113" i="2" s="1"/>
  <c r="T2113" i="2" s="1"/>
  <c r="F2113" i="2" s="1"/>
  <c r="R2129" i="2"/>
  <c r="S2129" i="2" s="1"/>
  <c r="T2129" i="2" s="1"/>
  <c r="R2133" i="2"/>
  <c r="S2133" i="2" s="1"/>
  <c r="T2133" i="2" s="1"/>
  <c r="F2133" i="2" s="1"/>
  <c r="R2137" i="2"/>
  <c r="S2137" i="2" s="1"/>
  <c r="T2137" i="2" s="1"/>
  <c r="F2137" i="2" s="1"/>
  <c r="R2141" i="2"/>
  <c r="S2141" i="2" s="1"/>
  <c r="T2141" i="2" s="1"/>
  <c r="F2141" i="2" s="1"/>
  <c r="R2145" i="2"/>
  <c r="S2145" i="2" s="1"/>
  <c r="T2145" i="2" s="1"/>
  <c r="F2145" i="2" s="1"/>
  <c r="R2151" i="2"/>
  <c r="S2151" i="2" s="1"/>
  <c r="T2151" i="2" s="1"/>
  <c r="F2151" i="2" s="1"/>
  <c r="R2155" i="2"/>
  <c r="S2155" i="2" s="1"/>
  <c r="T2155" i="2" s="1"/>
  <c r="F2155" i="2" s="1"/>
  <c r="R2159" i="2"/>
  <c r="S2159" i="2" s="1"/>
  <c r="T2159" i="2" s="1"/>
  <c r="F2159" i="2" s="1"/>
  <c r="R2163" i="2"/>
  <c r="S2163" i="2" s="1"/>
  <c r="T2163" i="2" s="1"/>
  <c r="F2163" i="2" s="1"/>
  <c r="R2173" i="2"/>
  <c r="S2173" i="2" s="1"/>
  <c r="T2173" i="2" s="1"/>
  <c r="F2173" i="2" s="1"/>
  <c r="R2179" i="2"/>
  <c r="S2179" i="2" s="1"/>
  <c r="T2179" i="2" s="1"/>
  <c r="F2179" i="2" s="1"/>
  <c r="R2183" i="2"/>
  <c r="S2183" i="2" s="1"/>
  <c r="T2183" i="2" s="1"/>
  <c r="F2183" i="2" s="1"/>
  <c r="R2187" i="2"/>
  <c r="S2187" i="2" s="1"/>
  <c r="T2187" i="2" s="1"/>
  <c r="F2187" i="2" s="1"/>
  <c r="R2191" i="2"/>
  <c r="S2191" i="2" s="1"/>
  <c r="T2191" i="2" s="1"/>
  <c r="F2191" i="2" s="1"/>
  <c r="R2195" i="2"/>
  <c r="S2195" i="2" s="1"/>
  <c r="N2195" i="2" s="1"/>
  <c r="R2199" i="2"/>
  <c r="S2199" i="2" s="1"/>
  <c r="N2199" i="2" s="1"/>
  <c r="R2203" i="2"/>
  <c r="S2203" i="2" s="1"/>
  <c r="T2203" i="2" s="1"/>
  <c r="F2203" i="2" s="1"/>
  <c r="R2219" i="2"/>
  <c r="S2219" i="2" s="1"/>
  <c r="T2219" i="2" s="1"/>
  <c r="F2219" i="2" s="1"/>
  <c r="R2223" i="2"/>
  <c r="S2223" i="2" s="1"/>
  <c r="T2223" i="2" s="1"/>
  <c r="F2223" i="2" s="1"/>
  <c r="R2227" i="2"/>
  <c r="S2227" i="2" s="1"/>
  <c r="T2227" i="2" s="1"/>
  <c r="F2227" i="2" s="1"/>
  <c r="R2236" i="2"/>
  <c r="S2236" i="2" s="1"/>
  <c r="T2236" i="2" s="1"/>
  <c r="R2240" i="2"/>
  <c r="S2240" i="2" s="1"/>
  <c r="T2240" i="2" s="1"/>
  <c r="F2240" i="2" s="1"/>
  <c r="R2245" i="2"/>
  <c r="S2245" i="2" s="1"/>
  <c r="T2245" i="2" s="1"/>
  <c r="F2245" i="2" s="1"/>
  <c r="R2249" i="2"/>
  <c r="S2249" i="2" s="1"/>
  <c r="T2249" i="2" s="1"/>
  <c r="F2249" i="2" s="1"/>
  <c r="R2253" i="2"/>
  <c r="S2253" i="2" s="1"/>
  <c r="T2253" i="2" s="1"/>
  <c r="R2257" i="2"/>
  <c r="S2257" i="2" s="1"/>
  <c r="T2257" i="2" s="1"/>
  <c r="R2263" i="2"/>
  <c r="S2263" i="2" s="1"/>
  <c r="T2263" i="2" s="1"/>
  <c r="F2263" i="2" s="1"/>
  <c r="A2263" i="2" s="1"/>
  <c r="R2267" i="2"/>
  <c r="S2267" i="2" s="1"/>
  <c r="T2267" i="2" s="1"/>
  <c r="F2267" i="2" s="1"/>
  <c r="R2271" i="2"/>
  <c r="S2271" i="2" s="1"/>
  <c r="T2271" i="2" s="1"/>
  <c r="F2271" i="2" s="1"/>
  <c r="R2275" i="2"/>
  <c r="S2275" i="2" s="1"/>
  <c r="T2275" i="2" s="1"/>
  <c r="F2275" i="2" s="1"/>
  <c r="R2279" i="2"/>
  <c r="S2279" i="2" s="1"/>
  <c r="T2279" i="2" s="1"/>
  <c r="F2279" i="2" s="1"/>
  <c r="R2283" i="2"/>
  <c r="S2283" i="2" s="1"/>
  <c r="T2283" i="2" s="1"/>
  <c r="F2283" i="2" s="1"/>
  <c r="R2290" i="2"/>
  <c r="S2290" i="2" s="1"/>
  <c r="T2290" i="2" s="1"/>
  <c r="R2294" i="2"/>
  <c r="S2294" i="2" s="1"/>
  <c r="T2294" i="2" s="1"/>
  <c r="F2294" i="2" s="1"/>
  <c r="R2303" i="2"/>
  <c r="S2303" i="2" s="1"/>
  <c r="T2303" i="2" s="1"/>
  <c r="R2307" i="2"/>
  <c r="S2307" i="2" s="1"/>
  <c r="T2307" i="2" s="1"/>
  <c r="F2307" i="2" s="1"/>
  <c r="R2317" i="2"/>
  <c r="S2317" i="2" s="1"/>
  <c r="T2317" i="2" s="1"/>
  <c r="R2322" i="2"/>
  <c r="S2322" i="2" s="1"/>
  <c r="T2322" i="2" s="1"/>
  <c r="R2326" i="2"/>
  <c r="S2326" i="2" s="1"/>
  <c r="T2326" i="2" s="1"/>
  <c r="F2326" i="2" s="1"/>
  <c r="R2332" i="2"/>
  <c r="S2332" i="2" s="1"/>
  <c r="T2332" i="2" s="1"/>
  <c r="F2332" i="2" s="1"/>
  <c r="R2336" i="2"/>
  <c r="S2336" i="2" s="1"/>
  <c r="T2336" i="2" s="1"/>
  <c r="F2336" i="2" s="1"/>
  <c r="R2340" i="2"/>
  <c r="S2340" i="2" s="1"/>
  <c r="T2340" i="2" s="1"/>
  <c r="F2340" i="2" s="1"/>
  <c r="R2344" i="2"/>
  <c r="S2344" i="2" s="1"/>
  <c r="T2344" i="2" s="1"/>
  <c r="R2348" i="2"/>
  <c r="S2348" i="2" s="1"/>
  <c r="T2348" i="2" s="1"/>
  <c r="F2348" i="2" s="1"/>
  <c r="R2354" i="2"/>
  <c r="S2354" i="2" s="1"/>
  <c r="T2354" i="2" s="1"/>
  <c r="F2354" i="2" s="1"/>
  <c r="R2358" i="2"/>
  <c r="S2358" i="2" s="1"/>
  <c r="T2358" i="2" s="1"/>
  <c r="F2358" i="2" s="1"/>
  <c r="R2362" i="2"/>
  <c r="S2362" i="2" s="1"/>
  <c r="T2362" i="2" s="1"/>
  <c r="F2362" i="2" s="1"/>
  <c r="R2366" i="2"/>
  <c r="S2366" i="2" s="1"/>
  <c r="T2366" i="2" s="1"/>
  <c r="F2366" i="2" s="1"/>
  <c r="R2371" i="2"/>
  <c r="S2371" i="2" s="1"/>
  <c r="T2371" i="2" s="1"/>
  <c r="F2371" i="2" s="1"/>
  <c r="R2378" i="2"/>
  <c r="S2378" i="2" s="1"/>
  <c r="T2378" i="2" s="1"/>
  <c r="F2378" i="2" s="1"/>
  <c r="R2391" i="2"/>
  <c r="S2391" i="2" s="1"/>
  <c r="T2391" i="2" s="1"/>
  <c r="F2391" i="2" s="1"/>
  <c r="R2397" i="2"/>
  <c r="S2397" i="2" s="1"/>
  <c r="T2397" i="2" s="1"/>
  <c r="F2397" i="2" s="1"/>
  <c r="R2401" i="2"/>
  <c r="S2401" i="2" s="1"/>
  <c r="T2401" i="2" s="1"/>
  <c r="F2401" i="2" s="1"/>
  <c r="R2405" i="2"/>
  <c r="S2405" i="2" s="1"/>
  <c r="T2405" i="2" s="1"/>
  <c r="F2405" i="2" s="1"/>
  <c r="R2409" i="2"/>
  <c r="S2409" i="2" s="1"/>
  <c r="T2409" i="2" s="1"/>
  <c r="F2409" i="2" s="1"/>
  <c r="R2417" i="2"/>
  <c r="S2417" i="2" s="1"/>
  <c r="T2417" i="2" s="1"/>
  <c r="F2417" i="2" s="1"/>
  <c r="R2421" i="2"/>
  <c r="S2421" i="2" s="1"/>
  <c r="T2421" i="2" s="1"/>
  <c r="F2421" i="2" s="1"/>
  <c r="R2425" i="2"/>
  <c r="S2425" i="2" s="1"/>
  <c r="T2425" i="2" s="1"/>
  <c r="F2425" i="2" s="1"/>
  <c r="R2429" i="2"/>
  <c r="S2429" i="2" s="1"/>
  <c r="T2429" i="2" s="1"/>
  <c r="F2429" i="2" s="1"/>
  <c r="R2433" i="2"/>
  <c r="S2433" i="2" s="1"/>
  <c r="T2433" i="2" s="1"/>
  <c r="F2433" i="2" s="1"/>
  <c r="R2437" i="2"/>
  <c r="S2437" i="2" s="1"/>
  <c r="T2437" i="2" s="1"/>
  <c r="F2437" i="2" s="1"/>
  <c r="R2441" i="2"/>
  <c r="S2441" i="2" s="1"/>
  <c r="T2441" i="2" s="1"/>
  <c r="F2441" i="2" s="1"/>
  <c r="R2445" i="2"/>
  <c r="S2445" i="2" s="1"/>
  <c r="T2445" i="2" s="1"/>
  <c r="F2445" i="2" s="1"/>
  <c r="R2449" i="2"/>
  <c r="S2449" i="2" s="1"/>
  <c r="T2449" i="2" s="1"/>
  <c r="F2449" i="2" s="1"/>
  <c r="R2453" i="2"/>
  <c r="S2453" i="2" s="1"/>
  <c r="T2453" i="2" s="1"/>
  <c r="F2453" i="2" s="1"/>
  <c r="R2457" i="2"/>
  <c r="S2457" i="2" s="1"/>
  <c r="T2457" i="2" s="1"/>
  <c r="F2457" i="2" s="1"/>
  <c r="R2462" i="2"/>
  <c r="S2462" i="2" s="1"/>
  <c r="T2462" i="2" s="1"/>
  <c r="R2466" i="2"/>
  <c r="S2466" i="2" s="1"/>
  <c r="T2466" i="2" s="1"/>
  <c r="F2466" i="2" s="1"/>
  <c r="R2470" i="2"/>
  <c r="S2470" i="2" s="1"/>
  <c r="T2470" i="2" s="1"/>
  <c r="F2470" i="2" s="1"/>
  <c r="R2474" i="2"/>
  <c r="S2474" i="2" s="1"/>
  <c r="T2474" i="2" s="1"/>
  <c r="F2474" i="2" s="1"/>
  <c r="R2478" i="2"/>
  <c r="S2478" i="2" s="1"/>
  <c r="T2478" i="2" s="1"/>
  <c r="F2478" i="2" s="1"/>
  <c r="R2482" i="2"/>
  <c r="S2482" i="2" s="1"/>
  <c r="T2482" i="2" s="1"/>
  <c r="F2482" i="2" s="1"/>
  <c r="R2486" i="2"/>
  <c r="S2486" i="2" s="1"/>
  <c r="T2486" i="2" s="1"/>
  <c r="F2486" i="2" s="1"/>
  <c r="R2490" i="2"/>
  <c r="S2490" i="2" s="1"/>
  <c r="T2490" i="2" s="1"/>
  <c r="F2490" i="2" s="1"/>
  <c r="R2494" i="2"/>
  <c r="S2494" i="2" s="1"/>
  <c r="T2494" i="2" s="1"/>
  <c r="F2494" i="2" s="1"/>
  <c r="R2498" i="2"/>
  <c r="S2498" i="2" s="1"/>
  <c r="T2498" i="2" s="1"/>
  <c r="F2498" i="2" s="1"/>
  <c r="R2502" i="2"/>
  <c r="S2502" i="2" s="1"/>
  <c r="T2502" i="2" s="1"/>
  <c r="F2502" i="2" s="1"/>
  <c r="R2513" i="2"/>
  <c r="S2513" i="2" s="1"/>
  <c r="T2513" i="2" s="1"/>
  <c r="R2525" i="2"/>
  <c r="S2525" i="2" s="1"/>
  <c r="T2525" i="2" s="1"/>
  <c r="F2525" i="2" s="1"/>
  <c r="R2529" i="2"/>
  <c r="S2529" i="2" s="1"/>
  <c r="T2529" i="2" s="1"/>
  <c r="F2529" i="2" s="1"/>
  <c r="R2533" i="2"/>
  <c r="S2533" i="2" s="1"/>
  <c r="T2533" i="2" s="1"/>
  <c r="F2533" i="2" s="1"/>
  <c r="R2537" i="2"/>
  <c r="S2537" i="2" s="1"/>
  <c r="T2537" i="2" s="1"/>
  <c r="F2537" i="2" s="1"/>
  <c r="R2542" i="2"/>
  <c r="S2542" i="2" s="1"/>
  <c r="T2542" i="2" s="1"/>
  <c r="F2542" i="2" s="1"/>
  <c r="R2549" i="2"/>
  <c r="S2549" i="2" s="1"/>
  <c r="T2549" i="2" s="1"/>
  <c r="F2549" i="2" s="1"/>
  <c r="R2554" i="2"/>
  <c r="R2559" i="2"/>
  <c r="S2559" i="2" s="1"/>
  <c r="T2559" i="2" s="1"/>
  <c r="F2559" i="2" s="1"/>
  <c r="R2563" i="2"/>
  <c r="S2563" i="2" s="1"/>
  <c r="T2563" i="2" s="1"/>
  <c r="F2563" i="2" s="1"/>
  <c r="R2567" i="2"/>
  <c r="S2567" i="2" s="1"/>
  <c r="T2567" i="2" s="1"/>
  <c r="F2567" i="2" s="1"/>
  <c r="R2571" i="2"/>
  <c r="S2571" i="2" s="1"/>
  <c r="T2571" i="2" s="1"/>
  <c r="F2571" i="2" s="1"/>
  <c r="R2575" i="2"/>
  <c r="S2575" i="2" s="1"/>
  <c r="T2575" i="2" s="1"/>
  <c r="R2579" i="2"/>
  <c r="S2579" i="2" s="1"/>
  <c r="T2579" i="2" s="1"/>
  <c r="F2579" i="2" s="1"/>
  <c r="R2583" i="2"/>
  <c r="S2583" i="2" s="1"/>
  <c r="T2583" i="2" s="1"/>
  <c r="F2583" i="2" s="1"/>
  <c r="R2587" i="2"/>
  <c r="S2587" i="2" s="1"/>
  <c r="T2587" i="2" s="1"/>
  <c r="F2587" i="2" s="1"/>
  <c r="R2591" i="2"/>
  <c r="S2591" i="2" s="1"/>
  <c r="T2591" i="2" s="1"/>
  <c r="F2591" i="2" s="1"/>
  <c r="R2595" i="2"/>
  <c r="S2595" i="2" s="1"/>
  <c r="T2595" i="2" s="1"/>
  <c r="F2595" i="2" s="1"/>
  <c r="R2599" i="2"/>
  <c r="S2599" i="2" s="1"/>
  <c r="T2599" i="2" s="1"/>
  <c r="F2599" i="2" s="1"/>
  <c r="R2608" i="2"/>
  <c r="S2608" i="2" s="1"/>
  <c r="T2608" i="2" s="1"/>
  <c r="F2608" i="2" s="1"/>
  <c r="R2613" i="2"/>
  <c r="S2613" i="2" s="1"/>
  <c r="T2613" i="2" s="1"/>
  <c r="F2613" i="2" s="1"/>
  <c r="R2617" i="2"/>
  <c r="S2617" i="2" s="1"/>
  <c r="T2617" i="2" s="1"/>
  <c r="F2617" i="2" s="1"/>
  <c r="R2621" i="2"/>
  <c r="S2621" i="2" s="1"/>
  <c r="T2621" i="2" s="1"/>
  <c r="F2621" i="2" s="1"/>
  <c r="R2625" i="2"/>
  <c r="S2625" i="2" s="1"/>
  <c r="T2625" i="2" s="1"/>
  <c r="F2625" i="2" s="1"/>
  <c r="R2629" i="2"/>
  <c r="S2629" i="2" s="1"/>
  <c r="T2629" i="2" s="1"/>
  <c r="F2629" i="2" s="1"/>
  <c r="R2633" i="2"/>
  <c r="S2633" i="2" s="1"/>
  <c r="T2633" i="2" s="1"/>
  <c r="F2633" i="2" s="1"/>
  <c r="R2637" i="2"/>
  <c r="S2637" i="2" s="1"/>
  <c r="T2637" i="2" s="1"/>
  <c r="F2637" i="2" s="1"/>
  <c r="R2641" i="2"/>
  <c r="S2641" i="2" s="1"/>
  <c r="T2641" i="2" s="1"/>
  <c r="F2641" i="2" s="1"/>
  <c r="R2647" i="2"/>
  <c r="S2647" i="2" s="1"/>
  <c r="T2647" i="2" s="1"/>
  <c r="F2647" i="2" s="1"/>
  <c r="R2671" i="2"/>
  <c r="S2671" i="2" s="1"/>
  <c r="T2671" i="2" s="1"/>
  <c r="F2671" i="2" s="1"/>
  <c r="R2672" i="2"/>
  <c r="S2672" i="2" s="1"/>
  <c r="T2672" i="2" s="1"/>
  <c r="F2672" i="2" s="1"/>
  <c r="R2676" i="2"/>
  <c r="S2676" i="2" s="1"/>
  <c r="T2676" i="2" s="1"/>
  <c r="F2676" i="2" s="1"/>
  <c r="R2680" i="2"/>
  <c r="S2680" i="2" s="1"/>
  <c r="T2680" i="2" s="1"/>
  <c r="F2680" i="2" s="1"/>
  <c r="R2684" i="2"/>
  <c r="S2684" i="2" s="1"/>
  <c r="T2684" i="2" s="1"/>
  <c r="F2684" i="2" s="1"/>
  <c r="R2688" i="2"/>
  <c r="S2688" i="2" s="1"/>
  <c r="T2688" i="2" s="1"/>
  <c r="F2688" i="2" s="1"/>
  <c r="R2692" i="2"/>
  <c r="S2692" i="2" s="1"/>
  <c r="T2692" i="2" s="1"/>
  <c r="F2692" i="2" s="1"/>
  <c r="R2696" i="2"/>
  <c r="S2696" i="2" s="1"/>
  <c r="T2696" i="2" s="1"/>
  <c r="F2696" i="2" s="1"/>
  <c r="R2700" i="2"/>
  <c r="S2700" i="2" s="1"/>
  <c r="T2700" i="2" s="1"/>
  <c r="F2700" i="2" s="1"/>
  <c r="R2705" i="2"/>
  <c r="S2705" i="2" s="1"/>
  <c r="T2705" i="2" s="1"/>
  <c r="F2705" i="2" s="1"/>
  <c r="R2709" i="2"/>
  <c r="S2709" i="2" s="1"/>
  <c r="T2709" i="2" s="1"/>
  <c r="F2709" i="2" s="1"/>
  <c r="R2713" i="2"/>
  <c r="S2713" i="2" s="1"/>
  <c r="T2713" i="2" s="1"/>
  <c r="F2713" i="2" s="1"/>
  <c r="R2717" i="2"/>
  <c r="S2717" i="2" s="1"/>
  <c r="T2717" i="2" s="1"/>
  <c r="F2717" i="2" s="1"/>
  <c r="R2721" i="2"/>
  <c r="S2721" i="2" s="1"/>
  <c r="T2721" i="2" s="1"/>
  <c r="F2721" i="2" s="1"/>
  <c r="R2725" i="2"/>
  <c r="S2725" i="2" s="1"/>
  <c r="T2725" i="2" s="1"/>
  <c r="F2725" i="2" s="1"/>
  <c r="R2729" i="2"/>
  <c r="S2729" i="2" s="1"/>
  <c r="T2729" i="2" s="1"/>
  <c r="F2729" i="2" s="1"/>
  <c r="R2733" i="2"/>
  <c r="S2733" i="2" s="1"/>
  <c r="T2733" i="2" s="1"/>
  <c r="F2733" i="2" s="1"/>
  <c r="R2737" i="2"/>
  <c r="S2737" i="2" s="1"/>
  <c r="T2737" i="2" s="1"/>
  <c r="F2737" i="2" s="1"/>
  <c r="R2742" i="2"/>
  <c r="S2742" i="2" s="1"/>
  <c r="T2742" i="2" s="1"/>
  <c r="F2742" i="2" s="1"/>
  <c r="R2745" i="2"/>
  <c r="S2745" i="2" s="1"/>
  <c r="T2745" i="2" s="1"/>
  <c r="F2745" i="2" s="1"/>
  <c r="R2749" i="2"/>
  <c r="S2749" i="2" s="1"/>
  <c r="T2749" i="2" s="1"/>
  <c r="R2753" i="2"/>
  <c r="S2753" i="2" s="1"/>
  <c r="T2753" i="2" s="1"/>
  <c r="F2753" i="2" s="1"/>
  <c r="R2757" i="2"/>
  <c r="S2757" i="2" s="1"/>
  <c r="T2757" i="2" s="1"/>
  <c r="F2757" i="2" s="1"/>
  <c r="R2761" i="2"/>
  <c r="S2761" i="2" s="1"/>
  <c r="T2761" i="2" s="1"/>
  <c r="F2761" i="2" s="1"/>
  <c r="R2765" i="2"/>
  <c r="S2765" i="2" s="1"/>
  <c r="T2765" i="2" s="1"/>
  <c r="F2765" i="2" s="1"/>
  <c r="R2769" i="2"/>
  <c r="S2769" i="2" s="1"/>
  <c r="T2769" i="2" s="1"/>
  <c r="F2769" i="2" s="1"/>
  <c r="R2773" i="2"/>
  <c r="S2773" i="2" s="1"/>
  <c r="T2773" i="2" s="1"/>
  <c r="F2773" i="2" s="1"/>
  <c r="R2778" i="2"/>
  <c r="S2778" i="2" s="1"/>
  <c r="T2778" i="2" s="1"/>
  <c r="F2778" i="2" s="1"/>
  <c r="R2786" i="2"/>
  <c r="S2786" i="2" s="1"/>
  <c r="T2786" i="2" s="1"/>
  <c r="F2786" i="2" s="1"/>
  <c r="R2790" i="2"/>
  <c r="S2790" i="2" s="1"/>
  <c r="T2790" i="2" s="1"/>
  <c r="F2790" i="2" s="1"/>
  <c r="R2797" i="2"/>
  <c r="S2797" i="2" s="1"/>
  <c r="T2797" i="2" s="1"/>
  <c r="F2797" i="2" s="1"/>
  <c r="R2801" i="2"/>
  <c r="S2801" i="2" s="1"/>
  <c r="T2801" i="2" s="1"/>
  <c r="F2801" i="2" s="1"/>
  <c r="R2805" i="2"/>
  <c r="S2805" i="2" s="1"/>
  <c r="T2805" i="2" s="1"/>
  <c r="F2805" i="2" s="1"/>
  <c r="R2809" i="2"/>
  <c r="S2809" i="2" s="1"/>
  <c r="T2809" i="2" s="1"/>
  <c r="F2809" i="2" s="1"/>
  <c r="R2816" i="2"/>
  <c r="S2816" i="2" s="1"/>
  <c r="T2816" i="2" s="1"/>
  <c r="F2816" i="2" s="1"/>
  <c r="R2820" i="2"/>
  <c r="S2820" i="2" s="1"/>
  <c r="T2820" i="2" s="1"/>
  <c r="F2820" i="2" s="1"/>
  <c r="R2824" i="2"/>
  <c r="S2824" i="2" s="1"/>
  <c r="T2824" i="2" s="1"/>
  <c r="F2824" i="2" s="1"/>
  <c r="R2828" i="2"/>
  <c r="S2828" i="2" s="1"/>
  <c r="T2828" i="2" s="1"/>
  <c r="R2832" i="2"/>
  <c r="S2832" i="2" s="1"/>
  <c r="T2832" i="2" s="1"/>
  <c r="F2832" i="2" s="1"/>
  <c r="R2837" i="2"/>
  <c r="S2837" i="2" s="1"/>
  <c r="T2837" i="2" s="1"/>
  <c r="F2837" i="2" s="1"/>
  <c r="R2841" i="2"/>
  <c r="S2841" i="2" s="1"/>
  <c r="T2841" i="2" s="1"/>
  <c r="R85" i="2"/>
  <c r="S85" i="2" s="1"/>
  <c r="T85" i="2" s="1"/>
  <c r="R532" i="2"/>
  <c r="S532" i="2" s="1"/>
  <c r="T532" i="2" s="1"/>
  <c r="R1100" i="2"/>
  <c r="S1100" i="2" s="1"/>
  <c r="T1100" i="2" s="1"/>
  <c r="R1700" i="2"/>
  <c r="S1700" i="2" s="1"/>
  <c r="T1700" i="2" s="1"/>
  <c r="R1704" i="2"/>
  <c r="S1704" i="2" s="1"/>
  <c r="T1704" i="2" s="1"/>
  <c r="R2211" i="2"/>
  <c r="S2211" i="2" s="1"/>
  <c r="T2211" i="2" s="1"/>
  <c r="R2206" i="2"/>
  <c r="S2206" i="2" s="1"/>
  <c r="T2206" i="2" s="1"/>
  <c r="R2210" i="2"/>
  <c r="S2210" i="2" s="1"/>
  <c r="T2210" i="2" s="1"/>
  <c r="R2813" i="2"/>
  <c r="S2813" i="2" s="1"/>
  <c r="T2813" i="2" s="1"/>
  <c r="R9" i="2"/>
  <c r="R25" i="2"/>
  <c r="S25" i="2" s="1"/>
  <c r="T25" i="2" s="1"/>
  <c r="F25" i="2" s="1"/>
  <c r="R41" i="2"/>
  <c r="S41" i="2" s="1"/>
  <c r="T41" i="2" s="1"/>
  <c r="F41" i="2" s="1"/>
  <c r="R59" i="2"/>
  <c r="S59" i="2" s="1"/>
  <c r="T59" i="2" s="1"/>
  <c r="F59" i="2" s="1"/>
  <c r="R71" i="2"/>
  <c r="S71" i="2" s="1"/>
  <c r="T71" i="2" s="1"/>
  <c r="F71" i="2" s="1"/>
  <c r="R92" i="2"/>
  <c r="S92" i="2" s="1"/>
  <c r="T92" i="2" s="1"/>
  <c r="F92" i="2" s="1"/>
  <c r="R4" i="2"/>
  <c r="S4" i="2" s="1"/>
  <c r="T4" i="2" s="1"/>
  <c r="F4" i="2" s="1"/>
  <c r="A4" i="2" s="1"/>
  <c r="R14" i="2"/>
  <c r="S14" i="2" s="1"/>
  <c r="T14" i="2" s="1"/>
  <c r="R26" i="2"/>
  <c r="S26" i="2" s="1"/>
  <c r="T26" i="2" s="1"/>
  <c r="F26" i="2" s="1"/>
  <c r="R38" i="2"/>
  <c r="S38" i="2" s="1"/>
  <c r="T38" i="2" s="1"/>
  <c r="F38" i="2" s="1"/>
  <c r="R51" i="2"/>
  <c r="S51" i="2" s="1"/>
  <c r="T51" i="2" s="1"/>
  <c r="F51" i="2" s="1"/>
  <c r="R64" i="2"/>
  <c r="S64" i="2" s="1"/>
  <c r="T64" i="2" s="1"/>
  <c r="F64" i="2" s="1"/>
  <c r="R76" i="2"/>
  <c r="S76" i="2" s="1"/>
  <c r="T76" i="2" s="1"/>
  <c r="F76" i="2" s="1"/>
  <c r="R89" i="2"/>
  <c r="S89" i="2" s="1"/>
  <c r="T89" i="2" s="1"/>
  <c r="F89" i="2" s="1"/>
  <c r="R97" i="2"/>
  <c r="S97" i="2" s="1"/>
  <c r="T97" i="2" s="1"/>
  <c r="F97" i="2" s="1"/>
  <c r="R107" i="2"/>
  <c r="S107" i="2" s="1"/>
  <c r="T107" i="2" s="1"/>
  <c r="F107" i="2" s="1"/>
  <c r="R119" i="2"/>
  <c r="S119" i="2" s="1"/>
  <c r="T119" i="2" s="1"/>
  <c r="F119" i="2" s="1"/>
  <c r="R131" i="2"/>
  <c r="S131" i="2" s="1"/>
  <c r="T131" i="2" s="1"/>
  <c r="F131" i="2" s="1"/>
  <c r="R143" i="2"/>
  <c r="S143" i="2" s="1"/>
  <c r="T143" i="2" s="1"/>
  <c r="F143" i="2" s="1"/>
  <c r="R162" i="2"/>
  <c r="S162" i="2" s="1"/>
  <c r="T162" i="2" s="1"/>
  <c r="F162" i="2" s="1"/>
  <c r="R176" i="2"/>
  <c r="S176" i="2" s="1"/>
  <c r="T176" i="2" s="1"/>
  <c r="R184" i="2"/>
  <c r="S184" i="2" s="1"/>
  <c r="T184" i="2" s="1"/>
  <c r="F184" i="2" s="1"/>
  <c r="R201" i="2"/>
  <c r="S201" i="2" s="1"/>
  <c r="T201" i="2" s="1"/>
  <c r="F201" i="2" s="1"/>
  <c r="R213" i="2"/>
  <c r="S213" i="2" s="1"/>
  <c r="T213" i="2" s="1"/>
  <c r="F213" i="2" s="1"/>
  <c r="R225" i="2"/>
  <c r="S225" i="2" s="1"/>
  <c r="T225" i="2" s="1"/>
  <c r="F225" i="2" s="1"/>
  <c r="R238" i="2"/>
  <c r="S238" i="2" s="1"/>
  <c r="N238" i="2" s="1"/>
  <c r="R250" i="2"/>
  <c r="S250" i="2" s="1"/>
  <c r="T250" i="2" s="1"/>
  <c r="F250" i="2" s="1"/>
  <c r="R265" i="2"/>
  <c r="S265" i="2" s="1"/>
  <c r="T265" i="2" s="1"/>
  <c r="F265" i="2" s="1"/>
  <c r="R286" i="2"/>
  <c r="S286" i="2" s="1"/>
  <c r="T286" i="2" s="1"/>
  <c r="F286" i="2" s="1"/>
  <c r="R300" i="2"/>
  <c r="S300" i="2" s="1"/>
  <c r="T300" i="2" s="1"/>
  <c r="F300" i="2" s="1"/>
  <c r="R337" i="2"/>
  <c r="S337" i="2" s="1"/>
  <c r="T337" i="2" s="1"/>
  <c r="F337" i="2" s="1"/>
  <c r="R365" i="2"/>
  <c r="S365" i="2" s="1"/>
  <c r="T365" i="2" s="1"/>
  <c r="F365" i="2" s="1"/>
  <c r="R391" i="2"/>
  <c r="S391" i="2" s="1"/>
  <c r="T391" i="2" s="1"/>
  <c r="R417" i="2"/>
  <c r="S417" i="2" s="1"/>
  <c r="T417" i="2" s="1"/>
  <c r="F417" i="2" s="1"/>
  <c r="R432" i="2"/>
  <c r="S432" i="2" s="1"/>
  <c r="T432" i="2" s="1"/>
  <c r="F432" i="2" s="1"/>
  <c r="R444" i="2"/>
  <c r="S444" i="2" s="1"/>
  <c r="T444" i="2" s="1"/>
  <c r="F444" i="2" s="1"/>
  <c r="R458" i="2"/>
  <c r="S458" i="2" s="1"/>
  <c r="T458" i="2" s="1"/>
  <c r="F458" i="2" s="1"/>
  <c r="R470" i="2"/>
  <c r="S470" i="2" s="1"/>
  <c r="T470" i="2" s="1"/>
  <c r="F470" i="2" s="1"/>
  <c r="R482" i="2"/>
  <c r="S482" i="2" s="1"/>
  <c r="T482" i="2" s="1"/>
  <c r="R494" i="2"/>
  <c r="S494" i="2" s="1"/>
  <c r="T494" i="2" s="1"/>
  <c r="F494" i="2" s="1"/>
  <c r="R502" i="2"/>
  <c r="S502" i="2" s="1"/>
  <c r="T502" i="2" s="1"/>
  <c r="F502" i="2" s="1"/>
  <c r="R519" i="2"/>
  <c r="S519" i="2" s="1"/>
  <c r="T519" i="2" s="1"/>
  <c r="F519" i="2" s="1"/>
  <c r="R550" i="2"/>
  <c r="S550" i="2" s="1"/>
  <c r="T550" i="2" s="1"/>
  <c r="F550" i="2" s="1"/>
  <c r="R558" i="2"/>
  <c r="S558" i="2" s="1"/>
  <c r="T558" i="2" s="1"/>
  <c r="F558" i="2" s="1"/>
  <c r="R570" i="2"/>
  <c r="S570" i="2" s="1"/>
  <c r="T570" i="2" s="1"/>
  <c r="F570" i="2" s="1"/>
  <c r="R578" i="2"/>
  <c r="S578" i="2" s="1"/>
  <c r="T578" i="2" s="1"/>
  <c r="F578" i="2" s="1"/>
  <c r="R586" i="2"/>
  <c r="S586" i="2" s="1"/>
  <c r="T586" i="2" s="1"/>
  <c r="F586" i="2" s="1"/>
  <c r="R594" i="2"/>
  <c r="S594" i="2" s="1"/>
  <c r="T594" i="2" s="1"/>
  <c r="F594" i="2" s="1"/>
  <c r="R602" i="2"/>
  <c r="S602" i="2" s="1"/>
  <c r="T602" i="2" s="1"/>
  <c r="F602" i="2" s="1"/>
  <c r="R610" i="2"/>
  <c r="S610" i="2" s="1"/>
  <c r="T610" i="2" s="1"/>
  <c r="F610" i="2" s="1"/>
  <c r="R618" i="2"/>
  <c r="S618" i="2" s="1"/>
  <c r="T618" i="2" s="1"/>
  <c r="F618" i="2" s="1"/>
  <c r="R627" i="2"/>
  <c r="S627" i="2" s="1"/>
  <c r="T627" i="2" s="1"/>
  <c r="F627" i="2" s="1"/>
  <c r="R635" i="2"/>
  <c r="S635" i="2" s="1"/>
  <c r="T635" i="2" s="1"/>
  <c r="F635" i="2" s="1"/>
  <c r="R645" i="2"/>
  <c r="S645" i="2" s="1"/>
  <c r="T645" i="2" s="1"/>
  <c r="F645" i="2" s="1"/>
  <c r="R662" i="2"/>
  <c r="S662" i="2" s="1"/>
  <c r="T662" i="2" s="1"/>
  <c r="F662" i="2" s="1"/>
  <c r="R689" i="2"/>
  <c r="S689" i="2" s="1"/>
  <c r="T689" i="2" s="1"/>
  <c r="R710" i="2"/>
  <c r="R722" i="2"/>
  <c r="S722" i="2" s="1"/>
  <c r="T722" i="2" s="1"/>
  <c r="F722" i="2" s="1"/>
  <c r="R735" i="2"/>
  <c r="S735" i="2" s="1"/>
  <c r="T735" i="2" s="1"/>
  <c r="R761" i="2"/>
  <c r="S761" i="2" s="1"/>
  <c r="T761" i="2" s="1"/>
  <c r="F761" i="2" s="1"/>
  <c r="R769" i="2"/>
  <c r="S769" i="2" s="1"/>
  <c r="T769" i="2" s="1"/>
  <c r="F769" i="2" s="1"/>
  <c r="R784" i="2"/>
  <c r="S784" i="2" s="1"/>
  <c r="T784" i="2" s="1"/>
  <c r="F784" i="2" s="1"/>
  <c r="R793" i="2"/>
  <c r="S793" i="2" s="1"/>
  <c r="T793" i="2" s="1"/>
  <c r="F793" i="2" s="1"/>
  <c r="R810" i="2"/>
  <c r="S810" i="2" s="1"/>
  <c r="T810" i="2" s="1"/>
  <c r="F810" i="2" s="1"/>
  <c r="R822" i="2"/>
  <c r="S822" i="2" s="1"/>
  <c r="T822" i="2" s="1"/>
  <c r="F822" i="2" s="1"/>
  <c r="R834" i="2"/>
  <c r="S834" i="2" s="1"/>
  <c r="T834" i="2" s="1"/>
  <c r="F834" i="2" s="1"/>
  <c r="R847" i="2"/>
  <c r="S847" i="2" s="1"/>
  <c r="T847" i="2" s="1"/>
  <c r="F847" i="2" s="1"/>
  <c r="R859" i="2"/>
  <c r="R872" i="2"/>
  <c r="S872" i="2" s="1"/>
  <c r="T872" i="2" s="1"/>
  <c r="F872" i="2" s="1"/>
  <c r="R881" i="2"/>
  <c r="S881" i="2" s="1"/>
  <c r="T881" i="2" s="1"/>
  <c r="F881" i="2" s="1"/>
  <c r="R896" i="2"/>
  <c r="S896" i="2" s="1"/>
  <c r="T896" i="2" s="1"/>
  <c r="F896" i="2" s="1"/>
  <c r="R912" i="2"/>
  <c r="S912" i="2" s="1"/>
  <c r="T912" i="2" s="1"/>
  <c r="F912" i="2" s="1"/>
  <c r="R924" i="2"/>
  <c r="S924" i="2" s="1"/>
  <c r="T924" i="2" s="1"/>
  <c r="F924" i="2" s="1"/>
  <c r="R936" i="2"/>
  <c r="S936" i="2" s="1"/>
  <c r="T936" i="2" s="1"/>
  <c r="F936" i="2" s="1"/>
  <c r="R951" i="2"/>
  <c r="S951" i="2" s="1"/>
  <c r="T951" i="2" s="1"/>
  <c r="F951" i="2" s="1"/>
  <c r="R959" i="2"/>
  <c r="S959" i="2" s="1"/>
  <c r="T959" i="2" s="1"/>
  <c r="F959" i="2" s="1"/>
  <c r="R972" i="2"/>
  <c r="S972" i="2" s="1"/>
  <c r="T972" i="2" s="1"/>
  <c r="F972" i="2" s="1"/>
  <c r="R980" i="2"/>
  <c r="S980" i="2" s="1"/>
  <c r="T980" i="2" s="1"/>
  <c r="F980" i="2" s="1"/>
  <c r="R992" i="2"/>
  <c r="S992" i="2" s="1"/>
  <c r="T992" i="2" s="1"/>
  <c r="F992" i="2" s="1"/>
  <c r="R1004" i="2"/>
  <c r="S1004" i="2" s="1"/>
  <c r="T1004" i="2" s="1"/>
  <c r="F1004" i="2" s="1"/>
  <c r="R1021" i="2"/>
  <c r="S1021" i="2" s="1"/>
  <c r="T1021" i="2" s="1"/>
  <c r="F1021" i="2" s="1"/>
  <c r="R1037" i="2"/>
  <c r="S1037" i="2" s="1"/>
  <c r="T1037" i="2" s="1"/>
  <c r="F1037" i="2" s="1"/>
  <c r="R1046" i="2"/>
  <c r="S1046" i="2" s="1"/>
  <c r="T1046" i="2" s="1"/>
  <c r="F1046" i="2" s="1"/>
  <c r="R5" i="2"/>
  <c r="S5" i="2" s="1"/>
  <c r="T5" i="2" s="1"/>
  <c r="F5" i="2" s="1"/>
  <c r="A5" i="2" s="1"/>
  <c r="R11" i="2"/>
  <c r="R15" i="2"/>
  <c r="S15" i="2" s="1"/>
  <c r="T15" i="2" s="1"/>
  <c r="R23" i="2"/>
  <c r="S23" i="2" s="1"/>
  <c r="T23" i="2" s="1"/>
  <c r="F23" i="2" s="1"/>
  <c r="R27" i="2"/>
  <c r="S27" i="2" s="1"/>
  <c r="T27" i="2" s="1"/>
  <c r="F27" i="2" s="1"/>
  <c r="R31" i="2"/>
  <c r="S31" i="2" s="1"/>
  <c r="T31" i="2" s="1"/>
  <c r="F31" i="2" s="1"/>
  <c r="R35" i="2"/>
  <c r="S35" i="2" s="1"/>
  <c r="T35" i="2" s="1"/>
  <c r="F35" i="2" s="1"/>
  <c r="R39" i="2"/>
  <c r="S39" i="2" s="1"/>
  <c r="T39" i="2" s="1"/>
  <c r="F39" i="2" s="1"/>
  <c r="R44" i="2"/>
  <c r="S44" i="2" s="1"/>
  <c r="T44" i="2" s="1"/>
  <c r="F44" i="2" s="1"/>
  <c r="R48" i="2"/>
  <c r="S48" i="2" s="1"/>
  <c r="R52" i="2"/>
  <c r="S52" i="2" s="1"/>
  <c r="T52" i="2" s="1"/>
  <c r="F52" i="2" s="1"/>
  <c r="A52" i="2" s="1"/>
  <c r="R57" i="2"/>
  <c r="S57" i="2" s="1"/>
  <c r="T57" i="2" s="1"/>
  <c r="F57" i="2" s="1"/>
  <c r="R61" i="2"/>
  <c r="S61" i="2" s="1"/>
  <c r="T61" i="2" s="1"/>
  <c r="F61" i="2" s="1"/>
  <c r="R65" i="2"/>
  <c r="S65" i="2" s="1"/>
  <c r="T65" i="2" s="1"/>
  <c r="F65" i="2" s="1"/>
  <c r="R69" i="2"/>
  <c r="S69" i="2" s="1"/>
  <c r="T69" i="2" s="1"/>
  <c r="F69" i="2" s="1"/>
  <c r="R73" i="2"/>
  <c r="S73" i="2" s="1"/>
  <c r="T73" i="2" s="1"/>
  <c r="F73" i="2" s="1"/>
  <c r="R77" i="2"/>
  <c r="S77" i="2" s="1"/>
  <c r="T77" i="2" s="1"/>
  <c r="F77" i="2" s="1"/>
  <c r="R81" i="2"/>
  <c r="S81" i="2" s="1"/>
  <c r="T81" i="2" s="1"/>
  <c r="F81" i="2" s="1"/>
  <c r="R86" i="2"/>
  <c r="S86" i="2" s="1"/>
  <c r="T86" i="2" s="1"/>
  <c r="R90" i="2"/>
  <c r="S90" i="2" s="1"/>
  <c r="T90" i="2" s="1"/>
  <c r="F90" i="2" s="1"/>
  <c r="R94" i="2"/>
  <c r="S94" i="2" s="1"/>
  <c r="T94" i="2" s="1"/>
  <c r="F94" i="2" s="1"/>
  <c r="R98" i="2"/>
  <c r="S98" i="2" s="1"/>
  <c r="T98" i="2" s="1"/>
  <c r="F98" i="2" s="1"/>
  <c r="R102" i="2"/>
  <c r="S102" i="2" s="1"/>
  <c r="T102" i="2" s="1"/>
  <c r="F102" i="2" s="1"/>
  <c r="R108" i="2"/>
  <c r="S108" i="2" s="1"/>
  <c r="T108" i="2" s="1"/>
  <c r="F108" i="2" s="1"/>
  <c r="R112" i="2"/>
  <c r="S112" i="2" s="1"/>
  <c r="T112" i="2" s="1"/>
  <c r="F112" i="2" s="1"/>
  <c r="R116" i="2"/>
  <c r="S116" i="2" s="1"/>
  <c r="T116" i="2" s="1"/>
  <c r="F116" i="2" s="1"/>
  <c r="R120" i="2"/>
  <c r="S120" i="2" s="1"/>
  <c r="T120" i="2" s="1"/>
  <c r="F120" i="2" s="1"/>
  <c r="R124" i="2"/>
  <c r="S124" i="2" s="1"/>
  <c r="T124" i="2" s="1"/>
  <c r="F124" i="2" s="1"/>
  <c r="R128" i="2"/>
  <c r="S128" i="2" s="1"/>
  <c r="T128" i="2" s="1"/>
  <c r="F128" i="2" s="1"/>
  <c r="R132" i="2"/>
  <c r="S132" i="2" s="1"/>
  <c r="T132" i="2" s="1"/>
  <c r="F132" i="2" s="1"/>
  <c r="R136" i="2"/>
  <c r="S136" i="2" s="1"/>
  <c r="T136" i="2" s="1"/>
  <c r="F136" i="2" s="1"/>
  <c r="R140" i="2"/>
  <c r="S140" i="2" s="1"/>
  <c r="T140" i="2" s="1"/>
  <c r="R144" i="2"/>
  <c r="S144" i="2" s="1"/>
  <c r="T144" i="2" s="1"/>
  <c r="F144" i="2" s="1"/>
  <c r="R151" i="2"/>
  <c r="S151" i="2" s="1"/>
  <c r="T151" i="2" s="1"/>
  <c r="F151" i="2" s="1"/>
  <c r="R155" i="2"/>
  <c r="S155" i="2" s="1"/>
  <c r="T155" i="2" s="1"/>
  <c r="F155" i="2" s="1"/>
  <c r="R159" i="2"/>
  <c r="S159" i="2" s="1"/>
  <c r="T159" i="2" s="1"/>
  <c r="F159" i="2" s="1"/>
  <c r="R163" i="2"/>
  <c r="S163" i="2" s="1"/>
  <c r="T163" i="2" s="1"/>
  <c r="F163" i="2" s="1"/>
  <c r="R169" i="2"/>
  <c r="S169" i="2" s="1"/>
  <c r="T169" i="2" s="1"/>
  <c r="F169" i="2" s="1"/>
  <c r="R173" i="2"/>
  <c r="S173" i="2" s="1"/>
  <c r="T173" i="2" s="1"/>
  <c r="F173" i="2" s="1"/>
  <c r="R181" i="2"/>
  <c r="S181" i="2" s="1"/>
  <c r="T181" i="2" s="1"/>
  <c r="F181" i="2" s="1"/>
  <c r="R185" i="2"/>
  <c r="S185" i="2" s="1"/>
  <c r="T185" i="2" s="1"/>
  <c r="R194" i="2"/>
  <c r="S194" i="2" s="1"/>
  <c r="T194" i="2" s="1"/>
  <c r="F194" i="2" s="1"/>
  <c r="R198" i="2"/>
  <c r="S198" i="2" s="1"/>
  <c r="T198" i="2" s="1"/>
  <c r="F198" i="2" s="1"/>
  <c r="R202" i="2"/>
  <c r="S202" i="2" s="1"/>
  <c r="T202" i="2" s="1"/>
  <c r="F202" i="2" s="1"/>
  <c r="R206" i="2"/>
  <c r="S206" i="2" s="1"/>
  <c r="T206" i="2" s="1"/>
  <c r="F206" i="2" s="1"/>
  <c r="R210" i="2"/>
  <c r="S210" i="2" s="1"/>
  <c r="T210" i="2" s="1"/>
  <c r="F210" i="2" s="1"/>
  <c r="R214" i="2"/>
  <c r="S214" i="2" s="1"/>
  <c r="T214" i="2" s="1"/>
  <c r="F214" i="2" s="1"/>
  <c r="R218" i="2"/>
  <c r="S218" i="2" s="1"/>
  <c r="T218" i="2" s="1"/>
  <c r="F218" i="2" s="1"/>
  <c r="R222" i="2"/>
  <c r="S222" i="2" s="1"/>
  <c r="T222" i="2" s="1"/>
  <c r="F222" i="2" s="1"/>
  <c r="R226" i="2"/>
  <c r="S226" i="2" s="1"/>
  <c r="T226" i="2" s="1"/>
  <c r="F226" i="2" s="1"/>
  <c r="R231" i="2"/>
  <c r="S231" i="2" s="1"/>
  <c r="T231" i="2" s="1"/>
  <c r="F231" i="2" s="1"/>
  <c r="R306" i="2"/>
  <c r="S306" i="2" s="1"/>
  <c r="T306" i="2" s="1"/>
  <c r="F306" i="2" s="1"/>
  <c r="R310" i="2"/>
  <c r="S310" i="2" s="1"/>
  <c r="T310" i="2" s="1"/>
  <c r="F310" i="2" s="1"/>
  <c r="R239" i="2"/>
  <c r="S239" i="2" s="1"/>
  <c r="T239" i="2" s="1"/>
  <c r="F239" i="2" s="1"/>
  <c r="R243" i="2"/>
  <c r="S243" i="2" s="1"/>
  <c r="T243" i="2" s="1"/>
  <c r="F243" i="2" s="1"/>
  <c r="R247" i="2"/>
  <c r="S247" i="2" s="1"/>
  <c r="T247" i="2" s="1"/>
  <c r="F247" i="2" s="1"/>
  <c r="R251" i="2"/>
  <c r="S251" i="2" s="1"/>
  <c r="T251" i="2" s="1"/>
  <c r="F251" i="2" s="1"/>
  <c r="R255" i="2"/>
  <c r="S255" i="2" s="1"/>
  <c r="T255" i="2" s="1"/>
  <c r="R260" i="2"/>
  <c r="S260" i="2" s="1"/>
  <c r="N260" i="2" s="1"/>
  <c r="R266" i="2"/>
  <c r="S266" i="2" s="1"/>
  <c r="T266" i="2" s="1"/>
  <c r="F266" i="2" s="1"/>
  <c r="R271" i="2"/>
  <c r="S271" i="2" s="1"/>
  <c r="T271" i="2" s="1"/>
  <c r="F271" i="2" s="1"/>
  <c r="R283" i="2"/>
  <c r="S283" i="2" s="1"/>
  <c r="T283" i="2" s="1"/>
  <c r="F283" i="2" s="1"/>
  <c r="R287" i="2"/>
  <c r="S287" i="2" s="1"/>
  <c r="T287" i="2" s="1"/>
  <c r="R291" i="2"/>
  <c r="S291" i="2" s="1"/>
  <c r="T291" i="2" s="1"/>
  <c r="F291" i="2" s="1"/>
  <c r="R297" i="2"/>
  <c r="S297" i="2" s="1"/>
  <c r="T297" i="2" s="1"/>
  <c r="F297" i="2" s="1"/>
  <c r="R301" i="2"/>
  <c r="S301" i="2" s="1"/>
  <c r="T301" i="2" s="1"/>
  <c r="F301" i="2" s="1"/>
  <c r="R305" i="2"/>
  <c r="S305" i="2" s="1"/>
  <c r="T305" i="2" s="1"/>
  <c r="F305" i="2" s="1"/>
  <c r="R313" i="2"/>
  <c r="S313" i="2" s="1"/>
  <c r="T313" i="2" s="1"/>
  <c r="F313" i="2" s="1"/>
  <c r="R317" i="2"/>
  <c r="S317" i="2" s="1"/>
  <c r="T317" i="2" s="1"/>
  <c r="F317" i="2" s="1"/>
  <c r="R323" i="2"/>
  <c r="S323" i="2" s="1"/>
  <c r="T323" i="2" s="1"/>
  <c r="F323" i="2" s="1"/>
  <c r="R328" i="2"/>
  <c r="S328" i="2" s="1"/>
  <c r="T328" i="2" s="1"/>
  <c r="F328" i="2" s="1"/>
  <c r="R333" i="2"/>
  <c r="S333" i="2" s="1"/>
  <c r="T333" i="2" s="1"/>
  <c r="F333" i="2" s="1"/>
  <c r="R338" i="2"/>
  <c r="S338" i="2" s="1"/>
  <c r="T338" i="2" s="1"/>
  <c r="F338" i="2" s="1"/>
  <c r="R342" i="2"/>
  <c r="S342" i="2" s="1"/>
  <c r="T342" i="2" s="1"/>
  <c r="F342" i="2" s="1"/>
  <c r="R352" i="2"/>
  <c r="S352" i="2" s="1"/>
  <c r="R367" i="2"/>
  <c r="S367" i="2" s="1"/>
  <c r="T367" i="2" s="1"/>
  <c r="F367" i="2" s="1"/>
  <c r="R374" i="2"/>
  <c r="R393" i="2"/>
  <c r="S393" i="2" s="1"/>
  <c r="T393" i="2" s="1"/>
  <c r="R414" i="2"/>
  <c r="S414" i="2" s="1"/>
  <c r="T414" i="2" s="1"/>
  <c r="F414" i="2" s="1"/>
  <c r="R418" i="2"/>
  <c r="S418" i="2" s="1"/>
  <c r="T418" i="2" s="1"/>
  <c r="F418" i="2" s="1"/>
  <c r="R424" i="2"/>
  <c r="S424" i="2" s="1"/>
  <c r="T424" i="2" s="1"/>
  <c r="F424" i="2" s="1"/>
  <c r="R433" i="2"/>
  <c r="S433" i="2" s="1"/>
  <c r="T433" i="2" s="1"/>
  <c r="F433" i="2" s="1"/>
  <c r="R437" i="2"/>
  <c r="S437" i="2" s="1"/>
  <c r="T437" i="2" s="1"/>
  <c r="F437" i="2" s="1"/>
  <c r="R441" i="2"/>
  <c r="S441" i="2" s="1"/>
  <c r="T441" i="2" s="1"/>
  <c r="F441" i="2" s="1"/>
  <c r="R445" i="2"/>
  <c r="S445" i="2" s="1"/>
  <c r="T445" i="2" s="1"/>
  <c r="F445" i="2" s="1"/>
  <c r="R448" i="2"/>
  <c r="S448" i="2" s="1"/>
  <c r="T448" i="2" s="1"/>
  <c r="F448" i="2" s="1"/>
  <c r="R455" i="2"/>
  <c r="S455" i="2" s="1"/>
  <c r="T455" i="2" s="1"/>
  <c r="F455" i="2" s="1"/>
  <c r="R459" i="2"/>
  <c r="S459" i="2" s="1"/>
  <c r="T459" i="2" s="1"/>
  <c r="F459" i="2" s="1"/>
  <c r="R463" i="2"/>
  <c r="S463" i="2" s="1"/>
  <c r="T463" i="2" s="1"/>
  <c r="F463" i="2" s="1"/>
  <c r="R467" i="2"/>
  <c r="S467" i="2" s="1"/>
  <c r="T467" i="2" s="1"/>
  <c r="F467" i="2" s="1"/>
  <c r="R471" i="2"/>
  <c r="S471" i="2" s="1"/>
  <c r="T471" i="2" s="1"/>
  <c r="F471" i="2" s="1"/>
  <c r="R475" i="2"/>
  <c r="S475" i="2" s="1"/>
  <c r="T475" i="2" s="1"/>
  <c r="F475" i="2" s="1"/>
  <c r="R479" i="2"/>
  <c r="S479" i="2" s="1"/>
  <c r="T479" i="2" s="1"/>
  <c r="F479" i="2" s="1"/>
  <c r="R483" i="2"/>
  <c r="S483" i="2" s="1"/>
  <c r="T483" i="2" s="1"/>
  <c r="F483" i="2" s="1"/>
  <c r="R487" i="2"/>
  <c r="S487" i="2" s="1"/>
  <c r="T487" i="2" s="1"/>
  <c r="F487" i="2" s="1"/>
  <c r="R491" i="2"/>
  <c r="S491" i="2" s="1"/>
  <c r="T491" i="2" s="1"/>
  <c r="F491" i="2" s="1"/>
  <c r="R495" i="2"/>
  <c r="S495" i="2" s="1"/>
  <c r="T495" i="2" s="1"/>
  <c r="F495" i="2" s="1"/>
  <c r="R503" i="2"/>
  <c r="S503" i="2" s="1"/>
  <c r="N503" i="2" s="1"/>
  <c r="R512" i="2"/>
  <c r="S512" i="2" s="1"/>
  <c r="T512" i="2" s="1"/>
  <c r="F512" i="2" s="1"/>
  <c r="R516" i="2"/>
  <c r="S516" i="2" s="1"/>
  <c r="T516" i="2" s="1"/>
  <c r="F516" i="2" s="1"/>
  <c r="R520" i="2"/>
  <c r="S520" i="2" s="1"/>
  <c r="T520" i="2" s="1"/>
  <c r="F520" i="2" s="1"/>
  <c r="R547" i="2"/>
  <c r="S547" i="2" s="1"/>
  <c r="T547" i="2" s="1"/>
  <c r="F547" i="2" s="1"/>
  <c r="R551" i="2"/>
  <c r="S551" i="2" s="1"/>
  <c r="T551" i="2" s="1"/>
  <c r="F551" i="2" s="1"/>
  <c r="R555" i="2"/>
  <c r="S555" i="2" s="1"/>
  <c r="T555" i="2" s="1"/>
  <c r="F555" i="2" s="1"/>
  <c r="R559" i="2"/>
  <c r="S559" i="2" s="1"/>
  <c r="T559" i="2" s="1"/>
  <c r="F559" i="2" s="1"/>
  <c r="R563" i="2"/>
  <c r="S563" i="2" s="1"/>
  <c r="T563" i="2" s="1"/>
  <c r="F563" i="2" s="1"/>
  <c r="R567" i="2"/>
  <c r="S567" i="2" s="1"/>
  <c r="T567" i="2" s="1"/>
  <c r="F567" i="2" s="1"/>
  <c r="R571" i="2"/>
  <c r="S571" i="2" s="1"/>
  <c r="T571" i="2" s="1"/>
  <c r="F571" i="2" s="1"/>
  <c r="R575" i="2"/>
  <c r="S575" i="2" s="1"/>
  <c r="T575" i="2" s="1"/>
  <c r="F575" i="2" s="1"/>
  <c r="R579" i="2"/>
  <c r="S579" i="2" s="1"/>
  <c r="T579" i="2" s="1"/>
  <c r="F579" i="2" s="1"/>
  <c r="R583" i="2"/>
  <c r="S583" i="2" s="1"/>
  <c r="T583" i="2" s="1"/>
  <c r="F583" i="2" s="1"/>
  <c r="R587" i="2"/>
  <c r="R591" i="2"/>
  <c r="S591" i="2" s="1"/>
  <c r="T591" i="2" s="1"/>
  <c r="F591" i="2" s="1"/>
  <c r="R595" i="2"/>
  <c r="S595" i="2" s="1"/>
  <c r="T595" i="2" s="1"/>
  <c r="F595" i="2" s="1"/>
  <c r="R599" i="2"/>
  <c r="S599" i="2" s="1"/>
  <c r="T599" i="2" s="1"/>
  <c r="R603" i="2"/>
  <c r="S603" i="2" s="1"/>
  <c r="T603" i="2" s="1"/>
  <c r="F603" i="2" s="1"/>
  <c r="R607" i="2"/>
  <c r="S607" i="2" s="1"/>
  <c r="T607" i="2" s="1"/>
  <c r="F607" i="2" s="1"/>
  <c r="R611" i="2"/>
  <c r="S611" i="2" s="1"/>
  <c r="T611" i="2" s="1"/>
  <c r="F611" i="2" s="1"/>
  <c r="R615" i="2"/>
  <c r="S615" i="2" s="1"/>
  <c r="T615" i="2" s="1"/>
  <c r="F615" i="2" s="1"/>
  <c r="R619" i="2"/>
  <c r="S619" i="2" s="1"/>
  <c r="T619" i="2" s="1"/>
  <c r="F619" i="2" s="1"/>
  <c r="R623" i="2"/>
  <c r="S623" i="2" s="1"/>
  <c r="T623" i="2" s="1"/>
  <c r="F623" i="2" s="1"/>
  <c r="R628" i="2"/>
  <c r="S628" i="2" s="1"/>
  <c r="T628" i="2" s="1"/>
  <c r="F628" i="2" s="1"/>
  <c r="R632" i="2"/>
  <c r="S632" i="2" s="1"/>
  <c r="T632" i="2" s="1"/>
  <c r="F632" i="2" s="1"/>
  <c r="R636" i="2"/>
  <c r="S636" i="2" s="1"/>
  <c r="T636" i="2" s="1"/>
  <c r="F636" i="2" s="1"/>
  <c r="R642" i="2"/>
  <c r="S642" i="2" s="1"/>
  <c r="T642" i="2" s="1"/>
  <c r="F642" i="2" s="1"/>
  <c r="R646" i="2"/>
  <c r="S646" i="2" s="1"/>
  <c r="T646" i="2" s="1"/>
  <c r="F646" i="2" s="1"/>
  <c r="R658" i="2"/>
  <c r="S658" i="2" s="1"/>
  <c r="T658" i="2" s="1"/>
  <c r="F658" i="2" s="1"/>
  <c r="R663" i="2"/>
  <c r="S663" i="2" s="1"/>
  <c r="T663" i="2" s="1"/>
  <c r="F663" i="2" s="1"/>
  <c r="R675" i="2"/>
  <c r="R679" i="2"/>
  <c r="S679" i="2" s="1"/>
  <c r="R702" i="2"/>
  <c r="S702" i="2" s="1"/>
  <c r="T702" i="2" s="1"/>
  <c r="F702" i="2" s="1"/>
  <c r="R706" i="2"/>
  <c r="S706" i="2" s="1"/>
  <c r="T706" i="2" s="1"/>
  <c r="F706" i="2" s="1"/>
  <c r="R711" i="2"/>
  <c r="S711" i="2" s="1"/>
  <c r="T711" i="2" s="1"/>
  <c r="F711" i="2" s="1"/>
  <c r="R715" i="2"/>
  <c r="S715" i="2" s="1"/>
  <c r="T715" i="2" s="1"/>
  <c r="F715" i="2" s="1"/>
  <c r="R719" i="2"/>
  <c r="S719" i="2" s="1"/>
  <c r="T719" i="2" s="1"/>
  <c r="F719" i="2" s="1"/>
  <c r="R723" i="2"/>
  <c r="S723" i="2" s="1"/>
  <c r="T723" i="2" s="1"/>
  <c r="F723" i="2" s="1"/>
  <c r="R727" i="2"/>
  <c r="S727" i="2" s="1"/>
  <c r="T727" i="2" s="1"/>
  <c r="R732" i="2"/>
  <c r="S732" i="2" s="1"/>
  <c r="T732" i="2" s="1"/>
  <c r="R730" i="2"/>
  <c r="S730" i="2" s="1"/>
  <c r="T730" i="2" s="1"/>
  <c r="R758" i="2"/>
  <c r="S758" i="2" s="1"/>
  <c r="T758" i="2" s="1"/>
  <c r="F758" i="2" s="1"/>
  <c r="R762" i="2"/>
  <c r="S762" i="2" s="1"/>
  <c r="T762" i="2" s="1"/>
  <c r="F762" i="2" s="1"/>
  <c r="R766" i="2"/>
  <c r="S766" i="2" s="1"/>
  <c r="T766" i="2" s="1"/>
  <c r="F766" i="2" s="1"/>
  <c r="R770" i="2"/>
  <c r="S770" i="2" s="1"/>
  <c r="T770" i="2" s="1"/>
  <c r="F770" i="2" s="1"/>
  <c r="R774" i="2"/>
  <c r="S774" i="2" s="1"/>
  <c r="T774" i="2" s="1"/>
  <c r="R785" i="2"/>
  <c r="S785" i="2" s="1"/>
  <c r="T785" i="2" s="1"/>
  <c r="F785" i="2" s="1"/>
  <c r="R790" i="2"/>
  <c r="S790" i="2" s="1"/>
  <c r="T790" i="2" s="1"/>
  <c r="F790" i="2" s="1"/>
  <c r="R801" i="2"/>
  <c r="S801" i="2" s="1"/>
  <c r="T801" i="2" s="1"/>
  <c r="F801" i="2" s="1"/>
  <c r="R811" i="2"/>
  <c r="S811" i="2" s="1"/>
  <c r="T811" i="2" s="1"/>
  <c r="F811" i="2" s="1"/>
  <c r="R819" i="2"/>
  <c r="S819" i="2" s="1"/>
  <c r="T819" i="2" s="1"/>
  <c r="F819" i="2" s="1"/>
  <c r="R823" i="2"/>
  <c r="S823" i="2" s="1"/>
  <c r="T823" i="2" s="1"/>
  <c r="F823" i="2" s="1"/>
  <c r="R827" i="2"/>
  <c r="S827" i="2" s="1"/>
  <c r="T827" i="2" s="1"/>
  <c r="F827" i="2" s="1"/>
  <c r="R831" i="2"/>
  <c r="S831" i="2" s="1"/>
  <c r="T831" i="2" s="1"/>
  <c r="F831" i="2" s="1"/>
  <c r="R835" i="2"/>
  <c r="S835" i="2" s="1"/>
  <c r="T835" i="2" s="1"/>
  <c r="F835" i="2" s="1"/>
  <c r="R839" i="2"/>
  <c r="R844" i="2"/>
  <c r="S844" i="2" s="1"/>
  <c r="T844" i="2" s="1"/>
  <c r="F844" i="2" s="1"/>
  <c r="R848" i="2"/>
  <c r="S848" i="2" s="1"/>
  <c r="T848" i="2" s="1"/>
  <c r="F848" i="2" s="1"/>
  <c r="R852" i="2"/>
  <c r="S852" i="2" s="1"/>
  <c r="T852" i="2" s="1"/>
  <c r="R856" i="2"/>
  <c r="S856" i="2" s="1"/>
  <c r="T856" i="2" s="1"/>
  <c r="F856" i="2" s="1"/>
  <c r="R860" i="2"/>
  <c r="S860" i="2" s="1"/>
  <c r="T860" i="2" s="1"/>
  <c r="F860" i="2" s="1"/>
  <c r="R870" i="2"/>
  <c r="R873" i="2"/>
  <c r="S873" i="2" s="1"/>
  <c r="T873" i="2" s="1"/>
  <c r="F873" i="2" s="1"/>
  <c r="R877" i="2"/>
  <c r="S877" i="2" s="1"/>
  <c r="T877" i="2" s="1"/>
  <c r="F877" i="2" s="1"/>
  <c r="R882" i="2"/>
  <c r="S882" i="2" s="1"/>
  <c r="T882" i="2" s="1"/>
  <c r="F882" i="2" s="1"/>
  <c r="R888" i="2"/>
  <c r="S888" i="2" s="1"/>
  <c r="T888" i="2" s="1"/>
  <c r="F888" i="2" s="1"/>
  <c r="R893" i="2"/>
  <c r="S893" i="2" s="1"/>
  <c r="T893" i="2" s="1"/>
  <c r="F893" i="2" s="1"/>
  <c r="R897" i="2"/>
  <c r="S897" i="2" s="1"/>
  <c r="T897" i="2" s="1"/>
  <c r="F897" i="2" s="1"/>
  <c r="R902" i="2"/>
  <c r="S902" i="2" s="1"/>
  <c r="T902" i="2" s="1"/>
  <c r="R909" i="2"/>
  <c r="S909" i="2" s="1"/>
  <c r="T909" i="2" s="1"/>
  <c r="F909" i="2" s="1"/>
  <c r="R913" i="2"/>
  <c r="S913" i="2" s="1"/>
  <c r="T913" i="2" s="1"/>
  <c r="F913" i="2" s="1"/>
  <c r="R917" i="2"/>
  <c r="S917" i="2" s="1"/>
  <c r="T917" i="2" s="1"/>
  <c r="F917" i="2" s="1"/>
  <c r="R921" i="2"/>
  <c r="S921" i="2" s="1"/>
  <c r="T921" i="2" s="1"/>
  <c r="F921" i="2" s="1"/>
  <c r="R925" i="2"/>
  <c r="S925" i="2" s="1"/>
  <c r="T925" i="2" s="1"/>
  <c r="F925" i="2" s="1"/>
  <c r="R929" i="2"/>
  <c r="S929" i="2" s="1"/>
  <c r="T929" i="2" s="1"/>
  <c r="F929" i="2" s="1"/>
  <c r="R933" i="2"/>
  <c r="S933" i="2" s="1"/>
  <c r="T933" i="2" s="1"/>
  <c r="F933" i="2" s="1"/>
  <c r="R937" i="2"/>
  <c r="S937" i="2" s="1"/>
  <c r="T937" i="2" s="1"/>
  <c r="F937" i="2" s="1"/>
  <c r="R941" i="2"/>
  <c r="S941" i="2" s="1"/>
  <c r="T941" i="2" s="1"/>
  <c r="R948" i="2"/>
  <c r="S948" i="2" s="1"/>
  <c r="T948" i="2" s="1"/>
  <c r="F948" i="2" s="1"/>
  <c r="R952" i="2"/>
  <c r="S952" i="2" s="1"/>
  <c r="T952" i="2" s="1"/>
  <c r="F952" i="2" s="1"/>
  <c r="R956" i="2"/>
  <c r="S956" i="2" s="1"/>
  <c r="T956" i="2" s="1"/>
  <c r="F956" i="2" s="1"/>
  <c r="R960" i="2"/>
  <c r="S960" i="2" s="1"/>
  <c r="T960" i="2" s="1"/>
  <c r="R968" i="2"/>
  <c r="S968" i="2" s="1"/>
  <c r="N968" i="2" s="1"/>
  <c r="R973" i="2"/>
  <c r="S973" i="2" s="1"/>
  <c r="T973" i="2" s="1"/>
  <c r="F973" i="2" s="1"/>
  <c r="R977" i="2"/>
  <c r="S977" i="2" s="1"/>
  <c r="T977" i="2" s="1"/>
  <c r="F977" i="2" s="1"/>
  <c r="R981" i="2"/>
  <c r="S981" i="2" s="1"/>
  <c r="T981" i="2" s="1"/>
  <c r="F981" i="2" s="1"/>
  <c r="R985" i="2"/>
  <c r="S985" i="2" s="1"/>
  <c r="T985" i="2" s="1"/>
  <c r="F985" i="2" s="1"/>
  <c r="R989" i="2"/>
  <c r="S989" i="2" s="1"/>
  <c r="T989" i="2" s="1"/>
  <c r="F989" i="2" s="1"/>
  <c r="R993" i="2"/>
  <c r="S993" i="2" s="1"/>
  <c r="T993" i="2" s="1"/>
  <c r="F993" i="2" s="1"/>
  <c r="R997" i="2"/>
  <c r="S997" i="2" s="1"/>
  <c r="T997" i="2" s="1"/>
  <c r="F997" i="2" s="1"/>
  <c r="R1001" i="2"/>
  <c r="S1001" i="2" s="1"/>
  <c r="T1001" i="2" s="1"/>
  <c r="F1001" i="2" s="1"/>
  <c r="R1005" i="2"/>
  <c r="S1005" i="2" s="1"/>
  <c r="T1005" i="2" s="1"/>
  <c r="F1005" i="2" s="1"/>
  <c r="R1009" i="2"/>
  <c r="S1009" i="2" s="1"/>
  <c r="T1009" i="2" s="1"/>
  <c r="F1009" i="2" s="1"/>
  <c r="R1014" i="2"/>
  <c r="S1014" i="2" s="1"/>
  <c r="T1014" i="2" s="1"/>
  <c r="F1014" i="2" s="1"/>
  <c r="R1018" i="2"/>
  <c r="S1018" i="2" s="1"/>
  <c r="T1018" i="2" s="1"/>
  <c r="F1018" i="2" s="1"/>
  <c r="R1022" i="2"/>
  <c r="S1022" i="2" s="1"/>
  <c r="T1022" i="2" s="1"/>
  <c r="F1022" i="2" s="1"/>
  <c r="R1026" i="2"/>
  <c r="S1026" i="2" s="1"/>
  <c r="T1026" i="2" s="1"/>
  <c r="F1026" i="2" s="1"/>
  <c r="R1034" i="2"/>
  <c r="S1034" i="2" s="1"/>
  <c r="T1034" i="2" s="1"/>
  <c r="R1038" i="2"/>
  <c r="S1038" i="2" s="1"/>
  <c r="T1038" i="2" s="1"/>
  <c r="F1038" i="2" s="1"/>
  <c r="R1042" i="2"/>
  <c r="S1042" i="2" s="1"/>
  <c r="T1042" i="2" s="1"/>
  <c r="R1047" i="2"/>
  <c r="S1047" i="2" s="1"/>
  <c r="T1047" i="2" s="1"/>
  <c r="F1047" i="2" s="1"/>
  <c r="R1052" i="2"/>
  <c r="S1052" i="2" s="1"/>
  <c r="T1052" i="2" s="1"/>
  <c r="F1052" i="2" s="1"/>
  <c r="R1056" i="2"/>
  <c r="S1056" i="2" s="1"/>
  <c r="T1056" i="2" s="1"/>
  <c r="F1056" i="2" s="1"/>
  <c r="R1060" i="2"/>
  <c r="S1060" i="2" s="1"/>
  <c r="T1060" i="2" s="1"/>
  <c r="F1060" i="2" s="1"/>
  <c r="R1064" i="2"/>
  <c r="S1064" i="2" s="1"/>
  <c r="T1064" i="2" s="1"/>
  <c r="F1064" i="2" s="1"/>
  <c r="R1072" i="2"/>
  <c r="S1072" i="2" s="1"/>
  <c r="T1072" i="2" s="1"/>
  <c r="F1072" i="2" s="1"/>
  <c r="R1076" i="2"/>
  <c r="S1076" i="2" s="1"/>
  <c r="T1076" i="2" s="1"/>
  <c r="F1076" i="2" s="1"/>
  <c r="R1087" i="2"/>
  <c r="S1087" i="2" s="1"/>
  <c r="T1087" i="2" s="1"/>
  <c r="R1105" i="2"/>
  <c r="S1105" i="2" s="1"/>
  <c r="T1105" i="2" s="1"/>
  <c r="F1105" i="2" s="1"/>
  <c r="R1109" i="2"/>
  <c r="S1109" i="2" s="1"/>
  <c r="T1109" i="2" s="1"/>
  <c r="F1109" i="2" s="1"/>
  <c r="R1113" i="2"/>
  <c r="S1113" i="2" s="1"/>
  <c r="T1113" i="2" s="1"/>
  <c r="R1117" i="2"/>
  <c r="S1117" i="2" s="1"/>
  <c r="T1117" i="2" s="1"/>
  <c r="F1117" i="2" s="1"/>
  <c r="R1121" i="2"/>
  <c r="S1121" i="2" s="1"/>
  <c r="T1121" i="2" s="1"/>
  <c r="F1121" i="2" s="1"/>
  <c r="R1125" i="2"/>
  <c r="S1125" i="2" s="1"/>
  <c r="T1125" i="2" s="1"/>
  <c r="F1125" i="2" s="1"/>
  <c r="R1130" i="2"/>
  <c r="S1130" i="2" s="1"/>
  <c r="T1130" i="2" s="1"/>
  <c r="F1130" i="2" s="1"/>
  <c r="R1134" i="2"/>
  <c r="S1134" i="2" s="1"/>
  <c r="T1134" i="2" s="1"/>
  <c r="F1134" i="2" s="1"/>
  <c r="R1139" i="2"/>
  <c r="S1139" i="2" s="1"/>
  <c r="T1139" i="2" s="1"/>
  <c r="F1139" i="2" s="1"/>
  <c r="R1146" i="2"/>
  <c r="S1146" i="2" s="1"/>
  <c r="T1146" i="2" s="1"/>
  <c r="F1146" i="2" s="1"/>
  <c r="R1150" i="2"/>
  <c r="S1150" i="2" s="1"/>
  <c r="T1150" i="2" s="1"/>
  <c r="F1150" i="2" s="1"/>
  <c r="R1154" i="2"/>
  <c r="S1154" i="2" s="1"/>
  <c r="T1154" i="2" s="1"/>
  <c r="F1154" i="2" s="1"/>
  <c r="R1158" i="2"/>
  <c r="S1158" i="2" s="1"/>
  <c r="T1158" i="2" s="1"/>
  <c r="F1158" i="2" s="1"/>
  <c r="R1162" i="2"/>
  <c r="S1162" i="2" s="1"/>
  <c r="T1162" i="2" s="1"/>
  <c r="F1162" i="2" s="1"/>
  <c r="R1166" i="2"/>
  <c r="S1166" i="2" s="1"/>
  <c r="T1166" i="2" s="1"/>
  <c r="F1166" i="2" s="1"/>
  <c r="R1170" i="2"/>
  <c r="S1170" i="2" s="1"/>
  <c r="T1170" i="2" s="1"/>
  <c r="F1170" i="2" s="1"/>
  <c r="R1178" i="2"/>
  <c r="S1178" i="2" s="1"/>
  <c r="T1178" i="2" s="1"/>
  <c r="F1178" i="2" s="1"/>
  <c r="R1182" i="2"/>
  <c r="S1182" i="2" s="1"/>
  <c r="T1182" i="2" s="1"/>
  <c r="F1182" i="2" s="1"/>
  <c r="R1188" i="2"/>
  <c r="S1188" i="2" s="1"/>
  <c r="T1188" i="2" s="1"/>
  <c r="R1192" i="2"/>
  <c r="S1192" i="2" s="1"/>
  <c r="T1192" i="2" s="1"/>
  <c r="F1192" i="2" s="1"/>
  <c r="R1196" i="2"/>
  <c r="S1196" i="2" s="1"/>
  <c r="T1196" i="2" s="1"/>
  <c r="F1196" i="2" s="1"/>
  <c r="R1200" i="2"/>
  <c r="S1200" i="2" s="1"/>
  <c r="T1200" i="2" s="1"/>
  <c r="F1200" i="2" s="1"/>
  <c r="R1204" i="2"/>
  <c r="S1204" i="2" s="1"/>
  <c r="T1204" i="2" s="1"/>
  <c r="F1204" i="2" s="1"/>
  <c r="R1208" i="2"/>
  <c r="S1208" i="2" s="1"/>
  <c r="T1208" i="2" s="1"/>
  <c r="F1208" i="2" s="1"/>
  <c r="R1213" i="2"/>
  <c r="S1213" i="2" s="1"/>
  <c r="T1213" i="2" s="1"/>
  <c r="F1213" i="2" s="1"/>
  <c r="R1217" i="2"/>
  <c r="S1217" i="2" s="1"/>
  <c r="T1217" i="2" s="1"/>
  <c r="F1217" i="2" s="1"/>
  <c r="R1221" i="2"/>
  <c r="S1221" i="2" s="1"/>
  <c r="T1221" i="2" s="1"/>
  <c r="F1221" i="2" s="1"/>
  <c r="R1225" i="2"/>
  <c r="S1225" i="2" s="1"/>
  <c r="T1225" i="2" s="1"/>
  <c r="F1225" i="2" s="1"/>
  <c r="R1230" i="2"/>
  <c r="S1230" i="2" s="1"/>
  <c r="T1230" i="2" s="1"/>
  <c r="F1230" i="2" s="1"/>
  <c r="R1237" i="2"/>
  <c r="S1237" i="2" s="1"/>
  <c r="T1237" i="2" s="1"/>
  <c r="F1237" i="2" s="1"/>
  <c r="R1249" i="2"/>
  <c r="S1249" i="2" s="1"/>
  <c r="T1249" i="2" s="1"/>
  <c r="F1249" i="2" s="1"/>
  <c r="R1254" i="2"/>
  <c r="S1254" i="2" s="1"/>
  <c r="T1254" i="2" s="1"/>
  <c r="R1259" i="2"/>
  <c r="S1259" i="2" s="1"/>
  <c r="T1259" i="2" s="1"/>
  <c r="F1259" i="2" s="1"/>
  <c r="R1263" i="2"/>
  <c r="S1263" i="2" s="1"/>
  <c r="T1263" i="2" s="1"/>
  <c r="F1263" i="2" s="1"/>
  <c r="R1267" i="2"/>
  <c r="S1267" i="2" s="1"/>
  <c r="T1267" i="2" s="1"/>
  <c r="F1267" i="2" s="1"/>
  <c r="R1271" i="2"/>
  <c r="S1271" i="2" s="1"/>
  <c r="T1271" i="2" s="1"/>
  <c r="F1271" i="2" s="1"/>
  <c r="R1275" i="2"/>
  <c r="S1275" i="2" s="1"/>
  <c r="T1275" i="2" s="1"/>
  <c r="F1275" i="2" s="1"/>
  <c r="R1279" i="2"/>
  <c r="S1279" i="2" s="1"/>
  <c r="T1279" i="2" s="1"/>
  <c r="F1279" i="2" s="1"/>
  <c r="R1286" i="2"/>
  <c r="S1286" i="2" s="1"/>
  <c r="T1286" i="2" s="1"/>
  <c r="F1286" i="2" s="1"/>
  <c r="R1292" i="2"/>
  <c r="R1296" i="2"/>
  <c r="S1296" i="2" s="1"/>
  <c r="T1296" i="2" s="1"/>
  <c r="F1296" i="2" s="1"/>
  <c r="R1302" i="2"/>
  <c r="S1302" i="2" s="1"/>
  <c r="T1302" i="2" s="1"/>
  <c r="F1302" i="2" s="1"/>
  <c r="R1306" i="2"/>
  <c r="S1306" i="2" s="1"/>
  <c r="T1306" i="2" s="1"/>
  <c r="F1306" i="2" s="1"/>
  <c r="R1314" i="2"/>
  <c r="S1314" i="2" s="1"/>
  <c r="T1314" i="2" s="1"/>
  <c r="F1314" i="2" s="1"/>
  <c r="R1318" i="2"/>
  <c r="S1318" i="2" s="1"/>
  <c r="T1318" i="2" s="1"/>
  <c r="F1318" i="2" s="1"/>
  <c r="R1325" i="2"/>
  <c r="S1325" i="2" s="1"/>
  <c r="T1325" i="2" s="1"/>
  <c r="R1331" i="2"/>
  <c r="S1331" i="2" s="1"/>
  <c r="T1331" i="2" s="1"/>
  <c r="F1331" i="2" s="1"/>
  <c r="R1338" i="2"/>
  <c r="S1338" i="2" s="1"/>
  <c r="T1338" i="2" s="1"/>
  <c r="R1351" i="2"/>
  <c r="S1351" i="2" s="1"/>
  <c r="T1351" i="2" s="1"/>
  <c r="F1351" i="2" s="1"/>
  <c r="R1357" i="2"/>
  <c r="S1357" i="2" s="1"/>
  <c r="T1357" i="2" s="1"/>
  <c r="F1357" i="2" s="1"/>
  <c r="R1361" i="2"/>
  <c r="S1361" i="2" s="1"/>
  <c r="T1361" i="2" s="1"/>
  <c r="F1361" i="2" s="1"/>
  <c r="R1368" i="2"/>
  <c r="S1368" i="2" s="1"/>
  <c r="T1368" i="2" s="1"/>
  <c r="F1368" i="2" s="1"/>
  <c r="R1372" i="2"/>
  <c r="S1372" i="2" s="1"/>
  <c r="T1372" i="2" s="1"/>
  <c r="F1372" i="2" s="1"/>
  <c r="R1376" i="2"/>
  <c r="S1376" i="2" s="1"/>
  <c r="T1376" i="2" s="1"/>
  <c r="F1376" i="2" s="1"/>
  <c r="R1380" i="2"/>
  <c r="S1380" i="2" s="1"/>
  <c r="T1380" i="2" s="1"/>
  <c r="F1380" i="2" s="1"/>
  <c r="R1384" i="2"/>
  <c r="S1384" i="2" s="1"/>
  <c r="T1384" i="2" s="1"/>
  <c r="F1384" i="2" s="1"/>
  <c r="R1388" i="2"/>
  <c r="S1388" i="2" s="1"/>
  <c r="T1388" i="2" s="1"/>
  <c r="F1388" i="2" s="1"/>
  <c r="R1392" i="2"/>
  <c r="S1392" i="2" s="1"/>
  <c r="T1392" i="2" s="1"/>
  <c r="F1392" i="2" s="1"/>
  <c r="R1396" i="2"/>
  <c r="R1400" i="2"/>
  <c r="S1400" i="2" s="1"/>
  <c r="T1400" i="2" s="1"/>
  <c r="F1400" i="2" s="1"/>
  <c r="R1404" i="2"/>
  <c r="S1404" i="2" s="1"/>
  <c r="T1404" i="2" s="1"/>
  <c r="F1404" i="2" s="1"/>
  <c r="R1408" i="2"/>
  <c r="S1408" i="2" s="1"/>
  <c r="T1408" i="2" s="1"/>
  <c r="F1408" i="2" s="1"/>
  <c r="R1412" i="2"/>
  <c r="R1417" i="2"/>
  <c r="S1417" i="2" s="1"/>
  <c r="T1417" i="2" s="1"/>
  <c r="F1417" i="2" s="1"/>
  <c r="R1422" i="2"/>
  <c r="S1422" i="2" s="1"/>
  <c r="T1422" i="2" s="1"/>
  <c r="F1422" i="2" s="1"/>
  <c r="R1427" i="2"/>
  <c r="S1427" i="2" s="1"/>
  <c r="T1427" i="2" s="1"/>
  <c r="F1427" i="2" s="1"/>
  <c r="R1429" i="2"/>
  <c r="S1429" i="2" s="1"/>
  <c r="T1429" i="2" s="1"/>
  <c r="F1429" i="2" s="1"/>
  <c r="R1433" i="2"/>
  <c r="S1433" i="2" s="1"/>
  <c r="T1433" i="2" s="1"/>
  <c r="F1433" i="2" s="1"/>
  <c r="R1437" i="2"/>
  <c r="S1437" i="2" s="1"/>
  <c r="T1437" i="2" s="1"/>
  <c r="F1437" i="2" s="1"/>
  <c r="R1441" i="2"/>
  <c r="S1441" i="2" s="1"/>
  <c r="T1441" i="2" s="1"/>
  <c r="F1441" i="2" s="1"/>
  <c r="R1445" i="2"/>
  <c r="S1445" i="2" s="1"/>
  <c r="T1445" i="2" s="1"/>
  <c r="F1445" i="2" s="1"/>
  <c r="R1449" i="2"/>
  <c r="R1453" i="2"/>
  <c r="S1453" i="2" s="1"/>
  <c r="T1453" i="2" s="1"/>
  <c r="F1453" i="2" s="1"/>
  <c r="R1457" i="2"/>
  <c r="S1457" i="2" s="1"/>
  <c r="T1457" i="2" s="1"/>
  <c r="F1457" i="2" s="1"/>
  <c r="R1463" i="2"/>
  <c r="S1463" i="2" s="1"/>
  <c r="T1463" i="2" s="1"/>
  <c r="F1463" i="2" s="1"/>
  <c r="R1467" i="2"/>
  <c r="S1467" i="2" s="1"/>
  <c r="T1467" i="2" s="1"/>
  <c r="R1475" i="2"/>
  <c r="S1475" i="2" s="1"/>
  <c r="T1475" i="2" s="1"/>
  <c r="F1475" i="2" s="1"/>
  <c r="R1479" i="2"/>
  <c r="S1479" i="2" s="1"/>
  <c r="T1479" i="2" s="1"/>
  <c r="F1479" i="2" s="1"/>
  <c r="R1484" i="2"/>
  <c r="S1484" i="2" s="1"/>
  <c r="T1484" i="2" s="1"/>
  <c r="F1484" i="2" s="1"/>
  <c r="R1490" i="2"/>
  <c r="S1490" i="2" s="1"/>
  <c r="T1490" i="2" s="1"/>
  <c r="R1497" i="2"/>
  <c r="S1497" i="2" s="1"/>
  <c r="T1497" i="2" s="1"/>
  <c r="F1497" i="2" s="1"/>
  <c r="R1507" i="2"/>
  <c r="S1507" i="2" s="1"/>
  <c r="T1507" i="2" s="1"/>
  <c r="R1528" i="2"/>
  <c r="S1528" i="2" s="1"/>
  <c r="T1528" i="2" s="1"/>
  <c r="F1528" i="2" s="1"/>
  <c r="R1532" i="2"/>
  <c r="S1532" i="2" s="1"/>
  <c r="T1532" i="2" s="1"/>
  <c r="F1532" i="2" s="1"/>
  <c r="R1536" i="2"/>
  <c r="S1536" i="2" s="1"/>
  <c r="T1536" i="2" s="1"/>
  <c r="F1536" i="2" s="1"/>
  <c r="R1540" i="2"/>
  <c r="S1540" i="2" s="1"/>
  <c r="T1540" i="2" s="1"/>
  <c r="F1540" i="2" s="1"/>
  <c r="R1544" i="2"/>
  <c r="S1544" i="2" s="1"/>
  <c r="T1544" i="2" s="1"/>
  <c r="F1544" i="2" s="1"/>
  <c r="R1548" i="2"/>
  <c r="S1548" i="2" s="1"/>
  <c r="T1548" i="2" s="1"/>
  <c r="F1548" i="2" s="1"/>
  <c r="R1552" i="2"/>
  <c r="S1552" i="2" s="1"/>
  <c r="T1552" i="2" s="1"/>
  <c r="F1552" i="2" s="1"/>
  <c r="R1556" i="2"/>
  <c r="S1556" i="2" s="1"/>
  <c r="T1556" i="2" s="1"/>
  <c r="F1556" i="2" s="1"/>
  <c r="R1560" i="2"/>
  <c r="S1560" i="2" s="1"/>
  <c r="T1560" i="2" s="1"/>
  <c r="F1560" i="2" s="1"/>
  <c r="R1564" i="2"/>
  <c r="S1564" i="2" s="1"/>
  <c r="T1564" i="2" s="1"/>
  <c r="F1564" i="2" s="1"/>
  <c r="R1568" i="2"/>
  <c r="S1568" i="2" s="1"/>
  <c r="T1568" i="2" s="1"/>
  <c r="F1568" i="2" s="1"/>
  <c r="R1572" i="2"/>
  <c r="S1572" i="2" s="1"/>
  <c r="T1572" i="2" s="1"/>
  <c r="F1572" i="2" s="1"/>
  <c r="R1579" i="2"/>
  <c r="S1579" i="2" s="1"/>
  <c r="T1579" i="2" s="1"/>
  <c r="F1579" i="2" s="1"/>
  <c r="R1584" i="2"/>
  <c r="S1584" i="2" s="1"/>
  <c r="T1584" i="2" s="1"/>
  <c r="F1584" i="2" s="1"/>
  <c r="R1588" i="2"/>
  <c r="S1588" i="2" s="1"/>
  <c r="T1588" i="2" s="1"/>
  <c r="F1588" i="2" s="1"/>
  <c r="R1593" i="2"/>
  <c r="S1593" i="2" s="1"/>
  <c r="T1593" i="2" s="1"/>
  <c r="F1593" i="2" s="1"/>
  <c r="R1599" i="2"/>
  <c r="S1599" i="2" s="1"/>
  <c r="T1599" i="2" s="1"/>
  <c r="F1599" i="2" s="1"/>
  <c r="R1603" i="2"/>
  <c r="S1603" i="2" s="1"/>
  <c r="T1603" i="2" s="1"/>
  <c r="F1603" i="2" s="1"/>
  <c r="R1608" i="2"/>
  <c r="S1608" i="2" s="1"/>
  <c r="T1608" i="2" s="1"/>
  <c r="F1608" i="2" s="1"/>
  <c r="R1621" i="2"/>
  <c r="S1621" i="2" s="1"/>
  <c r="T1621" i="2" s="1"/>
  <c r="F1621" i="2" s="1"/>
  <c r="R1630" i="2"/>
  <c r="S1630" i="2" s="1"/>
  <c r="T1630" i="2" s="1"/>
  <c r="R1636" i="2"/>
  <c r="S1636" i="2" s="1"/>
  <c r="T1636" i="2" s="1"/>
  <c r="F1636" i="2" s="1"/>
  <c r="R1640" i="2"/>
  <c r="S1640" i="2" s="1"/>
  <c r="T1640" i="2" s="1"/>
  <c r="F1640" i="2" s="1"/>
  <c r="R1647" i="2"/>
  <c r="S1647" i="2" s="1"/>
  <c r="T1647" i="2" s="1"/>
  <c r="F1647" i="2" s="1"/>
  <c r="R1652" i="2"/>
  <c r="R1656" i="2"/>
  <c r="S1656" i="2" s="1"/>
  <c r="T1656" i="2" s="1"/>
  <c r="F1656" i="2" s="1"/>
  <c r="R1660" i="2"/>
  <c r="S1660" i="2" s="1"/>
  <c r="T1660" i="2" s="1"/>
  <c r="F1660" i="2" s="1"/>
  <c r="R1664" i="2"/>
  <c r="S1664" i="2" s="1"/>
  <c r="T1664" i="2" s="1"/>
  <c r="F1664" i="2" s="1"/>
  <c r="R1668" i="2"/>
  <c r="S1668" i="2" s="1"/>
  <c r="T1668" i="2" s="1"/>
  <c r="F1668" i="2" s="1"/>
  <c r="R1672" i="2"/>
  <c r="S1672" i="2" s="1"/>
  <c r="T1672" i="2" s="1"/>
  <c r="F1672" i="2" s="1"/>
  <c r="R1676" i="2"/>
  <c r="S1676" i="2" s="1"/>
  <c r="T1676" i="2" s="1"/>
  <c r="F1676" i="2" s="1"/>
  <c r="R1680" i="2"/>
  <c r="S1680" i="2" s="1"/>
  <c r="T1680" i="2" s="1"/>
  <c r="F1680" i="2" s="1"/>
  <c r="R1684" i="2"/>
  <c r="S1684" i="2" s="1"/>
  <c r="T1684" i="2" s="1"/>
  <c r="F1684" i="2" s="1"/>
  <c r="R1689" i="2"/>
  <c r="S1689" i="2" s="1"/>
  <c r="T1689" i="2" s="1"/>
  <c r="F1689" i="2" s="1"/>
  <c r="R1705" i="2"/>
  <c r="S1705" i="2" s="1"/>
  <c r="T1705" i="2" s="1"/>
  <c r="F1705" i="2" s="1"/>
  <c r="R1694" i="2"/>
  <c r="S1694" i="2" s="1"/>
  <c r="T1694" i="2" s="1"/>
  <c r="F1694" i="2" s="1"/>
  <c r="R1699" i="2"/>
  <c r="S1699" i="2" s="1"/>
  <c r="T1699" i="2" s="1"/>
  <c r="F1699" i="2" s="1"/>
  <c r="R1718" i="2"/>
  <c r="S1718" i="2" s="1"/>
  <c r="T1718" i="2" s="1"/>
  <c r="F1718" i="2" s="1"/>
  <c r="R1725" i="2"/>
  <c r="S1725" i="2" s="1"/>
  <c r="T1725" i="2" s="1"/>
  <c r="F1725" i="2" s="1"/>
  <c r="R1729" i="2"/>
  <c r="S1729" i="2" s="1"/>
  <c r="T1729" i="2" s="1"/>
  <c r="F1729" i="2" s="1"/>
  <c r="R1737" i="2"/>
  <c r="S1737" i="2" s="1"/>
  <c r="T1737" i="2" s="1"/>
  <c r="F1737" i="2" s="1"/>
  <c r="R1742" i="2"/>
  <c r="S1742" i="2" s="1"/>
  <c r="T1742" i="2" s="1"/>
  <c r="F1742" i="2" s="1"/>
  <c r="R1746" i="2"/>
  <c r="S1746" i="2" s="1"/>
  <c r="T1746" i="2" s="1"/>
  <c r="F1746" i="2" s="1"/>
  <c r="R1750" i="2"/>
  <c r="S1750" i="2" s="1"/>
  <c r="T1750" i="2" s="1"/>
  <c r="F1750" i="2" s="1"/>
  <c r="R1754" i="2"/>
  <c r="S1754" i="2" s="1"/>
  <c r="T1754" i="2" s="1"/>
  <c r="F1754" i="2" s="1"/>
  <c r="R1760" i="2"/>
  <c r="S1760" i="2" s="1"/>
  <c r="T1760" i="2" s="1"/>
  <c r="F1760" i="2" s="1"/>
  <c r="R1765" i="2"/>
  <c r="S1765" i="2" s="1"/>
  <c r="T1765" i="2" s="1"/>
  <c r="F1765" i="2" s="1"/>
  <c r="R1770" i="2"/>
  <c r="S1770" i="2" s="1"/>
  <c r="T1770" i="2" s="1"/>
  <c r="F1770" i="2" s="1"/>
  <c r="R1774" i="2"/>
  <c r="S1774" i="2" s="1"/>
  <c r="T1774" i="2" s="1"/>
  <c r="F1774" i="2" s="1"/>
  <c r="R1778" i="2"/>
  <c r="S1778" i="2" s="1"/>
  <c r="T1778" i="2" s="1"/>
  <c r="R1782" i="2"/>
  <c r="S1782" i="2" s="1"/>
  <c r="T1782" i="2" s="1"/>
  <c r="F1782" i="2" s="1"/>
  <c r="R1789" i="2"/>
  <c r="S1789" i="2" s="1"/>
  <c r="T1789" i="2" s="1"/>
  <c r="F1789" i="2" s="1"/>
  <c r="R1794" i="2"/>
  <c r="S1794" i="2" s="1"/>
  <c r="T1794" i="2" s="1"/>
  <c r="F1794" i="2" s="1"/>
  <c r="R1800" i="2"/>
  <c r="S1800" i="2" s="1"/>
  <c r="T1800" i="2" s="1"/>
  <c r="R1798" i="2"/>
  <c r="S1798" i="2" s="1"/>
  <c r="T1798" i="2" s="1"/>
  <c r="F1798" i="2" s="1"/>
  <c r="R1917" i="2"/>
  <c r="S1917" i="2" s="1"/>
  <c r="T1917" i="2" s="1"/>
  <c r="F1917" i="2" s="1"/>
  <c r="R1958" i="2"/>
  <c r="S1958" i="2" s="1"/>
  <c r="T1958" i="2" s="1"/>
  <c r="R1969" i="2"/>
  <c r="R2076" i="2"/>
  <c r="S2076" i="2" s="1"/>
  <c r="T2076" i="2" s="1"/>
  <c r="F2076" i="2" s="1"/>
  <c r="R1806" i="2"/>
  <c r="S1806" i="2" s="1"/>
  <c r="T1806" i="2" s="1"/>
  <c r="F1806" i="2" s="1"/>
  <c r="R1810" i="2"/>
  <c r="S1810" i="2" s="1"/>
  <c r="T1810" i="2" s="1"/>
  <c r="R1814" i="2"/>
  <c r="R1818" i="2"/>
  <c r="S1818" i="2" s="1"/>
  <c r="T1818" i="2" s="1"/>
  <c r="F1818" i="2" s="1"/>
  <c r="R1822" i="2"/>
  <c r="S1822" i="2" s="1"/>
  <c r="T1822" i="2" s="1"/>
  <c r="F1822" i="2" s="1"/>
  <c r="R1826" i="2"/>
  <c r="S1826" i="2" s="1"/>
  <c r="T1826" i="2" s="1"/>
  <c r="F1826" i="2" s="1"/>
  <c r="R1830" i="2"/>
  <c r="S1830" i="2" s="1"/>
  <c r="T1830" i="2" s="1"/>
  <c r="F1830" i="2" s="1"/>
  <c r="R1834" i="2"/>
  <c r="S1834" i="2" s="1"/>
  <c r="T1834" i="2" s="1"/>
  <c r="F1834" i="2" s="1"/>
  <c r="R1838" i="2"/>
  <c r="S1838" i="2" s="1"/>
  <c r="T1838" i="2" s="1"/>
  <c r="F1838" i="2" s="1"/>
  <c r="R1846" i="2"/>
  <c r="S1846" i="2" s="1"/>
  <c r="T1846" i="2" s="1"/>
  <c r="F1846" i="2" s="1"/>
  <c r="R1850" i="2"/>
  <c r="S1850" i="2" s="1"/>
  <c r="T1850" i="2" s="1"/>
  <c r="F1850" i="2" s="1"/>
  <c r="R1854" i="2"/>
  <c r="S1854" i="2" s="1"/>
  <c r="T1854" i="2" s="1"/>
  <c r="F1854" i="2" s="1"/>
  <c r="R1858" i="2"/>
  <c r="S1858" i="2" s="1"/>
  <c r="T1858" i="2" s="1"/>
  <c r="F1858" i="2" s="1"/>
  <c r="R1862" i="2"/>
  <c r="S1862" i="2" s="1"/>
  <c r="T1862" i="2" s="1"/>
  <c r="F1862" i="2" s="1"/>
  <c r="R1866" i="2"/>
  <c r="S1866" i="2" s="1"/>
  <c r="T1866" i="2" s="1"/>
  <c r="R1874" i="2"/>
  <c r="S1874" i="2" s="1"/>
  <c r="T1874" i="2" s="1"/>
  <c r="F1874" i="2" s="1"/>
  <c r="R1893" i="2"/>
  <c r="R1897" i="2"/>
  <c r="S1897" i="2" s="1"/>
  <c r="T1897" i="2" s="1"/>
  <c r="F1897" i="2" s="1"/>
  <c r="R1904" i="2"/>
  <c r="S1904" i="2" s="1"/>
  <c r="T1904" i="2" s="1"/>
  <c r="F1904" i="2" s="1"/>
  <c r="R1909" i="2"/>
  <c r="S1909" i="2" s="1"/>
  <c r="T1909" i="2" s="1"/>
  <c r="R1913" i="2"/>
  <c r="S1913" i="2" s="1"/>
  <c r="T1913" i="2" s="1"/>
  <c r="F1913" i="2" s="1"/>
  <c r="R1919" i="2"/>
  <c r="S1919" i="2" s="1"/>
  <c r="T1919" i="2" s="1"/>
  <c r="F1919" i="2" s="1"/>
  <c r="R1923" i="2"/>
  <c r="S1923" i="2" s="1"/>
  <c r="T1923" i="2" s="1"/>
  <c r="F1923" i="2" s="1"/>
  <c r="R1931" i="2"/>
  <c r="S1931" i="2" s="1"/>
  <c r="T1931" i="2" s="1"/>
  <c r="F1931" i="2" s="1"/>
  <c r="R1935" i="2"/>
  <c r="S1935" i="2" s="1"/>
  <c r="T1935" i="2" s="1"/>
  <c r="F1935" i="2" s="1"/>
  <c r="R1940" i="2"/>
  <c r="S1940" i="2" s="1"/>
  <c r="T1940" i="2" s="1"/>
  <c r="F1940" i="2" s="1"/>
  <c r="R1948" i="2"/>
  <c r="S1948" i="2" s="1"/>
  <c r="T1948" i="2" s="1"/>
  <c r="R1957" i="2"/>
  <c r="S1957" i="2" s="1"/>
  <c r="T1957" i="2" s="1"/>
  <c r="F1957" i="2" s="1"/>
  <c r="R1973" i="2"/>
  <c r="S1973" i="2" s="1"/>
  <c r="T1973" i="2" s="1"/>
  <c r="F1973" i="2" s="1"/>
  <c r="R1977" i="2"/>
  <c r="S1977" i="2" s="1"/>
  <c r="T1977" i="2" s="1"/>
  <c r="R1982" i="2"/>
  <c r="S1982" i="2" s="1"/>
  <c r="T1982" i="2" s="1"/>
  <c r="R1986" i="2"/>
  <c r="S1986" i="2" s="1"/>
  <c r="T1986" i="2" s="1"/>
  <c r="F1986" i="2" s="1"/>
  <c r="R1990" i="2"/>
  <c r="S1990" i="2" s="1"/>
  <c r="T1990" i="2" s="1"/>
  <c r="F1990" i="2" s="1"/>
  <c r="R1994" i="2"/>
  <c r="S1994" i="2" s="1"/>
  <c r="T1994" i="2" s="1"/>
  <c r="F1994" i="2" s="1"/>
  <c r="R1998" i="2"/>
  <c r="S1998" i="2" s="1"/>
  <c r="T1998" i="2" s="1"/>
  <c r="F1998" i="2" s="1"/>
  <c r="R2005" i="2"/>
  <c r="S2005" i="2" s="1"/>
  <c r="T2005" i="2" s="1"/>
  <c r="F2005" i="2" s="1"/>
  <c r="R2011" i="2"/>
  <c r="S2011" i="2" s="1"/>
  <c r="T2011" i="2" s="1"/>
  <c r="F2011" i="2" s="1"/>
  <c r="R2015" i="2"/>
  <c r="S2015" i="2" s="1"/>
  <c r="T2015" i="2" s="1"/>
  <c r="F2015" i="2" s="1"/>
  <c r="R2019" i="2"/>
  <c r="S2019" i="2" s="1"/>
  <c r="T2019" i="2" s="1"/>
  <c r="F2019" i="2" s="1"/>
  <c r="R2023" i="2"/>
  <c r="S2023" i="2" s="1"/>
  <c r="T2023" i="2" s="1"/>
  <c r="R2027" i="2"/>
  <c r="S2027" i="2" s="1"/>
  <c r="T2027" i="2" s="1"/>
  <c r="F2027" i="2" s="1"/>
  <c r="R2031" i="2"/>
  <c r="S2031" i="2" s="1"/>
  <c r="T2031" i="2" s="1"/>
  <c r="F2031" i="2" s="1"/>
  <c r="R2035" i="2"/>
  <c r="S2035" i="2" s="1"/>
  <c r="T2035" i="2" s="1"/>
  <c r="R2039" i="2"/>
  <c r="S2039" i="2" s="1"/>
  <c r="T2039" i="2" s="1"/>
  <c r="F2039" i="2" s="1"/>
  <c r="R2043" i="2"/>
  <c r="S2043" i="2" s="1"/>
  <c r="T2043" i="2" s="1"/>
  <c r="F2043" i="2" s="1"/>
  <c r="R2051" i="2"/>
  <c r="S2051" i="2" s="1"/>
  <c r="T2051" i="2" s="1"/>
  <c r="F2051" i="2" s="1"/>
  <c r="R2060" i="2"/>
  <c r="S2060" i="2" s="1"/>
  <c r="T2060" i="2" s="1"/>
  <c r="F2060" i="2" s="1"/>
  <c r="R2064" i="2"/>
  <c r="S2064" i="2" s="1"/>
  <c r="T2064" i="2" s="1"/>
  <c r="R2068" i="2"/>
  <c r="S2068" i="2" s="1"/>
  <c r="T2068" i="2" s="1"/>
  <c r="F2068" i="2" s="1"/>
  <c r="R2072" i="2"/>
  <c r="S2072" i="2" s="1"/>
  <c r="T2072" i="2" s="1"/>
  <c r="F2072" i="2" s="1"/>
  <c r="R2082" i="2"/>
  <c r="S2082" i="2" s="1"/>
  <c r="T2082" i="2" s="1"/>
  <c r="F2082" i="2" s="1"/>
  <c r="R2086" i="2"/>
  <c r="S2086" i="2" s="1"/>
  <c r="T2086" i="2" s="1"/>
  <c r="F2086" i="2" s="1"/>
  <c r="R2090" i="2"/>
  <c r="S2090" i="2" s="1"/>
  <c r="T2090" i="2" s="1"/>
  <c r="R2094" i="2"/>
  <c r="S2094" i="2" s="1"/>
  <c r="T2094" i="2" s="1"/>
  <c r="F2094" i="2" s="1"/>
  <c r="R2098" i="2"/>
  <c r="S2098" i="2" s="1"/>
  <c r="T2098" i="2" s="1"/>
  <c r="F2098" i="2" s="1"/>
  <c r="R2102" i="2"/>
  <c r="S2102" i="2" s="1"/>
  <c r="T2102" i="2" s="1"/>
  <c r="F2102" i="2" s="1"/>
  <c r="R2106" i="2"/>
  <c r="S2106" i="2" s="1"/>
  <c r="T2106" i="2" s="1"/>
  <c r="F2106" i="2" s="1"/>
  <c r="R2110" i="2"/>
  <c r="S2110" i="2" s="1"/>
  <c r="T2110" i="2" s="1"/>
  <c r="R2114" i="2"/>
  <c r="S2114" i="2" s="1"/>
  <c r="T2114" i="2" s="1"/>
  <c r="F2114" i="2" s="1"/>
  <c r="R2134" i="2"/>
  <c r="S2134" i="2" s="1"/>
  <c r="T2134" i="2" s="1"/>
  <c r="F2134" i="2" s="1"/>
  <c r="R2138" i="2"/>
  <c r="S2138" i="2" s="1"/>
  <c r="T2138" i="2" s="1"/>
  <c r="F2138" i="2" s="1"/>
  <c r="R2142" i="2"/>
  <c r="S2142" i="2" s="1"/>
  <c r="T2142" i="2" s="1"/>
  <c r="F2142" i="2" s="1"/>
  <c r="R2146" i="2"/>
  <c r="S2146" i="2" s="1"/>
  <c r="T2146" i="2" s="1"/>
  <c r="F2146" i="2" s="1"/>
  <c r="R2152" i="2"/>
  <c r="S2152" i="2" s="1"/>
  <c r="T2152" i="2" s="1"/>
  <c r="F2152" i="2" s="1"/>
  <c r="R2156" i="2"/>
  <c r="S2156" i="2" s="1"/>
  <c r="T2156" i="2" s="1"/>
  <c r="F2156" i="2" s="1"/>
  <c r="R2160" i="2"/>
  <c r="S2160" i="2" s="1"/>
  <c r="T2160" i="2" s="1"/>
  <c r="F2160" i="2" s="1"/>
  <c r="R2164" i="2"/>
  <c r="S2164" i="2" s="1"/>
  <c r="T2164" i="2" s="1"/>
  <c r="F2164" i="2" s="1"/>
  <c r="R2175" i="2"/>
  <c r="S2175" i="2" s="1"/>
  <c r="T2175" i="2" s="1"/>
  <c r="F2175" i="2" s="1"/>
  <c r="R2180" i="2"/>
  <c r="S2180" i="2" s="1"/>
  <c r="T2180" i="2" s="1"/>
  <c r="F2180" i="2" s="1"/>
  <c r="R2184" i="2"/>
  <c r="S2184" i="2" s="1"/>
  <c r="T2184" i="2" s="1"/>
  <c r="F2184" i="2" s="1"/>
  <c r="R2188" i="2"/>
  <c r="S2188" i="2" s="1"/>
  <c r="T2188" i="2" s="1"/>
  <c r="F2188" i="2" s="1"/>
  <c r="R2192" i="2"/>
  <c r="S2192" i="2" s="1"/>
  <c r="T2192" i="2" s="1"/>
  <c r="F2192" i="2" s="1"/>
  <c r="R2196" i="2"/>
  <c r="S2196" i="2" s="1"/>
  <c r="T2196" i="2" s="1"/>
  <c r="F2196" i="2" s="1"/>
  <c r="R2200" i="2"/>
  <c r="S2200" i="2" s="1"/>
  <c r="T2200" i="2" s="1"/>
  <c r="F2200" i="2" s="1"/>
  <c r="R2213" i="2"/>
  <c r="S2213" i="2" s="1"/>
  <c r="T2213" i="2" s="1"/>
  <c r="R2224" i="2"/>
  <c r="S2224" i="2" s="1"/>
  <c r="T2224" i="2" s="1"/>
  <c r="F2224" i="2" s="1"/>
  <c r="R2228" i="2"/>
  <c r="S2228" i="2" s="1"/>
  <c r="T2228" i="2" s="1"/>
  <c r="R2237" i="2"/>
  <c r="S2237" i="2" s="1"/>
  <c r="T2237" i="2" s="1"/>
  <c r="R2241" i="2"/>
  <c r="S2241" i="2" s="1"/>
  <c r="T2241" i="2" s="1"/>
  <c r="F2241" i="2" s="1"/>
  <c r="R2246" i="2"/>
  <c r="S2246" i="2" s="1"/>
  <c r="T2246" i="2" s="1"/>
  <c r="F2246" i="2" s="1"/>
  <c r="R2250" i="2"/>
  <c r="S2250" i="2" s="1"/>
  <c r="T2250" i="2" s="1"/>
  <c r="F2250" i="2" s="1"/>
  <c r="R2258" i="2"/>
  <c r="S2258" i="2" s="1"/>
  <c r="T2258" i="2" s="1"/>
  <c r="F2258" i="2" s="1"/>
  <c r="R2264" i="2"/>
  <c r="S2264" i="2" s="1"/>
  <c r="T2264" i="2" s="1"/>
  <c r="F2264" i="2" s="1"/>
  <c r="R2268" i="2"/>
  <c r="S2268" i="2" s="1"/>
  <c r="T2268" i="2" s="1"/>
  <c r="F2268" i="2" s="1"/>
  <c r="R2272" i="2"/>
  <c r="S2272" i="2" s="1"/>
  <c r="T2272" i="2" s="1"/>
  <c r="F2272" i="2" s="1"/>
  <c r="R2276" i="2"/>
  <c r="S2276" i="2" s="1"/>
  <c r="T2276" i="2" s="1"/>
  <c r="F2276" i="2" s="1"/>
  <c r="R2280" i="2"/>
  <c r="S2280" i="2" s="1"/>
  <c r="T2280" i="2" s="1"/>
  <c r="F2280" i="2" s="1"/>
  <c r="R2284" i="2"/>
  <c r="S2284" i="2" s="1"/>
  <c r="T2284" i="2" s="1"/>
  <c r="R2291" i="2"/>
  <c r="S2291" i="2" s="1"/>
  <c r="N2291" i="2" s="1"/>
  <c r="R2299" i="2"/>
  <c r="S2299" i="2" s="1"/>
  <c r="T2299" i="2" s="1"/>
  <c r="F2299" i="2" s="1"/>
  <c r="R2304" i="2"/>
  <c r="S2304" i="2" s="1"/>
  <c r="T2304" i="2" s="1"/>
  <c r="F2304" i="2" s="1"/>
  <c r="R2308" i="2"/>
  <c r="S2308" i="2" s="1"/>
  <c r="T2308" i="2" s="1"/>
  <c r="F2308" i="2" s="1"/>
  <c r="R2319" i="2"/>
  <c r="S2319" i="2" s="1"/>
  <c r="T2319" i="2" s="1"/>
  <c r="R2323" i="2"/>
  <c r="S2323" i="2" s="1"/>
  <c r="T2323" i="2" s="1"/>
  <c r="F2323" i="2" s="1"/>
  <c r="R2327" i="2"/>
  <c r="S2327" i="2" s="1"/>
  <c r="T2327" i="2" s="1"/>
  <c r="F2327" i="2" s="1"/>
  <c r="R2333" i="2"/>
  <c r="S2333" i="2" s="1"/>
  <c r="T2333" i="2" s="1"/>
  <c r="F2333" i="2" s="1"/>
  <c r="R2341" i="2"/>
  <c r="S2341" i="2" s="1"/>
  <c r="T2341" i="2" s="1"/>
  <c r="R2345" i="2"/>
  <c r="S2345" i="2" s="1"/>
  <c r="T2345" i="2" s="1"/>
  <c r="F2345" i="2" s="1"/>
  <c r="R2349" i="2"/>
  <c r="S2349" i="2" s="1"/>
  <c r="T2349" i="2" s="1"/>
  <c r="F2349" i="2" s="1"/>
  <c r="R2355" i="2"/>
  <c r="S2355" i="2" s="1"/>
  <c r="T2355" i="2" s="1"/>
  <c r="F2355" i="2" s="1"/>
  <c r="R2359" i="2"/>
  <c r="S2359" i="2" s="1"/>
  <c r="T2359" i="2" s="1"/>
  <c r="F2359" i="2" s="1"/>
  <c r="R2363" i="2"/>
  <c r="S2363" i="2" s="1"/>
  <c r="T2363" i="2" s="1"/>
  <c r="F2363" i="2" s="1"/>
  <c r="R2372" i="2"/>
  <c r="S2372" i="2" s="1"/>
  <c r="T2372" i="2" s="1"/>
  <c r="F2372" i="2" s="1"/>
  <c r="R2379" i="2"/>
  <c r="S2379" i="2" s="1"/>
  <c r="T2379" i="2" s="1"/>
  <c r="F2379" i="2" s="1"/>
  <c r="R2388" i="2"/>
  <c r="S2388" i="2" s="1"/>
  <c r="T2388" i="2" s="1"/>
  <c r="R2392" i="2"/>
  <c r="S2392" i="2" s="1"/>
  <c r="T2392" i="2" s="1"/>
  <c r="F2392" i="2" s="1"/>
  <c r="R2398" i="2"/>
  <c r="S2398" i="2" s="1"/>
  <c r="T2398" i="2" s="1"/>
  <c r="F2398" i="2" s="1"/>
  <c r="R2402" i="2"/>
  <c r="S2402" i="2" s="1"/>
  <c r="T2402" i="2" s="1"/>
  <c r="F2402" i="2" s="1"/>
  <c r="R2406" i="2"/>
  <c r="S2406" i="2" s="1"/>
  <c r="T2406" i="2" s="1"/>
  <c r="F2406" i="2" s="1"/>
  <c r="R2410" i="2"/>
  <c r="S2410" i="2" s="1"/>
  <c r="T2410" i="2" s="1"/>
  <c r="F2410" i="2" s="1"/>
  <c r="R2418" i="2"/>
  <c r="S2418" i="2" s="1"/>
  <c r="T2418" i="2" s="1"/>
  <c r="F2418" i="2" s="1"/>
  <c r="R2422" i="2"/>
  <c r="S2422" i="2" s="1"/>
  <c r="T2422" i="2" s="1"/>
  <c r="F2422" i="2" s="1"/>
  <c r="R2426" i="2"/>
  <c r="S2426" i="2" s="1"/>
  <c r="T2426" i="2" s="1"/>
  <c r="F2426" i="2" s="1"/>
  <c r="R2430" i="2"/>
  <c r="S2430" i="2" s="1"/>
  <c r="T2430" i="2" s="1"/>
  <c r="F2430" i="2" s="1"/>
  <c r="R2434" i="2"/>
  <c r="S2434" i="2" s="1"/>
  <c r="T2434" i="2" s="1"/>
  <c r="F2434" i="2" s="1"/>
  <c r="R2438" i="2"/>
  <c r="S2438" i="2" s="1"/>
  <c r="T2438" i="2" s="1"/>
  <c r="F2438" i="2" s="1"/>
  <c r="R2442" i="2"/>
  <c r="S2442" i="2" s="1"/>
  <c r="T2442" i="2" s="1"/>
  <c r="F2442" i="2" s="1"/>
  <c r="R2446" i="2"/>
  <c r="S2446" i="2" s="1"/>
  <c r="T2446" i="2" s="1"/>
  <c r="F2446" i="2" s="1"/>
  <c r="R2450" i="2"/>
  <c r="S2450" i="2" s="1"/>
  <c r="T2450" i="2" s="1"/>
  <c r="F2450" i="2" s="1"/>
  <c r="R2454" i="2"/>
  <c r="S2454" i="2" s="1"/>
  <c r="T2454" i="2" s="1"/>
  <c r="F2454" i="2" s="1"/>
  <c r="R2458" i="2"/>
  <c r="S2458" i="2" s="1"/>
  <c r="T2458" i="2" s="1"/>
  <c r="F2458" i="2" s="1"/>
  <c r="R2463" i="2"/>
  <c r="S2463" i="2" s="1"/>
  <c r="T2463" i="2" s="1"/>
  <c r="F2463" i="2" s="1"/>
  <c r="R2467" i="2"/>
  <c r="S2467" i="2" s="1"/>
  <c r="T2467" i="2" s="1"/>
  <c r="F2467" i="2" s="1"/>
  <c r="R2471" i="2"/>
  <c r="S2471" i="2" s="1"/>
  <c r="T2471" i="2" s="1"/>
  <c r="R2475" i="2"/>
  <c r="S2475" i="2" s="1"/>
  <c r="T2475" i="2" s="1"/>
  <c r="F2475" i="2" s="1"/>
  <c r="R2479" i="2"/>
  <c r="S2479" i="2" s="1"/>
  <c r="T2479" i="2" s="1"/>
  <c r="F2479" i="2" s="1"/>
  <c r="R2483" i="2"/>
  <c r="S2483" i="2" s="1"/>
  <c r="T2483" i="2" s="1"/>
  <c r="F2483" i="2" s="1"/>
  <c r="R2487" i="2"/>
  <c r="S2487" i="2" s="1"/>
  <c r="T2487" i="2" s="1"/>
  <c r="F2487" i="2" s="1"/>
  <c r="R2491" i="2"/>
  <c r="S2491" i="2" s="1"/>
  <c r="T2491" i="2" s="1"/>
  <c r="F2491" i="2" s="1"/>
  <c r="R2495" i="2"/>
  <c r="S2495" i="2" s="1"/>
  <c r="T2495" i="2" s="1"/>
  <c r="F2495" i="2" s="1"/>
  <c r="R2499" i="2"/>
  <c r="S2499" i="2" s="1"/>
  <c r="T2499" i="2" s="1"/>
  <c r="F2499" i="2" s="1"/>
  <c r="R2503" i="2"/>
  <c r="S2503" i="2" s="1"/>
  <c r="T2503" i="2" s="1"/>
  <c r="F2503" i="2" s="1"/>
  <c r="R2508" i="2"/>
  <c r="S2508" i="2" s="1"/>
  <c r="T2508" i="2" s="1"/>
  <c r="F2508" i="2" s="1"/>
  <c r="R2518" i="2"/>
  <c r="S2518" i="2" s="1"/>
  <c r="T2518" i="2" s="1"/>
  <c r="F2518" i="2" s="1"/>
  <c r="R2522" i="2"/>
  <c r="S2522" i="2" s="1"/>
  <c r="N2522" i="2" s="1"/>
  <c r="R2526" i="2"/>
  <c r="S2526" i="2" s="1"/>
  <c r="T2526" i="2" s="1"/>
  <c r="F2526" i="2" s="1"/>
  <c r="R2530" i="2"/>
  <c r="S2530" i="2" s="1"/>
  <c r="N2530" i="2" s="1"/>
  <c r="R2534" i="2"/>
  <c r="S2534" i="2" s="1"/>
  <c r="T2534" i="2" s="1"/>
  <c r="F2534" i="2" s="1"/>
  <c r="R2539" i="2"/>
  <c r="S2539" i="2" s="1"/>
  <c r="T2539" i="2" s="1"/>
  <c r="R2545" i="2"/>
  <c r="S2545" i="2" s="1"/>
  <c r="T2545" i="2" s="1"/>
  <c r="R2555" i="2"/>
  <c r="S2555" i="2" s="1"/>
  <c r="T2555" i="2" s="1"/>
  <c r="R2560" i="2"/>
  <c r="S2560" i="2" s="1"/>
  <c r="T2560" i="2" s="1"/>
  <c r="F2560" i="2" s="1"/>
  <c r="R2564" i="2"/>
  <c r="S2564" i="2" s="1"/>
  <c r="T2564" i="2" s="1"/>
  <c r="F2564" i="2" s="1"/>
  <c r="R2568" i="2"/>
  <c r="S2568" i="2" s="1"/>
  <c r="T2568" i="2" s="1"/>
  <c r="F2568" i="2" s="1"/>
  <c r="R2572" i="2"/>
  <c r="S2572" i="2" s="1"/>
  <c r="T2572" i="2" s="1"/>
  <c r="F2572" i="2" s="1"/>
  <c r="R2576" i="2"/>
  <c r="S2576" i="2" s="1"/>
  <c r="T2576" i="2" s="1"/>
  <c r="F2576" i="2" s="1"/>
  <c r="R2580" i="2"/>
  <c r="S2580" i="2" s="1"/>
  <c r="T2580" i="2" s="1"/>
  <c r="F2580" i="2" s="1"/>
  <c r="R2584" i="2"/>
  <c r="S2584" i="2" s="1"/>
  <c r="T2584" i="2" s="1"/>
  <c r="F2584" i="2" s="1"/>
  <c r="R2588" i="2"/>
  <c r="S2588" i="2" s="1"/>
  <c r="T2588" i="2" s="1"/>
  <c r="F2588" i="2" s="1"/>
  <c r="R2592" i="2"/>
  <c r="S2592" i="2" s="1"/>
  <c r="T2592" i="2" s="1"/>
  <c r="F2592" i="2" s="1"/>
  <c r="R2596" i="2"/>
  <c r="S2596" i="2" s="1"/>
  <c r="T2596" i="2" s="1"/>
  <c r="F2596" i="2" s="1"/>
  <c r="R2600" i="2"/>
  <c r="R2610" i="2"/>
  <c r="S2610" i="2" s="1"/>
  <c r="T2610" i="2" s="1"/>
  <c r="F2610" i="2" s="1"/>
  <c r="R2614" i="2"/>
  <c r="S2614" i="2" s="1"/>
  <c r="T2614" i="2" s="1"/>
  <c r="F2614" i="2" s="1"/>
  <c r="R2618" i="2"/>
  <c r="S2618" i="2" s="1"/>
  <c r="T2618" i="2" s="1"/>
  <c r="F2618" i="2" s="1"/>
  <c r="R2622" i="2"/>
  <c r="S2622" i="2" s="1"/>
  <c r="T2622" i="2" s="1"/>
  <c r="F2622" i="2" s="1"/>
  <c r="R2626" i="2"/>
  <c r="S2626" i="2" s="1"/>
  <c r="T2626" i="2" s="1"/>
  <c r="F2626" i="2" s="1"/>
  <c r="R2630" i="2"/>
  <c r="S2630" i="2" s="1"/>
  <c r="T2630" i="2" s="1"/>
  <c r="F2630" i="2" s="1"/>
  <c r="R2634" i="2"/>
  <c r="S2634" i="2" s="1"/>
  <c r="T2634" i="2" s="1"/>
  <c r="R2638" i="2"/>
  <c r="S2638" i="2" s="1"/>
  <c r="T2638" i="2" s="1"/>
  <c r="F2638" i="2" s="1"/>
  <c r="R2642" i="2"/>
  <c r="S2642" i="2" s="1"/>
  <c r="T2642" i="2" s="1"/>
  <c r="F2642" i="2" s="1"/>
  <c r="R2653" i="2"/>
  <c r="S2653" i="2" s="1"/>
  <c r="T2653" i="2" s="1"/>
  <c r="F2653" i="2" s="1"/>
  <c r="R2670" i="2"/>
  <c r="S2670" i="2" s="1"/>
  <c r="T2670" i="2" s="1"/>
  <c r="F2670" i="2" s="1"/>
  <c r="R2673" i="2"/>
  <c r="S2673" i="2" s="1"/>
  <c r="T2673" i="2" s="1"/>
  <c r="F2673" i="2" s="1"/>
  <c r="R2677" i="2"/>
  <c r="S2677" i="2" s="1"/>
  <c r="T2677" i="2" s="1"/>
  <c r="F2677" i="2" s="1"/>
  <c r="R2685" i="2"/>
  <c r="S2685" i="2" s="1"/>
  <c r="T2685" i="2" s="1"/>
  <c r="F2685" i="2" s="1"/>
  <c r="R2689" i="2"/>
  <c r="S2689" i="2" s="1"/>
  <c r="T2689" i="2" s="1"/>
  <c r="F2689" i="2" s="1"/>
  <c r="R2693" i="2"/>
  <c r="S2693" i="2" s="1"/>
  <c r="T2693" i="2" s="1"/>
  <c r="F2693" i="2" s="1"/>
  <c r="R2697" i="2"/>
  <c r="S2697" i="2" s="1"/>
  <c r="T2697" i="2" s="1"/>
  <c r="F2697" i="2" s="1"/>
  <c r="R2701" i="2"/>
  <c r="S2701" i="2" s="1"/>
  <c r="T2701" i="2" s="1"/>
  <c r="F2701" i="2" s="1"/>
  <c r="R2706" i="2"/>
  <c r="S2706" i="2" s="1"/>
  <c r="T2706" i="2" s="1"/>
  <c r="F2706" i="2" s="1"/>
  <c r="R2710" i="2"/>
  <c r="S2710" i="2" s="1"/>
  <c r="T2710" i="2" s="1"/>
  <c r="F2710" i="2" s="1"/>
  <c r="R2714" i="2"/>
  <c r="S2714" i="2" s="1"/>
  <c r="T2714" i="2" s="1"/>
  <c r="F2714" i="2" s="1"/>
  <c r="R2718" i="2"/>
  <c r="S2718" i="2" s="1"/>
  <c r="T2718" i="2" s="1"/>
  <c r="F2718" i="2" s="1"/>
  <c r="R2722" i="2"/>
  <c r="S2722" i="2" s="1"/>
  <c r="T2722" i="2" s="1"/>
  <c r="F2722" i="2" s="1"/>
  <c r="R2726" i="2"/>
  <c r="S2726" i="2" s="1"/>
  <c r="T2726" i="2" s="1"/>
  <c r="F2726" i="2" s="1"/>
  <c r="R2730" i="2"/>
  <c r="S2730" i="2" s="1"/>
  <c r="T2730" i="2" s="1"/>
  <c r="F2730" i="2" s="1"/>
  <c r="R2734" i="2"/>
  <c r="S2734" i="2" s="1"/>
  <c r="T2734" i="2" s="1"/>
  <c r="F2734" i="2" s="1"/>
  <c r="R2738" i="2"/>
  <c r="S2738" i="2" s="1"/>
  <c r="T2738" i="2" s="1"/>
  <c r="F2738" i="2" s="1"/>
  <c r="R2741" i="2"/>
  <c r="S2741" i="2" s="1"/>
  <c r="T2741" i="2" s="1"/>
  <c r="F2741" i="2" s="1"/>
  <c r="R2746" i="2"/>
  <c r="S2746" i="2" s="1"/>
  <c r="T2746" i="2" s="1"/>
  <c r="F2746" i="2" s="1"/>
  <c r="R2750" i="2"/>
  <c r="S2750" i="2" s="1"/>
  <c r="T2750" i="2" s="1"/>
  <c r="F2750" i="2" s="1"/>
  <c r="R2754" i="2"/>
  <c r="S2754" i="2" s="1"/>
  <c r="T2754" i="2" s="1"/>
  <c r="F2754" i="2" s="1"/>
  <c r="R2758" i="2"/>
  <c r="S2758" i="2" s="1"/>
  <c r="T2758" i="2" s="1"/>
  <c r="F2758" i="2" s="1"/>
  <c r="R2762" i="2"/>
  <c r="S2762" i="2" s="1"/>
  <c r="T2762" i="2" s="1"/>
  <c r="F2762" i="2" s="1"/>
  <c r="R2766" i="2"/>
  <c r="S2766" i="2" s="1"/>
  <c r="T2766" i="2" s="1"/>
  <c r="F2766" i="2" s="1"/>
  <c r="R2770" i="2"/>
  <c r="S2770" i="2" s="1"/>
  <c r="T2770" i="2" s="1"/>
  <c r="F2770" i="2" s="1"/>
  <c r="R2775" i="2"/>
  <c r="S2775" i="2" s="1"/>
  <c r="T2775" i="2" s="1"/>
  <c r="F2775" i="2" s="1"/>
  <c r="R2780" i="2"/>
  <c r="S2780" i="2" s="1"/>
  <c r="T2780" i="2" s="1"/>
  <c r="F2780" i="2" s="1"/>
  <c r="R2787" i="2"/>
  <c r="S2787" i="2" s="1"/>
  <c r="T2787" i="2" s="1"/>
  <c r="F2787" i="2" s="1"/>
  <c r="R2791" i="2"/>
  <c r="S2791" i="2" s="1"/>
  <c r="T2791" i="2" s="1"/>
  <c r="F2791" i="2" s="1"/>
  <c r="R2798" i="2"/>
  <c r="S2798" i="2" s="1"/>
  <c r="T2798" i="2" s="1"/>
  <c r="F2798" i="2" s="1"/>
  <c r="R2802" i="2"/>
  <c r="S2802" i="2" s="1"/>
  <c r="T2802" i="2" s="1"/>
  <c r="F2802" i="2" s="1"/>
  <c r="R2806" i="2"/>
  <c r="S2806" i="2" s="1"/>
  <c r="T2806" i="2" s="1"/>
  <c r="F2806" i="2" s="1"/>
  <c r="R2810" i="2"/>
  <c r="S2810" i="2" s="1"/>
  <c r="T2810" i="2" s="1"/>
  <c r="F2810" i="2" s="1"/>
  <c r="R2817" i="2"/>
  <c r="S2817" i="2" s="1"/>
  <c r="T2817" i="2" s="1"/>
  <c r="F2817" i="2" s="1"/>
  <c r="R2821" i="2"/>
  <c r="S2821" i="2" s="1"/>
  <c r="T2821" i="2" s="1"/>
  <c r="F2821" i="2" s="1"/>
  <c r="R2825" i="2"/>
  <c r="S2825" i="2" s="1"/>
  <c r="T2825" i="2" s="1"/>
  <c r="F2825" i="2" s="1"/>
  <c r="R2829" i="2"/>
  <c r="S2829" i="2" s="1"/>
  <c r="T2829" i="2" s="1"/>
  <c r="F2829" i="2" s="1"/>
  <c r="R2833" i="2"/>
  <c r="S2833" i="2" s="1"/>
  <c r="T2833" i="2" s="1"/>
  <c r="F2833" i="2" s="1"/>
  <c r="R2838" i="2"/>
  <c r="S2838" i="2" s="1"/>
  <c r="T2838" i="2" s="1"/>
  <c r="F2838" i="2" s="1"/>
  <c r="R2842" i="2"/>
  <c r="S2842" i="2" s="1"/>
  <c r="T2842" i="2" s="1"/>
  <c r="F2842" i="2" s="1"/>
  <c r="R2846" i="2"/>
  <c r="S2846" i="2" s="1"/>
  <c r="T2846" i="2" s="1"/>
  <c r="F2846" i="2" s="1"/>
  <c r="R2855" i="2"/>
  <c r="S2855" i="2" s="1"/>
  <c r="T2855" i="2" s="1"/>
  <c r="F2855" i="2" s="1"/>
  <c r="R529" i="2"/>
  <c r="S529" i="2" s="1"/>
  <c r="T529" i="2" s="1"/>
  <c r="R533" i="2"/>
  <c r="S533" i="2" s="1"/>
  <c r="T533" i="2" s="1"/>
  <c r="R1098" i="2"/>
  <c r="S1098" i="2" s="1"/>
  <c r="T1098" i="2" s="1"/>
  <c r="R1239" i="2"/>
  <c r="S1239" i="2" s="1"/>
  <c r="T1239" i="2" s="1"/>
  <c r="R1701" i="2"/>
  <c r="S1701" i="2" s="1"/>
  <c r="T1701" i="2" s="1"/>
  <c r="R1869" i="2"/>
  <c r="S1869" i="2" s="1"/>
  <c r="T1869" i="2" s="1"/>
  <c r="R2217" i="2"/>
  <c r="S2217" i="2" s="1"/>
  <c r="T2217" i="2" s="1"/>
  <c r="R2208" i="2"/>
  <c r="S2208" i="2" s="1"/>
  <c r="T2208" i="2" s="1"/>
  <c r="R2212" i="2"/>
  <c r="S2212" i="2" s="1"/>
  <c r="T2212" i="2" s="1"/>
  <c r="R37" i="2"/>
  <c r="S37" i="2" s="1"/>
  <c r="T37" i="2" s="1"/>
  <c r="F37" i="2" s="1"/>
  <c r="R54" i="2"/>
  <c r="S54" i="2" s="1"/>
  <c r="T54" i="2" s="1"/>
  <c r="F54" i="2" s="1"/>
  <c r="R75" i="2"/>
  <c r="S75" i="2" s="1"/>
  <c r="T75" i="2" s="1"/>
  <c r="F75" i="2" s="1"/>
  <c r="R96" i="2"/>
  <c r="S96" i="2" s="1"/>
  <c r="T96" i="2" s="1"/>
  <c r="F96" i="2" s="1"/>
  <c r="R18" i="2"/>
  <c r="S18" i="2" s="1"/>
  <c r="T18" i="2" s="1"/>
  <c r="F18" i="2" s="1"/>
  <c r="R30" i="2"/>
  <c r="S30" i="2" s="1"/>
  <c r="T30" i="2" s="1"/>
  <c r="F30" i="2" s="1"/>
  <c r="R42" i="2"/>
  <c r="S42" i="2" s="1"/>
  <c r="T42" i="2" s="1"/>
  <c r="F42" i="2" s="1"/>
  <c r="R56" i="2"/>
  <c r="S56" i="2" s="1"/>
  <c r="T56" i="2" s="1"/>
  <c r="F56" i="2" s="1"/>
  <c r="R68" i="2"/>
  <c r="S68" i="2" s="1"/>
  <c r="T68" i="2" s="1"/>
  <c r="F68" i="2" s="1"/>
  <c r="R80" i="2"/>
  <c r="S80" i="2" s="1"/>
  <c r="T80" i="2" s="1"/>
  <c r="F80" i="2" s="1"/>
  <c r="R93" i="2"/>
  <c r="S93" i="2" s="1"/>
  <c r="T93" i="2" s="1"/>
  <c r="F93" i="2" s="1"/>
  <c r="R111" i="2"/>
  <c r="S111" i="2" s="1"/>
  <c r="T111" i="2" s="1"/>
  <c r="F111" i="2" s="1"/>
  <c r="R123" i="2"/>
  <c r="S123" i="2" s="1"/>
  <c r="T123" i="2" s="1"/>
  <c r="R135" i="2"/>
  <c r="S135" i="2" s="1"/>
  <c r="T135" i="2" s="1"/>
  <c r="F135" i="2" s="1"/>
  <c r="R147" i="2"/>
  <c r="R158" i="2"/>
  <c r="S158" i="2" s="1"/>
  <c r="T158" i="2" s="1"/>
  <c r="F158" i="2" s="1"/>
  <c r="R172" i="2"/>
  <c r="S172" i="2" s="1"/>
  <c r="T172" i="2" s="1"/>
  <c r="F172" i="2" s="1"/>
  <c r="R193" i="2"/>
  <c r="S193" i="2" s="1"/>
  <c r="T193" i="2" s="1"/>
  <c r="F193" i="2" s="1"/>
  <c r="R205" i="2"/>
  <c r="S205" i="2" s="1"/>
  <c r="T205" i="2" s="1"/>
  <c r="R217" i="2"/>
  <c r="S217" i="2" s="1"/>
  <c r="T217" i="2" s="1"/>
  <c r="F217" i="2" s="1"/>
  <c r="R230" i="2"/>
  <c r="S230" i="2" s="1"/>
  <c r="T230" i="2" s="1"/>
  <c r="F230" i="2" s="1"/>
  <c r="R309" i="2"/>
  <c r="S309" i="2" s="1"/>
  <c r="T309" i="2" s="1"/>
  <c r="F309" i="2" s="1"/>
  <c r="R246" i="2"/>
  <c r="S246" i="2" s="1"/>
  <c r="T246" i="2" s="1"/>
  <c r="F246" i="2" s="1"/>
  <c r="R259" i="2"/>
  <c r="S259" i="2" s="1"/>
  <c r="T259" i="2" s="1"/>
  <c r="R282" i="2"/>
  <c r="S282" i="2" s="1"/>
  <c r="T282" i="2" s="1"/>
  <c r="R296" i="2"/>
  <c r="S296" i="2" s="1"/>
  <c r="T296" i="2" s="1"/>
  <c r="F296" i="2" s="1"/>
  <c r="R312" i="2"/>
  <c r="S312" i="2" s="1"/>
  <c r="T312" i="2" s="1"/>
  <c r="R327" i="2"/>
  <c r="S327" i="2" s="1"/>
  <c r="T327" i="2" s="1"/>
  <c r="R341" i="2"/>
  <c r="S341" i="2" s="1"/>
  <c r="T341" i="2" s="1"/>
  <c r="F341" i="2" s="1"/>
  <c r="R423" i="2"/>
  <c r="S423" i="2" s="1"/>
  <c r="T423" i="2" s="1"/>
  <c r="R436" i="2"/>
  <c r="S436" i="2" s="1"/>
  <c r="T436" i="2" s="1"/>
  <c r="F436" i="2" s="1"/>
  <c r="R449" i="2"/>
  <c r="S449" i="2" s="1"/>
  <c r="T449" i="2" s="1"/>
  <c r="F449" i="2" s="1"/>
  <c r="R462" i="2"/>
  <c r="S462" i="2" s="1"/>
  <c r="T462" i="2" s="1"/>
  <c r="F462" i="2" s="1"/>
  <c r="R474" i="2"/>
  <c r="S474" i="2" s="1"/>
  <c r="T474" i="2" s="1"/>
  <c r="F474" i="2" s="1"/>
  <c r="R486" i="2"/>
  <c r="S486" i="2" s="1"/>
  <c r="T486" i="2" s="1"/>
  <c r="F486" i="2" s="1"/>
  <c r="R515" i="2"/>
  <c r="S515" i="2" s="1"/>
  <c r="T515" i="2" s="1"/>
  <c r="F515" i="2" s="1"/>
  <c r="R546" i="2"/>
  <c r="S546" i="2" s="1"/>
  <c r="T546" i="2" s="1"/>
  <c r="R554" i="2"/>
  <c r="S554" i="2" s="1"/>
  <c r="T554" i="2" s="1"/>
  <c r="F554" i="2" s="1"/>
  <c r="R566" i="2"/>
  <c r="S566" i="2" s="1"/>
  <c r="T566" i="2" s="1"/>
  <c r="F566" i="2" s="1"/>
  <c r="R574" i="2"/>
  <c r="S574" i="2" s="1"/>
  <c r="T574" i="2" s="1"/>
  <c r="F574" i="2" s="1"/>
  <c r="R582" i="2"/>
  <c r="S582" i="2" s="1"/>
  <c r="T582" i="2" s="1"/>
  <c r="F582" i="2" s="1"/>
  <c r="R590" i="2"/>
  <c r="S590" i="2" s="1"/>
  <c r="T590" i="2" s="1"/>
  <c r="F590" i="2" s="1"/>
  <c r="R598" i="2"/>
  <c r="S598" i="2" s="1"/>
  <c r="T598" i="2" s="1"/>
  <c r="F598" i="2" s="1"/>
  <c r="R606" i="2"/>
  <c r="S606" i="2" s="1"/>
  <c r="T606" i="2" s="1"/>
  <c r="F606" i="2" s="1"/>
  <c r="R614" i="2"/>
  <c r="S614" i="2" s="1"/>
  <c r="T614" i="2" s="1"/>
  <c r="F614" i="2" s="1"/>
  <c r="R622" i="2"/>
  <c r="S622" i="2" s="1"/>
  <c r="T622" i="2" s="1"/>
  <c r="F622" i="2" s="1"/>
  <c r="R631" i="2"/>
  <c r="S631" i="2" s="1"/>
  <c r="T631" i="2" s="1"/>
  <c r="F631" i="2" s="1"/>
  <c r="R641" i="2"/>
  <c r="S641" i="2" s="1"/>
  <c r="T641" i="2" s="1"/>
  <c r="R657" i="2"/>
  <c r="S657" i="2" s="1"/>
  <c r="T657" i="2" s="1"/>
  <c r="F657" i="2" s="1"/>
  <c r="R678" i="2"/>
  <c r="S678" i="2" s="1"/>
  <c r="T678" i="2" s="1"/>
  <c r="F678" i="2" s="1"/>
  <c r="R705" i="2"/>
  <c r="S705" i="2" s="1"/>
  <c r="T705" i="2" s="1"/>
  <c r="F705" i="2" s="1"/>
  <c r="R718" i="2"/>
  <c r="S718" i="2" s="1"/>
  <c r="T718" i="2" s="1"/>
  <c r="F718" i="2" s="1"/>
  <c r="R731" i="2"/>
  <c r="S731" i="2" s="1"/>
  <c r="T731" i="2" s="1"/>
  <c r="R757" i="2"/>
  <c r="S757" i="2" s="1"/>
  <c r="T757" i="2" s="1"/>
  <c r="F757" i="2" s="1"/>
  <c r="R773" i="2"/>
  <c r="S773" i="2" s="1"/>
  <c r="T773" i="2" s="1"/>
  <c r="F773" i="2" s="1"/>
  <c r="R789" i="2"/>
  <c r="S789" i="2" s="1"/>
  <c r="T789" i="2" s="1"/>
  <c r="R800" i="2"/>
  <c r="S800" i="2" s="1"/>
  <c r="T800" i="2" s="1"/>
  <c r="F800" i="2" s="1"/>
  <c r="R826" i="2"/>
  <c r="S826" i="2" s="1"/>
  <c r="T826" i="2" s="1"/>
  <c r="F826" i="2" s="1"/>
  <c r="R838" i="2"/>
  <c r="S838" i="2" s="1"/>
  <c r="T838" i="2" s="1"/>
  <c r="F838" i="2" s="1"/>
  <c r="R851" i="2"/>
  <c r="S851" i="2" s="1"/>
  <c r="T851" i="2" s="1"/>
  <c r="F851" i="2" s="1"/>
  <c r="R863" i="2"/>
  <c r="S863" i="2" s="1"/>
  <c r="T863" i="2" s="1"/>
  <c r="R876" i="2"/>
  <c r="S876" i="2" s="1"/>
  <c r="T876" i="2" s="1"/>
  <c r="F876" i="2" s="1"/>
  <c r="R891" i="2"/>
  <c r="S891" i="2" s="1"/>
  <c r="T891" i="2" s="1"/>
  <c r="F891" i="2" s="1"/>
  <c r="R907" i="2"/>
  <c r="S907" i="2" s="1"/>
  <c r="T907" i="2" s="1"/>
  <c r="F907" i="2" s="1"/>
  <c r="R920" i="2"/>
  <c r="S920" i="2" s="1"/>
  <c r="T920" i="2" s="1"/>
  <c r="F920" i="2" s="1"/>
  <c r="R932" i="2"/>
  <c r="S932" i="2" s="1"/>
  <c r="T932" i="2" s="1"/>
  <c r="F932" i="2" s="1"/>
  <c r="R947" i="2"/>
  <c r="S947" i="2" s="1"/>
  <c r="T947" i="2" s="1"/>
  <c r="R963" i="2"/>
  <c r="S963" i="2" s="1"/>
  <c r="T963" i="2" s="1"/>
  <c r="F963" i="2" s="1"/>
  <c r="R976" i="2"/>
  <c r="S976" i="2" s="1"/>
  <c r="T976" i="2" s="1"/>
  <c r="F976" i="2" s="1"/>
  <c r="R988" i="2"/>
  <c r="S988" i="2" s="1"/>
  <c r="T988" i="2" s="1"/>
  <c r="F988" i="2" s="1"/>
  <c r="R996" i="2"/>
  <c r="S996" i="2" s="1"/>
  <c r="T996" i="2" s="1"/>
  <c r="F996" i="2" s="1"/>
  <c r="R1008" i="2"/>
  <c r="S1008" i="2" s="1"/>
  <c r="T1008" i="2" s="1"/>
  <c r="F1008" i="2" s="1"/>
  <c r="R1017" i="2"/>
  <c r="S1017" i="2" s="1"/>
  <c r="T1017" i="2" s="1"/>
  <c r="F1017" i="2" s="1"/>
  <c r="R1033" i="2"/>
  <c r="S1033" i="2" s="1"/>
  <c r="T1033" i="2" s="1"/>
  <c r="F1033" i="2" s="1"/>
  <c r="R1041" i="2"/>
  <c r="S1041" i="2" s="1"/>
  <c r="T1041" i="2" s="1"/>
  <c r="R8" i="2"/>
  <c r="R12" i="2"/>
  <c r="S12" i="2" s="1"/>
  <c r="T12" i="2" s="1"/>
  <c r="F12" i="2" s="1"/>
  <c r="R16" i="2"/>
  <c r="S16" i="2" s="1"/>
  <c r="T16" i="2" s="1"/>
  <c r="F16" i="2" s="1"/>
  <c r="R24" i="2"/>
  <c r="S24" i="2" s="1"/>
  <c r="T24" i="2" s="1"/>
  <c r="F24" i="2" s="1"/>
  <c r="R28" i="2"/>
  <c r="S28" i="2" s="1"/>
  <c r="T28" i="2" s="1"/>
  <c r="F28" i="2" s="1"/>
  <c r="R32" i="2"/>
  <c r="S32" i="2" s="1"/>
  <c r="T32" i="2" s="1"/>
  <c r="F32" i="2" s="1"/>
  <c r="R36" i="2"/>
  <c r="S36" i="2" s="1"/>
  <c r="T36" i="2" s="1"/>
  <c r="F36" i="2" s="1"/>
  <c r="R40" i="2"/>
  <c r="S40" i="2" s="1"/>
  <c r="T40" i="2" s="1"/>
  <c r="F40" i="2" s="1"/>
  <c r="R45" i="2"/>
  <c r="S45" i="2" s="1"/>
  <c r="T45" i="2" s="1"/>
  <c r="F45" i="2" s="1"/>
  <c r="R49" i="2"/>
  <c r="S49" i="2" s="1"/>
  <c r="T49" i="2" s="1"/>
  <c r="R53" i="2"/>
  <c r="S53" i="2" s="1"/>
  <c r="T53" i="2" s="1"/>
  <c r="R58" i="2"/>
  <c r="S58" i="2" s="1"/>
  <c r="T58" i="2" s="1"/>
  <c r="F58" i="2" s="1"/>
  <c r="R62" i="2"/>
  <c r="S62" i="2" s="1"/>
  <c r="T62" i="2" s="1"/>
  <c r="F62" i="2" s="1"/>
  <c r="R66" i="2"/>
  <c r="S66" i="2" s="1"/>
  <c r="T66" i="2" s="1"/>
  <c r="F66" i="2" s="1"/>
  <c r="R70" i="2"/>
  <c r="S70" i="2" s="1"/>
  <c r="T70" i="2" s="1"/>
  <c r="F70" i="2" s="1"/>
  <c r="R74" i="2"/>
  <c r="S74" i="2" s="1"/>
  <c r="T74" i="2" s="1"/>
  <c r="F74" i="2" s="1"/>
  <c r="R78" i="2"/>
  <c r="S78" i="2" s="1"/>
  <c r="T78" i="2" s="1"/>
  <c r="F78" i="2" s="1"/>
  <c r="R82" i="2"/>
  <c r="S82" i="2" s="1"/>
  <c r="T82" i="2" s="1"/>
  <c r="F82" i="2" s="1"/>
  <c r="R87" i="2"/>
  <c r="S87" i="2" s="1"/>
  <c r="T87" i="2" s="1"/>
  <c r="F87" i="2" s="1"/>
  <c r="R91" i="2"/>
  <c r="S91" i="2" s="1"/>
  <c r="T91" i="2" s="1"/>
  <c r="F91" i="2" s="1"/>
  <c r="R95" i="2"/>
  <c r="S95" i="2" s="1"/>
  <c r="T95" i="2" s="1"/>
  <c r="F95" i="2" s="1"/>
  <c r="R99" i="2"/>
  <c r="S99" i="2" s="1"/>
  <c r="T99" i="2" s="1"/>
  <c r="F99" i="2" s="1"/>
  <c r="R105" i="2"/>
  <c r="S105" i="2" s="1"/>
  <c r="T105" i="2" s="1"/>
  <c r="F105" i="2" s="1"/>
  <c r="R109" i="2"/>
  <c r="S109" i="2" s="1"/>
  <c r="T109" i="2" s="1"/>
  <c r="F109" i="2" s="1"/>
  <c r="R113" i="2"/>
  <c r="S113" i="2" s="1"/>
  <c r="T113" i="2" s="1"/>
  <c r="R117" i="2"/>
  <c r="S117" i="2" s="1"/>
  <c r="T117" i="2" s="1"/>
  <c r="F117" i="2" s="1"/>
  <c r="R121" i="2"/>
  <c r="S121" i="2" s="1"/>
  <c r="T121" i="2" s="1"/>
  <c r="F121" i="2" s="1"/>
  <c r="R125" i="2"/>
  <c r="S125" i="2" s="1"/>
  <c r="T125" i="2" s="1"/>
  <c r="F125" i="2" s="1"/>
  <c r="R129" i="2"/>
  <c r="S129" i="2" s="1"/>
  <c r="T129" i="2" s="1"/>
  <c r="F129" i="2" s="1"/>
  <c r="R133" i="2"/>
  <c r="S133" i="2" s="1"/>
  <c r="T133" i="2" s="1"/>
  <c r="F133" i="2" s="1"/>
  <c r="R137" i="2"/>
  <c r="S137" i="2" s="1"/>
  <c r="T137" i="2" s="1"/>
  <c r="F137" i="2" s="1"/>
  <c r="R141" i="2"/>
  <c r="S141" i="2" s="1"/>
  <c r="T141" i="2" s="1"/>
  <c r="F141" i="2" s="1"/>
  <c r="R145" i="2"/>
  <c r="S145" i="2" s="1"/>
  <c r="T145" i="2" s="1"/>
  <c r="F145" i="2" s="1"/>
  <c r="R152" i="2"/>
  <c r="S152" i="2" s="1"/>
  <c r="T152" i="2" s="1"/>
  <c r="F152" i="2" s="1"/>
  <c r="R156" i="2"/>
  <c r="S156" i="2" s="1"/>
  <c r="T156" i="2" s="1"/>
  <c r="F156" i="2" s="1"/>
  <c r="R160" i="2"/>
  <c r="S160" i="2" s="1"/>
  <c r="T160" i="2" s="1"/>
  <c r="F160" i="2" s="1"/>
  <c r="R164" i="2"/>
  <c r="S164" i="2" s="1"/>
  <c r="T164" i="2" s="1"/>
  <c r="F164" i="2" s="1"/>
  <c r="R170" i="2"/>
  <c r="S170" i="2" s="1"/>
  <c r="T170" i="2" s="1"/>
  <c r="F170" i="2" s="1"/>
  <c r="R174" i="2"/>
  <c r="S174" i="2" s="1"/>
  <c r="T174" i="2" s="1"/>
  <c r="R178" i="2"/>
  <c r="S178" i="2" s="1"/>
  <c r="T178" i="2" s="1"/>
  <c r="F178" i="2" s="1"/>
  <c r="A178" i="2" s="1"/>
  <c r="R182" i="2"/>
  <c r="S182" i="2" s="1"/>
  <c r="T182" i="2" s="1"/>
  <c r="F182" i="2" s="1"/>
  <c r="R186" i="2"/>
  <c r="S186" i="2" s="1"/>
  <c r="T186" i="2" s="1"/>
  <c r="F186" i="2" s="1"/>
  <c r="R195" i="2"/>
  <c r="S195" i="2" s="1"/>
  <c r="T195" i="2" s="1"/>
  <c r="F195" i="2" s="1"/>
  <c r="R199" i="2"/>
  <c r="S199" i="2" s="1"/>
  <c r="T199" i="2" s="1"/>
  <c r="F199" i="2" s="1"/>
  <c r="R203" i="2"/>
  <c r="S203" i="2" s="1"/>
  <c r="T203" i="2" s="1"/>
  <c r="F203" i="2" s="1"/>
  <c r="R207" i="2"/>
  <c r="S207" i="2" s="1"/>
  <c r="T207" i="2" s="1"/>
  <c r="F207" i="2" s="1"/>
  <c r="R211" i="2"/>
  <c r="S211" i="2" s="1"/>
  <c r="T211" i="2" s="1"/>
  <c r="F211" i="2" s="1"/>
  <c r="R215" i="2"/>
  <c r="S215" i="2" s="1"/>
  <c r="T215" i="2" s="1"/>
  <c r="F215" i="2" s="1"/>
  <c r="R219" i="2"/>
  <c r="S219" i="2" s="1"/>
  <c r="T219" i="2" s="1"/>
  <c r="F219" i="2" s="1"/>
  <c r="R223" i="2"/>
  <c r="S223" i="2" s="1"/>
  <c r="T223" i="2" s="1"/>
  <c r="F223" i="2" s="1"/>
  <c r="R227" i="2"/>
  <c r="S227" i="2" s="1"/>
  <c r="T227" i="2" s="1"/>
  <c r="F227" i="2" s="1"/>
  <c r="R232" i="2"/>
  <c r="S232" i="2" s="1"/>
  <c r="T232" i="2" s="1"/>
  <c r="F232" i="2" s="1"/>
  <c r="R307" i="2"/>
  <c r="S307" i="2" s="1"/>
  <c r="T307" i="2" s="1"/>
  <c r="F307" i="2" s="1"/>
  <c r="R236" i="2"/>
  <c r="S236" i="2" s="1"/>
  <c r="T236" i="2" s="1"/>
  <c r="F236" i="2" s="1"/>
  <c r="A236" i="2" s="1"/>
  <c r="R240" i="2"/>
  <c r="S240" i="2" s="1"/>
  <c r="T240" i="2" s="1"/>
  <c r="F240" i="2" s="1"/>
  <c r="R244" i="2"/>
  <c r="S244" i="2" s="1"/>
  <c r="T244" i="2" s="1"/>
  <c r="F244" i="2" s="1"/>
  <c r="R248" i="2"/>
  <c r="S248" i="2" s="1"/>
  <c r="T248" i="2" s="1"/>
  <c r="F248" i="2" s="1"/>
  <c r="R252" i="2"/>
  <c r="S252" i="2" s="1"/>
  <c r="T252" i="2" s="1"/>
  <c r="F252" i="2" s="1"/>
  <c r="R256" i="2"/>
  <c r="S256" i="2" s="1"/>
  <c r="T256" i="2" s="1"/>
  <c r="F256" i="2" s="1"/>
  <c r="R263" i="2"/>
  <c r="S263" i="2" s="1"/>
  <c r="T263" i="2" s="1"/>
  <c r="R268" i="2"/>
  <c r="S268" i="2" s="1"/>
  <c r="T268" i="2" s="1"/>
  <c r="F268" i="2" s="1"/>
  <c r="R272" i="2"/>
  <c r="S272" i="2" s="1"/>
  <c r="T272" i="2" s="1"/>
  <c r="F272" i="2" s="1"/>
  <c r="R284" i="2"/>
  <c r="S284" i="2" s="1"/>
  <c r="T284" i="2" s="1"/>
  <c r="F284" i="2" s="1"/>
  <c r="R288" i="2"/>
  <c r="S288" i="2" s="1"/>
  <c r="T288" i="2" s="1"/>
  <c r="R294" i="2"/>
  <c r="S294" i="2" s="1"/>
  <c r="T294" i="2" s="1"/>
  <c r="F294" i="2" s="1"/>
  <c r="A294" i="2" s="1"/>
  <c r="R298" i="2"/>
  <c r="S298" i="2" s="1"/>
  <c r="T298" i="2" s="1"/>
  <c r="F298" i="2" s="1"/>
  <c r="R302" i="2"/>
  <c r="S302" i="2" s="1"/>
  <c r="T302" i="2" s="1"/>
  <c r="F302" i="2" s="1"/>
  <c r="R404" i="2"/>
  <c r="S404" i="2" s="1"/>
  <c r="T404" i="2" s="1"/>
  <c r="F404" i="2" s="1"/>
  <c r="R314" i="2"/>
  <c r="S314" i="2" s="1"/>
  <c r="T314" i="2" s="1"/>
  <c r="F314" i="2" s="1"/>
  <c r="R318" i="2"/>
  <c r="S318" i="2" s="1"/>
  <c r="T318" i="2" s="1"/>
  <c r="F318" i="2" s="1"/>
  <c r="R324" i="2"/>
  <c r="R334" i="2"/>
  <c r="S334" i="2" s="1"/>
  <c r="T334" i="2" s="1"/>
  <c r="F334" i="2" s="1"/>
  <c r="R339" i="2"/>
  <c r="S339" i="2" s="1"/>
  <c r="T339" i="2" s="1"/>
  <c r="F339" i="2" s="1"/>
  <c r="R343" i="2"/>
  <c r="S343" i="2" s="1"/>
  <c r="T343" i="2" s="1"/>
  <c r="F343" i="2" s="1"/>
  <c r="R363" i="2"/>
  <c r="S363" i="2" s="1"/>
  <c r="T363" i="2" s="1"/>
  <c r="R370" i="2"/>
  <c r="S370" i="2" s="1"/>
  <c r="T370" i="2" s="1"/>
  <c r="R375" i="2"/>
  <c r="S375" i="2" s="1"/>
  <c r="T375" i="2" s="1"/>
  <c r="R396" i="2"/>
  <c r="R415" i="2"/>
  <c r="S415" i="2" s="1"/>
  <c r="T415" i="2" s="1"/>
  <c r="F415" i="2" s="1"/>
  <c r="R419" i="2"/>
  <c r="S419" i="2" s="1"/>
  <c r="T419" i="2" s="1"/>
  <c r="F419" i="2" s="1"/>
  <c r="R425" i="2"/>
  <c r="S425" i="2" s="1"/>
  <c r="T425" i="2" s="1"/>
  <c r="F425" i="2" s="1"/>
  <c r="R430" i="2"/>
  <c r="S430" i="2" s="1"/>
  <c r="T430" i="2" s="1"/>
  <c r="R434" i="2"/>
  <c r="S434" i="2" s="1"/>
  <c r="T434" i="2" s="1"/>
  <c r="F434" i="2" s="1"/>
  <c r="R438" i="2"/>
  <c r="S438" i="2" s="1"/>
  <c r="T438" i="2" s="1"/>
  <c r="F438" i="2" s="1"/>
  <c r="R442" i="2"/>
  <c r="S442" i="2" s="1"/>
  <c r="T442" i="2" s="1"/>
  <c r="F442" i="2" s="1"/>
  <c r="R446" i="2"/>
  <c r="S446" i="2" s="1"/>
  <c r="T446" i="2" s="1"/>
  <c r="F446" i="2" s="1"/>
  <c r="R450" i="2"/>
  <c r="S450" i="2" s="1"/>
  <c r="T450" i="2" s="1"/>
  <c r="F450" i="2" s="1"/>
  <c r="R456" i="2"/>
  <c r="S456" i="2" s="1"/>
  <c r="T456" i="2" s="1"/>
  <c r="F456" i="2" s="1"/>
  <c r="R460" i="2"/>
  <c r="S460" i="2" s="1"/>
  <c r="T460" i="2" s="1"/>
  <c r="F460" i="2" s="1"/>
  <c r="R464" i="2"/>
  <c r="S464" i="2" s="1"/>
  <c r="T464" i="2" s="1"/>
  <c r="F464" i="2" s="1"/>
  <c r="R468" i="2"/>
  <c r="S468" i="2" s="1"/>
  <c r="T468" i="2" s="1"/>
  <c r="R472" i="2"/>
  <c r="S472" i="2" s="1"/>
  <c r="T472" i="2" s="1"/>
  <c r="F472" i="2" s="1"/>
  <c r="R476" i="2"/>
  <c r="S476" i="2" s="1"/>
  <c r="T476" i="2" s="1"/>
  <c r="F476" i="2" s="1"/>
  <c r="R480" i="2"/>
  <c r="S480" i="2" s="1"/>
  <c r="T480" i="2" s="1"/>
  <c r="F480" i="2" s="1"/>
  <c r="R484" i="2"/>
  <c r="S484" i="2" s="1"/>
  <c r="T484" i="2" s="1"/>
  <c r="F484" i="2" s="1"/>
  <c r="R488" i="2"/>
  <c r="S488" i="2" s="1"/>
  <c r="T488" i="2" s="1"/>
  <c r="F488" i="2" s="1"/>
  <c r="R492" i="2"/>
  <c r="S492" i="2" s="1"/>
  <c r="T492" i="2" s="1"/>
  <c r="F492" i="2" s="1"/>
  <c r="R496" i="2"/>
  <c r="S496" i="2" s="1"/>
  <c r="T496" i="2" s="1"/>
  <c r="F496" i="2" s="1"/>
  <c r="R506" i="2"/>
  <c r="S506" i="2" s="1"/>
  <c r="T506" i="2" s="1"/>
  <c r="F506" i="2" s="1"/>
  <c r="R513" i="2"/>
  <c r="S513" i="2" s="1"/>
  <c r="T513" i="2" s="1"/>
  <c r="F513" i="2" s="1"/>
  <c r="R517" i="2"/>
  <c r="S517" i="2" s="1"/>
  <c r="T517" i="2" s="1"/>
  <c r="F517" i="2" s="1"/>
  <c r="R522" i="2"/>
  <c r="S522" i="2" s="1"/>
  <c r="T522" i="2" s="1"/>
  <c r="F522" i="2" s="1"/>
  <c r="R548" i="2"/>
  <c r="S548" i="2" s="1"/>
  <c r="T548" i="2" s="1"/>
  <c r="F548" i="2" s="1"/>
  <c r="R552" i="2"/>
  <c r="S552" i="2" s="1"/>
  <c r="T552" i="2" s="1"/>
  <c r="F552" i="2" s="1"/>
  <c r="R556" i="2"/>
  <c r="S556" i="2" s="1"/>
  <c r="T556" i="2" s="1"/>
  <c r="F556" i="2" s="1"/>
  <c r="R560" i="2"/>
  <c r="S560" i="2" s="1"/>
  <c r="T560" i="2" s="1"/>
  <c r="F560" i="2" s="1"/>
  <c r="R564" i="2"/>
  <c r="S564" i="2" s="1"/>
  <c r="T564" i="2" s="1"/>
  <c r="F564" i="2" s="1"/>
  <c r="R568" i="2"/>
  <c r="S568" i="2" s="1"/>
  <c r="T568" i="2" s="1"/>
  <c r="F568" i="2" s="1"/>
  <c r="R572" i="2"/>
  <c r="S572" i="2" s="1"/>
  <c r="T572" i="2" s="1"/>
  <c r="F572" i="2" s="1"/>
  <c r="R576" i="2"/>
  <c r="S576" i="2" s="1"/>
  <c r="R580" i="2"/>
  <c r="S580" i="2" s="1"/>
  <c r="T580" i="2" s="1"/>
  <c r="F580" i="2" s="1"/>
  <c r="R584" i="2"/>
  <c r="S584" i="2" s="1"/>
  <c r="T584" i="2" s="1"/>
  <c r="F584" i="2" s="1"/>
  <c r="R588" i="2"/>
  <c r="S588" i="2" s="1"/>
  <c r="T588" i="2" s="1"/>
  <c r="F588" i="2" s="1"/>
  <c r="R592" i="2"/>
  <c r="S592" i="2" s="1"/>
  <c r="T592" i="2" s="1"/>
  <c r="F592" i="2" s="1"/>
  <c r="R596" i="2"/>
  <c r="S596" i="2" s="1"/>
  <c r="T596" i="2" s="1"/>
  <c r="F596" i="2" s="1"/>
  <c r="R600" i="2"/>
  <c r="S600" i="2" s="1"/>
  <c r="T600" i="2" s="1"/>
  <c r="F600" i="2" s="1"/>
  <c r="R604" i="2"/>
  <c r="S604" i="2" s="1"/>
  <c r="T604" i="2" s="1"/>
  <c r="F604" i="2" s="1"/>
  <c r="R608" i="2"/>
  <c r="S608" i="2" s="1"/>
  <c r="T608" i="2" s="1"/>
  <c r="F608" i="2" s="1"/>
  <c r="R616" i="2"/>
  <c r="S616" i="2" s="1"/>
  <c r="T616" i="2" s="1"/>
  <c r="F616" i="2" s="1"/>
  <c r="R620" i="2"/>
  <c r="S620" i="2" s="1"/>
  <c r="T620" i="2" s="1"/>
  <c r="F620" i="2" s="1"/>
  <c r="R625" i="2"/>
  <c r="S625" i="2" s="1"/>
  <c r="T625" i="2" s="1"/>
  <c r="F625" i="2" s="1"/>
  <c r="R629" i="2"/>
  <c r="S629" i="2" s="1"/>
  <c r="T629" i="2" s="1"/>
  <c r="F629" i="2" s="1"/>
  <c r="R633" i="2"/>
  <c r="S633" i="2" s="1"/>
  <c r="T633" i="2" s="1"/>
  <c r="F633" i="2" s="1"/>
  <c r="R637" i="2"/>
  <c r="S637" i="2" s="1"/>
  <c r="T637" i="2" s="1"/>
  <c r="F637" i="2" s="1"/>
  <c r="R643" i="2"/>
  <c r="S643" i="2" s="1"/>
  <c r="T643" i="2" s="1"/>
  <c r="F643" i="2" s="1"/>
  <c r="R647" i="2"/>
  <c r="S647" i="2" s="1"/>
  <c r="T647" i="2" s="1"/>
  <c r="F647" i="2" s="1"/>
  <c r="R659" i="2"/>
  <c r="S659" i="2" s="1"/>
  <c r="T659" i="2" s="1"/>
  <c r="F659" i="2" s="1"/>
  <c r="R665" i="2"/>
  <c r="S665" i="2" s="1"/>
  <c r="T665" i="2" s="1"/>
  <c r="F665" i="2" s="1"/>
  <c r="R676" i="2"/>
  <c r="S676" i="2" s="1"/>
  <c r="T676" i="2" s="1"/>
  <c r="F676" i="2" s="1"/>
  <c r="R680" i="2"/>
  <c r="R703" i="2"/>
  <c r="S703" i="2" s="1"/>
  <c r="T703" i="2" s="1"/>
  <c r="F703" i="2" s="1"/>
  <c r="R707" i="2"/>
  <c r="S707" i="2" s="1"/>
  <c r="T707" i="2" s="1"/>
  <c r="R712" i="2"/>
  <c r="S712" i="2" s="1"/>
  <c r="T712" i="2" s="1"/>
  <c r="R716" i="2"/>
  <c r="S716" i="2" s="1"/>
  <c r="T716" i="2" s="1"/>
  <c r="R720" i="2"/>
  <c r="S720" i="2" s="1"/>
  <c r="T720" i="2" s="1"/>
  <c r="F720" i="2" s="1"/>
  <c r="R724" i="2"/>
  <c r="S724" i="2" s="1"/>
  <c r="T724" i="2" s="1"/>
  <c r="F724" i="2" s="1"/>
  <c r="R728" i="2"/>
  <c r="S728" i="2" s="1"/>
  <c r="T728" i="2" s="1"/>
  <c r="R733" i="2"/>
  <c r="S733" i="2" s="1"/>
  <c r="T733" i="2" s="1"/>
  <c r="R752" i="2"/>
  <c r="S752" i="2" s="1"/>
  <c r="T752" i="2" s="1"/>
  <c r="R759" i="2"/>
  <c r="S759" i="2" s="1"/>
  <c r="T759" i="2" s="1"/>
  <c r="F759" i="2" s="1"/>
  <c r="R763" i="2"/>
  <c r="S763" i="2" s="1"/>
  <c r="T763" i="2" s="1"/>
  <c r="F763" i="2" s="1"/>
  <c r="R767" i="2"/>
  <c r="S767" i="2" s="1"/>
  <c r="T767" i="2" s="1"/>
  <c r="F767" i="2" s="1"/>
  <c r="R771" i="2"/>
  <c r="S771" i="2" s="1"/>
  <c r="T771" i="2" s="1"/>
  <c r="F771" i="2" s="1"/>
  <c r="R782" i="2"/>
  <c r="S782" i="2" s="1"/>
  <c r="T782" i="2" s="1"/>
  <c r="F782" i="2" s="1"/>
  <c r="R798" i="2"/>
  <c r="S798" i="2" s="1"/>
  <c r="T798" i="2" s="1"/>
  <c r="F798" i="2" s="1"/>
  <c r="R802" i="2"/>
  <c r="S802" i="2" s="1"/>
  <c r="T802" i="2" s="1"/>
  <c r="R808" i="2"/>
  <c r="S808" i="2" s="1"/>
  <c r="T808" i="2" s="1"/>
  <c r="F808" i="2" s="1"/>
  <c r="R812" i="2"/>
  <c r="R820" i="2"/>
  <c r="S820" i="2" s="1"/>
  <c r="T820" i="2" s="1"/>
  <c r="F820" i="2" s="1"/>
  <c r="R824" i="2"/>
  <c r="S824" i="2" s="1"/>
  <c r="T824" i="2" s="1"/>
  <c r="F824" i="2" s="1"/>
  <c r="R828" i="2"/>
  <c r="R832" i="2"/>
  <c r="S832" i="2" s="1"/>
  <c r="T832" i="2" s="1"/>
  <c r="F832" i="2" s="1"/>
  <c r="R836" i="2"/>
  <c r="S836" i="2" s="1"/>
  <c r="T836" i="2" s="1"/>
  <c r="F836" i="2" s="1"/>
  <c r="R840" i="2"/>
  <c r="S840" i="2" s="1"/>
  <c r="T840" i="2" s="1"/>
  <c r="F840" i="2" s="1"/>
  <c r="R845" i="2"/>
  <c r="S845" i="2" s="1"/>
  <c r="T845" i="2" s="1"/>
  <c r="F845" i="2" s="1"/>
  <c r="R853" i="2"/>
  <c r="S853" i="2" s="1"/>
  <c r="T853" i="2" s="1"/>
  <c r="F853" i="2" s="1"/>
  <c r="R857" i="2"/>
  <c r="S857" i="2" s="1"/>
  <c r="T857" i="2" s="1"/>
  <c r="F857" i="2" s="1"/>
  <c r="R861" i="2"/>
  <c r="S861" i="2" s="1"/>
  <c r="N861" i="2" s="1"/>
  <c r="R866" i="2"/>
  <c r="S866" i="2" s="1"/>
  <c r="T866" i="2" s="1"/>
  <c r="R815" i="2"/>
  <c r="R874" i="2"/>
  <c r="S874" i="2" s="1"/>
  <c r="T874" i="2" s="1"/>
  <c r="F874" i="2" s="1"/>
  <c r="R883" i="2"/>
  <c r="S883" i="2" s="1"/>
  <c r="T883" i="2" s="1"/>
  <c r="F883" i="2" s="1"/>
  <c r="R889" i="2"/>
  <c r="S889" i="2" s="1"/>
  <c r="T889" i="2" s="1"/>
  <c r="F889" i="2" s="1"/>
  <c r="R894" i="2"/>
  <c r="S894" i="2" s="1"/>
  <c r="T894" i="2" s="1"/>
  <c r="F894" i="2" s="1"/>
  <c r="R898" i="2"/>
  <c r="S898" i="2" s="1"/>
  <c r="T898" i="2" s="1"/>
  <c r="F898" i="2" s="1"/>
  <c r="R904" i="2"/>
  <c r="S904" i="2" s="1"/>
  <c r="T904" i="2" s="1"/>
  <c r="F904" i="2" s="1"/>
  <c r="R910" i="2"/>
  <c r="S910" i="2" s="1"/>
  <c r="T910" i="2" s="1"/>
  <c r="F910" i="2" s="1"/>
  <c r="R914" i="2"/>
  <c r="S914" i="2" s="1"/>
  <c r="T914" i="2" s="1"/>
  <c r="F914" i="2" s="1"/>
  <c r="R918" i="2"/>
  <c r="S918" i="2" s="1"/>
  <c r="T918" i="2" s="1"/>
  <c r="F918" i="2" s="1"/>
  <c r="R922" i="2"/>
  <c r="S922" i="2" s="1"/>
  <c r="T922" i="2" s="1"/>
  <c r="F922" i="2" s="1"/>
  <c r="R926" i="2"/>
  <c r="S926" i="2" s="1"/>
  <c r="T926" i="2" s="1"/>
  <c r="F926" i="2" s="1"/>
  <c r="R930" i="2"/>
  <c r="S930" i="2" s="1"/>
  <c r="T930" i="2" s="1"/>
  <c r="F930" i="2" s="1"/>
  <c r="R934" i="2"/>
  <c r="S934" i="2" s="1"/>
  <c r="T934" i="2" s="1"/>
  <c r="F934" i="2" s="1"/>
  <c r="R938" i="2"/>
  <c r="S938" i="2" s="1"/>
  <c r="T938" i="2" s="1"/>
  <c r="R944" i="2"/>
  <c r="S944" i="2" s="1"/>
  <c r="T944" i="2" s="1"/>
  <c r="R949" i="2"/>
  <c r="S949" i="2" s="1"/>
  <c r="T949" i="2" s="1"/>
  <c r="F949" i="2" s="1"/>
  <c r="R953" i="2"/>
  <c r="S953" i="2" s="1"/>
  <c r="T953" i="2" s="1"/>
  <c r="F953" i="2" s="1"/>
  <c r="R957" i="2"/>
  <c r="S957" i="2" s="1"/>
  <c r="T957" i="2" s="1"/>
  <c r="F957" i="2" s="1"/>
  <c r="R961" i="2"/>
  <c r="R965" i="2"/>
  <c r="R969" i="2"/>
  <c r="S969" i="2" s="1"/>
  <c r="T969" i="2" s="1"/>
  <c r="F969" i="2" s="1"/>
  <c r="R974" i="2"/>
  <c r="S974" i="2" s="1"/>
  <c r="T974" i="2" s="1"/>
  <c r="F974" i="2" s="1"/>
  <c r="R978" i="2"/>
  <c r="S978" i="2" s="1"/>
  <c r="T978" i="2" s="1"/>
  <c r="F978" i="2" s="1"/>
  <c r="A978" i="2" s="1"/>
  <c r="R982" i="2"/>
  <c r="S982" i="2" s="1"/>
  <c r="T982" i="2" s="1"/>
  <c r="F982" i="2" s="1"/>
  <c r="R986" i="2"/>
  <c r="S986" i="2" s="1"/>
  <c r="T986" i="2" s="1"/>
  <c r="F986" i="2" s="1"/>
  <c r="R990" i="2"/>
  <c r="S990" i="2" s="1"/>
  <c r="T990" i="2" s="1"/>
  <c r="R994" i="2"/>
  <c r="S994" i="2" s="1"/>
  <c r="T994" i="2" s="1"/>
  <c r="F994" i="2" s="1"/>
  <c r="R999" i="2"/>
  <c r="S999" i="2" s="1"/>
  <c r="T999" i="2" s="1"/>
  <c r="F999" i="2" s="1"/>
  <c r="R1002" i="2"/>
  <c r="S1002" i="2" s="1"/>
  <c r="T1002" i="2" s="1"/>
  <c r="F1002" i="2" s="1"/>
  <c r="R1006" i="2"/>
  <c r="S1006" i="2" s="1"/>
  <c r="T1006" i="2" s="1"/>
  <c r="F1006" i="2" s="1"/>
  <c r="R1011" i="2"/>
  <c r="S1011" i="2" s="1"/>
  <c r="T1011" i="2" s="1"/>
  <c r="F1011" i="2" s="1"/>
  <c r="R1015" i="2"/>
  <c r="S1015" i="2" s="1"/>
  <c r="T1015" i="2" s="1"/>
  <c r="F1015" i="2" s="1"/>
  <c r="R1019" i="2"/>
  <c r="S1019" i="2" s="1"/>
  <c r="T1019" i="2" s="1"/>
  <c r="F1019" i="2" s="1"/>
  <c r="R1023" i="2"/>
  <c r="S1023" i="2" s="1"/>
  <c r="T1023" i="2" s="1"/>
  <c r="F1023" i="2" s="1"/>
  <c r="R1048" i="2"/>
  <c r="R1035" i="2"/>
  <c r="S1035" i="2" s="1"/>
  <c r="T1035" i="2" s="1"/>
  <c r="F1035" i="2" s="1"/>
  <c r="R1039" i="2"/>
  <c r="S1039" i="2" s="1"/>
  <c r="T1039" i="2" s="1"/>
  <c r="F1039" i="2" s="1"/>
  <c r="R1043" i="2"/>
  <c r="S1043" i="2" s="1"/>
  <c r="T1043" i="2" s="1"/>
  <c r="F1043" i="2" s="1"/>
  <c r="R1049" i="2"/>
  <c r="S1049" i="2" s="1"/>
  <c r="T1049" i="2" s="1"/>
  <c r="F1049" i="2" s="1"/>
  <c r="R1053" i="2"/>
  <c r="S1053" i="2" s="1"/>
  <c r="T1053" i="2" s="1"/>
  <c r="F1053" i="2" s="1"/>
  <c r="R1057" i="2"/>
  <c r="S1057" i="2" s="1"/>
  <c r="T1057" i="2" s="1"/>
  <c r="F1057" i="2" s="1"/>
  <c r="R1061" i="2"/>
  <c r="S1061" i="2" s="1"/>
  <c r="T1061" i="2" s="1"/>
  <c r="F1061" i="2" s="1"/>
  <c r="R1065" i="2"/>
  <c r="S1065" i="2" s="1"/>
  <c r="T1065" i="2" s="1"/>
  <c r="F1065" i="2" s="1"/>
  <c r="R1069" i="2"/>
  <c r="S1069" i="2" s="1"/>
  <c r="T1069" i="2" s="1"/>
  <c r="F1069" i="2" s="1"/>
  <c r="R1073" i="2"/>
  <c r="S1073" i="2" s="1"/>
  <c r="T1073" i="2" s="1"/>
  <c r="F1073" i="2" s="1"/>
  <c r="R1084" i="2"/>
  <c r="S1084" i="2" s="1"/>
  <c r="T1084" i="2" s="1"/>
  <c r="F1084" i="2" s="1"/>
  <c r="R1088" i="2"/>
  <c r="S1088" i="2" s="1"/>
  <c r="T1088" i="2" s="1"/>
  <c r="R1095" i="2"/>
  <c r="S1095" i="2" s="1"/>
  <c r="T1095" i="2" s="1"/>
  <c r="F1095" i="2" s="1"/>
  <c r="R1106" i="2"/>
  <c r="S1106" i="2" s="1"/>
  <c r="T1106" i="2" s="1"/>
  <c r="F1106" i="2" s="1"/>
  <c r="R1110" i="2"/>
  <c r="S1110" i="2" s="1"/>
  <c r="T1110" i="2" s="1"/>
  <c r="F1110" i="2" s="1"/>
  <c r="R1114" i="2"/>
  <c r="S1114" i="2" s="1"/>
  <c r="T1114" i="2" s="1"/>
  <c r="R1118" i="2"/>
  <c r="S1118" i="2" s="1"/>
  <c r="T1118" i="2" s="1"/>
  <c r="F1118" i="2" s="1"/>
  <c r="R1122" i="2"/>
  <c r="S1122" i="2" s="1"/>
  <c r="T1122" i="2" s="1"/>
  <c r="F1122" i="2" s="1"/>
  <c r="R1126" i="2"/>
  <c r="S1126" i="2" s="1"/>
  <c r="T1126" i="2" s="1"/>
  <c r="F1126" i="2" s="1"/>
  <c r="R1131" i="2"/>
  <c r="S1131" i="2" s="1"/>
  <c r="T1131" i="2" s="1"/>
  <c r="F1131" i="2" s="1"/>
  <c r="R1135" i="2"/>
  <c r="S1135" i="2" s="1"/>
  <c r="T1135" i="2" s="1"/>
  <c r="F1135" i="2" s="1"/>
  <c r="R1140" i="2"/>
  <c r="S1140" i="2" s="1"/>
  <c r="T1140" i="2" s="1"/>
  <c r="F1140" i="2" s="1"/>
  <c r="R1147" i="2"/>
  <c r="S1147" i="2" s="1"/>
  <c r="T1147" i="2" s="1"/>
  <c r="F1147" i="2" s="1"/>
  <c r="R1151" i="2"/>
  <c r="S1151" i="2" s="1"/>
  <c r="T1151" i="2" s="1"/>
  <c r="F1151" i="2" s="1"/>
  <c r="R1155" i="2"/>
  <c r="S1155" i="2" s="1"/>
  <c r="T1155" i="2" s="1"/>
  <c r="F1155" i="2" s="1"/>
  <c r="R1159" i="2"/>
  <c r="S1159" i="2" s="1"/>
  <c r="T1159" i="2" s="1"/>
  <c r="F1159" i="2" s="1"/>
  <c r="R1163" i="2"/>
  <c r="S1163" i="2" s="1"/>
  <c r="T1163" i="2" s="1"/>
  <c r="F1163" i="2" s="1"/>
  <c r="R1167" i="2"/>
  <c r="S1167" i="2" s="1"/>
  <c r="T1167" i="2" s="1"/>
  <c r="F1167" i="2" s="1"/>
  <c r="R1171" i="2"/>
  <c r="S1171" i="2" s="1"/>
  <c r="T1171" i="2" s="1"/>
  <c r="R1179" i="2"/>
  <c r="S1179" i="2" s="1"/>
  <c r="T1179" i="2" s="1"/>
  <c r="F1179" i="2" s="1"/>
  <c r="R1186" i="2"/>
  <c r="S1186" i="2" s="1"/>
  <c r="T1186" i="2" s="1"/>
  <c r="F1186" i="2" s="1"/>
  <c r="R1189" i="2"/>
  <c r="S1189" i="2" s="1"/>
  <c r="T1189" i="2" s="1"/>
  <c r="F1189" i="2" s="1"/>
  <c r="R1193" i="2"/>
  <c r="S1193" i="2" s="1"/>
  <c r="T1193" i="2" s="1"/>
  <c r="F1193" i="2" s="1"/>
  <c r="R1197" i="2"/>
  <c r="S1197" i="2" s="1"/>
  <c r="T1197" i="2" s="1"/>
  <c r="F1197" i="2" s="1"/>
  <c r="R1201" i="2"/>
  <c r="S1201" i="2" s="1"/>
  <c r="T1201" i="2" s="1"/>
  <c r="F1201" i="2" s="1"/>
  <c r="R1205" i="2"/>
  <c r="S1205" i="2" s="1"/>
  <c r="T1205" i="2" s="1"/>
  <c r="F1205" i="2" s="1"/>
  <c r="R1209" i="2"/>
  <c r="S1209" i="2" s="1"/>
  <c r="T1209" i="2" s="1"/>
  <c r="F1209" i="2" s="1"/>
  <c r="R1214" i="2"/>
  <c r="S1214" i="2" s="1"/>
  <c r="T1214" i="2" s="1"/>
  <c r="R1218" i="2"/>
  <c r="S1218" i="2" s="1"/>
  <c r="T1218" i="2" s="1"/>
  <c r="F1218" i="2" s="1"/>
  <c r="R1222" i="2"/>
  <c r="S1222" i="2" s="1"/>
  <c r="T1222" i="2" s="1"/>
  <c r="F1222" i="2" s="1"/>
  <c r="R1226" i="2"/>
  <c r="S1226" i="2" s="1"/>
  <c r="T1226" i="2" s="1"/>
  <c r="F1226" i="2" s="1"/>
  <c r="R1234" i="2"/>
  <c r="S1234" i="2" s="1"/>
  <c r="T1234" i="2" s="1"/>
  <c r="F1234" i="2" s="1"/>
  <c r="R1238" i="2"/>
  <c r="S1238" i="2" s="1"/>
  <c r="T1238" i="2" s="1"/>
  <c r="R1250" i="2"/>
  <c r="S1250" i="2" s="1"/>
  <c r="T1250" i="2" s="1"/>
  <c r="F1250" i="2" s="1"/>
  <c r="R1257" i="2"/>
  <c r="S1257" i="2" s="1"/>
  <c r="T1257" i="2" s="1"/>
  <c r="R1260" i="2"/>
  <c r="S1260" i="2" s="1"/>
  <c r="T1260" i="2" s="1"/>
  <c r="F1260" i="2" s="1"/>
  <c r="R1264" i="2"/>
  <c r="S1264" i="2" s="1"/>
  <c r="T1264" i="2" s="1"/>
  <c r="F1264" i="2" s="1"/>
  <c r="R1268" i="2"/>
  <c r="S1268" i="2" s="1"/>
  <c r="T1268" i="2" s="1"/>
  <c r="F1268" i="2" s="1"/>
  <c r="R1272" i="2"/>
  <c r="S1272" i="2" s="1"/>
  <c r="T1272" i="2" s="1"/>
  <c r="F1272" i="2" s="1"/>
  <c r="R1276" i="2"/>
  <c r="S1276" i="2" s="1"/>
  <c r="T1276" i="2" s="1"/>
  <c r="F1276" i="2" s="1"/>
  <c r="R1283" i="2"/>
  <c r="S1283" i="2" s="1"/>
  <c r="T1283" i="2" s="1"/>
  <c r="F1283" i="2" s="1"/>
  <c r="R1287" i="2"/>
  <c r="S1287" i="2" s="1"/>
  <c r="T1287" i="2" s="1"/>
  <c r="R1293" i="2"/>
  <c r="S1293" i="2" s="1"/>
  <c r="T1293" i="2" s="1"/>
  <c r="F1293" i="2" s="1"/>
  <c r="R1297" i="2"/>
  <c r="S1297" i="2" s="1"/>
  <c r="T1297" i="2" s="1"/>
  <c r="F1297" i="2" s="1"/>
  <c r="R1303" i="2"/>
  <c r="S1303" i="2" s="1"/>
  <c r="T1303" i="2" s="1"/>
  <c r="F1303" i="2" s="1"/>
  <c r="R1307" i="2"/>
  <c r="S1307" i="2" s="1"/>
  <c r="T1307" i="2" s="1"/>
  <c r="F1307" i="2" s="1"/>
  <c r="R1311" i="2"/>
  <c r="R1315" i="2"/>
  <c r="S1315" i="2" s="1"/>
  <c r="T1315" i="2" s="1"/>
  <c r="F1315" i="2" s="1"/>
  <c r="R1319" i="2"/>
  <c r="S1319" i="2" s="1"/>
  <c r="T1319" i="2" s="1"/>
  <c r="F1319" i="2" s="1"/>
  <c r="R1326" i="2"/>
  <c r="S1326" i="2" s="1"/>
  <c r="T1326" i="2" s="1"/>
  <c r="R1332" i="2"/>
  <c r="S1332" i="2" s="1"/>
  <c r="T1332" i="2" s="1"/>
  <c r="F1332" i="2" s="1"/>
  <c r="R1343" i="2"/>
  <c r="R1347" i="2"/>
  <c r="S1347" i="2" s="1"/>
  <c r="T1347" i="2" s="1"/>
  <c r="F1347" i="2" s="1"/>
  <c r="R1352" i="2"/>
  <c r="S1352" i="2" s="1"/>
  <c r="T1352" i="2" s="1"/>
  <c r="F1352" i="2" s="1"/>
  <c r="R1358" i="2"/>
  <c r="S1358" i="2" s="1"/>
  <c r="T1358" i="2" s="1"/>
  <c r="F1358" i="2" s="1"/>
  <c r="R1362" i="2"/>
  <c r="S1362" i="2" s="1"/>
  <c r="T1362" i="2" s="1"/>
  <c r="F1362" i="2" s="1"/>
  <c r="R1369" i="2"/>
  <c r="S1369" i="2" s="1"/>
  <c r="T1369" i="2" s="1"/>
  <c r="F1369" i="2" s="1"/>
  <c r="R1373" i="2"/>
  <c r="S1373" i="2" s="1"/>
  <c r="T1373" i="2" s="1"/>
  <c r="F1373" i="2" s="1"/>
  <c r="R1377" i="2"/>
  <c r="S1377" i="2" s="1"/>
  <c r="T1377" i="2" s="1"/>
  <c r="F1377" i="2" s="1"/>
  <c r="R1381" i="2"/>
  <c r="S1381" i="2" s="1"/>
  <c r="T1381" i="2" s="1"/>
  <c r="F1381" i="2" s="1"/>
  <c r="R1385" i="2"/>
  <c r="S1385" i="2" s="1"/>
  <c r="T1385" i="2" s="1"/>
  <c r="F1385" i="2" s="1"/>
  <c r="R1389" i="2"/>
  <c r="S1389" i="2" s="1"/>
  <c r="T1389" i="2" s="1"/>
  <c r="F1389" i="2" s="1"/>
  <c r="R1393" i="2"/>
  <c r="S1393" i="2" s="1"/>
  <c r="T1393" i="2" s="1"/>
  <c r="F1393" i="2" s="1"/>
  <c r="R1397" i="2"/>
  <c r="S1397" i="2" s="1"/>
  <c r="T1397" i="2" s="1"/>
  <c r="F1397" i="2" s="1"/>
  <c r="R1401" i="2"/>
  <c r="S1401" i="2" s="1"/>
  <c r="T1401" i="2" s="1"/>
  <c r="F1401" i="2" s="1"/>
  <c r="R1405" i="2"/>
  <c r="S1405" i="2" s="1"/>
  <c r="T1405" i="2" s="1"/>
  <c r="F1405" i="2" s="1"/>
  <c r="R1409" i="2"/>
  <c r="S1409" i="2" s="1"/>
  <c r="T1409" i="2" s="1"/>
  <c r="F1409" i="2" s="1"/>
  <c r="R1413" i="2"/>
  <c r="R1418" i="2"/>
  <c r="S1418" i="2" s="1"/>
  <c r="T1418" i="2" s="1"/>
  <c r="F1418" i="2" s="1"/>
  <c r="R1423" i="2"/>
  <c r="R1428" i="2"/>
  <c r="S1428" i="2" s="1"/>
  <c r="T1428" i="2" s="1"/>
  <c r="F1428" i="2" s="1"/>
  <c r="R1430" i="2"/>
  <c r="S1430" i="2" s="1"/>
  <c r="T1430" i="2" s="1"/>
  <c r="R1434" i="2"/>
  <c r="S1434" i="2" s="1"/>
  <c r="T1434" i="2" s="1"/>
  <c r="F1434" i="2" s="1"/>
  <c r="R1438" i="2"/>
  <c r="S1438" i="2" s="1"/>
  <c r="T1438" i="2" s="1"/>
  <c r="F1438" i="2" s="1"/>
  <c r="R1442" i="2"/>
  <c r="S1442" i="2" s="1"/>
  <c r="T1442" i="2" s="1"/>
  <c r="F1442" i="2" s="1"/>
  <c r="R1446" i="2"/>
  <c r="S1446" i="2" s="1"/>
  <c r="T1446" i="2" s="1"/>
  <c r="F1446" i="2" s="1"/>
  <c r="R1450" i="2"/>
  <c r="S1450" i="2" s="1"/>
  <c r="T1450" i="2" s="1"/>
  <c r="F1450" i="2" s="1"/>
  <c r="R1454" i="2"/>
  <c r="S1454" i="2" s="1"/>
  <c r="T1454" i="2" s="1"/>
  <c r="F1454" i="2" s="1"/>
  <c r="R1459" i="2"/>
  <c r="S1459" i="2" s="1"/>
  <c r="T1459" i="2" s="1"/>
  <c r="F1459" i="2" s="1"/>
  <c r="R1464" i="2"/>
  <c r="S1464" i="2" s="1"/>
  <c r="T1464" i="2" s="1"/>
  <c r="F1464" i="2" s="1"/>
  <c r="R1468" i="2"/>
  <c r="S1468" i="2" s="1"/>
  <c r="T1468" i="2" s="1"/>
  <c r="F1468" i="2" s="1"/>
  <c r="R1472" i="2"/>
  <c r="S1472" i="2" s="1"/>
  <c r="T1472" i="2" s="1"/>
  <c r="F1472" i="2" s="1"/>
  <c r="R1476" i="2"/>
  <c r="S1476" i="2" s="1"/>
  <c r="T1476" i="2" s="1"/>
  <c r="F1476" i="2" s="1"/>
  <c r="R1480" i="2"/>
  <c r="S1480" i="2" s="1"/>
  <c r="T1480" i="2" s="1"/>
  <c r="F1480" i="2" s="1"/>
  <c r="R1485" i="2"/>
  <c r="R1498" i="2"/>
  <c r="S1498" i="2" s="1"/>
  <c r="T1498" i="2" s="1"/>
  <c r="F1498" i="2" s="1"/>
  <c r="R1502" i="2"/>
  <c r="S1502" i="2" s="1"/>
  <c r="T1502" i="2" s="1"/>
  <c r="F1502" i="2" s="1"/>
  <c r="R1508" i="2"/>
  <c r="S1508" i="2" s="1"/>
  <c r="T1508" i="2" s="1"/>
  <c r="R1529" i="2"/>
  <c r="S1529" i="2" s="1"/>
  <c r="T1529" i="2" s="1"/>
  <c r="F1529" i="2" s="1"/>
  <c r="R1533" i="2"/>
  <c r="S1533" i="2" s="1"/>
  <c r="T1533" i="2" s="1"/>
  <c r="F1533" i="2" s="1"/>
  <c r="R1537" i="2"/>
  <c r="S1537" i="2" s="1"/>
  <c r="T1537" i="2" s="1"/>
  <c r="F1537" i="2" s="1"/>
  <c r="R1541" i="2"/>
  <c r="S1541" i="2" s="1"/>
  <c r="T1541" i="2" s="1"/>
  <c r="F1541" i="2" s="1"/>
  <c r="R1545" i="2"/>
  <c r="S1545" i="2" s="1"/>
  <c r="T1545" i="2" s="1"/>
  <c r="F1545" i="2" s="1"/>
  <c r="R1549" i="2"/>
  <c r="S1549" i="2" s="1"/>
  <c r="T1549" i="2" s="1"/>
  <c r="F1549" i="2" s="1"/>
  <c r="R1553" i="2"/>
  <c r="S1553" i="2" s="1"/>
  <c r="T1553" i="2" s="1"/>
  <c r="F1553" i="2" s="1"/>
  <c r="R1557" i="2"/>
  <c r="S1557" i="2" s="1"/>
  <c r="T1557" i="2" s="1"/>
  <c r="F1557" i="2" s="1"/>
  <c r="R1561" i="2"/>
  <c r="S1561" i="2" s="1"/>
  <c r="T1561" i="2" s="1"/>
  <c r="F1561" i="2" s="1"/>
  <c r="R1565" i="2"/>
  <c r="S1565" i="2" s="1"/>
  <c r="T1565" i="2" s="1"/>
  <c r="F1565" i="2" s="1"/>
  <c r="R1569" i="2"/>
  <c r="S1569" i="2" s="1"/>
  <c r="T1569" i="2" s="1"/>
  <c r="F1569" i="2" s="1"/>
  <c r="R1574" i="2"/>
  <c r="S1574" i="2" s="1"/>
  <c r="T1574" i="2" s="1"/>
  <c r="F1574" i="2" s="1"/>
  <c r="R1580" i="2"/>
  <c r="S1580" i="2" s="1"/>
  <c r="T1580" i="2" s="1"/>
  <c r="F1580" i="2" s="1"/>
  <c r="R1585" i="2"/>
  <c r="S1585" i="2" s="1"/>
  <c r="T1585" i="2" s="1"/>
  <c r="F1585" i="2" s="1"/>
  <c r="R1589" i="2"/>
  <c r="S1589" i="2" s="1"/>
  <c r="T1589" i="2" s="1"/>
  <c r="F1589" i="2" s="1"/>
  <c r="R1596" i="2"/>
  <c r="S1596" i="2" s="1"/>
  <c r="T1596" i="2" s="1"/>
  <c r="F1596" i="2" s="1"/>
  <c r="R1600" i="2"/>
  <c r="S1600" i="2" s="1"/>
  <c r="T1600" i="2" s="1"/>
  <c r="F1600" i="2" s="1"/>
  <c r="R1604" i="2"/>
  <c r="S1604" i="2" s="1"/>
  <c r="T1604" i="2" s="1"/>
  <c r="F1604" i="2" s="1"/>
  <c r="R1609" i="2"/>
  <c r="S1609" i="2" s="1"/>
  <c r="T1609" i="2" s="1"/>
  <c r="F1609" i="2" s="1"/>
  <c r="R1613" i="2"/>
  <c r="S1613" i="2" s="1"/>
  <c r="T1613" i="2" s="1"/>
  <c r="F1613" i="2" s="1"/>
  <c r="R1626" i="2"/>
  <c r="S1626" i="2" s="1"/>
  <c r="T1626" i="2" s="1"/>
  <c r="R1631" i="2"/>
  <c r="S1631" i="2" s="1"/>
  <c r="T1631" i="2" s="1"/>
  <c r="F1631" i="2" s="1"/>
  <c r="R1637" i="2"/>
  <c r="S1637" i="2" s="1"/>
  <c r="T1637" i="2" s="1"/>
  <c r="F1637" i="2" s="1"/>
  <c r="R1643" i="2"/>
  <c r="S1643" i="2" s="1"/>
  <c r="T1643" i="2" s="1"/>
  <c r="R1648" i="2"/>
  <c r="S1648" i="2" s="1"/>
  <c r="T1648" i="2" s="1"/>
  <c r="F1648" i="2" s="1"/>
  <c r="R1653" i="2"/>
  <c r="R1657" i="2"/>
  <c r="S1657" i="2" s="1"/>
  <c r="T1657" i="2" s="1"/>
  <c r="F1657" i="2" s="1"/>
  <c r="R1661" i="2"/>
  <c r="S1661" i="2" s="1"/>
  <c r="T1661" i="2" s="1"/>
  <c r="F1661" i="2" s="1"/>
  <c r="R1665" i="2"/>
  <c r="S1665" i="2" s="1"/>
  <c r="T1665" i="2" s="1"/>
  <c r="F1665" i="2" s="1"/>
  <c r="R1669" i="2"/>
  <c r="S1669" i="2" s="1"/>
  <c r="T1669" i="2" s="1"/>
  <c r="F1669" i="2" s="1"/>
  <c r="R1673" i="2"/>
  <c r="S1673" i="2" s="1"/>
  <c r="T1673" i="2" s="1"/>
  <c r="F1673" i="2" s="1"/>
  <c r="R1677" i="2"/>
  <c r="S1677" i="2" s="1"/>
  <c r="T1677" i="2" s="1"/>
  <c r="F1677" i="2" s="1"/>
  <c r="R1681" i="2"/>
  <c r="S1681" i="2" s="1"/>
  <c r="T1681" i="2" s="1"/>
  <c r="F1681" i="2" s="1"/>
  <c r="R1686" i="2"/>
  <c r="R1690" i="2"/>
  <c r="S1690" i="2" s="1"/>
  <c r="T1690" i="2" s="1"/>
  <c r="F1690" i="2" s="1"/>
  <c r="R1706" i="2"/>
  <c r="S1706" i="2" s="1"/>
  <c r="T1706" i="2" s="1"/>
  <c r="F1706" i="2" s="1"/>
  <c r="R1695" i="2"/>
  <c r="S1695" i="2" s="1"/>
  <c r="T1695" i="2" s="1"/>
  <c r="F1695" i="2" s="1"/>
  <c r="R1707" i="2"/>
  <c r="S1707" i="2" s="1"/>
  <c r="T1707" i="2" s="1"/>
  <c r="F1707" i="2" s="1"/>
  <c r="R1722" i="2"/>
  <c r="S1722" i="2" s="1"/>
  <c r="T1722" i="2" s="1"/>
  <c r="F1722" i="2" s="1"/>
  <c r="R1726" i="2"/>
  <c r="S1726" i="2" s="1"/>
  <c r="T1726" i="2" s="1"/>
  <c r="F1726" i="2" s="1"/>
  <c r="R1730" i="2"/>
  <c r="S1730" i="2" s="1"/>
  <c r="T1730" i="2" s="1"/>
  <c r="F1730" i="2" s="1"/>
  <c r="R1739" i="2"/>
  <c r="S1739" i="2" s="1"/>
  <c r="T1739" i="2" s="1"/>
  <c r="F1739" i="2" s="1"/>
  <c r="R1743" i="2"/>
  <c r="S1743" i="2" s="1"/>
  <c r="T1743" i="2" s="1"/>
  <c r="F1743" i="2" s="1"/>
  <c r="R1747" i="2"/>
  <c r="S1747" i="2" s="1"/>
  <c r="T1747" i="2" s="1"/>
  <c r="F1747" i="2" s="1"/>
  <c r="R1751" i="2"/>
  <c r="S1751" i="2" s="1"/>
  <c r="T1751" i="2" s="1"/>
  <c r="F1751" i="2" s="1"/>
  <c r="R1756" i="2"/>
  <c r="S1756" i="2" s="1"/>
  <c r="T1756" i="2" s="1"/>
  <c r="R1761" i="2"/>
  <c r="S1761" i="2" s="1"/>
  <c r="T1761" i="2" s="1"/>
  <c r="R1766" i="2"/>
  <c r="S1766" i="2" s="1"/>
  <c r="T1766" i="2" s="1"/>
  <c r="F1766" i="2" s="1"/>
  <c r="A1766" i="2" s="1"/>
  <c r="R1771" i="2"/>
  <c r="S1771" i="2" s="1"/>
  <c r="T1771" i="2" s="1"/>
  <c r="F1771" i="2" s="1"/>
  <c r="R1775" i="2"/>
  <c r="S1775" i="2" s="1"/>
  <c r="T1775" i="2" s="1"/>
  <c r="F1775" i="2" s="1"/>
  <c r="R1779" i="2"/>
  <c r="S1779" i="2" s="1"/>
  <c r="T1779" i="2" s="1"/>
  <c r="R1783" i="2"/>
  <c r="S1783" i="2" s="1"/>
  <c r="T1783" i="2" s="1"/>
  <c r="F1783" i="2" s="1"/>
  <c r="R1790" i="2"/>
  <c r="S1790" i="2" s="1"/>
  <c r="T1790" i="2" s="1"/>
  <c r="F1790" i="2" s="1"/>
  <c r="R1795" i="2"/>
  <c r="S1795" i="2" s="1"/>
  <c r="T1795" i="2" s="1"/>
  <c r="F1795" i="2" s="1"/>
  <c r="R1801" i="2"/>
  <c r="S1801" i="2" s="1"/>
  <c r="T1801" i="2" s="1"/>
  <c r="R1844" i="2"/>
  <c r="S1844" i="2" s="1"/>
  <c r="T1844" i="2" s="1"/>
  <c r="F1844" i="2" s="1"/>
  <c r="R1918" i="2"/>
  <c r="S1918" i="2" s="1"/>
  <c r="T1918" i="2" s="1"/>
  <c r="R1960" i="2"/>
  <c r="S1960" i="2" s="1"/>
  <c r="T1960" i="2" s="1"/>
  <c r="F1960" i="2" s="1"/>
  <c r="R1970" i="2"/>
  <c r="S1970" i="2" s="1"/>
  <c r="T1970" i="2" s="1"/>
  <c r="F1970" i="2" s="1"/>
  <c r="R2077" i="2"/>
  <c r="S2077" i="2" s="1"/>
  <c r="T2077" i="2" s="1"/>
  <c r="F2077" i="2" s="1"/>
  <c r="R1807" i="2"/>
  <c r="S1807" i="2" s="1"/>
  <c r="T1807" i="2" s="1"/>
  <c r="F1807" i="2" s="1"/>
  <c r="R1811" i="2"/>
  <c r="S1811" i="2" s="1"/>
  <c r="T1811" i="2" s="1"/>
  <c r="F1811" i="2" s="1"/>
  <c r="R1815" i="2"/>
  <c r="S1815" i="2" s="1"/>
  <c r="T1815" i="2" s="1"/>
  <c r="R1819" i="2"/>
  <c r="S1819" i="2" s="1"/>
  <c r="T1819" i="2" s="1"/>
  <c r="F1819" i="2" s="1"/>
  <c r="R1823" i="2"/>
  <c r="S1823" i="2" s="1"/>
  <c r="T1823" i="2" s="1"/>
  <c r="F1823" i="2" s="1"/>
  <c r="R1827" i="2"/>
  <c r="S1827" i="2" s="1"/>
  <c r="T1827" i="2" s="1"/>
  <c r="F1827" i="2" s="1"/>
  <c r="R1831" i="2"/>
  <c r="S1831" i="2" s="1"/>
  <c r="T1831" i="2" s="1"/>
  <c r="F1831" i="2" s="1"/>
  <c r="R1835" i="2"/>
  <c r="S1835" i="2" s="1"/>
  <c r="T1835" i="2" s="1"/>
  <c r="R1839" i="2"/>
  <c r="S1839" i="2" s="1"/>
  <c r="T1839" i="2" s="1"/>
  <c r="F1839" i="2" s="1"/>
  <c r="R1847" i="2"/>
  <c r="S1847" i="2" s="1"/>
  <c r="T1847" i="2" s="1"/>
  <c r="F1847" i="2" s="1"/>
  <c r="R1851" i="2"/>
  <c r="S1851" i="2" s="1"/>
  <c r="T1851" i="2" s="1"/>
  <c r="F1851" i="2" s="1"/>
  <c r="R1855" i="2"/>
  <c r="S1855" i="2" s="1"/>
  <c r="T1855" i="2" s="1"/>
  <c r="F1855" i="2" s="1"/>
  <c r="R1859" i="2"/>
  <c r="S1859" i="2" s="1"/>
  <c r="T1859" i="2" s="1"/>
  <c r="F1859" i="2" s="1"/>
  <c r="R1863" i="2"/>
  <c r="S1863" i="2" s="1"/>
  <c r="T1863" i="2" s="1"/>
  <c r="F1863" i="2" s="1"/>
  <c r="R1871" i="2"/>
  <c r="R1875" i="2"/>
  <c r="S1875" i="2" s="1"/>
  <c r="T1875" i="2" s="1"/>
  <c r="F1875" i="2" s="1"/>
  <c r="R1894" i="2"/>
  <c r="S1894" i="2" s="1"/>
  <c r="T1894" i="2" s="1"/>
  <c r="F1894" i="2" s="1"/>
  <c r="R1898" i="2"/>
  <c r="S1898" i="2" s="1"/>
  <c r="T1898" i="2" s="1"/>
  <c r="F1898" i="2" s="1"/>
  <c r="R1905" i="2"/>
  <c r="S1905" i="2" s="1"/>
  <c r="T1905" i="2" s="1"/>
  <c r="F1905" i="2" s="1"/>
  <c r="R1910" i="2"/>
  <c r="S1910" i="2" s="1"/>
  <c r="T1910" i="2" s="1"/>
  <c r="R1914" i="2"/>
  <c r="S1914" i="2" s="1"/>
  <c r="T1914" i="2" s="1"/>
  <c r="F1914" i="2" s="1"/>
  <c r="R1920" i="2"/>
  <c r="S1920" i="2" s="1"/>
  <c r="T1920" i="2" s="1"/>
  <c r="F1920" i="2" s="1"/>
  <c r="R1925" i="2"/>
  <c r="R1932" i="2"/>
  <c r="S1932" i="2" s="1"/>
  <c r="T1932" i="2" s="1"/>
  <c r="R1936" i="2"/>
  <c r="S1936" i="2" s="1"/>
  <c r="T1936" i="2" s="1"/>
  <c r="F1936" i="2" s="1"/>
  <c r="R1943" i="2"/>
  <c r="S1943" i="2" s="1"/>
  <c r="T1943" i="2" s="1"/>
  <c r="F1943" i="2" s="1"/>
  <c r="R1949" i="2"/>
  <c r="S1949" i="2" s="1"/>
  <c r="T1949" i="2" s="1"/>
  <c r="R1966" i="2"/>
  <c r="S1966" i="2" s="1"/>
  <c r="T1966" i="2" s="1"/>
  <c r="F1966" i="2" s="1"/>
  <c r="R1974" i="2"/>
  <c r="S1974" i="2" s="1"/>
  <c r="T1974" i="2" s="1"/>
  <c r="F1974" i="2" s="1"/>
  <c r="R1978" i="2"/>
  <c r="S1978" i="2" s="1"/>
  <c r="T1978" i="2" s="1"/>
  <c r="R1983" i="2"/>
  <c r="S1983" i="2" s="1"/>
  <c r="T1983" i="2" s="1"/>
  <c r="R1987" i="2"/>
  <c r="S1987" i="2" s="1"/>
  <c r="T1987" i="2" s="1"/>
  <c r="F1987" i="2" s="1"/>
  <c r="R1991" i="2"/>
  <c r="R1995" i="2"/>
  <c r="S1995" i="2" s="1"/>
  <c r="T1995" i="2" s="1"/>
  <c r="F1995" i="2" s="1"/>
  <c r="R2002" i="2"/>
  <c r="S2002" i="2" s="1"/>
  <c r="T2002" i="2" s="1"/>
  <c r="F2002" i="2" s="1"/>
  <c r="R2007" i="2"/>
  <c r="S2007" i="2" s="1"/>
  <c r="T2007" i="2" s="1"/>
  <c r="F2007" i="2" s="1"/>
  <c r="R2012" i="2"/>
  <c r="S2012" i="2" s="1"/>
  <c r="T2012" i="2" s="1"/>
  <c r="F2012" i="2" s="1"/>
  <c r="R2016" i="2"/>
  <c r="S2016" i="2" s="1"/>
  <c r="T2016" i="2" s="1"/>
  <c r="F2016" i="2" s="1"/>
  <c r="R2020" i="2"/>
  <c r="S2020" i="2" s="1"/>
  <c r="T2020" i="2" s="1"/>
  <c r="F2020" i="2" s="1"/>
  <c r="R2024" i="2"/>
  <c r="S2024" i="2" s="1"/>
  <c r="T2024" i="2" s="1"/>
  <c r="F2024" i="2" s="1"/>
  <c r="R2028" i="2"/>
  <c r="S2028" i="2" s="1"/>
  <c r="T2028" i="2" s="1"/>
  <c r="F2028" i="2" s="1"/>
  <c r="R2032" i="2"/>
  <c r="S2032" i="2" s="1"/>
  <c r="T2032" i="2" s="1"/>
  <c r="F2032" i="2" s="1"/>
  <c r="R2036" i="2"/>
  <c r="R2040" i="2"/>
  <c r="S2040" i="2" s="1"/>
  <c r="T2040" i="2" s="1"/>
  <c r="F2040" i="2" s="1"/>
  <c r="R2044" i="2"/>
  <c r="S2044" i="2" s="1"/>
  <c r="T2044" i="2" s="1"/>
  <c r="F2044" i="2" s="1"/>
  <c r="R2048" i="2"/>
  <c r="S2048" i="2" s="1"/>
  <c r="T2048" i="2" s="1"/>
  <c r="F2048" i="2" s="1"/>
  <c r="R2052" i="2"/>
  <c r="S2052" i="2" s="1"/>
  <c r="T2052" i="2" s="1"/>
  <c r="F2052" i="2" s="1"/>
  <c r="R2057" i="2"/>
  <c r="S2057" i="2" s="1"/>
  <c r="T2057" i="2" s="1"/>
  <c r="F2057" i="2" s="1"/>
  <c r="R2061" i="2"/>
  <c r="S2061" i="2" s="1"/>
  <c r="T2061" i="2" s="1"/>
  <c r="F2061" i="2" s="1"/>
  <c r="R2065" i="2"/>
  <c r="S2065" i="2" s="1"/>
  <c r="T2065" i="2" s="1"/>
  <c r="F2065" i="2" s="1"/>
  <c r="R2069" i="2"/>
  <c r="S2069" i="2" s="1"/>
  <c r="T2069" i="2" s="1"/>
  <c r="F2069" i="2" s="1"/>
  <c r="R2073" i="2"/>
  <c r="S2073" i="2" s="1"/>
  <c r="T2073" i="2" s="1"/>
  <c r="F2073" i="2" s="1"/>
  <c r="R2083" i="2"/>
  <c r="S2083" i="2" s="1"/>
  <c r="T2083" i="2" s="1"/>
  <c r="F2083" i="2" s="1"/>
  <c r="R2087" i="2"/>
  <c r="S2087" i="2" s="1"/>
  <c r="T2087" i="2" s="1"/>
  <c r="F2087" i="2" s="1"/>
  <c r="R2091" i="2"/>
  <c r="S2091" i="2" s="1"/>
  <c r="T2091" i="2" s="1"/>
  <c r="F2091" i="2" s="1"/>
  <c r="R2095" i="2"/>
  <c r="S2095" i="2" s="1"/>
  <c r="T2095" i="2" s="1"/>
  <c r="F2095" i="2" s="1"/>
  <c r="R2099" i="2"/>
  <c r="S2099" i="2" s="1"/>
  <c r="T2099" i="2" s="1"/>
  <c r="F2099" i="2" s="1"/>
  <c r="R2103" i="2"/>
  <c r="S2103" i="2" s="1"/>
  <c r="T2103" i="2" s="1"/>
  <c r="F2103" i="2" s="1"/>
  <c r="R2107" i="2"/>
  <c r="S2107" i="2" s="1"/>
  <c r="T2107" i="2" s="1"/>
  <c r="F2107" i="2" s="1"/>
  <c r="R2111" i="2"/>
  <c r="S2111" i="2" s="1"/>
  <c r="N2111" i="2" s="1"/>
  <c r="R2115" i="2"/>
  <c r="S2115" i="2" s="1"/>
  <c r="T2115" i="2" s="1"/>
  <c r="F2115" i="2" s="1"/>
  <c r="R2131" i="2"/>
  <c r="S2131" i="2" s="1"/>
  <c r="T2131" i="2" s="1"/>
  <c r="F2131" i="2" s="1"/>
  <c r="R2135" i="2"/>
  <c r="S2135" i="2" s="1"/>
  <c r="T2135" i="2" s="1"/>
  <c r="F2135" i="2" s="1"/>
  <c r="R2139" i="2"/>
  <c r="S2139" i="2" s="1"/>
  <c r="T2139" i="2" s="1"/>
  <c r="F2139" i="2" s="1"/>
  <c r="R2143" i="2"/>
  <c r="S2143" i="2" s="1"/>
  <c r="T2143" i="2" s="1"/>
  <c r="F2143" i="2" s="1"/>
  <c r="R2147" i="2"/>
  <c r="S2147" i="2" s="1"/>
  <c r="T2147" i="2" s="1"/>
  <c r="F2147" i="2" s="1"/>
  <c r="R2153" i="2"/>
  <c r="S2153" i="2" s="1"/>
  <c r="T2153" i="2" s="1"/>
  <c r="F2153" i="2" s="1"/>
  <c r="R2157" i="2"/>
  <c r="S2157" i="2" s="1"/>
  <c r="T2157" i="2" s="1"/>
  <c r="F2157" i="2" s="1"/>
  <c r="R2161" i="2"/>
  <c r="S2161" i="2" s="1"/>
  <c r="T2161" i="2" s="1"/>
  <c r="F2161" i="2" s="1"/>
  <c r="R2165" i="2"/>
  <c r="S2165" i="2" s="1"/>
  <c r="T2165" i="2" s="1"/>
  <c r="R2176" i="2"/>
  <c r="S2176" i="2" s="1"/>
  <c r="T2176" i="2" s="1"/>
  <c r="F2176" i="2" s="1"/>
  <c r="R2181" i="2"/>
  <c r="S2181" i="2" s="1"/>
  <c r="T2181" i="2" s="1"/>
  <c r="F2181" i="2" s="1"/>
  <c r="R2185" i="2"/>
  <c r="S2185" i="2" s="1"/>
  <c r="T2185" i="2" s="1"/>
  <c r="F2185" i="2" s="1"/>
  <c r="R2189" i="2"/>
  <c r="S2189" i="2" s="1"/>
  <c r="T2189" i="2" s="1"/>
  <c r="F2189" i="2" s="1"/>
  <c r="R2193" i="2"/>
  <c r="S2193" i="2" s="1"/>
  <c r="T2193" i="2" s="1"/>
  <c r="R2197" i="2"/>
  <c r="S2197" i="2" s="1"/>
  <c r="N2197" i="2" s="1"/>
  <c r="R2201" i="2"/>
  <c r="S2201" i="2" s="1"/>
  <c r="T2201" i="2" s="1"/>
  <c r="F2201" i="2" s="1"/>
  <c r="R2214" i="2"/>
  <c r="S2214" i="2" s="1"/>
  <c r="T2214" i="2" s="1"/>
  <c r="F2214" i="2" s="1"/>
  <c r="R2221" i="2"/>
  <c r="S2221" i="2" s="1"/>
  <c r="T2221" i="2" s="1"/>
  <c r="R2225" i="2"/>
  <c r="S2225" i="2" s="1"/>
  <c r="T2225" i="2" s="1"/>
  <c r="F2225" i="2" s="1"/>
  <c r="R2229" i="2"/>
  <c r="S2229" i="2" s="1"/>
  <c r="T2229" i="2" s="1"/>
  <c r="F2229" i="2" s="1"/>
  <c r="R2238" i="2"/>
  <c r="S2238" i="2" s="1"/>
  <c r="T2238" i="2" s="1"/>
  <c r="R2242" i="2"/>
  <c r="S2242" i="2" s="1"/>
  <c r="T2242" i="2" s="1"/>
  <c r="F2242" i="2" s="1"/>
  <c r="R2247" i="2"/>
  <c r="S2247" i="2" s="1"/>
  <c r="T2247" i="2" s="1"/>
  <c r="R2251" i="2"/>
  <c r="S2251" i="2" s="1"/>
  <c r="T2251" i="2" s="1"/>
  <c r="R2255" i="2"/>
  <c r="S2255" i="2" s="1"/>
  <c r="T2255" i="2" s="1"/>
  <c r="F2255" i="2" s="1"/>
  <c r="R2259" i="2"/>
  <c r="S2259" i="2" s="1"/>
  <c r="T2259" i="2" s="1"/>
  <c r="F2259" i="2" s="1"/>
  <c r="R2265" i="2"/>
  <c r="S2265" i="2" s="1"/>
  <c r="T2265" i="2" s="1"/>
  <c r="F2265" i="2" s="1"/>
  <c r="R2269" i="2"/>
  <c r="S2269" i="2" s="1"/>
  <c r="T2269" i="2" s="1"/>
  <c r="F2269" i="2" s="1"/>
  <c r="R2273" i="2"/>
  <c r="S2273" i="2" s="1"/>
  <c r="T2273" i="2" s="1"/>
  <c r="F2273" i="2" s="1"/>
  <c r="R2277" i="2"/>
  <c r="S2277" i="2" s="1"/>
  <c r="T2277" i="2" s="1"/>
  <c r="F2277" i="2" s="1"/>
  <c r="R2281" i="2"/>
  <c r="S2281" i="2" s="1"/>
  <c r="T2281" i="2" s="1"/>
  <c r="F2281" i="2" s="1"/>
  <c r="R2285" i="2"/>
  <c r="S2285" i="2" s="1"/>
  <c r="T2285" i="2" s="1"/>
  <c r="F2285" i="2" s="1"/>
  <c r="R2292" i="2"/>
  <c r="S2292" i="2" s="1"/>
  <c r="T2292" i="2" s="1"/>
  <c r="F2292" i="2" s="1"/>
  <c r="R2300" i="2"/>
  <c r="S2300" i="2" s="1"/>
  <c r="T2300" i="2" s="1"/>
  <c r="F2300" i="2" s="1"/>
  <c r="R2305" i="2"/>
  <c r="S2305" i="2" s="1"/>
  <c r="T2305" i="2" s="1"/>
  <c r="F2305" i="2" s="1"/>
  <c r="R2315" i="2"/>
  <c r="S2315" i="2" s="1"/>
  <c r="T2315" i="2" s="1"/>
  <c r="F2315" i="2" s="1"/>
  <c r="R2320" i="2"/>
  <c r="S2320" i="2" s="1"/>
  <c r="T2320" i="2" s="1"/>
  <c r="R2324" i="2"/>
  <c r="S2324" i="2" s="1"/>
  <c r="T2324" i="2" s="1"/>
  <c r="F2324" i="2" s="1"/>
  <c r="R2329" i="2"/>
  <c r="S2329" i="2" s="1"/>
  <c r="T2329" i="2" s="1"/>
  <c r="F2329" i="2" s="1"/>
  <c r="R2334" i="2"/>
  <c r="S2334" i="2" s="1"/>
  <c r="T2334" i="2" s="1"/>
  <c r="F2334" i="2" s="1"/>
  <c r="R2342" i="2"/>
  <c r="S2342" i="2" s="1"/>
  <c r="T2342" i="2" s="1"/>
  <c r="F2342" i="2" s="1"/>
  <c r="R2351" i="2"/>
  <c r="S2351" i="2" s="1"/>
  <c r="T2351" i="2" s="1"/>
  <c r="F2351" i="2" s="1"/>
  <c r="R2356" i="2"/>
  <c r="S2356" i="2" s="1"/>
  <c r="T2356" i="2" s="1"/>
  <c r="F2356" i="2" s="1"/>
  <c r="R2360" i="2"/>
  <c r="S2360" i="2" s="1"/>
  <c r="T2360" i="2" s="1"/>
  <c r="R2364" i="2"/>
  <c r="S2364" i="2" s="1"/>
  <c r="T2364" i="2" s="1"/>
  <c r="F2364" i="2" s="1"/>
  <c r="R2368" i="2"/>
  <c r="S2368" i="2" s="1"/>
  <c r="T2368" i="2" s="1"/>
  <c r="F2368" i="2" s="1"/>
  <c r="R2373" i="2"/>
  <c r="S2373" i="2" s="1"/>
  <c r="T2373" i="2" s="1"/>
  <c r="F2373" i="2" s="1"/>
  <c r="R2380" i="2"/>
  <c r="S2380" i="2" s="1"/>
  <c r="T2380" i="2" s="1"/>
  <c r="F2380" i="2" s="1"/>
  <c r="R2385" i="2"/>
  <c r="S2385" i="2" s="1"/>
  <c r="T2385" i="2" s="1"/>
  <c r="F2385" i="2" s="1"/>
  <c r="R2389" i="2"/>
  <c r="S2389" i="2" s="1"/>
  <c r="T2389" i="2" s="1"/>
  <c r="F2389" i="2" s="1"/>
  <c r="R2395" i="2"/>
  <c r="S2395" i="2" s="1"/>
  <c r="T2395" i="2" s="1"/>
  <c r="F2395" i="2" s="1"/>
  <c r="R2399" i="2"/>
  <c r="S2399" i="2" s="1"/>
  <c r="T2399" i="2" s="1"/>
  <c r="F2399" i="2" s="1"/>
  <c r="R2403" i="2"/>
  <c r="S2403" i="2" s="1"/>
  <c r="T2403" i="2" s="1"/>
  <c r="F2403" i="2" s="1"/>
  <c r="R2407" i="2"/>
  <c r="S2407" i="2" s="1"/>
  <c r="T2407" i="2" s="1"/>
  <c r="F2407" i="2" s="1"/>
  <c r="R2419" i="2"/>
  <c r="S2419" i="2" s="1"/>
  <c r="T2419" i="2" s="1"/>
  <c r="F2419" i="2" s="1"/>
  <c r="R2423" i="2"/>
  <c r="S2423" i="2" s="1"/>
  <c r="T2423" i="2" s="1"/>
  <c r="F2423" i="2" s="1"/>
  <c r="R2427" i="2"/>
  <c r="S2427" i="2" s="1"/>
  <c r="T2427" i="2" s="1"/>
  <c r="F2427" i="2" s="1"/>
  <c r="R2431" i="2"/>
  <c r="S2431" i="2" s="1"/>
  <c r="T2431" i="2" s="1"/>
  <c r="F2431" i="2" s="1"/>
  <c r="R2435" i="2"/>
  <c r="S2435" i="2" s="1"/>
  <c r="T2435" i="2" s="1"/>
  <c r="F2435" i="2" s="1"/>
  <c r="R2439" i="2"/>
  <c r="S2439" i="2" s="1"/>
  <c r="T2439" i="2" s="1"/>
  <c r="F2439" i="2" s="1"/>
  <c r="R2443" i="2"/>
  <c r="S2443" i="2" s="1"/>
  <c r="T2443" i="2" s="1"/>
  <c r="F2443" i="2" s="1"/>
  <c r="R2447" i="2"/>
  <c r="S2447" i="2" s="1"/>
  <c r="T2447" i="2" s="1"/>
  <c r="F2447" i="2" s="1"/>
  <c r="R2451" i="2"/>
  <c r="S2451" i="2" s="1"/>
  <c r="T2451" i="2" s="1"/>
  <c r="F2451" i="2" s="1"/>
  <c r="R2455" i="2"/>
  <c r="S2455" i="2" s="1"/>
  <c r="T2455" i="2" s="1"/>
  <c r="F2455" i="2" s="1"/>
  <c r="R2459" i="2"/>
  <c r="S2459" i="2" s="1"/>
  <c r="T2459" i="2" s="1"/>
  <c r="F2459" i="2" s="1"/>
  <c r="R2464" i="2"/>
  <c r="S2464" i="2" s="1"/>
  <c r="T2464" i="2" s="1"/>
  <c r="R2468" i="2"/>
  <c r="S2468" i="2" s="1"/>
  <c r="T2468" i="2" s="1"/>
  <c r="F2468" i="2" s="1"/>
  <c r="R2472" i="2"/>
  <c r="S2472" i="2" s="1"/>
  <c r="T2472" i="2" s="1"/>
  <c r="F2472" i="2" s="1"/>
  <c r="R2476" i="2"/>
  <c r="S2476" i="2" s="1"/>
  <c r="T2476" i="2" s="1"/>
  <c r="F2476" i="2" s="1"/>
  <c r="R2480" i="2"/>
  <c r="S2480" i="2" s="1"/>
  <c r="T2480" i="2" s="1"/>
  <c r="F2480" i="2" s="1"/>
  <c r="R2484" i="2"/>
  <c r="S2484" i="2" s="1"/>
  <c r="T2484" i="2" s="1"/>
  <c r="F2484" i="2" s="1"/>
  <c r="R2488" i="2"/>
  <c r="S2488" i="2" s="1"/>
  <c r="T2488" i="2" s="1"/>
  <c r="F2488" i="2" s="1"/>
  <c r="R2492" i="2"/>
  <c r="S2492" i="2" s="1"/>
  <c r="T2492" i="2" s="1"/>
  <c r="F2492" i="2" s="1"/>
  <c r="R2496" i="2"/>
  <c r="S2496" i="2" s="1"/>
  <c r="T2496" i="2" s="1"/>
  <c r="F2496" i="2" s="1"/>
  <c r="R2500" i="2"/>
  <c r="S2500" i="2" s="1"/>
  <c r="T2500" i="2" s="1"/>
  <c r="F2500" i="2" s="1"/>
  <c r="R2504" i="2"/>
  <c r="S2504" i="2" s="1"/>
  <c r="T2504" i="2" s="1"/>
  <c r="F2504" i="2" s="1"/>
  <c r="R2511" i="2"/>
  <c r="S2511" i="2" s="1"/>
  <c r="T2511" i="2" s="1"/>
  <c r="R2519" i="2"/>
  <c r="S2519" i="2" s="1"/>
  <c r="T2519" i="2" s="1"/>
  <c r="R2527" i="2"/>
  <c r="S2527" i="2" s="1"/>
  <c r="T2527" i="2" s="1"/>
  <c r="F2527" i="2" s="1"/>
  <c r="R2531" i="2"/>
  <c r="S2531" i="2" s="1"/>
  <c r="T2531" i="2" s="1"/>
  <c r="F2531" i="2" s="1"/>
  <c r="R2535" i="2"/>
  <c r="S2535" i="2" s="1"/>
  <c r="T2535" i="2" s="1"/>
  <c r="F2535" i="2" s="1"/>
  <c r="R2546" i="2"/>
  <c r="S2546" i="2" s="1"/>
  <c r="T2546" i="2" s="1"/>
  <c r="R2552" i="2"/>
  <c r="S2552" i="2" s="1"/>
  <c r="T2552" i="2" s="1"/>
  <c r="R2556" i="2"/>
  <c r="S2556" i="2" s="1"/>
  <c r="T2556" i="2" s="1"/>
  <c r="F2556" i="2" s="1"/>
  <c r="R2561" i="2"/>
  <c r="S2561" i="2" s="1"/>
  <c r="T2561" i="2" s="1"/>
  <c r="F2561" i="2" s="1"/>
  <c r="R2565" i="2"/>
  <c r="S2565" i="2" s="1"/>
  <c r="T2565" i="2" s="1"/>
  <c r="F2565" i="2" s="1"/>
  <c r="R2569" i="2"/>
  <c r="S2569" i="2" s="1"/>
  <c r="T2569" i="2" s="1"/>
  <c r="F2569" i="2" s="1"/>
  <c r="R2573" i="2"/>
  <c r="S2573" i="2" s="1"/>
  <c r="T2573" i="2" s="1"/>
  <c r="F2573" i="2" s="1"/>
  <c r="R2577" i="2"/>
  <c r="S2577" i="2" s="1"/>
  <c r="T2577" i="2" s="1"/>
  <c r="F2577" i="2" s="1"/>
  <c r="R2581" i="2"/>
  <c r="S2581" i="2" s="1"/>
  <c r="T2581" i="2" s="1"/>
  <c r="F2581" i="2" s="1"/>
  <c r="R2585" i="2"/>
  <c r="S2585" i="2" s="1"/>
  <c r="T2585" i="2" s="1"/>
  <c r="F2585" i="2" s="1"/>
  <c r="R2589" i="2"/>
  <c r="S2589" i="2" s="1"/>
  <c r="T2589" i="2" s="1"/>
  <c r="F2589" i="2" s="1"/>
  <c r="R2593" i="2"/>
  <c r="S2593" i="2" s="1"/>
  <c r="T2593" i="2" s="1"/>
  <c r="F2593" i="2" s="1"/>
  <c r="R2597" i="2"/>
  <c r="S2597" i="2" s="1"/>
  <c r="T2597" i="2" s="1"/>
  <c r="F2597" i="2" s="1"/>
  <c r="R2606" i="2"/>
  <c r="S2606" i="2" s="1"/>
  <c r="T2606" i="2" s="1"/>
  <c r="R2611" i="2"/>
  <c r="S2611" i="2" s="1"/>
  <c r="T2611" i="2" s="1"/>
  <c r="F2611" i="2" s="1"/>
  <c r="R2615" i="2"/>
  <c r="S2615" i="2" s="1"/>
  <c r="T2615" i="2" s="1"/>
  <c r="F2615" i="2" s="1"/>
  <c r="R2619" i="2"/>
  <c r="S2619" i="2" s="1"/>
  <c r="T2619" i="2" s="1"/>
  <c r="F2619" i="2" s="1"/>
  <c r="R2623" i="2"/>
  <c r="S2623" i="2" s="1"/>
  <c r="T2623" i="2" s="1"/>
  <c r="F2623" i="2" s="1"/>
  <c r="R2627" i="2"/>
  <c r="S2627" i="2" s="1"/>
  <c r="T2627" i="2" s="1"/>
  <c r="F2627" i="2" s="1"/>
  <c r="R2631" i="2"/>
  <c r="S2631" i="2" s="1"/>
  <c r="T2631" i="2" s="1"/>
  <c r="F2631" i="2" s="1"/>
  <c r="R2635" i="2"/>
  <c r="S2635" i="2" s="1"/>
  <c r="T2635" i="2" s="1"/>
  <c r="F2635" i="2" s="1"/>
  <c r="R2639" i="2"/>
  <c r="R2643" i="2"/>
  <c r="S2643" i="2" s="1"/>
  <c r="T2643" i="2" s="1"/>
  <c r="F2643" i="2" s="1"/>
  <c r="R2660" i="2"/>
  <c r="S2660" i="2" s="1"/>
  <c r="T2660" i="2" s="1"/>
  <c r="F2660" i="2" s="1"/>
  <c r="R2669" i="2"/>
  <c r="S2669" i="2" s="1"/>
  <c r="T2669" i="2" s="1"/>
  <c r="F2669" i="2" s="1"/>
  <c r="R2674" i="2"/>
  <c r="S2674" i="2" s="1"/>
  <c r="T2674" i="2" s="1"/>
  <c r="F2674" i="2" s="1"/>
  <c r="R2678" i="2"/>
  <c r="S2678" i="2" s="1"/>
  <c r="T2678" i="2" s="1"/>
  <c r="F2678" i="2" s="1"/>
  <c r="R2682" i="2"/>
  <c r="S2682" i="2" s="1"/>
  <c r="T2682" i="2" s="1"/>
  <c r="F2682" i="2" s="1"/>
  <c r="R2686" i="2"/>
  <c r="S2686" i="2" s="1"/>
  <c r="T2686" i="2" s="1"/>
  <c r="F2686" i="2" s="1"/>
  <c r="R2690" i="2"/>
  <c r="S2690" i="2" s="1"/>
  <c r="T2690" i="2" s="1"/>
  <c r="F2690" i="2" s="1"/>
  <c r="R2694" i="2"/>
  <c r="S2694" i="2" s="1"/>
  <c r="T2694" i="2" s="1"/>
  <c r="F2694" i="2" s="1"/>
  <c r="R2698" i="2"/>
  <c r="S2698" i="2" s="1"/>
  <c r="T2698" i="2" s="1"/>
  <c r="F2698" i="2" s="1"/>
  <c r="R2702" i="2"/>
  <c r="S2702" i="2" s="1"/>
  <c r="T2702" i="2" s="1"/>
  <c r="F2702" i="2" s="1"/>
  <c r="R2707" i="2"/>
  <c r="S2707" i="2" s="1"/>
  <c r="T2707" i="2" s="1"/>
  <c r="F2707" i="2" s="1"/>
  <c r="R2711" i="2"/>
  <c r="S2711" i="2" s="1"/>
  <c r="T2711" i="2" s="1"/>
  <c r="F2711" i="2" s="1"/>
  <c r="R2715" i="2"/>
  <c r="S2715" i="2" s="1"/>
  <c r="T2715" i="2" s="1"/>
  <c r="F2715" i="2" s="1"/>
  <c r="R2719" i="2"/>
  <c r="S2719" i="2" s="1"/>
  <c r="T2719" i="2" s="1"/>
  <c r="F2719" i="2" s="1"/>
  <c r="R2723" i="2"/>
  <c r="S2723" i="2" s="1"/>
  <c r="T2723" i="2" s="1"/>
  <c r="F2723" i="2" s="1"/>
  <c r="R2727" i="2"/>
  <c r="S2727" i="2" s="1"/>
  <c r="T2727" i="2" s="1"/>
  <c r="F2727" i="2" s="1"/>
  <c r="R2731" i="2"/>
  <c r="S2731" i="2" s="1"/>
  <c r="T2731" i="2" s="1"/>
  <c r="F2731" i="2" s="1"/>
  <c r="R2735" i="2"/>
  <c r="S2735" i="2" s="1"/>
  <c r="T2735" i="2" s="1"/>
  <c r="F2735" i="2" s="1"/>
  <c r="R2739" i="2"/>
  <c r="S2739" i="2" s="1"/>
  <c r="T2739" i="2" s="1"/>
  <c r="F2739" i="2" s="1"/>
  <c r="R2743" i="2"/>
  <c r="S2743" i="2" s="1"/>
  <c r="T2743" i="2" s="1"/>
  <c r="F2743" i="2" s="1"/>
  <c r="R2747" i="2"/>
  <c r="S2747" i="2" s="1"/>
  <c r="T2747" i="2" s="1"/>
  <c r="F2747" i="2" s="1"/>
  <c r="A2747" i="2" s="1"/>
  <c r="R2751" i="2"/>
  <c r="S2751" i="2" s="1"/>
  <c r="T2751" i="2" s="1"/>
  <c r="R2755" i="2"/>
  <c r="S2755" i="2" s="1"/>
  <c r="T2755" i="2" s="1"/>
  <c r="F2755" i="2" s="1"/>
  <c r="R2759" i="2"/>
  <c r="S2759" i="2" s="1"/>
  <c r="T2759" i="2" s="1"/>
  <c r="F2759" i="2" s="1"/>
  <c r="R2763" i="2"/>
  <c r="S2763" i="2" s="1"/>
  <c r="T2763" i="2" s="1"/>
  <c r="F2763" i="2" s="1"/>
  <c r="R2767" i="2"/>
  <c r="S2767" i="2" s="1"/>
  <c r="T2767" i="2" s="1"/>
  <c r="F2767" i="2" s="1"/>
  <c r="R2771" i="2"/>
  <c r="S2771" i="2" s="1"/>
  <c r="T2771" i="2" s="1"/>
  <c r="F2771" i="2" s="1"/>
  <c r="R2776" i="2"/>
  <c r="S2776" i="2" s="1"/>
  <c r="T2776" i="2" s="1"/>
  <c r="F2776" i="2" s="1"/>
  <c r="R2781" i="2"/>
  <c r="S2781" i="2" s="1"/>
  <c r="T2781" i="2" s="1"/>
  <c r="F2781" i="2" s="1"/>
  <c r="R2788" i="2"/>
  <c r="S2788" i="2" s="1"/>
  <c r="T2788" i="2" s="1"/>
  <c r="F2788" i="2" s="1"/>
  <c r="R2792" i="2"/>
  <c r="S2792" i="2" s="1"/>
  <c r="T2792" i="2" s="1"/>
  <c r="F2792" i="2" s="1"/>
  <c r="R2799" i="2"/>
  <c r="S2799" i="2" s="1"/>
  <c r="T2799" i="2" s="1"/>
  <c r="F2799" i="2" s="1"/>
  <c r="R2803" i="2"/>
  <c r="S2803" i="2" s="1"/>
  <c r="T2803" i="2" s="1"/>
  <c r="F2803" i="2" s="1"/>
  <c r="R2807" i="2"/>
  <c r="S2807" i="2" s="1"/>
  <c r="T2807" i="2" s="1"/>
  <c r="F2807" i="2" s="1"/>
  <c r="R2811" i="2"/>
  <c r="S2811" i="2" s="1"/>
  <c r="T2811" i="2" s="1"/>
  <c r="F2811" i="2" s="1"/>
  <c r="R2818" i="2"/>
  <c r="S2818" i="2" s="1"/>
  <c r="T2818" i="2" s="1"/>
  <c r="F2818" i="2" s="1"/>
  <c r="R2822" i="2"/>
  <c r="S2822" i="2" s="1"/>
  <c r="T2822" i="2" s="1"/>
  <c r="F2822" i="2" s="1"/>
  <c r="R2826" i="2"/>
  <c r="S2826" i="2" s="1"/>
  <c r="T2826" i="2" s="1"/>
  <c r="F2826" i="2" s="1"/>
  <c r="R2830" i="2"/>
  <c r="S2830" i="2" s="1"/>
  <c r="T2830" i="2" s="1"/>
  <c r="F2830" i="2" s="1"/>
  <c r="R2834" i="2"/>
  <c r="S2834" i="2" s="1"/>
  <c r="T2834" i="2" s="1"/>
  <c r="F2834" i="2" s="1"/>
  <c r="R2839" i="2"/>
  <c r="S2839" i="2" s="1"/>
  <c r="T2839" i="2" s="1"/>
  <c r="F2839" i="2" s="1"/>
  <c r="R2779" i="2"/>
  <c r="S2779" i="2" s="1"/>
  <c r="T2779" i="2" s="1"/>
  <c r="R2843" i="2"/>
  <c r="S2843" i="2" s="1"/>
  <c r="T2843" i="2" s="1"/>
  <c r="F2843" i="2" s="1"/>
  <c r="R2847" i="2"/>
  <c r="S2847" i="2" s="1"/>
  <c r="T2847" i="2" s="1"/>
  <c r="F2847" i="2" s="1"/>
  <c r="R2852" i="2"/>
  <c r="R2856" i="2"/>
  <c r="S2856" i="2" s="1"/>
  <c r="T2856" i="2" s="1"/>
  <c r="F2856" i="2" s="1"/>
  <c r="R530" i="2"/>
  <c r="S530" i="2" s="1"/>
  <c r="T530" i="2" s="1"/>
  <c r="R624" i="2"/>
  <c r="S624" i="2" s="1"/>
  <c r="T624" i="2" s="1"/>
  <c r="R1101" i="2"/>
  <c r="S1101" i="2" s="1"/>
  <c r="T1101" i="2" s="1"/>
  <c r="R1246" i="2"/>
  <c r="S1246" i="2" s="1"/>
  <c r="T1246" i="2" s="1"/>
  <c r="R1702" i="2"/>
  <c r="S1702" i="2" s="1"/>
  <c r="T1702" i="2" s="1"/>
  <c r="R1950" i="2"/>
  <c r="S1950" i="2" s="1"/>
  <c r="T1950" i="2" s="1"/>
  <c r="R2218" i="2"/>
  <c r="S2218" i="2" s="1"/>
  <c r="T2218" i="2" s="1"/>
  <c r="R2209" i="2"/>
  <c r="S2209" i="2" s="1"/>
  <c r="T2209" i="2" s="1"/>
  <c r="R2204" i="2"/>
  <c r="S2204" i="2" s="1"/>
  <c r="T2204" i="2" s="1"/>
  <c r="R2814" i="2"/>
  <c r="S2814" i="2" s="1"/>
  <c r="T2814" i="2" s="1"/>
  <c r="R13" i="2"/>
  <c r="R29" i="2"/>
  <c r="S29" i="2" s="1"/>
  <c r="T29" i="2" s="1"/>
  <c r="F29" i="2" s="1"/>
  <c r="R46" i="2"/>
  <c r="S46" i="2" s="1"/>
  <c r="T46" i="2" s="1"/>
  <c r="F46" i="2" s="1"/>
  <c r="R63" i="2"/>
  <c r="S63" i="2" s="1"/>
  <c r="T63" i="2" s="1"/>
  <c r="F63" i="2" s="1"/>
  <c r="R79" i="2"/>
  <c r="S79" i="2" s="1"/>
  <c r="T79" i="2" s="1"/>
  <c r="F79" i="2" s="1"/>
  <c r="R88" i="2"/>
  <c r="S88" i="2" s="1"/>
  <c r="T88" i="2" s="1"/>
  <c r="F88" i="2" s="1"/>
  <c r="R100" i="2"/>
  <c r="S100" i="2" s="1"/>
  <c r="T100" i="2" s="1"/>
  <c r="F100" i="2" s="1"/>
  <c r="R110" i="2"/>
  <c r="S110" i="2" s="1"/>
  <c r="T110" i="2" s="1"/>
  <c r="F110" i="2" s="1"/>
  <c r="R114" i="2"/>
  <c r="S114" i="2" s="1"/>
  <c r="T114" i="2" s="1"/>
  <c r="F114" i="2" s="1"/>
  <c r="R118" i="2"/>
  <c r="S118" i="2" s="1"/>
  <c r="T118" i="2" s="1"/>
  <c r="R122" i="2"/>
  <c r="S122" i="2" s="1"/>
  <c r="T122" i="2" s="1"/>
  <c r="R126" i="2"/>
  <c r="S126" i="2" s="1"/>
  <c r="T126" i="2" s="1"/>
  <c r="F126" i="2" s="1"/>
  <c r="R130" i="2"/>
  <c r="S130" i="2" s="1"/>
  <c r="T130" i="2" s="1"/>
  <c r="F130" i="2" s="1"/>
  <c r="R134" i="2"/>
  <c r="S134" i="2" s="1"/>
  <c r="T134" i="2" s="1"/>
  <c r="F134" i="2" s="1"/>
  <c r="R138" i="2"/>
  <c r="S138" i="2" s="1"/>
  <c r="T138" i="2" s="1"/>
  <c r="F138" i="2" s="1"/>
  <c r="R142" i="2"/>
  <c r="S142" i="2" s="1"/>
  <c r="T142" i="2" s="1"/>
  <c r="F142" i="2" s="1"/>
  <c r="R146" i="2"/>
  <c r="S146" i="2" s="1"/>
  <c r="T146" i="2" s="1"/>
  <c r="F146" i="2" s="1"/>
  <c r="R153" i="2"/>
  <c r="S153" i="2" s="1"/>
  <c r="T153" i="2" s="1"/>
  <c r="F153" i="2" s="1"/>
  <c r="R157" i="2"/>
  <c r="S157" i="2" s="1"/>
  <c r="T157" i="2" s="1"/>
  <c r="F157" i="2" s="1"/>
  <c r="R161" i="2"/>
  <c r="S161" i="2" s="1"/>
  <c r="T161" i="2" s="1"/>
  <c r="F161" i="2" s="1"/>
  <c r="A161" i="2" s="1"/>
  <c r="R165" i="2"/>
  <c r="R171" i="2"/>
  <c r="S171" i="2" s="1"/>
  <c r="T171" i="2" s="1"/>
  <c r="F171" i="2" s="1"/>
  <c r="R175" i="2"/>
  <c r="S175" i="2" s="1"/>
  <c r="T175" i="2" s="1"/>
  <c r="F175" i="2" s="1"/>
  <c r="R179" i="2"/>
  <c r="S179" i="2" s="1"/>
  <c r="T179" i="2" s="1"/>
  <c r="F179" i="2" s="1"/>
  <c r="R183" i="2"/>
  <c r="S183" i="2" s="1"/>
  <c r="T183" i="2" s="1"/>
  <c r="F183" i="2" s="1"/>
  <c r="R187" i="2"/>
  <c r="S187" i="2" s="1"/>
  <c r="T187" i="2" s="1"/>
  <c r="F187" i="2" s="1"/>
  <c r="R196" i="2"/>
  <c r="S196" i="2" s="1"/>
  <c r="T196" i="2" s="1"/>
  <c r="F196" i="2" s="1"/>
  <c r="R200" i="2"/>
  <c r="S200" i="2" s="1"/>
  <c r="T200" i="2" s="1"/>
  <c r="F200" i="2" s="1"/>
  <c r="R204" i="2"/>
  <c r="S204" i="2" s="1"/>
  <c r="T204" i="2" s="1"/>
  <c r="F204" i="2" s="1"/>
  <c r="R208" i="2"/>
  <c r="S208" i="2" s="1"/>
  <c r="T208" i="2" s="1"/>
  <c r="F208" i="2" s="1"/>
  <c r="R212" i="2"/>
  <c r="S212" i="2" s="1"/>
  <c r="T212" i="2" s="1"/>
  <c r="F212" i="2" s="1"/>
  <c r="R216" i="2"/>
  <c r="S216" i="2" s="1"/>
  <c r="T216" i="2" s="1"/>
  <c r="F216" i="2" s="1"/>
  <c r="R220" i="2"/>
  <c r="R224" i="2"/>
  <c r="S224" i="2" s="1"/>
  <c r="T224" i="2" s="1"/>
  <c r="R229" i="2"/>
  <c r="S229" i="2" s="1"/>
  <c r="T229" i="2" s="1"/>
  <c r="F229" i="2" s="1"/>
  <c r="R233" i="2"/>
  <c r="S233" i="2" s="1"/>
  <c r="T233" i="2" s="1"/>
  <c r="F233" i="2" s="1"/>
  <c r="R308" i="2"/>
  <c r="S308" i="2" s="1"/>
  <c r="T308" i="2" s="1"/>
  <c r="F308" i="2" s="1"/>
  <c r="R237" i="2"/>
  <c r="S237" i="2" s="1"/>
  <c r="T237" i="2" s="1"/>
  <c r="R241" i="2"/>
  <c r="S241" i="2" s="1"/>
  <c r="T241" i="2" s="1"/>
  <c r="F241" i="2" s="1"/>
  <c r="R245" i="2"/>
  <c r="S245" i="2" s="1"/>
  <c r="T245" i="2" s="1"/>
  <c r="F245" i="2" s="1"/>
  <c r="R249" i="2"/>
  <c r="S249" i="2" s="1"/>
  <c r="T249" i="2" s="1"/>
  <c r="F249" i="2" s="1"/>
  <c r="R253" i="2"/>
  <c r="S253" i="2" s="1"/>
  <c r="T253" i="2" s="1"/>
  <c r="R257" i="2"/>
  <c r="S257" i="2" s="1"/>
  <c r="T257" i="2" s="1"/>
  <c r="F257" i="2" s="1"/>
  <c r="R264" i="2"/>
  <c r="S264" i="2" s="1"/>
  <c r="T264" i="2" s="1"/>
  <c r="R269" i="2"/>
  <c r="S269" i="2" s="1"/>
  <c r="T269" i="2" s="1"/>
  <c r="F269" i="2" s="1"/>
  <c r="R276" i="2"/>
  <c r="S276" i="2" s="1"/>
  <c r="T276" i="2" s="1"/>
  <c r="F276" i="2" s="1"/>
  <c r="R285" i="2"/>
  <c r="S285" i="2" s="1"/>
  <c r="T285" i="2" s="1"/>
  <c r="F285" i="2" s="1"/>
  <c r="R289" i="2"/>
  <c r="S289" i="2" s="1"/>
  <c r="T289" i="2" s="1"/>
  <c r="F289" i="2" s="1"/>
  <c r="R295" i="2"/>
  <c r="S295" i="2" s="1"/>
  <c r="T295" i="2" s="1"/>
  <c r="F295" i="2" s="1"/>
  <c r="R299" i="2"/>
  <c r="S299" i="2" s="1"/>
  <c r="T299" i="2" s="1"/>
  <c r="F299" i="2" s="1"/>
  <c r="R303" i="2"/>
  <c r="S303" i="2" s="1"/>
  <c r="T303" i="2" s="1"/>
  <c r="F303" i="2" s="1"/>
  <c r="R311" i="2"/>
  <c r="S311" i="2" s="1"/>
  <c r="T311" i="2" s="1"/>
  <c r="R315" i="2"/>
  <c r="S315" i="2" s="1"/>
  <c r="T315" i="2" s="1"/>
  <c r="F315" i="2" s="1"/>
  <c r="A315" i="2" s="1"/>
  <c r="R321" i="2"/>
  <c r="R325" i="2"/>
  <c r="S325" i="2" s="1"/>
  <c r="T325" i="2" s="1"/>
  <c r="R330" i="2"/>
  <c r="S330" i="2" s="1"/>
  <c r="T330" i="2" s="1"/>
  <c r="F330" i="2" s="1"/>
  <c r="R336" i="2"/>
  <c r="S336" i="2" s="1"/>
  <c r="T336" i="2" s="1"/>
  <c r="F336" i="2" s="1"/>
  <c r="R340" i="2"/>
  <c r="S340" i="2" s="1"/>
  <c r="T340" i="2" s="1"/>
  <c r="F340" i="2" s="1"/>
  <c r="R326" i="2"/>
  <c r="S326" i="2" s="1"/>
  <c r="T326" i="2" s="1"/>
  <c r="F326" i="2" s="1"/>
  <c r="R364" i="2"/>
  <c r="S364" i="2" s="1"/>
  <c r="T364" i="2" s="1"/>
  <c r="R372" i="2"/>
  <c r="R380" i="2"/>
  <c r="S380" i="2" s="1"/>
  <c r="T380" i="2" s="1"/>
  <c r="R408" i="2"/>
  <c r="S408" i="2" s="1"/>
  <c r="T408" i="2" s="1"/>
  <c r="F408" i="2" s="1"/>
  <c r="R416" i="2"/>
  <c r="S416" i="2" s="1"/>
  <c r="T416" i="2" s="1"/>
  <c r="F416" i="2" s="1"/>
  <c r="R420" i="2"/>
  <c r="S420" i="2" s="1"/>
  <c r="T420" i="2" s="1"/>
  <c r="F420" i="2" s="1"/>
  <c r="R431" i="2"/>
  <c r="S431" i="2" s="1"/>
  <c r="T431" i="2" s="1"/>
  <c r="F431" i="2" s="1"/>
  <c r="R435" i="2"/>
  <c r="S435" i="2" s="1"/>
  <c r="T435" i="2" s="1"/>
  <c r="F435" i="2" s="1"/>
  <c r="R439" i="2"/>
  <c r="S439" i="2" s="1"/>
  <c r="T439" i="2" s="1"/>
  <c r="F439" i="2" s="1"/>
  <c r="R443" i="2"/>
  <c r="S443" i="2" s="1"/>
  <c r="T443" i="2" s="1"/>
  <c r="F443" i="2" s="1"/>
  <c r="R447" i="2"/>
  <c r="S447" i="2" s="1"/>
  <c r="T447" i="2" s="1"/>
  <c r="F447" i="2" s="1"/>
  <c r="R451" i="2"/>
  <c r="S451" i="2" s="1"/>
  <c r="T451" i="2" s="1"/>
  <c r="F451" i="2" s="1"/>
  <c r="R457" i="2"/>
  <c r="S457" i="2" s="1"/>
  <c r="T457" i="2" s="1"/>
  <c r="F457" i="2" s="1"/>
  <c r="R461" i="2"/>
  <c r="S461" i="2" s="1"/>
  <c r="T461" i="2" s="1"/>
  <c r="F461" i="2" s="1"/>
  <c r="R465" i="2"/>
  <c r="S465" i="2" s="1"/>
  <c r="T465" i="2" s="1"/>
  <c r="F465" i="2" s="1"/>
  <c r="R469" i="2"/>
  <c r="S469" i="2" s="1"/>
  <c r="T469" i="2" s="1"/>
  <c r="R473" i="2"/>
  <c r="S473" i="2" s="1"/>
  <c r="T473" i="2" s="1"/>
  <c r="F473" i="2" s="1"/>
  <c r="R477" i="2"/>
  <c r="S477" i="2" s="1"/>
  <c r="T477" i="2" s="1"/>
  <c r="F477" i="2" s="1"/>
  <c r="R481" i="2"/>
  <c r="S481" i="2" s="1"/>
  <c r="T481" i="2" s="1"/>
  <c r="F481" i="2" s="1"/>
  <c r="R485" i="2"/>
  <c r="S485" i="2" s="1"/>
  <c r="T485" i="2" s="1"/>
  <c r="F485" i="2" s="1"/>
  <c r="R489" i="2"/>
  <c r="S489" i="2" s="1"/>
  <c r="T489" i="2" s="1"/>
  <c r="F489" i="2" s="1"/>
  <c r="R493" i="2"/>
  <c r="S493" i="2" s="1"/>
  <c r="T493" i="2" s="1"/>
  <c r="F493" i="2" s="1"/>
  <c r="R497" i="2"/>
  <c r="S497" i="2" s="1"/>
  <c r="T497" i="2" s="1"/>
  <c r="F497" i="2" s="1"/>
  <c r="R508" i="2"/>
  <c r="S508" i="2" s="1"/>
  <c r="T508" i="2" s="1"/>
  <c r="F508" i="2" s="1"/>
  <c r="R514" i="2"/>
  <c r="S514" i="2" s="1"/>
  <c r="T514" i="2" s="1"/>
  <c r="F514" i="2" s="1"/>
  <c r="R518" i="2"/>
  <c r="S518" i="2" s="1"/>
  <c r="T518" i="2" s="1"/>
  <c r="F518" i="2" s="1"/>
  <c r="R528" i="2"/>
  <c r="S528" i="2" s="1"/>
  <c r="T528" i="2" s="1"/>
  <c r="R549" i="2"/>
  <c r="S549" i="2" s="1"/>
  <c r="T549" i="2" s="1"/>
  <c r="F549" i="2" s="1"/>
  <c r="R553" i="2"/>
  <c r="S553" i="2" s="1"/>
  <c r="T553" i="2" s="1"/>
  <c r="F553" i="2" s="1"/>
  <c r="R557" i="2"/>
  <c r="S557" i="2" s="1"/>
  <c r="T557" i="2" s="1"/>
  <c r="F557" i="2" s="1"/>
  <c r="R561" i="2"/>
  <c r="S561" i="2" s="1"/>
  <c r="T561" i="2" s="1"/>
  <c r="F561" i="2" s="1"/>
  <c r="R565" i="2"/>
  <c r="S565" i="2" s="1"/>
  <c r="T565" i="2" s="1"/>
  <c r="F565" i="2" s="1"/>
  <c r="R569" i="2"/>
  <c r="S569" i="2" s="1"/>
  <c r="T569" i="2" s="1"/>
  <c r="F569" i="2" s="1"/>
  <c r="R573" i="2"/>
  <c r="S573" i="2" s="1"/>
  <c r="T573" i="2" s="1"/>
  <c r="F573" i="2" s="1"/>
  <c r="R577" i="2"/>
  <c r="S577" i="2" s="1"/>
  <c r="T577" i="2" s="1"/>
  <c r="F577" i="2" s="1"/>
  <c r="R581" i="2"/>
  <c r="S581" i="2" s="1"/>
  <c r="T581" i="2" s="1"/>
  <c r="F581" i="2" s="1"/>
  <c r="R585" i="2"/>
  <c r="S585" i="2" s="1"/>
  <c r="T585" i="2" s="1"/>
  <c r="F585" i="2" s="1"/>
  <c r="R589" i="2"/>
  <c r="S589" i="2" s="1"/>
  <c r="T589" i="2" s="1"/>
  <c r="F589" i="2" s="1"/>
  <c r="R593" i="2"/>
  <c r="S593" i="2" s="1"/>
  <c r="T593" i="2" s="1"/>
  <c r="F593" i="2" s="1"/>
  <c r="R597" i="2"/>
  <c r="S597" i="2" s="1"/>
  <c r="T597" i="2" s="1"/>
  <c r="F597" i="2" s="1"/>
  <c r="R601" i="2"/>
  <c r="S601" i="2" s="1"/>
  <c r="T601" i="2" s="1"/>
  <c r="F601" i="2" s="1"/>
  <c r="R605" i="2"/>
  <c r="S605" i="2" s="1"/>
  <c r="T605" i="2" s="1"/>
  <c r="F605" i="2" s="1"/>
  <c r="R609" i="2"/>
  <c r="S609" i="2" s="1"/>
  <c r="T609" i="2" s="1"/>
  <c r="F609" i="2" s="1"/>
  <c r="R613" i="2"/>
  <c r="S613" i="2" s="1"/>
  <c r="T613" i="2" s="1"/>
  <c r="F613" i="2" s="1"/>
  <c r="R617" i="2"/>
  <c r="S617" i="2" s="1"/>
  <c r="T617" i="2" s="1"/>
  <c r="F617" i="2" s="1"/>
  <c r="R621" i="2"/>
  <c r="S621" i="2" s="1"/>
  <c r="T621" i="2" s="1"/>
  <c r="F621" i="2" s="1"/>
  <c r="R626" i="2"/>
  <c r="S626" i="2" s="1"/>
  <c r="T626" i="2" s="1"/>
  <c r="F626" i="2" s="1"/>
  <c r="R630" i="2"/>
  <c r="S630" i="2" s="1"/>
  <c r="T630" i="2" s="1"/>
  <c r="F630" i="2" s="1"/>
  <c r="R634" i="2"/>
  <c r="S634" i="2" s="1"/>
  <c r="T634" i="2" s="1"/>
  <c r="F634" i="2" s="1"/>
  <c r="R640" i="2"/>
  <c r="S640" i="2" s="1"/>
  <c r="T640" i="2" s="1"/>
  <c r="F640" i="2" s="1"/>
  <c r="R644" i="2"/>
  <c r="S644" i="2" s="1"/>
  <c r="T644" i="2" s="1"/>
  <c r="F644" i="2" s="1"/>
  <c r="R656" i="2"/>
  <c r="S656" i="2" s="1"/>
  <c r="T656" i="2" s="1"/>
  <c r="F656" i="2" s="1"/>
  <c r="R660" i="2"/>
  <c r="S660" i="2" s="1"/>
  <c r="T660" i="2" s="1"/>
  <c r="F660" i="2" s="1"/>
  <c r="R666" i="2"/>
  <c r="S666" i="2" s="1"/>
  <c r="T666" i="2" s="1"/>
  <c r="F666" i="2" s="1"/>
  <c r="R677" i="2"/>
  <c r="S677" i="2" s="1"/>
  <c r="T677" i="2" s="1"/>
  <c r="F677" i="2" s="1"/>
  <c r="R681" i="2"/>
  <c r="S681" i="2" s="1"/>
  <c r="T681" i="2" s="1"/>
  <c r="R704" i="2"/>
  <c r="S704" i="2" s="1"/>
  <c r="T704" i="2" s="1"/>
  <c r="F704" i="2" s="1"/>
  <c r="R708" i="2"/>
  <c r="S708" i="2" s="1"/>
  <c r="T708" i="2" s="1"/>
  <c r="F708" i="2" s="1"/>
  <c r="R717" i="2"/>
  <c r="S717" i="2" s="1"/>
  <c r="T717" i="2" s="1"/>
  <c r="F717" i="2" s="1"/>
  <c r="R721" i="2"/>
  <c r="S721" i="2" s="1"/>
  <c r="T721" i="2" s="1"/>
  <c r="F721" i="2" s="1"/>
  <c r="R725" i="2"/>
  <c r="S725" i="2" s="1"/>
  <c r="T725" i="2" s="1"/>
  <c r="F725" i="2" s="1"/>
  <c r="R729" i="2"/>
  <c r="S729" i="2" s="1"/>
  <c r="T729" i="2" s="1"/>
  <c r="R734" i="2"/>
  <c r="S734" i="2" s="1"/>
  <c r="T734" i="2" s="1"/>
  <c r="R753" i="2"/>
  <c r="S753" i="2" s="1"/>
  <c r="T753" i="2" s="1"/>
  <c r="R760" i="2"/>
  <c r="S760" i="2" s="1"/>
  <c r="R764" i="2"/>
  <c r="S764" i="2" s="1"/>
  <c r="T764" i="2" s="1"/>
  <c r="F764" i="2" s="1"/>
  <c r="R768" i="2"/>
  <c r="S768" i="2" s="1"/>
  <c r="T768" i="2" s="1"/>
  <c r="F768" i="2" s="1"/>
  <c r="R772" i="2"/>
  <c r="S772" i="2" s="1"/>
  <c r="T772" i="2" s="1"/>
  <c r="R320" i="2"/>
  <c r="R783" i="2"/>
  <c r="S783" i="2" s="1"/>
  <c r="T783" i="2" s="1"/>
  <c r="F783" i="2" s="1"/>
  <c r="R788" i="2"/>
  <c r="S788" i="2" s="1"/>
  <c r="T788" i="2" s="1"/>
  <c r="F788" i="2" s="1"/>
  <c r="R792" i="2"/>
  <c r="S792" i="2" s="1"/>
  <c r="T792" i="2" s="1"/>
  <c r="F792" i="2" s="1"/>
  <c r="R799" i="2"/>
  <c r="S799" i="2" s="1"/>
  <c r="T799" i="2" s="1"/>
  <c r="F799" i="2" s="1"/>
  <c r="R803" i="2"/>
  <c r="S803" i="2" s="1"/>
  <c r="R809" i="2"/>
  <c r="S809" i="2" s="1"/>
  <c r="T809" i="2" s="1"/>
  <c r="F809" i="2" s="1"/>
  <c r="R814" i="2"/>
  <c r="R821" i="2"/>
  <c r="S821" i="2" s="1"/>
  <c r="T821" i="2" s="1"/>
  <c r="R825" i="2"/>
  <c r="S825" i="2" s="1"/>
  <c r="T825" i="2" s="1"/>
  <c r="F825" i="2" s="1"/>
  <c r="R829" i="2"/>
  <c r="S829" i="2" s="1"/>
  <c r="T829" i="2" s="1"/>
  <c r="F829" i="2" s="1"/>
  <c r="R833" i="2"/>
  <c r="S833" i="2" s="1"/>
  <c r="T833" i="2" s="1"/>
  <c r="F833" i="2" s="1"/>
  <c r="R837" i="2"/>
  <c r="S837" i="2" s="1"/>
  <c r="T837" i="2" s="1"/>
  <c r="F837" i="2" s="1"/>
  <c r="R842" i="2"/>
  <c r="S842" i="2" s="1"/>
  <c r="T842" i="2" s="1"/>
  <c r="F842" i="2" s="1"/>
  <c r="R846" i="2"/>
  <c r="S846" i="2" s="1"/>
  <c r="T846" i="2" s="1"/>
  <c r="F846" i="2" s="1"/>
  <c r="R850" i="2"/>
  <c r="S850" i="2" s="1"/>
  <c r="T850" i="2" s="1"/>
  <c r="F850" i="2" s="1"/>
  <c r="R854" i="2"/>
  <c r="S854" i="2" s="1"/>
  <c r="T854" i="2" s="1"/>
  <c r="F854" i="2" s="1"/>
  <c r="R858" i="2"/>
  <c r="S858" i="2" s="1"/>
  <c r="T858" i="2" s="1"/>
  <c r="R862" i="2"/>
  <c r="S862" i="2" s="1"/>
  <c r="T862" i="2" s="1"/>
  <c r="F862" i="2" s="1"/>
  <c r="R868" i="2"/>
  <c r="S868" i="2" s="1"/>
  <c r="T868" i="2" s="1"/>
  <c r="F868" i="2" s="1"/>
  <c r="R871" i="2"/>
  <c r="S871" i="2" s="1"/>
  <c r="T871" i="2" s="1"/>
  <c r="R875" i="2"/>
  <c r="S875" i="2" s="1"/>
  <c r="T875" i="2" s="1"/>
  <c r="F875" i="2" s="1"/>
  <c r="R884" i="2"/>
  <c r="S884" i="2" s="1"/>
  <c r="T884" i="2" s="1"/>
  <c r="F884" i="2" s="1"/>
  <c r="R890" i="2"/>
  <c r="S890" i="2" s="1"/>
  <c r="T890" i="2" s="1"/>
  <c r="F890" i="2" s="1"/>
  <c r="R895" i="2"/>
  <c r="S895" i="2" s="1"/>
  <c r="T895" i="2" s="1"/>
  <c r="F895" i="2" s="1"/>
  <c r="R899" i="2"/>
  <c r="S899" i="2" s="1"/>
  <c r="T899" i="2" s="1"/>
  <c r="F899" i="2" s="1"/>
  <c r="R911" i="2"/>
  <c r="S911" i="2" s="1"/>
  <c r="T911" i="2" s="1"/>
  <c r="F911" i="2" s="1"/>
  <c r="R915" i="2"/>
  <c r="S915" i="2" s="1"/>
  <c r="T915" i="2" s="1"/>
  <c r="F915" i="2" s="1"/>
  <c r="R919" i="2"/>
  <c r="S919" i="2" s="1"/>
  <c r="T919" i="2" s="1"/>
  <c r="F919" i="2" s="1"/>
  <c r="R923" i="2"/>
  <c r="S923" i="2" s="1"/>
  <c r="T923" i="2" s="1"/>
  <c r="F923" i="2" s="1"/>
  <c r="R927" i="2"/>
  <c r="S927" i="2" s="1"/>
  <c r="T927" i="2" s="1"/>
  <c r="F927" i="2" s="1"/>
  <c r="R931" i="2"/>
  <c r="S931" i="2" s="1"/>
  <c r="T931" i="2" s="1"/>
  <c r="F931" i="2" s="1"/>
  <c r="R935" i="2"/>
  <c r="S935" i="2" s="1"/>
  <c r="T935" i="2" s="1"/>
  <c r="F935" i="2" s="1"/>
  <c r="R939" i="2"/>
  <c r="S939" i="2" s="1"/>
  <c r="T939" i="2" s="1"/>
  <c r="F939" i="2" s="1"/>
  <c r="R946" i="2"/>
  <c r="S946" i="2" s="1"/>
  <c r="T946" i="2" s="1"/>
  <c r="F946" i="2" s="1"/>
  <c r="R950" i="2"/>
  <c r="S950" i="2" s="1"/>
  <c r="T950" i="2" s="1"/>
  <c r="R954" i="2"/>
  <c r="S954" i="2" s="1"/>
  <c r="T954" i="2" s="1"/>
  <c r="R958" i="2"/>
  <c r="S958" i="2" s="1"/>
  <c r="T958" i="2" s="1"/>
  <c r="F958" i="2" s="1"/>
  <c r="R962" i="2"/>
  <c r="S962" i="2" s="1"/>
  <c r="T962" i="2" s="1"/>
  <c r="R966" i="2"/>
  <c r="S966" i="2" s="1"/>
  <c r="T966" i="2" s="1"/>
  <c r="F966" i="2" s="1"/>
  <c r="R970" i="2"/>
  <c r="S970" i="2" s="1"/>
  <c r="T970" i="2" s="1"/>
  <c r="F970" i="2" s="1"/>
  <c r="R975" i="2"/>
  <c r="S975" i="2" s="1"/>
  <c r="T975" i="2" s="1"/>
  <c r="F975" i="2" s="1"/>
  <c r="R979" i="2"/>
  <c r="S979" i="2" s="1"/>
  <c r="T979" i="2" s="1"/>
  <c r="F979" i="2" s="1"/>
  <c r="R983" i="2"/>
  <c r="S983" i="2" s="1"/>
  <c r="T983" i="2" s="1"/>
  <c r="F983" i="2" s="1"/>
  <c r="R987" i="2"/>
  <c r="S987" i="2" s="1"/>
  <c r="T987" i="2" s="1"/>
  <c r="F987" i="2" s="1"/>
  <c r="R991" i="2"/>
  <c r="S991" i="2" s="1"/>
  <c r="T991" i="2" s="1"/>
  <c r="R995" i="2"/>
  <c r="S995" i="2" s="1"/>
  <c r="T995" i="2" s="1"/>
  <c r="F995" i="2" s="1"/>
  <c r="R998" i="2"/>
  <c r="S998" i="2" s="1"/>
  <c r="T998" i="2" s="1"/>
  <c r="F998" i="2" s="1"/>
  <c r="R1003" i="2"/>
  <c r="S1003" i="2" s="1"/>
  <c r="T1003" i="2" s="1"/>
  <c r="F1003" i="2" s="1"/>
  <c r="R1007" i="2"/>
  <c r="S1007" i="2" s="1"/>
  <c r="T1007" i="2" s="1"/>
  <c r="F1007" i="2" s="1"/>
  <c r="R1012" i="2"/>
  <c r="S1012" i="2" s="1"/>
  <c r="T1012" i="2" s="1"/>
  <c r="F1012" i="2" s="1"/>
  <c r="R1016" i="2"/>
  <c r="S1016" i="2" s="1"/>
  <c r="T1016" i="2" s="1"/>
  <c r="F1016" i="2" s="1"/>
  <c r="R1020" i="2"/>
  <c r="S1020" i="2" s="1"/>
  <c r="T1020" i="2" s="1"/>
  <c r="F1020" i="2" s="1"/>
  <c r="R1024" i="2"/>
  <c r="S1024" i="2" s="1"/>
  <c r="T1024" i="2" s="1"/>
  <c r="F1024" i="2" s="1"/>
  <c r="R1032" i="2"/>
  <c r="S1032" i="2" s="1"/>
  <c r="T1032" i="2" s="1"/>
  <c r="F1032" i="2" s="1"/>
  <c r="R1036" i="2"/>
  <c r="S1036" i="2" s="1"/>
  <c r="T1036" i="2" s="1"/>
  <c r="F1036" i="2" s="1"/>
  <c r="R1040" i="2"/>
  <c r="S1040" i="2" s="1"/>
  <c r="T1040" i="2" s="1"/>
  <c r="R1044" i="2"/>
  <c r="R1050" i="2"/>
  <c r="S1050" i="2" s="1"/>
  <c r="T1050" i="2" s="1"/>
  <c r="F1050" i="2" s="1"/>
  <c r="R1054" i="2"/>
  <c r="S1054" i="2" s="1"/>
  <c r="T1054" i="2" s="1"/>
  <c r="F1054" i="2" s="1"/>
  <c r="R1058" i="2"/>
  <c r="S1058" i="2" s="1"/>
  <c r="T1058" i="2" s="1"/>
  <c r="F1058" i="2" s="1"/>
  <c r="R1062" i="2"/>
  <c r="S1062" i="2" s="1"/>
  <c r="T1062" i="2" s="1"/>
  <c r="F1062" i="2" s="1"/>
  <c r="R1066" i="2"/>
  <c r="S1066" i="2" s="1"/>
  <c r="T1066" i="2" s="1"/>
  <c r="F1066" i="2" s="1"/>
  <c r="R1070" i="2"/>
  <c r="S1070" i="2" s="1"/>
  <c r="T1070" i="2" s="1"/>
  <c r="F1070" i="2" s="1"/>
  <c r="R1074" i="2"/>
  <c r="S1074" i="2" s="1"/>
  <c r="T1074" i="2" s="1"/>
  <c r="F1074" i="2" s="1"/>
  <c r="R1085" i="2"/>
  <c r="S1085" i="2" s="1"/>
  <c r="T1085" i="2" s="1"/>
  <c r="R1092" i="2"/>
  <c r="S1092" i="2" s="1"/>
  <c r="T1092" i="2" s="1"/>
  <c r="F1092" i="2" s="1"/>
  <c r="R1096" i="2"/>
  <c r="S1096" i="2" s="1"/>
  <c r="T1096" i="2" s="1"/>
  <c r="F1096" i="2" s="1"/>
  <c r="R1107" i="2"/>
  <c r="S1107" i="2" s="1"/>
  <c r="T1107" i="2" s="1"/>
  <c r="F1107" i="2" s="1"/>
  <c r="R1111" i="2"/>
  <c r="S1111" i="2" s="1"/>
  <c r="T1111" i="2" s="1"/>
  <c r="F1111" i="2" s="1"/>
  <c r="R1115" i="2"/>
  <c r="S1115" i="2" s="1"/>
  <c r="T1115" i="2" s="1"/>
  <c r="F1115" i="2" s="1"/>
  <c r="R1119" i="2"/>
  <c r="S1119" i="2" s="1"/>
  <c r="T1119" i="2" s="1"/>
  <c r="F1119" i="2" s="1"/>
  <c r="R1123" i="2"/>
  <c r="S1123" i="2" s="1"/>
  <c r="T1123" i="2" s="1"/>
  <c r="F1123" i="2" s="1"/>
  <c r="R1127" i="2"/>
  <c r="S1127" i="2" s="1"/>
  <c r="R1132" i="2"/>
  <c r="S1132" i="2" s="1"/>
  <c r="T1132" i="2" s="1"/>
  <c r="F1132" i="2" s="1"/>
  <c r="R1136" i="2"/>
  <c r="S1136" i="2" s="1"/>
  <c r="T1136" i="2" s="1"/>
  <c r="F1136" i="2" s="1"/>
  <c r="R1141" i="2"/>
  <c r="S1141" i="2" s="1"/>
  <c r="T1141" i="2" s="1"/>
  <c r="F1141" i="2" s="1"/>
  <c r="R1148" i="2"/>
  <c r="S1148" i="2" s="1"/>
  <c r="T1148" i="2" s="1"/>
  <c r="F1148" i="2" s="1"/>
  <c r="R1152" i="2"/>
  <c r="S1152" i="2" s="1"/>
  <c r="T1152" i="2" s="1"/>
  <c r="F1152" i="2" s="1"/>
  <c r="R1156" i="2"/>
  <c r="S1156" i="2" s="1"/>
  <c r="T1156" i="2" s="1"/>
  <c r="F1156" i="2" s="1"/>
  <c r="R1160" i="2"/>
  <c r="S1160" i="2" s="1"/>
  <c r="T1160" i="2" s="1"/>
  <c r="F1160" i="2" s="1"/>
  <c r="R1164" i="2"/>
  <c r="S1164" i="2" s="1"/>
  <c r="T1164" i="2" s="1"/>
  <c r="F1164" i="2" s="1"/>
  <c r="R1168" i="2"/>
  <c r="S1168" i="2" s="1"/>
  <c r="T1168" i="2" s="1"/>
  <c r="F1168" i="2" s="1"/>
  <c r="R1176" i="2"/>
  <c r="S1176" i="2" s="1"/>
  <c r="T1176" i="2" s="1"/>
  <c r="F1176" i="2" s="1"/>
  <c r="R1180" i="2"/>
  <c r="S1180" i="2" s="1"/>
  <c r="T1180" i="2" s="1"/>
  <c r="F1180" i="2" s="1"/>
  <c r="R1183" i="2"/>
  <c r="R1190" i="2"/>
  <c r="S1190" i="2" s="1"/>
  <c r="T1190" i="2" s="1"/>
  <c r="F1190" i="2" s="1"/>
  <c r="R1194" i="2"/>
  <c r="S1194" i="2" s="1"/>
  <c r="T1194" i="2" s="1"/>
  <c r="F1194" i="2" s="1"/>
  <c r="R1198" i="2"/>
  <c r="S1198" i="2" s="1"/>
  <c r="T1198" i="2" s="1"/>
  <c r="F1198" i="2" s="1"/>
  <c r="R1202" i="2"/>
  <c r="S1202" i="2" s="1"/>
  <c r="T1202" i="2" s="1"/>
  <c r="F1202" i="2" s="1"/>
  <c r="R1206" i="2"/>
  <c r="S1206" i="2" s="1"/>
  <c r="T1206" i="2" s="1"/>
  <c r="F1206" i="2" s="1"/>
  <c r="R1210" i="2"/>
  <c r="S1210" i="2" s="1"/>
  <c r="T1210" i="2" s="1"/>
  <c r="F1210" i="2" s="1"/>
  <c r="R1215" i="2"/>
  <c r="S1215" i="2" s="1"/>
  <c r="R1219" i="2"/>
  <c r="S1219" i="2" s="1"/>
  <c r="T1219" i="2" s="1"/>
  <c r="F1219" i="2" s="1"/>
  <c r="R1223" i="2"/>
  <c r="S1223" i="2" s="1"/>
  <c r="T1223" i="2" s="1"/>
  <c r="F1223" i="2" s="1"/>
  <c r="R1228" i="2"/>
  <c r="S1228" i="2" s="1"/>
  <c r="T1228" i="2" s="1"/>
  <c r="F1228" i="2" s="1"/>
  <c r="R1235" i="2"/>
  <c r="S1235" i="2" s="1"/>
  <c r="T1235" i="2" s="1"/>
  <c r="R1244" i="2"/>
  <c r="S1244" i="2" s="1"/>
  <c r="T1244" i="2" s="1"/>
  <c r="R1251" i="2"/>
  <c r="S1251" i="2" s="1"/>
  <c r="T1251" i="2" s="1"/>
  <c r="F1251" i="2" s="1"/>
  <c r="R1258" i="2"/>
  <c r="S1258" i="2" s="1"/>
  <c r="T1258" i="2" s="1"/>
  <c r="F1258" i="2" s="1"/>
  <c r="R1261" i="2"/>
  <c r="S1261" i="2" s="1"/>
  <c r="T1261" i="2" s="1"/>
  <c r="F1261" i="2" s="1"/>
  <c r="R1265" i="2"/>
  <c r="S1265" i="2" s="1"/>
  <c r="T1265" i="2" s="1"/>
  <c r="F1265" i="2" s="1"/>
  <c r="R1269" i="2"/>
  <c r="S1269" i="2" s="1"/>
  <c r="R1273" i="2"/>
  <c r="S1273" i="2" s="1"/>
  <c r="T1273" i="2" s="1"/>
  <c r="F1273" i="2" s="1"/>
  <c r="R1277" i="2"/>
  <c r="S1277" i="2" s="1"/>
  <c r="T1277" i="2" s="1"/>
  <c r="F1277" i="2" s="1"/>
  <c r="R1284" i="2"/>
  <c r="S1284" i="2" s="1"/>
  <c r="T1284" i="2" s="1"/>
  <c r="F1284" i="2" s="1"/>
  <c r="R1289" i="2"/>
  <c r="S1289" i="2" s="1"/>
  <c r="R1294" i="2"/>
  <c r="S1294" i="2" s="1"/>
  <c r="T1294" i="2" s="1"/>
  <c r="R1298" i="2"/>
  <c r="S1298" i="2" s="1"/>
  <c r="R1304" i="2"/>
  <c r="S1304" i="2" s="1"/>
  <c r="R1308" i="2"/>
  <c r="S1308" i="2" s="1"/>
  <c r="T1308" i="2" s="1"/>
  <c r="F1308" i="2" s="1"/>
  <c r="R1316" i="2"/>
  <c r="S1316" i="2" s="1"/>
  <c r="T1316" i="2" s="1"/>
  <c r="F1316" i="2" s="1"/>
  <c r="R1322" i="2"/>
  <c r="S1322" i="2" s="1"/>
  <c r="T1322" i="2" s="1"/>
  <c r="F1322" i="2" s="1"/>
  <c r="R1329" i="2"/>
  <c r="S1329" i="2" s="1"/>
  <c r="T1329" i="2" s="1"/>
  <c r="F1329" i="2" s="1"/>
  <c r="R1333" i="2"/>
  <c r="S1333" i="2" s="1"/>
  <c r="T1333" i="2" s="1"/>
  <c r="R1348" i="2"/>
  <c r="S1348" i="2" s="1"/>
  <c r="T1348" i="2" s="1"/>
  <c r="F1348" i="2" s="1"/>
  <c r="R1355" i="2"/>
  <c r="S1355" i="2" s="1"/>
  <c r="T1355" i="2" s="1"/>
  <c r="F1355" i="2" s="1"/>
  <c r="R1359" i="2"/>
  <c r="S1359" i="2" s="1"/>
  <c r="T1359" i="2" s="1"/>
  <c r="F1359" i="2" s="1"/>
  <c r="R1364" i="2"/>
  <c r="S1364" i="2" s="1"/>
  <c r="T1364" i="2" s="1"/>
  <c r="R1370" i="2"/>
  <c r="S1370" i="2" s="1"/>
  <c r="T1370" i="2" s="1"/>
  <c r="F1370" i="2" s="1"/>
  <c r="R1374" i="2"/>
  <c r="S1374" i="2" s="1"/>
  <c r="T1374" i="2" s="1"/>
  <c r="F1374" i="2" s="1"/>
  <c r="R1378" i="2"/>
  <c r="S1378" i="2" s="1"/>
  <c r="T1378" i="2" s="1"/>
  <c r="F1378" i="2" s="1"/>
  <c r="R1382" i="2"/>
  <c r="S1382" i="2" s="1"/>
  <c r="T1382" i="2" s="1"/>
  <c r="F1382" i="2" s="1"/>
  <c r="R1386" i="2"/>
  <c r="S1386" i="2" s="1"/>
  <c r="T1386" i="2" s="1"/>
  <c r="F1386" i="2" s="1"/>
  <c r="R1390" i="2"/>
  <c r="S1390" i="2" s="1"/>
  <c r="T1390" i="2" s="1"/>
  <c r="F1390" i="2" s="1"/>
  <c r="R1394" i="2"/>
  <c r="S1394" i="2" s="1"/>
  <c r="T1394" i="2" s="1"/>
  <c r="F1394" i="2" s="1"/>
  <c r="R1398" i="2"/>
  <c r="S1398" i="2" s="1"/>
  <c r="T1398" i="2" s="1"/>
  <c r="F1398" i="2" s="1"/>
  <c r="R1402" i="2"/>
  <c r="S1402" i="2" s="1"/>
  <c r="T1402" i="2" s="1"/>
  <c r="F1402" i="2" s="1"/>
  <c r="R1406" i="2"/>
  <c r="S1406" i="2" s="1"/>
  <c r="T1406" i="2" s="1"/>
  <c r="F1406" i="2" s="1"/>
  <c r="R1410" i="2"/>
  <c r="S1410" i="2" s="1"/>
  <c r="T1410" i="2" s="1"/>
  <c r="F1410" i="2" s="1"/>
  <c r="R1414" i="2"/>
  <c r="S1414" i="2" s="1"/>
  <c r="T1414" i="2" s="1"/>
  <c r="F1414" i="2" s="1"/>
  <c r="R1420" i="2"/>
  <c r="S1420" i="2" s="1"/>
  <c r="T1420" i="2" s="1"/>
  <c r="F1420" i="2" s="1"/>
  <c r="R1424" i="2"/>
  <c r="S1424" i="2" s="1"/>
  <c r="T1424" i="2" s="1"/>
  <c r="R1419" i="2"/>
  <c r="S1419" i="2" s="1"/>
  <c r="T1419" i="2" s="1"/>
  <c r="F1419" i="2" s="1"/>
  <c r="R1431" i="2"/>
  <c r="R1435" i="2"/>
  <c r="S1435" i="2" s="1"/>
  <c r="T1435" i="2" s="1"/>
  <c r="F1435" i="2" s="1"/>
  <c r="R1439" i="2"/>
  <c r="S1439" i="2" s="1"/>
  <c r="T1439" i="2" s="1"/>
  <c r="F1439" i="2" s="1"/>
  <c r="R1443" i="2"/>
  <c r="S1443" i="2" s="1"/>
  <c r="T1443" i="2" s="1"/>
  <c r="F1443" i="2" s="1"/>
  <c r="R1447" i="2"/>
  <c r="S1447" i="2" s="1"/>
  <c r="T1447" i="2" s="1"/>
  <c r="R1451" i="2"/>
  <c r="S1451" i="2" s="1"/>
  <c r="T1451" i="2" s="1"/>
  <c r="F1451" i="2" s="1"/>
  <c r="R1455" i="2"/>
  <c r="S1455" i="2" s="1"/>
  <c r="T1455" i="2" s="1"/>
  <c r="F1455" i="2" s="1"/>
  <c r="R1460" i="2"/>
  <c r="S1460" i="2" s="1"/>
  <c r="T1460" i="2" s="1"/>
  <c r="F1460" i="2" s="1"/>
  <c r="R1465" i="2"/>
  <c r="S1465" i="2" s="1"/>
  <c r="T1465" i="2" s="1"/>
  <c r="F1465" i="2" s="1"/>
  <c r="R1473" i="2"/>
  <c r="S1473" i="2" s="1"/>
  <c r="T1473" i="2" s="1"/>
  <c r="F1473" i="2" s="1"/>
  <c r="R1477" i="2"/>
  <c r="S1477" i="2" s="1"/>
  <c r="T1477" i="2" s="1"/>
  <c r="R1481" i="2"/>
  <c r="R1487" i="2"/>
  <c r="S1487" i="2" s="1"/>
  <c r="T1487" i="2" s="1"/>
  <c r="F1487" i="2" s="1"/>
  <c r="R1495" i="2"/>
  <c r="S1495" i="2" s="1"/>
  <c r="T1495" i="2" s="1"/>
  <c r="F1495" i="2" s="1"/>
  <c r="R1499" i="2"/>
  <c r="S1499" i="2" s="1"/>
  <c r="T1499" i="2" s="1"/>
  <c r="F1499" i="2" s="1"/>
  <c r="R1503" i="2"/>
  <c r="S1503" i="2" s="1"/>
  <c r="T1503" i="2" s="1"/>
  <c r="R1526" i="2"/>
  <c r="S1526" i="2" s="1"/>
  <c r="T1526" i="2" s="1"/>
  <c r="F1526" i="2" s="1"/>
  <c r="R1530" i="2"/>
  <c r="S1530" i="2" s="1"/>
  <c r="T1530" i="2" s="1"/>
  <c r="F1530" i="2" s="1"/>
  <c r="R1534" i="2"/>
  <c r="S1534" i="2" s="1"/>
  <c r="T1534" i="2" s="1"/>
  <c r="F1534" i="2" s="1"/>
  <c r="R1538" i="2"/>
  <c r="S1538" i="2" s="1"/>
  <c r="T1538" i="2" s="1"/>
  <c r="F1538" i="2" s="1"/>
  <c r="R1542" i="2"/>
  <c r="S1542" i="2" s="1"/>
  <c r="T1542" i="2" s="1"/>
  <c r="F1542" i="2" s="1"/>
  <c r="R1546" i="2"/>
  <c r="S1546" i="2" s="1"/>
  <c r="T1546" i="2" s="1"/>
  <c r="F1546" i="2" s="1"/>
  <c r="R1550" i="2"/>
  <c r="S1550" i="2" s="1"/>
  <c r="T1550" i="2" s="1"/>
  <c r="F1550" i="2" s="1"/>
  <c r="R1554" i="2"/>
  <c r="S1554" i="2" s="1"/>
  <c r="T1554" i="2" s="1"/>
  <c r="F1554" i="2" s="1"/>
  <c r="R1558" i="2"/>
  <c r="S1558" i="2" s="1"/>
  <c r="T1558" i="2" s="1"/>
  <c r="F1558" i="2" s="1"/>
  <c r="R1562" i="2"/>
  <c r="S1562" i="2" s="1"/>
  <c r="T1562" i="2" s="1"/>
  <c r="F1562" i="2" s="1"/>
  <c r="R1566" i="2"/>
  <c r="S1566" i="2" s="1"/>
  <c r="T1566" i="2" s="1"/>
  <c r="F1566" i="2" s="1"/>
  <c r="R1570" i="2"/>
  <c r="S1570" i="2" s="1"/>
  <c r="T1570" i="2" s="1"/>
  <c r="F1570" i="2" s="1"/>
  <c r="R1575" i="2"/>
  <c r="S1575" i="2" s="1"/>
  <c r="T1575" i="2" s="1"/>
  <c r="F1575" i="2" s="1"/>
  <c r="R1581" i="2"/>
  <c r="S1581" i="2" s="1"/>
  <c r="T1581" i="2" s="1"/>
  <c r="F1581" i="2" s="1"/>
  <c r="R1586" i="2"/>
  <c r="S1586" i="2" s="1"/>
  <c r="T1586" i="2" s="1"/>
  <c r="F1586" i="2" s="1"/>
  <c r="R1590" i="2"/>
  <c r="S1590" i="2" s="1"/>
  <c r="T1590" i="2" s="1"/>
  <c r="F1590" i="2" s="1"/>
  <c r="R1597" i="2"/>
  <c r="S1597" i="2" s="1"/>
  <c r="T1597" i="2" s="1"/>
  <c r="F1597" i="2" s="1"/>
  <c r="R1601" i="2"/>
  <c r="S1601" i="2" s="1"/>
  <c r="T1601" i="2" s="1"/>
  <c r="F1601" i="2" s="1"/>
  <c r="R1605" i="2"/>
  <c r="S1605" i="2" s="1"/>
  <c r="T1605" i="2" s="1"/>
  <c r="F1605" i="2" s="1"/>
  <c r="R1610" i="2"/>
  <c r="S1610" i="2" s="1"/>
  <c r="T1610" i="2" s="1"/>
  <c r="F1610" i="2" s="1"/>
  <c r="R1614" i="2"/>
  <c r="S1614" i="2" s="1"/>
  <c r="T1614" i="2" s="1"/>
  <c r="F1614" i="2" s="1"/>
  <c r="R1628" i="2"/>
  <c r="R1634" i="2"/>
  <c r="S1634" i="2" s="1"/>
  <c r="T1634" i="2" s="1"/>
  <c r="F1634" i="2" s="1"/>
  <c r="R1638" i="2"/>
  <c r="S1638" i="2" s="1"/>
  <c r="T1638" i="2" s="1"/>
  <c r="F1638" i="2" s="1"/>
  <c r="R1644" i="2"/>
  <c r="S1644" i="2" s="1"/>
  <c r="T1644" i="2" s="1"/>
  <c r="R1649" i="2"/>
  <c r="S1649" i="2" s="1"/>
  <c r="T1649" i="2" s="1"/>
  <c r="F1649" i="2" s="1"/>
  <c r="R1654" i="2"/>
  <c r="S1654" i="2" s="1"/>
  <c r="T1654" i="2" s="1"/>
  <c r="F1654" i="2" s="1"/>
  <c r="R1658" i="2"/>
  <c r="S1658" i="2" s="1"/>
  <c r="T1658" i="2" s="1"/>
  <c r="R1662" i="2"/>
  <c r="S1662" i="2" s="1"/>
  <c r="T1662" i="2" s="1"/>
  <c r="F1662" i="2" s="1"/>
  <c r="R1666" i="2"/>
  <c r="S1666" i="2" s="1"/>
  <c r="T1666" i="2" s="1"/>
  <c r="R1670" i="2"/>
  <c r="S1670" i="2" s="1"/>
  <c r="T1670" i="2" s="1"/>
  <c r="F1670" i="2" s="1"/>
  <c r="R1674" i="2"/>
  <c r="S1674" i="2" s="1"/>
  <c r="T1674" i="2" s="1"/>
  <c r="F1674" i="2" s="1"/>
  <c r="R1678" i="2"/>
  <c r="S1678" i="2" s="1"/>
  <c r="T1678" i="2" s="1"/>
  <c r="F1678" i="2" s="1"/>
  <c r="R1682" i="2"/>
  <c r="S1682" i="2" s="1"/>
  <c r="T1682" i="2" s="1"/>
  <c r="F1682" i="2" s="1"/>
  <c r="R1693" i="2"/>
  <c r="S1693" i="2" s="1"/>
  <c r="T1693" i="2" s="1"/>
  <c r="F1693" i="2" s="1"/>
  <c r="R1691" i="2"/>
  <c r="S1691" i="2" s="1"/>
  <c r="T1691" i="2" s="1"/>
  <c r="F1691" i="2" s="1"/>
  <c r="R1696" i="2"/>
  <c r="S1696" i="2" s="1"/>
  <c r="T1696" i="2" s="1"/>
  <c r="F1696" i="2" s="1"/>
  <c r="R1708" i="2"/>
  <c r="S1708" i="2" s="1"/>
  <c r="T1708" i="2" s="1"/>
  <c r="F1708" i="2" s="1"/>
  <c r="R1723" i="2"/>
  <c r="S1723" i="2" s="1"/>
  <c r="T1723" i="2" s="1"/>
  <c r="F1723" i="2" s="1"/>
  <c r="R1727" i="2"/>
  <c r="S1727" i="2" s="1"/>
  <c r="T1727" i="2" s="1"/>
  <c r="F1727" i="2" s="1"/>
  <c r="R1731" i="2"/>
  <c r="S1731" i="2" s="1"/>
  <c r="T1731" i="2" s="1"/>
  <c r="F1731" i="2" s="1"/>
  <c r="R1740" i="2"/>
  <c r="S1740" i="2" s="1"/>
  <c r="T1740" i="2" s="1"/>
  <c r="F1740" i="2" s="1"/>
  <c r="R1744" i="2"/>
  <c r="S1744" i="2" s="1"/>
  <c r="T1744" i="2" s="1"/>
  <c r="F1744" i="2" s="1"/>
  <c r="R1748" i="2"/>
  <c r="S1748" i="2" s="1"/>
  <c r="T1748" i="2" s="1"/>
  <c r="F1748" i="2" s="1"/>
  <c r="R1752" i="2"/>
  <c r="S1752" i="2" s="1"/>
  <c r="T1752" i="2" s="1"/>
  <c r="F1752" i="2" s="1"/>
  <c r="R1757" i="2"/>
  <c r="S1757" i="2" s="1"/>
  <c r="T1757" i="2" s="1"/>
  <c r="F1757" i="2" s="1"/>
  <c r="R1762" i="2"/>
  <c r="S1762" i="2" s="1"/>
  <c r="T1762" i="2" s="1"/>
  <c r="F1762" i="2" s="1"/>
  <c r="R1758" i="2"/>
  <c r="S1758" i="2" s="1"/>
  <c r="T1758" i="2" s="1"/>
  <c r="F1758" i="2" s="1"/>
  <c r="R1772" i="2"/>
  <c r="S1772" i="2" s="1"/>
  <c r="T1772" i="2" s="1"/>
  <c r="F1772" i="2" s="1"/>
  <c r="R1776" i="2"/>
  <c r="S1776" i="2" s="1"/>
  <c r="T1776" i="2" s="1"/>
  <c r="R1780" i="2"/>
  <c r="S1780" i="2" s="1"/>
  <c r="T1780" i="2" s="1"/>
  <c r="F1780" i="2" s="1"/>
  <c r="R1784" i="2"/>
  <c r="S1784" i="2" s="1"/>
  <c r="T1784" i="2" s="1"/>
  <c r="F1784" i="2" s="1"/>
  <c r="R1792" i="2"/>
  <c r="S1792" i="2" s="1"/>
  <c r="T1792" i="2" s="1"/>
  <c r="F1792" i="2" s="1"/>
  <c r="R1796" i="2"/>
  <c r="S1796" i="2" s="1"/>
  <c r="T1796" i="2" s="1"/>
  <c r="F1796" i="2" s="1"/>
  <c r="R1791" i="2"/>
  <c r="S1791" i="2" s="1"/>
  <c r="T1791" i="2" s="1"/>
  <c r="F1791" i="2" s="1"/>
  <c r="R1870" i="2"/>
  <c r="S1870" i="2" s="1"/>
  <c r="T1870" i="2" s="1"/>
  <c r="R1924" i="2"/>
  <c r="S1924" i="2" s="1"/>
  <c r="T1924" i="2" s="1"/>
  <c r="F1924" i="2" s="1"/>
  <c r="R1963" i="2"/>
  <c r="S1963" i="2" s="1"/>
  <c r="T1963" i="2" s="1"/>
  <c r="R2006" i="2"/>
  <c r="S2006" i="2" s="1"/>
  <c r="T2006" i="2" s="1"/>
  <c r="F2006" i="2" s="1"/>
  <c r="R2079" i="2"/>
  <c r="S2079" i="2" s="1"/>
  <c r="T2079" i="2" s="1"/>
  <c r="R1808" i="2"/>
  <c r="S1808" i="2" s="1"/>
  <c r="T1808" i="2" s="1"/>
  <c r="F1808" i="2" s="1"/>
  <c r="R1812" i="2"/>
  <c r="R1816" i="2"/>
  <c r="S1816" i="2" s="1"/>
  <c r="T1816" i="2" s="1"/>
  <c r="F1816" i="2" s="1"/>
  <c r="R1820" i="2"/>
  <c r="S1820" i="2" s="1"/>
  <c r="T1820" i="2" s="1"/>
  <c r="F1820" i="2" s="1"/>
  <c r="R1824" i="2"/>
  <c r="S1824" i="2" s="1"/>
  <c r="T1824" i="2" s="1"/>
  <c r="F1824" i="2" s="1"/>
  <c r="R1828" i="2"/>
  <c r="S1828" i="2" s="1"/>
  <c r="T1828" i="2" s="1"/>
  <c r="F1828" i="2" s="1"/>
  <c r="R1832" i="2"/>
  <c r="S1832" i="2" s="1"/>
  <c r="T1832" i="2" s="1"/>
  <c r="F1832" i="2" s="1"/>
  <c r="R1836" i="2"/>
  <c r="R1840" i="2"/>
  <c r="S1840" i="2" s="1"/>
  <c r="T1840" i="2" s="1"/>
  <c r="F1840" i="2" s="1"/>
  <c r="R1848" i="2"/>
  <c r="S1848" i="2" s="1"/>
  <c r="T1848" i="2" s="1"/>
  <c r="F1848" i="2" s="1"/>
  <c r="R1852" i="2"/>
  <c r="R1856" i="2"/>
  <c r="S1856" i="2" s="1"/>
  <c r="T1856" i="2" s="1"/>
  <c r="F1856" i="2" s="1"/>
  <c r="R1860" i="2"/>
  <c r="S1860" i="2" s="1"/>
  <c r="T1860" i="2" s="1"/>
  <c r="F1860" i="2" s="1"/>
  <c r="R1864" i="2"/>
  <c r="S1864" i="2" s="1"/>
  <c r="T1864" i="2" s="1"/>
  <c r="F1864" i="2" s="1"/>
  <c r="R1872" i="2"/>
  <c r="S1872" i="2" s="1"/>
  <c r="T1872" i="2" s="1"/>
  <c r="F1872" i="2" s="1"/>
  <c r="R1877" i="2"/>
  <c r="S1877" i="2" s="1"/>
  <c r="T1877" i="2" s="1"/>
  <c r="R1891" i="2"/>
  <c r="S1891" i="2" s="1"/>
  <c r="T1891" i="2" s="1"/>
  <c r="F1891" i="2" s="1"/>
  <c r="R1895" i="2"/>
  <c r="S1895" i="2" s="1"/>
  <c r="T1895" i="2" s="1"/>
  <c r="F1895" i="2" s="1"/>
  <c r="R1899" i="2"/>
  <c r="S1899" i="2" s="1"/>
  <c r="T1899" i="2" s="1"/>
  <c r="F1899" i="2" s="1"/>
  <c r="R1907" i="2"/>
  <c r="S1907" i="2" s="1"/>
  <c r="T1907" i="2" s="1"/>
  <c r="F1907" i="2" s="1"/>
  <c r="R1911" i="2"/>
  <c r="S1911" i="2" s="1"/>
  <c r="T1911" i="2" s="1"/>
  <c r="R1915" i="2"/>
  <c r="S1915" i="2" s="1"/>
  <c r="T1915" i="2" s="1"/>
  <c r="F1915" i="2" s="1"/>
  <c r="R1921" i="2"/>
  <c r="S1921" i="2" s="1"/>
  <c r="T1921" i="2" s="1"/>
  <c r="F1921" i="2" s="1"/>
  <c r="R1929" i="2"/>
  <c r="S1929" i="2" s="1"/>
  <c r="T1929" i="2" s="1"/>
  <c r="R1933" i="2"/>
  <c r="S1933" i="2" s="1"/>
  <c r="T1933" i="2" s="1"/>
  <c r="F1933" i="2" s="1"/>
  <c r="R1937" i="2"/>
  <c r="S1937" i="2" s="1"/>
  <c r="T1937" i="2" s="1"/>
  <c r="F1937" i="2" s="1"/>
  <c r="R1944" i="2"/>
  <c r="S1944" i="2" s="1"/>
  <c r="T1944" i="2" s="1"/>
  <c r="F1944" i="2" s="1"/>
  <c r="R1955" i="2"/>
  <c r="S1955" i="2" s="1"/>
  <c r="T1955" i="2" s="1"/>
  <c r="F1955" i="2" s="1"/>
  <c r="R1971" i="2"/>
  <c r="S1971" i="2" s="1"/>
  <c r="T1971" i="2" s="1"/>
  <c r="F1971" i="2" s="1"/>
  <c r="R1975" i="2"/>
  <c r="S1975" i="2" s="1"/>
  <c r="T1975" i="2" s="1"/>
  <c r="F1975" i="2" s="1"/>
  <c r="R1980" i="2"/>
  <c r="S1980" i="2" s="1"/>
  <c r="N1980" i="2" s="1"/>
  <c r="R1984" i="2"/>
  <c r="S1984" i="2" s="1"/>
  <c r="T1984" i="2" s="1"/>
  <c r="R1988" i="2"/>
  <c r="S1988" i="2" s="1"/>
  <c r="T1988" i="2" s="1"/>
  <c r="F1988" i="2" s="1"/>
  <c r="R1992" i="2"/>
  <c r="S1992" i="2" s="1"/>
  <c r="T1992" i="2" s="1"/>
  <c r="F1992" i="2" s="1"/>
  <c r="R1996" i="2"/>
  <c r="S1996" i="2" s="1"/>
  <c r="T1996" i="2" s="1"/>
  <c r="F1996" i="2" s="1"/>
  <c r="R2003" i="2"/>
  <c r="S2003" i="2" s="1"/>
  <c r="T2003" i="2" s="1"/>
  <c r="F2003" i="2" s="1"/>
  <c r="R2008" i="2"/>
  <c r="S2008" i="2" s="1"/>
  <c r="T2008" i="2" s="1"/>
  <c r="F2008" i="2" s="1"/>
  <c r="R2013" i="2"/>
  <c r="S2013" i="2" s="1"/>
  <c r="T2013" i="2" s="1"/>
  <c r="F2013" i="2" s="1"/>
  <c r="R2021" i="2"/>
  <c r="S2021" i="2" s="1"/>
  <c r="T2021" i="2" s="1"/>
  <c r="R2025" i="2"/>
  <c r="S2025" i="2" s="1"/>
  <c r="T2025" i="2" s="1"/>
  <c r="F2025" i="2" s="1"/>
  <c r="R2029" i="2"/>
  <c r="S2029" i="2" s="1"/>
  <c r="T2029" i="2" s="1"/>
  <c r="F2029" i="2" s="1"/>
  <c r="R2033" i="2"/>
  <c r="S2033" i="2" s="1"/>
  <c r="T2033" i="2" s="1"/>
  <c r="F2033" i="2" s="1"/>
  <c r="R2037" i="2"/>
  <c r="S2037" i="2" s="1"/>
  <c r="T2037" i="2" s="1"/>
  <c r="F2037" i="2" s="1"/>
  <c r="R2041" i="2"/>
  <c r="S2041" i="2" s="1"/>
  <c r="T2041" i="2" s="1"/>
  <c r="F2041" i="2" s="1"/>
  <c r="R2045" i="2"/>
  <c r="S2045" i="2" s="1"/>
  <c r="T2045" i="2" s="1"/>
  <c r="F2045" i="2" s="1"/>
  <c r="R2049" i="2"/>
  <c r="S2049" i="2" s="1"/>
  <c r="T2049" i="2" s="1"/>
  <c r="F2049" i="2" s="1"/>
  <c r="R2053" i="2"/>
  <c r="S2053" i="2" s="1"/>
  <c r="T2053" i="2" s="1"/>
  <c r="F2053" i="2" s="1"/>
  <c r="R2058" i="2"/>
  <c r="S2058" i="2" s="1"/>
  <c r="T2058" i="2" s="1"/>
  <c r="F2058" i="2" s="1"/>
  <c r="R2062" i="2"/>
  <c r="S2062" i="2" s="1"/>
  <c r="T2062" i="2" s="1"/>
  <c r="F2062" i="2" s="1"/>
  <c r="R2066" i="2"/>
  <c r="S2066" i="2" s="1"/>
  <c r="T2066" i="2" s="1"/>
  <c r="F2066" i="2" s="1"/>
  <c r="R2070" i="2"/>
  <c r="S2070" i="2" s="1"/>
  <c r="T2070" i="2" s="1"/>
  <c r="F2070" i="2" s="1"/>
  <c r="R2074" i="2"/>
  <c r="S2074" i="2" s="1"/>
  <c r="T2074" i="2" s="1"/>
  <c r="F2074" i="2" s="1"/>
  <c r="R2084" i="2"/>
  <c r="S2084" i="2" s="1"/>
  <c r="T2084" i="2" s="1"/>
  <c r="F2084" i="2" s="1"/>
  <c r="R2088" i="2"/>
  <c r="S2088" i="2" s="1"/>
  <c r="T2088" i="2" s="1"/>
  <c r="F2088" i="2" s="1"/>
  <c r="R2092" i="2"/>
  <c r="S2092" i="2" s="1"/>
  <c r="T2092" i="2" s="1"/>
  <c r="F2092" i="2" s="1"/>
  <c r="R2096" i="2"/>
  <c r="S2096" i="2" s="1"/>
  <c r="T2096" i="2" s="1"/>
  <c r="F2096" i="2" s="1"/>
  <c r="R2100" i="2"/>
  <c r="S2100" i="2" s="1"/>
  <c r="T2100" i="2" s="1"/>
  <c r="F2100" i="2" s="1"/>
  <c r="R2104" i="2"/>
  <c r="S2104" i="2" s="1"/>
  <c r="T2104" i="2" s="1"/>
  <c r="F2104" i="2" s="1"/>
  <c r="R2108" i="2"/>
  <c r="S2108" i="2" s="1"/>
  <c r="T2108" i="2" s="1"/>
  <c r="F2108" i="2" s="1"/>
  <c r="R2112" i="2"/>
  <c r="S2112" i="2" s="1"/>
  <c r="T2112" i="2" s="1"/>
  <c r="F2112" i="2" s="1"/>
  <c r="R2116" i="2"/>
  <c r="S2116" i="2" s="1"/>
  <c r="T2116" i="2" s="1"/>
  <c r="F2116" i="2" s="1"/>
  <c r="R2132" i="2"/>
  <c r="S2132" i="2" s="1"/>
  <c r="T2132" i="2" s="1"/>
  <c r="R2136" i="2"/>
  <c r="S2136" i="2" s="1"/>
  <c r="T2136" i="2" s="1"/>
  <c r="F2136" i="2" s="1"/>
  <c r="R2140" i="2"/>
  <c r="S2140" i="2" s="1"/>
  <c r="T2140" i="2" s="1"/>
  <c r="F2140" i="2" s="1"/>
  <c r="R2144" i="2"/>
  <c r="S2144" i="2" s="1"/>
  <c r="T2144" i="2" s="1"/>
  <c r="F2144" i="2" s="1"/>
  <c r="R2150" i="2"/>
  <c r="S2150" i="2" s="1"/>
  <c r="T2150" i="2" s="1"/>
  <c r="F2150" i="2" s="1"/>
  <c r="R2154" i="2"/>
  <c r="S2154" i="2" s="1"/>
  <c r="T2154" i="2" s="1"/>
  <c r="F2154" i="2" s="1"/>
  <c r="R2158" i="2"/>
  <c r="S2158" i="2" s="1"/>
  <c r="T2158" i="2" s="1"/>
  <c r="F2158" i="2" s="1"/>
  <c r="R2162" i="2"/>
  <c r="S2162" i="2" s="1"/>
  <c r="T2162" i="2" s="1"/>
  <c r="F2162" i="2" s="1"/>
  <c r="R2172" i="2"/>
  <c r="S2172" i="2" s="1"/>
  <c r="T2172" i="2" s="1"/>
  <c r="R2177" i="2"/>
  <c r="S2177" i="2" s="1"/>
  <c r="T2177" i="2" s="1"/>
  <c r="F2177" i="2" s="1"/>
  <c r="R2182" i="2"/>
  <c r="S2182" i="2" s="1"/>
  <c r="T2182" i="2" s="1"/>
  <c r="F2182" i="2" s="1"/>
  <c r="R2186" i="2"/>
  <c r="S2186" i="2" s="1"/>
  <c r="T2186" i="2" s="1"/>
  <c r="F2186" i="2" s="1"/>
  <c r="R2194" i="2"/>
  <c r="R2198" i="2"/>
  <c r="S2198" i="2" s="1"/>
  <c r="T2198" i="2" s="1"/>
  <c r="F2198" i="2" s="1"/>
  <c r="R2202" i="2"/>
  <c r="S2202" i="2" s="1"/>
  <c r="T2202" i="2" s="1"/>
  <c r="F2202" i="2" s="1"/>
  <c r="R2215" i="2"/>
  <c r="S2215" i="2" s="1"/>
  <c r="T2215" i="2" s="1"/>
  <c r="F2215" i="2" s="1"/>
  <c r="R2222" i="2"/>
  <c r="S2222" i="2" s="1"/>
  <c r="T2222" i="2" s="1"/>
  <c r="F2222" i="2" s="1"/>
  <c r="R2226" i="2"/>
  <c r="S2226" i="2" s="1"/>
  <c r="T2226" i="2" s="1"/>
  <c r="F2226" i="2" s="1"/>
  <c r="R2230" i="2"/>
  <c r="S2230" i="2" s="1"/>
  <c r="T2230" i="2" s="1"/>
  <c r="R2239" i="2"/>
  <c r="S2239" i="2" s="1"/>
  <c r="T2239" i="2" s="1"/>
  <c r="F2239" i="2" s="1"/>
  <c r="R2243" i="2"/>
  <c r="S2243" i="2" s="1"/>
  <c r="T2243" i="2" s="1"/>
  <c r="F2243" i="2" s="1"/>
  <c r="R2248" i="2"/>
  <c r="S2248" i="2" s="1"/>
  <c r="T2248" i="2" s="1"/>
  <c r="R2256" i="2"/>
  <c r="S2256" i="2" s="1"/>
  <c r="T2256" i="2" s="1"/>
  <c r="F2256" i="2" s="1"/>
  <c r="R2261" i="2"/>
  <c r="S2261" i="2" s="1"/>
  <c r="T2261" i="2" s="1"/>
  <c r="R2266" i="2"/>
  <c r="S2266" i="2" s="1"/>
  <c r="T2266" i="2" s="1"/>
  <c r="F2266" i="2" s="1"/>
  <c r="R2270" i="2"/>
  <c r="S2270" i="2" s="1"/>
  <c r="T2270" i="2" s="1"/>
  <c r="F2270" i="2" s="1"/>
  <c r="R2274" i="2"/>
  <c r="S2274" i="2" s="1"/>
  <c r="T2274" i="2" s="1"/>
  <c r="F2274" i="2" s="1"/>
  <c r="R2278" i="2"/>
  <c r="S2278" i="2" s="1"/>
  <c r="T2278" i="2" s="1"/>
  <c r="F2278" i="2" s="1"/>
  <c r="R2282" i="2"/>
  <c r="S2282" i="2" s="1"/>
  <c r="T2282" i="2" s="1"/>
  <c r="F2282" i="2" s="1"/>
  <c r="R2287" i="2"/>
  <c r="S2287" i="2" s="1"/>
  <c r="T2287" i="2" s="1"/>
  <c r="F2287" i="2" s="1"/>
  <c r="R2293" i="2"/>
  <c r="S2293" i="2" s="1"/>
  <c r="T2293" i="2" s="1"/>
  <c r="F2293" i="2" s="1"/>
  <c r="R2302" i="2"/>
  <c r="S2302" i="2" s="1"/>
  <c r="T2302" i="2" s="1"/>
  <c r="F2302" i="2" s="1"/>
  <c r="R2306" i="2"/>
  <c r="S2306" i="2" s="1"/>
  <c r="T2306" i="2" s="1"/>
  <c r="F2306" i="2" s="1"/>
  <c r="R2316" i="2"/>
  <c r="S2316" i="2" s="1"/>
  <c r="T2316" i="2" s="1"/>
  <c r="F2316" i="2" s="1"/>
  <c r="R2321" i="2"/>
  <c r="S2321" i="2" s="1"/>
  <c r="T2321" i="2" s="1"/>
  <c r="F2321" i="2" s="1"/>
  <c r="R2325" i="2"/>
  <c r="S2325" i="2" s="1"/>
  <c r="T2325" i="2" s="1"/>
  <c r="R2330" i="2"/>
  <c r="S2330" i="2" s="1"/>
  <c r="T2330" i="2" s="1"/>
  <c r="R2335" i="2"/>
  <c r="S2335" i="2" s="1"/>
  <c r="T2335" i="2" s="1"/>
  <c r="F2335" i="2" s="1"/>
  <c r="R2339" i="2"/>
  <c r="R2343" i="2"/>
  <c r="R2347" i="2"/>
  <c r="S2347" i="2" s="1"/>
  <c r="T2347" i="2" s="1"/>
  <c r="F2347" i="2" s="1"/>
  <c r="R2352" i="2"/>
  <c r="S2352" i="2" s="1"/>
  <c r="T2352" i="2" s="1"/>
  <c r="F2352" i="2" s="1"/>
  <c r="R2357" i="2"/>
  <c r="S2357" i="2" s="1"/>
  <c r="T2357" i="2" s="1"/>
  <c r="F2357" i="2" s="1"/>
  <c r="R2365" i="2"/>
  <c r="S2365" i="2" s="1"/>
  <c r="T2365" i="2" s="1"/>
  <c r="F2365" i="2" s="1"/>
  <c r="R2369" i="2"/>
  <c r="S2369" i="2" s="1"/>
  <c r="T2369" i="2" s="1"/>
  <c r="F2369" i="2" s="1"/>
  <c r="R2381" i="2"/>
  <c r="S2381" i="2" s="1"/>
  <c r="T2381" i="2" s="1"/>
  <c r="F2381" i="2" s="1"/>
  <c r="R2386" i="2"/>
  <c r="S2386" i="2" s="1"/>
  <c r="T2386" i="2" s="1"/>
  <c r="F2386" i="2" s="1"/>
  <c r="R2390" i="2"/>
  <c r="S2390" i="2" s="1"/>
  <c r="T2390" i="2" s="1"/>
  <c r="F2390" i="2" s="1"/>
  <c r="R2396" i="2"/>
  <c r="S2396" i="2" s="1"/>
  <c r="T2396" i="2" s="1"/>
  <c r="F2396" i="2" s="1"/>
  <c r="R2400" i="2"/>
  <c r="S2400" i="2" s="1"/>
  <c r="T2400" i="2" s="1"/>
  <c r="F2400" i="2" s="1"/>
  <c r="R2404" i="2"/>
  <c r="S2404" i="2" s="1"/>
  <c r="T2404" i="2" s="1"/>
  <c r="F2404" i="2" s="1"/>
  <c r="R2408" i="2"/>
  <c r="R2414" i="2"/>
  <c r="S2414" i="2" s="1"/>
  <c r="T2414" i="2" s="1"/>
  <c r="F2414" i="2" s="1"/>
  <c r="R2420" i="2"/>
  <c r="S2420" i="2" s="1"/>
  <c r="T2420" i="2" s="1"/>
  <c r="F2420" i="2" s="1"/>
  <c r="R2424" i="2"/>
  <c r="S2424" i="2" s="1"/>
  <c r="T2424" i="2" s="1"/>
  <c r="F2424" i="2" s="1"/>
  <c r="R2428" i="2"/>
  <c r="S2428" i="2" s="1"/>
  <c r="T2428" i="2" s="1"/>
  <c r="F2428" i="2" s="1"/>
  <c r="R2432" i="2"/>
  <c r="S2432" i="2" s="1"/>
  <c r="T2432" i="2" s="1"/>
  <c r="F2432" i="2" s="1"/>
  <c r="R2436" i="2"/>
  <c r="S2436" i="2" s="1"/>
  <c r="T2436" i="2" s="1"/>
  <c r="F2436" i="2" s="1"/>
  <c r="R2440" i="2"/>
  <c r="S2440" i="2" s="1"/>
  <c r="T2440" i="2" s="1"/>
  <c r="F2440" i="2" s="1"/>
  <c r="R2444" i="2"/>
  <c r="S2444" i="2" s="1"/>
  <c r="T2444" i="2" s="1"/>
  <c r="F2444" i="2" s="1"/>
  <c r="R2448" i="2"/>
  <c r="S2448" i="2" s="1"/>
  <c r="T2448" i="2" s="1"/>
  <c r="F2448" i="2" s="1"/>
  <c r="R2452" i="2"/>
  <c r="S2452" i="2" s="1"/>
  <c r="T2452" i="2" s="1"/>
  <c r="F2452" i="2" s="1"/>
  <c r="R2456" i="2"/>
  <c r="S2456" i="2" s="1"/>
  <c r="T2456" i="2" s="1"/>
  <c r="F2456" i="2" s="1"/>
  <c r="R2461" i="2"/>
  <c r="S2461" i="2" s="1"/>
  <c r="T2461" i="2" s="1"/>
  <c r="R2465" i="2"/>
  <c r="S2465" i="2" s="1"/>
  <c r="T2465" i="2" s="1"/>
  <c r="F2465" i="2" s="1"/>
  <c r="R2469" i="2"/>
  <c r="S2469" i="2" s="1"/>
  <c r="T2469" i="2" s="1"/>
  <c r="F2469" i="2" s="1"/>
  <c r="R2473" i="2"/>
  <c r="S2473" i="2" s="1"/>
  <c r="T2473" i="2" s="1"/>
  <c r="F2473" i="2" s="1"/>
  <c r="R2477" i="2"/>
  <c r="S2477" i="2" s="1"/>
  <c r="T2477" i="2" s="1"/>
  <c r="F2477" i="2" s="1"/>
  <c r="R2481" i="2"/>
  <c r="S2481" i="2" s="1"/>
  <c r="T2481" i="2" s="1"/>
  <c r="F2481" i="2" s="1"/>
  <c r="R2485" i="2"/>
  <c r="S2485" i="2" s="1"/>
  <c r="T2485" i="2" s="1"/>
  <c r="F2485" i="2" s="1"/>
  <c r="R2489" i="2"/>
  <c r="S2489" i="2" s="1"/>
  <c r="T2489" i="2" s="1"/>
  <c r="F2489" i="2" s="1"/>
  <c r="R2493" i="2"/>
  <c r="S2493" i="2" s="1"/>
  <c r="T2493" i="2" s="1"/>
  <c r="R2497" i="2"/>
  <c r="S2497" i="2" s="1"/>
  <c r="T2497" i="2" s="1"/>
  <c r="F2497" i="2" s="1"/>
  <c r="R2501" i="2"/>
  <c r="S2501" i="2" s="1"/>
  <c r="T2501" i="2" s="1"/>
  <c r="F2501" i="2" s="1"/>
  <c r="R2505" i="2"/>
  <c r="S2505" i="2" s="1"/>
  <c r="T2505" i="2" s="1"/>
  <c r="F2505" i="2" s="1"/>
  <c r="R2512" i="2"/>
  <c r="S2512" i="2" s="1"/>
  <c r="T2512" i="2" s="1"/>
  <c r="R2520" i="2"/>
  <c r="S2520" i="2" s="1"/>
  <c r="T2520" i="2" s="1"/>
  <c r="F2520" i="2" s="1"/>
  <c r="R2524" i="2"/>
  <c r="S2524" i="2" s="1"/>
  <c r="T2524" i="2" s="1"/>
  <c r="F2524" i="2" s="1"/>
  <c r="R2528" i="2"/>
  <c r="S2528" i="2" s="1"/>
  <c r="T2528" i="2" s="1"/>
  <c r="F2528" i="2" s="1"/>
  <c r="R2532" i="2"/>
  <c r="S2532" i="2" s="1"/>
  <c r="T2532" i="2" s="1"/>
  <c r="F2532" i="2" s="1"/>
  <c r="R2536" i="2"/>
  <c r="S2536" i="2" s="1"/>
  <c r="T2536" i="2" s="1"/>
  <c r="F2536" i="2" s="1"/>
  <c r="R2541" i="2"/>
  <c r="S2541" i="2" s="1"/>
  <c r="T2541" i="2" s="1"/>
  <c r="F2541" i="2" s="1"/>
  <c r="R2547" i="2"/>
  <c r="S2547" i="2" s="1"/>
  <c r="T2547" i="2" s="1"/>
  <c r="F2547" i="2" s="1"/>
  <c r="R2553" i="2"/>
  <c r="R2558" i="2"/>
  <c r="S2558" i="2" s="1"/>
  <c r="T2558" i="2" s="1"/>
  <c r="F2558" i="2" s="1"/>
  <c r="R2562" i="2"/>
  <c r="S2562" i="2" s="1"/>
  <c r="T2562" i="2" s="1"/>
  <c r="F2562" i="2" s="1"/>
  <c r="R2566" i="2"/>
  <c r="S2566" i="2" s="1"/>
  <c r="T2566" i="2" s="1"/>
  <c r="F2566" i="2" s="1"/>
  <c r="R2570" i="2"/>
  <c r="S2570" i="2" s="1"/>
  <c r="T2570" i="2" s="1"/>
  <c r="F2570" i="2" s="1"/>
  <c r="R2574" i="2"/>
  <c r="S2574" i="2" s="1"/>
  <c r="T2574" i="2" s="1"/>
  <c r="F2574" i="2" s="1"/>
  <c r="R2578" i="2"/>
  <c r="S2578" i="2" s="1"/>
  <c r="T2578" i="2" s="1"/>
  <c r="F2578" i="2" s="1"/>
  <c r="R2582" i="2"/>
  <c r="S2582" i="2" s="1"/>
  <c r="T2582" i="2" s="1"/>
  <c r="F2582" i="2" s="1"/>
  <c r="R2586" i="2"/>
  <c r="S2586" i="2" s="1"/>
  <c r="T2586" i="2" s="1"/>
  <c r="F2586" i="2" s="1"/>
  <c r="R2590" i="2"/>
  <c r="S2590" i="2" s="1"/>
  <c r="T2590" i="2" s="1"/>
  <c r="F2590" i="2" s="1"/>
  <c r="A2590" i="2" s="1"/>
  <c r="R2594" i="2"/>
  <c r="S2594" i="2" s="1"/>
  <c r="T2594" i="2" s="1"/>
  <c r="F2594" i="2" s="1"/>
  <c r="R2598" i="2"/>
  <c r="S2598" i="2" s="1"/>
  <c r="T2598" i="2" s="1"/>
  <c r="F2598" i="2" s="1"/>
  <c r="R2607" i="2"/>
  <c r="S2607" i="2" s="1"/>
  <c r="T2607" i="2" s="1"/>
  <c r="F2607" i="2" s="1"/>
  <c r="R2612" i="2"/>
  <c r="S2612" i="2" s="1"/>
  <c r="T2612" i="2" s="1"/>
  <c r="F2612" i="2" s="1"/>
  <c r="R2616" i="2"/>
  <c r="S2616" i="2" s="1"/>
  <c r="T2616" i="2" s="1"/>
  <c r="F2616" i="2" s="1"/>
  <c r="R2620" i="2"/>
  <c r="S2620" i="2" s="1"/>
  <c r="T2620" i="2" s="1"/>
  <c r="F2620" i="2" s="1"/>
  <c r="R2624" i="2"/>
  <c r="S2624" i="2" s="1"/>
  <c r="T2624" i="2" s="1"/>
  <c r="F2624" i="2" s="1"/>
  <c r="R2628" i="2"/>
  <c r="S2628" i="2" s="1"/>
  <c r="T2628" i="2" s="1"/>
  <c r="F2628" i="2" s="1"/>
  <c r="R2632" i="2"/>
  <c r="S2632" i="2" s="1"/>
  <c r="T2632" i="2" s="1"/>
  <c r="F2632" i="2" s="1"/>
  <c r="R2636" i="2"/>
  <c r="S2636" i="2" s="1"/>
  <c r="T2636" i="2" s="1"/>
  <c r="F2636" i="2" s="1"/>
  <c r="R2640" i="2"/>
  <c r="S2640" i="2" s="1"/>
  <c r="T2640" i="2" s="1"/>
  <c r="F2640" i="2" s="1"/>
  <c r="R2646" i="2"/>
  <c r="S2646" i="2" s="1"/>
  <c r="T2646" i="2" s="1"/>
  <c r="F2646" i="2" s="1"/>
  <c r="R2667" i="2"/>
  <c r="S2667" i="2" s="1"/>
  <c r="T2667" i="2" s="1"/>
  <c r="F2667" i="2" s="1"/>
  <c r="R2668" i="2"/>
  <c r="S2668" i="2" s="1"/>
  <c r="T2668" i="2" s="1"/>
  <c r="F2668" i="2" s="1"/>
  <c r="R2675" i="2"/>
  <c r="S2675" i="2" s="1"/>
  <c r="T2675" i="2" s="1"/>
  <c r="F2675" i="2" s="1"/>
  <c r="R2679" i="2"/>
  <c r="S2679" i="2" s="1"/>
  <c r="T2679" i="2" s="1"/>
  <c r="F2679" i="2" s="1"/>
  <c r="R2683" i="2"/>
  <c r="S2683" i="2" s="1"/>
  <c r="T2683" i="2" s="1"/>
  <c r="F2683" i="2" s="1"/>
  <c r="R2687" i="2"/>
  <c r="S2687" i="2" s="1"/>
  <c r="T2687" i="2" s="1"/>
  <c r="F2687" i="2" s="1"/>
  <c r="R2691" i="2"/>
  <c r="S2691" i="2" s="1"/>
  <c r="T2691" i="2" s="1"/>
  <c r="F2691" i="2" s="1"/>
  <c r="R2695" i="2"/>
  <c r="S2695" i="2" s="1"/>
  <c r="T2695" i="2" s="1"/>
  <c r="F2695" i="2" s="1"/>
  <c r="R2699" i="2"/>
  <c r="S2699" i="2" s="1"/>
  <c r="T2699" i="2" s="1"/>
  <c r="F2699" i="2" s="1"/>
  <c r="R2704" i="2"/>
  <c r="S2704" i="2" s="1"/>
  <c r="T2704" i="2" s="1"/>
  <c r="F2704" i="2" s="1"/>
  <c r="R2708" i="2"/>
  <c r="S2708" i="2" s="1"/>
  <c r="T2708" i="2" s="1"/>
  <c r="F2708" i="2" s="1"/>
  <c r="R2712" i="2"/>
  <c r="S2712" i="2" s="1"/>
  <c r="T2712" i="2" s="1"/>
  <c r="F2712" i="2" s="1"/>
  <c r="R2716" i="2"/>
  <c r="S2716" i="2" s="1"/>
  <c r="T2716" i="2" s="1"/>
  <c r="F2716" i="2" s="1"/>
  <c r="R2720" i="2"/>
  <c r="S2720" i="2" s="1"/>
  <c r="T2720" i="2" s="1"/>
  <c r="F2720" i="2" s="1"/>
  <c r="R2724" i="2"/>
  <c r="S2724" i="2" s="1"/>
  <c r="T2724" i="2" s="1"/>
  <c r="F2724" i="2" s="1"/>
  <c r="R2728" i="2"/>
  <c r="S2728" i="2" s="1"/>
  <c r="T2728" i="2" s="1"/>
  <c r="F2728" i="2" s="1"/>
  <c r="R2732" i="2"/>
  <c r="S2732" i="2" s="1"/>
  <c r="T2732" i="2" s="1"/>
  <c r="F2732" i="2" s="1"/>
  <c r="R2736" i="2"/>
  <c r="S2736" i="2" s="1"/>
  <c r="T2736" i="2" s="1"/>
  <c r="F2736" i="2" s="1"/>
  <c r="R2740" i="2"/>
  <c r="S2740" i="2" s="1"/>
  <c r="T2740" i="2" s="1"/>
  <c r="F2740" i="2" s="1"/>
  <c r="R2744" i="2"/>
  <c r="S2744" i="2" s="1"/>
  <c r="T2744" i="2" s="1"/>
  <c r="F2744" i="2" s="1"/>
  <c r="R2748" i="2"/>
  <c r="S2748" i="2" s="1"/>
  <c r="T2748" i="2" s="1"/>
  <c r="F2748" i="2" s="1"/>
  <c r="A2748" i="2" s="1"/>
  <c r="R2752" i="2"/>
  <c r="S2752" i="2" s="1"/>
  <c r="T2752" i="2" s="1"/>
  <c r="R2756" i="2"/>
  <c r="S2756" i="2" s="1"/>
  <c r="T2756" i="2" s="1"/>
  <c r="F2756" i="2" s="1"/>
  <c r="R2760" i="2"/>
  <c r="S2760" i="2" s="1"/>
  <c r="T2760" i="2" s="1"/>
  <c r="F2760" i="2" s="1"/>
  <c r="R2764" i="2"/>
  <c r="S2764" i="2" s="1"/>
  <c r="T2764" i="2" s="1"/>
  <c r="F2764" i="2" s="1"/>
  <c r="R2768" i="2"/>
  <c r="S2768" i="2" s="1"/>
  <c r="T2768" i="2" s="1"/>
  <c r="F2768" i="2" s="1"/>
  <c r="R2772" i="2"/>
  <c r="S2772" i="2" s="1"/>
  <c r="T2772" i="2" s="1"/>
  <c r="F2772" i="2" s="1"/>
  <c r="R2777" i="2"/>
  <c r="S2777" i="2" s="1"/>
  <c r="T2777" i="2" s="1"/>
  <c r="F2777" i="2" s="1"/>
  <c r="R2785" i="2"/>
  <c r="S2785" i="2" s="1"/>
  <c r="T2785" i="2" s="1"/>
  <c r="F2785" i="2" s="1"/>
  <c r="R2789" i="2"/>
  <c r="S2789" i="2" s="1"/>
  <c r="T2789" i="2" s="1"/>
  <c r="F2789" i="2" s="1"/>
  <c r="R2793" i="2"/>
  <c r="S2793" i="2" s="1"/>
  <c r="T2793" i="2" s="1"/>
  <c r="F2793" i="2" s="1"/>
  <c r="R2800" i="2"/>
  <c r="S2800" i="2" s="1"/>
  <c r="T2800" i="2" s="1"/>
  <c r="F2800" i="2" s="1"/>
  <c r="R2804" i="2"/>
  <c r="S2804" i="2" s="1"/>
  <c r="T2804" i="2" s="1"/>
  <c r="F2804" i="2" s="1"/>
  <c r="R2808" i="2"/>
  <c r="S2808" i="2" s="1"/>
  <c r="T2808" i="2" s="1"/>
  <c r="F2808" i="2" s="1"/>
  <c r="R2815" i="2"/>
  <c r="S2815" i="2" s="1"/>
  <c r="T2815" i="2" s="1"/>
  <c r="F2815" i="2" s="1"/>
  <c r="R2819" i="2"/>
  <c r="S2819" i="2" s="1"/>
  <c r="T2819" i="2" s="1"/>
  <c r="F2819" i="2" s="1"/>
  <c r="R2823" i="2"/>
  <c r="S2823" i="2" s="1"/>
  <c r="T2823" i="2" s="1"/>
  <c r="F2823" i="2" s="1"/>
  <c r="R2827" i="2"/>
  <c r="S2827" i="2" s="1"/>
  <c r="T2827" i="2" s="1"/>
  <c r="F2827" i="2" s="1"/>
  <c r="R2831" i="2"/>
  <c r="S2831" i="2" s="1"/>
  <c r="T2831" i="2" s="1"/>
  <c r="F2831" i="2" s="1"/>
  <c r="R2835" i="2"/>
  <c r="S2835" i="2" s="1"/>
  <c r="T2835" i="2" s="1"/>
  <c r="F2835" i="2" s="1"/>
  <c r="R2840" i="2"/>
  <c r="S2840" i="2" s="1"/>
  <c r="T2840" i="2" s="1"/>
  <c r="F2840" i="2" s="1"/>
  <c r="R2844" i="2"/>
  <c r="S2844" i="2" s="1"/>
  <c r="T2844" i="2" s="1"/>
  <c r="F2844" i="2" s="1"/>
  <c r="R2848" i="2"/>
  <c r="S2848" i="2" s="1"/>
  <c r="T2848" i="2" s="1"/>
  <c r="F2848" i="2" s="1"/>
  <c r="R2857" i="2"/>
  <c r="S2857" i="2" s="1"/>
  <c r="T2857" i="2" s="1"/>
  <c r="F2857" i="2" s="1"/>
  <c r="R531" i="2"/>
  <c r="S531" i="2" s="1"/>
  <c r="T531" i="2" s="1"/>
  <c r="R756" i="2"/>
  <c r="S756" i="2" s="1"/>
  <c r="T756" i="2" s="1"/>
  <c r="R1099" i="2"/>
  <c r="S1099" i="2" s="1"/>
  <c r="T1099" i="2" s="1"/>
  <c r="R1245" i="2"/>
  <c r="S1245" i="2" s="1"/>
  <c r="T1245" i="2" s="1"/>
  <c r="R1703" i="2"/>
  <c r="S1703" i="2" s="1"/>
  <c r="T1703" i="2" s="1"/>
  <c r="R2216" i="2"/>
  <c r="S2216" i="2" s="1"/>
  <c r="T2216" i="2" s="1"/>
  <c r="R2205" i="2"/>
  <c r="S2205" i="2" s="1"/>
  <c r="T2205" i="2" s="1"/>
  <c r="R2207" i="2"/>
  <c r="S2207" i="2" s="1"/>
  <c r="T2207" i="2" s="1"/>
  <c r="R2812" i="2"/>
  <c r="S2812" i="2" s="1"/>
  <c r="T2812" i="2" s="1"/>
  <c r="L20" i="2"/>
  <c r="L500" i="2"/>
  <c r="L714" i="2"/>
  <c r="L787" i="2"/>
  <c r="L791" i="2"/>
  <c r="L806" i="2"/>
  <c r="S806" i="2" s="1"/>
  <c r="L849" i="2"/>
  <c r="L878" i="2"/>
  <c r="L1313" i="2"/>
  <c r="L1339" i="2"/>
  <c r="L1341" i="2"/>
  <c r="L1483" i="2"/>
  <c r="N1491" i="2"/>
  <c r="N1659" i="2"/>
  <c r="L1777" i="2"/>
  <c r="L1809" i="2"/>
  <c r="L1890" i="2"/>
  <c r="L2050" i="2"/>
  <c r="L2117" i="2"/>
  <c r="L2119" i="2"/>
  <c r="L2121" i="2"/>
  <c r="L2123" i="2"/>
  <c r="L2125" i="2"/>
  <c r="L2127" i="2"/>
  <c r="L2338" i="2"/>
  <c r="L2346" i="2"/>
  <c r="L2383" i="2"/>
  <c r="S2383" i="2" s="1"/>
  <c r="L2387" i="2"/>
  <c r="L2411" i="2"/>
  <c r="L2506" i="2"/>
  <c r="L2521" i="2"/>
  <c r="L2523" i="2"/>
  <c r="S2523" i="2" s="1"/>
  <c r="L2540" i="2"/>
  <c r="L2796" i="2"/>
  <c r="L2845" i="2"/>
  <c r="N2849" i="2"/>
  <c r="L2854" i="2"/>
  <c r="L1137" i="2"/>
  <c r="L2232" i="2"/>
  <c r="L322" i="2"/>
  <c r="L329" i="2"/>
  <c r="L409" i="2"/>
  <c r="L428" i="2"/>
  <c r="L498" i="2"/>
  <c r="N612" i="2"/>
  <c r="L21" i="2"/>
  <c r="S21" i="2" s="1"/>
  <c r="L106" i="2"/>
  <c r="L177" i="2"/>
  <c r="L427" i="2"/>
  <c r="L429" i="2"/>
  <c r="L499" i="2"/>
  <c r="L501" i="2"/>
  <c r="L713" i="2"/>
  <c r="N344" i="2"/>
  <c r="N797" i="2"/>
  <c r="L807" i="2"/>
  <c r="L879" i="2"/>
  <c r="S879" i="2" s="1"/>
  <c r="L906" i="2"/>
  <c r="L964" i="2"/>
  <c r="L1068" i="2"/>
  <c r="L1094" i="2"/>
  <c r="L1310" i="2"/>
  <c r="N1312" i="2"/>
  <c r="L1340" i="2"/>
  <c r="L1342" i="2"/>
  <c r="L1344" i="2"/>
  <c r="L1346" i="2"/>
  <c r="L1469" i="2"/>
  <c r="L1471" i="2"/>
  <c r="L1501" i="2"/>
  <c r="L1687" i="2"/>
  <c r="L1888" i="2"/>
  <c r="L2017" i="2"/>
  <c r="N2047" i="2"/>
  <c r="L2056" i="2"/>
  <c r="L2118" i="2"/>
  <c r="L2120" i="2"/>
  <c r="L2122" i="2"/>
  <c r="L2124" i="2"/>
  <c r="L2126" i="2"/>
  <c r="L2128" i="2"/>
  <c r="L2130" i="2"/>
  <c r="N2190" i="2"/>
  <c r="N2220" i="2"/>
  <c r="L2252" i="2"/>
  <c r="N2254" i="2"/>
  <c r="L2337" i="2"/>
  <c r="L2361" i="2"/>
  <c r="L2367" i="2"/>
  <c r="L2374" i="2"/>
  <c r="L2384" i="2"/>
  <c r="L2551" i="2"/>
  <c r="N2681" i="2"/>
  <c r="L2795" i="2"/>
  <c r="L2836" i="2"/>
  <c r="L2850" i="2"/>
  <c r="L2231" i="2"/>
  <c r="L2350" i="2"/>
  <c r="O138" i="1"/>
  <c r="E138" i="1" s="1"/>
  <c r="A138" i="1" s="1"/>
  <c r="O24" i="1"/>
  <c r="E24" i="1" s="1"/>
  <c r="A24" i="1" s="1"/>
  <c r="O99" i="1"/>
  <c r="E99" i="1" s="1"/>
  <c r="O139" i="1"/>
  <c r="E139" i="1" s="1"/>
  <c r="O14" i="1"/>
  <c r="E14" i="1" s="1"/>
  <c r="S287" i="1"/>
  <c r="E287" i="1" s="1"/>
  <c r="A287" i="1" s="1"/>
  <c r="S7" i="1"/>
  <c r="E7" i="1" s="1"/>
  <c r="A7" i="1" s="1"/>
  <c r="S232" i="1"/>
  <c r="S74" i="1"/>
  <c r="E74" i="1" s="1"/>
  <c r="A74" i="1" s="1"/>
  <c r="N1298" i="2" l="1"/>
  <c r="T1298" i="2" s="1"/>
  <c r="F1298" i="2" s="1"/>
  <c r="N1215" i="2"/>
  <c r="T1215" i="2" s="1"/>
  <c r="F1215" i="2" s="1"/>
  <c r="N760" i="2"/>
  <c r="T760" i="2" s="1"/>
  <c r="F760" i="2" s="1"/>
  <c r="N576" i="2"/>
  <c r="T576" i="2" s="1"/>
  <c r="F576" i="2" s="1"/>
  <c r="N1289" i="2"/>
  <c r="T1289" i="2" s="1"/>
  <c r="F1289" i="2" s="1"/>
  <c r="N1269" i="2"/>
  <c r="T1269" i="2" s="1"/>
  <c r="F1269" i="2" s="1"/>
  <c r="N352" i="2"/>
  <c r="T352" i="2" s="1"/>
  <c r="F352" i="2" s="1"/>
  <c r="N1304" i="2"/>
  <c r="T1304" i="2" s="1"/>
  <c r="F1304" i="2" s="1"/>
  <c r="N1127" i="2"/>
  <c r="T1127" i="2" s="1"/>
  <c r="F1127" i="2" s="1"/>
  <c r="N803" i="2"/>
  <c r="T803" i="2" s="1"/>
  <c r="N679" i="2"/>
  <c r="T679" i="2" s="1"/>
  <c r="F679" i="2" s="1"/>
  <c r="N17" i="2"/>
  <c r="T17" i="2" s="1"/>
  <c r="F17" i="2" s="1"/>
  <c r="N48" i="2"/>
  <c r="T48" i="2" s="1"/>
  <c r="A6" i="2"/>
  <c r="L2408" i="2"/>
  <c r="S2408" i="2" s="1"/>
  <c r="T2408" i="2" s="1"/>
  <c r="F2408" i="2" s="1"/>
  <c r="A2408" i="2" s="1"/>
  <c r="L965" i="2"/>
  <c r="S965" i="2" s="1"/>
  <c r="T965" i="2" s="1"/>
  <c r="F965" i="2" s="1"/>
  <c r="L8" i="2"/>
  <c r="S8" i="2" s="1"/>
  <c r="T8" i="2" s="1"/>
  <c r="F8" i="2" s="1"/>
  <c r="L587" i="2"/>
  <c r="S587" i="2" s="1"/>
  <c r="T587" i="2" s="1"/>
  <c r="F587" i="2" s="1"/>
  <c r="L1852" i="2"/>
  <c r="S1852" i="2" s="1"/>
  <c r="T1852" i="2" s="1"/>
  <c r="F1852" i="2" s="1"/>
  <c r="L320" i="2"/>
  <c r="S320" i="2" s="1"/>
  <c r="L1991" i="2"/>
  <c r="S1991" i="2" s="1"/>
  <c r="T1991" i="2" s="1"/>
  <c r="F1991" i="2" s="1"/>
  <c r="L1485" i="2"/>
  <c r="S1485" i="2" s="1"/>
  <c r="T1485" i="2" s="1"/>
  <c r="F1485" i="2" s="1"/>
  <c r="L324" i="2"/>
  <c r="S324" i="2" s="1"/>
  <c r="T324" i="2" s="1"/>
  <c r="F324" i="2" s="1"/>
  <c r="L1814" i="2"/>
  <c r="S1814" i="2" s="1"/>
  <c r="T1814" i="2" s="1"/>
  <c r="F1814" i="2" s="1"/>
  <c r="A1814" i="2" s="1"/>
  <c r="L1969" i="2"/>
  <c r="S1969" i="2" s="1"/>
  <c r="T1969" i="2" s="1"/>
  <c r="F1969" i="2" s="1"/>
  <c r="A1969" i="2" s="1"/>
  <c r="L1449" i="2"/>
  <c r="S1449" i="2" s="1"/>
  <c r="T1449" i="2" s="1"/>
  <c r="F1449" i="2" s="1"/>
  <c r="L1292" i="2"/>
  <c r="S1292" i="2" s="1"/>
  <c r="T1292" i="2" s="1"/>
  <c r="F1292" i="2" s="1"/>
  <c r="L839" i="2"/>
  <c r="S839" i="2" s="1"/>
  <c r="T839" i="2" s="1"/>
  <c r="F839" i="2" s="1"/>
  <c r="L11" i="2"/>
  <c r="S11" i="2" s="1"/>
  <c r="T11" i="2" s="1"/>
  <c r="F11" i="2" s="1"/>
  <c r="L710" i="2"/>
  <c r="S710" i="2" s="1"/>
  <c r="T710" i="2" s="1"/>
  <c r="F710" i="2" s="1"/>
  <c r="L9" i="2"/>
  <c r="S9" i="2" s="1"/>
  <c r="T9" i="2" s="1"/>
  <c r="F9" i="2" s="1"/>
  <c r="L1989" i="2"/>
  <c r="S1989" i="2" s="1"/>
  <c r="T1989" i="2" s="1"/>
  <c r="F1989" i="2" s="1"/>
  <c r="L1184" i="2"/>
  <c r="S1184" i="2" s="1"/>
  <c r="T1184" i="2" s="1"/>
  <c r="F1184" i="2" s="1"/>
  <c r="L335" i="2"/>
  <c r="S335" i="2" s="1"/>
  <c r="L321" i="2"/>
  <c r="S321" i="2" s="1"/>
  <c r="T321" i="2" s="1"/>
  <c r="F321" i="2" s="1"/>
  <c r="L2036" i="2"/>
  <c r="S2036" i="2" s="1"/>
  <c r="T2036" i="2" s="1"/>
  <c r="F2036" i="2" s="1"/>
  <c r="L870" i="2"/>
  <c r="S870" i="2" s="1"/>
  <c r="T870" i="2" s="1"/>
  <c r="F870" i="2" s="1"/>
  <c r="L2194" i="2"/>
  <c r="S2194" i="2" s="1"/>
  <c r="T2194" i="2" s="1"/>
  <c r="F2194" i="2" s="1"/>
  <c r="L1812" i="2"/>
  <c r="S1812" i="2" s="1"/>
  <c r="T1812" i="2" s="1"/>
  <c r="F1812" i="2" s="1"/>
  <c r="L1628" i="2"/>
  <c r="S1628" i="2" s="1"/>
  <c r="T1628" i="2" s="1"/>
  <c r="L814" i="2"/>
  <c r="S814" i="2" s="1"/>
  <c r="T814" i="2" s="1"/>
  <c r="L2639" i="2"/>
  <c r="S2639" i="2" s="1"/>
  <c r="T2639" i="2" s="1"/>
  <c r="F2639" i="2" s="1"/>
  <c r="L1413" i="2"/>
  <c r="S1413" i="2" s="1"/>
  <c r="T1413" i="2" s="1"/>
  <c r="F1413" i="2" s="1"/>
  <c r="L1343" i="2"/>
  <c r="S1343" i="2" s="1"/>
  <c r="T1343" i="2" s="1"/>
  <c r="F1343" i="2" s="1"/>
  <c r="L680" i="2"/>
  <c r="S680" i="2" s="1"/>
  <c r="L396" i="2"/>
  <c r="S396" i="2" s="1"/>
  <c r="T396" i="2" s="1"/>
  <c r="F396" i="2" s="1"/>
  <c r="A396" i="2" s="1"/>
  <c r="L1652" i="2"/>
  <c r="S1652" i="2" s="1"/>
  <c r="T1652" i="2" s="1"/>
  <c r="F1652" i="2" s="1"/>
  <c r="L1412" i="2"/>
  <c r="S1412" i="2" s="1"/>
  <c r="T1412" i="2" s="1"/>
  <c r="F1412" i="2" s="1"/>
  <c r="L1396" i="2"/>
  <c r="S1396" i="2" s="1"/>
  <c r="T1396" i="2" s="1"/>
  <c r="F1396" i="2" s="1"/>
  <c r="A1396" i="2" s="1"/>
  <c r="L675" i="2"/>
  <c r="S675" i="2" s="1"/>
  <c r="N675" i="2" s="1"/>
  <c r="T675" i="2" s="1"/>
  <c r="F675" i="2" s="1"/>
  <c r="L374" i="2"/>
  <c r="S374" i="2" s="1"/>
  <c r="T374" i="2" s="1"/>
  <c r="F374" i="2" s="1"/>
  <c r="L859" i="2"/>
  <c r="S859" i="2" s="1"/>
  <c r="T859" i="2" s="1"/>
  <c r="F859" i="2" s="1"/>
  <c r="L1956" i="2"/>
  <c r="S1956" i="2" s="1"/>
  <c r="T1956" i="2" s="1"/>
  <c r="F1956" i="2" s="1"/>
  <c r="L1651" i="2"/>
  <c r="S1651" i="2" s="1"/>
  <c r="T1651" i="2" s="1"/>
  <c r="F1651" i="2" s="1"/>
  <c r="L1602" i="2"/>
  <c r="S1602" i="2" s="1"/>
  <c r="T1602" i="2" s="1"/>
  <c r="F1602" i="2" s="1"/>
  <c r="L864" i="2"/>
  <c r="S864" i="2" s="1"/>
  <c r="L2343" i="2"/>
  <c r="S2343" i="2" s="1"/>
  <c r="T2343" i="2" s="1"/>
  <c r="F2343" i="2" s="1"/>
  <c r="L2034" i="2"/>
  <c r="S2034" i="2" s="1"/>
  <c r="T2034" i="2" s="1"/>
  <c r="F2034" i="2" s="1"/>
  <c r="L1981" i="2"/>
  <c r="S1981" i="2" s="1"/>
  <c r="T1981" i="2" s="1"/>
  <c r="F1981" i="2" s="1"/>
  <c r="L1345" i="2"/>
  <c r="S1345" i="2" s="1"/>
  <c r="T1345" i="2" s="1"/>
  <c r="F1345" i="2" s="1"/>
  <c r="L1212" i="2"/>
  <c r="S1212" i="2" s="1"/>
  <c r="N1212" i="2" s="1"/>
  <c r="T1212" i="2" s="1"/>
  <c r="L886" i="2"/>
  <c r="S886" i="2" s="1"/>
  <c r="T886" i="2" s="1"/>
  <c r="F886" i="2" s="1"/>
  <c r="L1431" i="2"/>
  <c r="S1431" i="2" s="1"/>
  <c r="T1431" i="2" s="1"/>
  <c r="F1431" i="2" s="1"/>
  <c r="A1431" i="2" s="1"/>
  <c r="L1925" i="2"/>
  <c r="S1925" i="2" s="1"/>
  <c r="T1925" i="2" s="1"/>
  <c r="F1925" i="2" s="1"/>
  <c r="L1871" i="2"/>
  <c r="S1871" i="2" s="1"/>
  <c r="T1871" i="2" s="1"/>
  <c r="F1871" i="2" s="1"/>
  <c r="L1311" i="2"/>
  <c r="S1311" i="2" s="1"/>
  <c r="N1311" i="2" s="1"/>
  <c r="T1311" i="2" s="1"/>
  <c r="F1311" i="2" s="1"/>
  <c r="A1311" i="2" s="1"/>
  <c r="L812" i="2"/>
  <c r="S812" i="2" s="1"/>
  <c r="T812" i="2" s="1"/>
  <c r="F812" i="2" s="1"/>
  <c r="A812" i="2" s="1"/>
  <c r="L1893" i="2"/>
  <c r="S1893" i="2" s="1"/>
  <c r="T1893" i="2" s="1"/>
  <c r="F1893" i="2" s="1"/>
  <c r="L2339" i="2"/>
  <c r="S2339" i="2" s="1"/>
  <c r="T2339" i="2" s="1"/>
  <c r="F2339" i="2" s="1"/>
  <c r="L1836" i="2"/>
  <c r="S1836" i="2" s="1"/>
  <c r="T1836" i="2" s="1"/>
  <c r="F1836" i="2" s="1"/>
  <c r="L1481" i="2"/>
  <c r="S1481" i="2" s="1"/>
  <c r="T1481" i="2" s="1"/>
  <c r="L1183" i="2"/>
  <c r="S1183" i="2" s="1"/>
  <c r="T1183" i="2" s="1"/>
  <c r="F1183" i="2" s="1"/>
  <c r="L1044" i="2"/>
  <c r="S1044" i="2" s="1"/>
  <c r="T1044" i="2" s="1"/>
  <c r="F1044" i="2" s="1"/>
  <c r="L372" i="2"/>
  <c r="S372" i="2" s="1"/>
  <c r="T372" i="2" s="1"/>
  <c r="F372" i="2" s="1"/>
  <c r="L220" i="2"/>
  <c r="S220" i="2" s="1"/>
  <c r="T220" i="2" s="1"/>
  <c r="L13" i="2"/>
  <c r="S13" i="2" s="1"/>
  <c r="T13" i="2" s="1"/>
  <c r="L2852" i="2"/>
  <c r="S2852" i="2" s="1"/>
  <c r="N2852" i="2" s="1"/>
  <c r="T2852" i="2" s="1"/>
  <c r="F2852" i="2" s="1"/>
  <c r="L1686" i="2"/>
  <c r="S1686" i="2" s="1"/>
  <c r="T1686" i="2" s="1"/>
  <c r="F1686" i="2" s="1"/>
  <c r="L1653" i="2"/>
  <c r="S1653" i="2" s="1"/>
  <c r="T1653" i="2" s="1"/>
  <c r="F1653" i="2" s="1"/>
  <c r="L1423" i="2"/>
  <c r="S1423" i="2" s="1"/>
  <c r="T1423" i="2" s="1"/>
  <c r="F1423" i="2" s="1"/>
  <c r="A1423" i="2" s="1"/>
  <c r="L1048" i="2"/>
  <c r="S1048" i="2" s="1"/>
  <c r="N1048" i="2" s="1"/>
  <c r="T1048" i="2" s="1"/>
  <c r="F1048" i="2" s="1"/>
  <c r="A1048" i="2" s="1"/>
  <c r="L961" i="2"/>
  <c r="S961" i="2" s="1"/>
  <c r="T961" i="2" s="1"/>
  <c r="F961" i="2" s="1"/>
  <c r="A961" i="2" s="1"/>
  <c r="L828" i="2"/>
  <c r="S828" i="2" s="1"/>
  <c r="T828" i="2" s="1"/>
  <c r="F828" i="2" s="1"/>
  <c r="L2600" i="2"/>
  <c r="S2600" i="2" s="1"/>
  <c r="T2600" i="2" s="1"/>
  <c r="F2600" i="2" s="1"/>
  <c r="A2600" i="2" s="1"/>
  <c r="L1395" i="2"/>
  <c r="S1395" i="2" s="1"/>
  <c r="T1395" i="2" s="1"/>
  <c r="F1395" i="2" s="1"/>
  <c r="A1395" i="2" s="1"/>
  <c r="L19" i="2"/>
  <c r="S19" i="2" s="1"/>
  <c r="A9" i="1"/>
  <c r="A13" i="1" s="1"/>
  <c r="A14" i="1"/>
  <c r="L2553" i="2"/>
  <c r="S2553" i="2" s="1"/>
  <c r="T2553" i="2" s="1"/>
  <c r="F2553" i="2" s="1"/>
  <c r="L2554" i="2"/>
  <c r="S2554" i="2" s="1"/>
  <c r="T2554" i="2" s="1"/>
  <c r="L815" i="2"/>
  <c r="S815" i="2" s="1"/>
  <c r="T815" i="2" s="1"/>
  <c r="F815" i="2" s="1"/>
  <c r="L165" i="2"/>
  <c r="S165" i="2" s="1"/>
  <c r="T165" i="2" s="1"/>
  <c r="F165" i="2" s="1"/>
  <c r="L147" i="2"/>
  <c r="S147" i="2" s="1"/>
  <c r="T147" i="2" s="1"/>
  <c r="F147" i="2" s="1"/>
  <c r="F1929" i="2"/>
  <c r="A1929" i="2" s="1"/>
  <c r="F1877" i="2"/>
  <c r="A1877" i="2" s="1"/>
  <c r="F729" i="2"/>
  <c r="A729" i="2" s="1"/>
  <c r="F2205" i="2"/>
  <c r="A2205" i="2" s="1"/>
  <c r="F1099" i="2"/>
  <c r="A1099" i="2" s="1"/>
  <c r="F2512" i="2"/>
  <c r="A2512" i="2" s="1"/>
  <c r="F2461" i="2"/>
  <c r="A2461" i="2" s="1"/>
  <c r="F2325" i="2"/>
  <c r="A2325" i="2" s="1"/>
  <c r="F1911" i="2"/>
  <c r="A1911" i="2" s="1"/>
  <c r="F1447" i="2"/>
  <c r="A1447" i="2" s="1"/>
  <c r="F1364" i="2"/>
  <c r="A1364" i="2" s="1"/>
  <c r="F1333" i="2"/>
  <c r="A1333" i="2" s="1"/>
  <c r="F962" i="2"/>
  <c r="A962" i="2" s="1"/>
  <c r="F734" i="2"/>
  <c r="A734" i="2" s="1"/>
  <c r="F528" i="2"/>
  <c r="A528" i="2" s="1"/>
  <c r="F380" i="2"/>
  <c r="A380" i="2" s="1"/>
  <c r="F253" i="2"/>
  <c r="A253" i="2" s="1"/>
  <c r="F224" i="2"/>
  <c r="A224" i="2" s="1"/>
  <c r="F118" i="2"/>
  <c r="A118" i="2" s="1"/>
  <c r="F2209" i="2"/>
  <c r="A2209" i="2" s="1"/>
  <c r="F2779" i="2"/>
  <c r="A2779" i="2" s="1"/>
  <c r="F2751" i="2"/>
  <c r="A2751" i="2" s="1"/>
  <c r="F2546" i="2"/>
  <c r="A2546" i="2" s="1"/>
  <c r="F2519" i="2"/>
  <c r="A2519" i="2" s="1"/>
  <c r="F2464" i="2"/>
  <c r="A2464" i="2" s="1"/>
  <c r="F2221" i="2"/>
  <c r="A2221" i="2" s="1"/>
  <c r="F2193" i="2"/>
  <c r="A2193" i="2" s="1"/>
  <c r="F1983" i="2"/>
  <c r="A1983" i="2" s="1"/>
  <c r="F1949" i="2"/>
  <c r="A1949" i="2" s="1"/>
  <c r="F1815" i="2"/>
  <c r="A1815" i="2" s="1"/>
  <c r="F1801" i="2"/>
  <c r="A1801" i="2" s="1"/>
  <c r="F1257" i="2"/>
  <c r="A1257" i="2" s="1"/>
  <c r="F1171" i="2"/>
  <c r="A1171" i="2" s="1"/>
  <c r="F728" i="2"/>
  <c r="A728" i="2" s="1"/>
  <c r="F712" i="2"/>
  <c r="A712" i="2" s="1"/>
  <c r="F375" i="2"/>
  <c r="A375" i="2" s="1"/>
  <c r="F113" i="2"/>
  <c r="A113" i="2" s="1"/>
  <c r="F641" i="2"/>
  <c r="A641" i="2" s="1"/>
  <c r="F327" i="2"/>
  <c r="A327" i="2" s="1"/>
  <c r="F259" i="2"/>
  <c r="A259" i="2" s="1"/>
  <c r="F2212" i="2"/>
  <c r="A2212" i="2" s="1"/>
  <c r="F1701" i="2"/>
  <c r="A1701" i="2" s="1"/>
  <c r="F529" i="2"/>
  <c r="A529" i="2" s="1"/>
  <c r="F2555" i="2"/>
  <c r="A2555" i="2" s="1"/>
  <c r="F2341" i="2"/>
  <c r="A2341" i="2" s="1"/>
  <c r="F2319" i="2"/>
  <c r="A2319" i="2" s="1"/>
  <c r="F2228" i="2"/>
  <c r="A2228" i="2" s="1"/>
  <c r="F2090" i="2"/>
  <c r="A2090" i="2" s="1"/>
  <c r="F1507" i="2"/>
  <c r="A1507" i="2" s="1"/>
  <c r="F1325" i="2"/>
  <c r="A1325" i="2" s="1"/>
  <c r="F1034" i="2"/>
  <c r="A1034" i="2" s="1"/>
  <c r="F960" i="2"/>
  <c r="A960" i="2" s="1"/>
  <c r="F941" i="2"/>
  <c r="A941" i="2" s="1"/>
  <c r="F774" i="2"/>
  <c r="A774" i="2" s="1"/>
  <c r="F140" i="2"/>
  <c r="A140" i="2" s="1"/>
  <c r="F735" i="2"/>
  <c r="A735" i="2" s="1"/>
  <c r="F482" i="2"/>
  <c r="A482" i="2" s="1"/>
  <c r="F2210" i="2"/>
  <c r="A2210" i="2" s="1"/>
  <c r="F1700" i="2"/>
  <c r="A1700" i="2" s="1"/>
  <c r="F2841" i="2"/>
  <c r="A2841" i="2" s="1"/>
  <c r="F2749" i="2"/>
  <c r="A2749" i="2" s="1"/>
  <c r="F2462" i="2"/>
  <c r="A2462" i="2" s="1"/>
  <c r="F2303" i="2"/>
  <c r="A2303" i="2" s="1"/>
  <c r="F1964" i="2"/>
  <c r="A1964" i="2" s="1"/>
  <c r="F1799" i="2"/>
  <c r="A1799" i="2" s="1"/>
  <c r="F1753" i="2"/>
  <c r="A1753" i="2" s="1"/>
  <c r="F1488" i="2"/>
  <c r="A1488" i="2" s="1"/>
  <c r="F1365" i="2"/>
  <c r="A1365" i="2" s="1"/>
  <c r="F2216" i="2"/>
  <c r="A2216" i="2" s="1"/>
  <c r="F1503" i="2"/>
  <c r="A1503" i="2" s="1"/>
  <c r="F1085" i="2"/>
  <c r="A1085" i="2" s="1"/>
  <c r="F858" i="2"/>
  <c r="A858" i="2" s="1"/>
  <c r="F2218" i="2"/>
  <c r="A2218" i="2" s="1"/>
  <c r="F1101" i="2"/>
  <c r="A1101" i="2" s="1"/>
  <c r="F2511" i="2"/>
  <c r="A2511" i="2" s="1"/>
  <c r="F2320" i="2"/>
  <c r="A2320" i="2" s="1"/>
  <c r="F2238" i="2"/>
  <c r="A2238" i="2" s="1"/>
  <c r="F2165" i="2"/>
  <c r="A2165" i="2" s="1"/>
  <c r="F1978" i="2"/>
  <c r="A1978" i="2" s="1"/>
  <c r="F1756" i="2"/>
  <c r="A1756" i="2" s="1"/>
  <c r="F1326" i="2"/>
  <c r="A1326" i="2" s="1"/>
  <c r="F1114" i="2"/>
  <c r="A1114" i="2" s="1"/>
  <c r="F1088" i="2"/>
  <c r="A1088" i="2" s="1"/>
  <c r="F866" i="2"/>
  <c r="A866" i="2" s="1"/>
  <c r="F707" i="2"/>
  <c r="A707" i="2" s="1"/>
  <c r="F370" i="2"/>
  <c r="A370" i="2" s="1"/>
  <c r="F263" i="2"/>
  <c r="A263" i="2" s="1"/>
  <c r="F1041" i="2"/>
  <c r="A1041" i="2" s="1"/>
  <c r="F312" i="2"/>
  <c r="A312" i="2" s="1"/>
  <c r="F205" i="2"/>
  <c r="A205" i="2" s="1"/>
  <c r="F2208" i="2"/>
  <c r="A2208" i="2" s="1"/>
  <c r="F2471" i="2"/>
  <c r="A2471" i="2" s="1"/>
  <c r="F2284" i="2"/>
  <c r="A2284" i="2" s="1"/>
  <c r="F2064" i="2"/>
  <c r="A2064" i="2" s="1"/>
  <c r="F2023" i="2"/>
  <c r="A2023" i="2" s="1"/>
  <c r="F1909" i="2"/>
  <c r="A1909" i="2" s="1"/>
  <c r="F902" i="2"/>
  <c r="A902" i="2" s="1"/>
  <c r="F730" i="2"/>
  <c r="A730" i="2" s="1"/>
  <c r="F599" i="2"/>
  <c r="A599" i="2" s="1"/>
  <c r="F287" i="2"/>
  <c r="A287" i="2" s="1"/>
  <c r="F86" i="2"/>
  <c r="A86" i="2" s="1"/>
  <c r="F15" i="2"/>
  <c r="A15" i="2" s="1"/>
  <c r="F2206" i="2"/>
  <c r="A2206" i="2" s="1"/>
  <c r="F1100" i="2"/>
  <c r="A1100" i="2" s="1"/>
  <c r="F2513" i="2"/>
  <c r="A2513" i="2" s="1"/>
  <c r="F2322" i="2"/>
  <c r="A2322" i="2" s="1"/>
  <c r="F1976" i="2"/>
  <c r="A1976" i="2" s="1"/>
  <c r="F1926" i="2"/>
  <c r="A1926" i="2" s="1"/>
  <c r="F1539" i="2"/>
  <c r="A1539" i="2" s="1"/>
  <c r="F1505" i="2"/>
  <c r="A1505" i="2" s="1"/>
  <c r="F1336" i="2"/>
  <c r="A1336" i="2" s="1"/>
  <c r="F1169" i="2"/>
  <c r="A1169" i="2" s="1"/>
  <c r="F1984" i="2"/>
  <c r="A1984" i="2" s="1"/>
  <c r="F1658" i="2"/>
  <c r="A1658" i="2" s="1"/>
  <c r="F1244" i="2"/>
  <c r="A1244" i="2" s="1"/>
  <c r="F991" i="2"/>
  <c r="A991" i="2" s="1"/>
  <c r="F1703" i="2"/>
  <c r="A1703" i="2" s="1"/>
  <c r="F2248" i="2"/>
  <c r="A2248" i="2" s="1"/>
  <c r="F2021" i="2"/>
  <c r="A2021" i="2" s="1"/>
  <c r="F1424" i="2"/>
  <c r="A1424" i="2" s="1"/>
  <c r="F1235" i="2"/>
  <c r="A1235" i="2" s="1"/>
  <c r="F1040" i="2"/>
  <c r="A1040" i="2" s="1"/>
  <c r="F954" i="2"/>
  <c r="A954" i="2" s="1"/>
  <c r="F871" i="2"/>
  <c r="A871" i="2" s="1"/>
  <c r="F821" i="2"/>
  <c r="A821" i="2" s="1"/>
  <c r="F364" i="2"/>
  <c r="A364" i="2" s="1"/>
  <c r="F311" i="2"/>
  <c r="A311" i="2" s="1"/>
  <c r="F264" i="2"/>
  <c r="A264" i="2" s="1"/>
  <c r="F2814" i="2"/>
  <c r="A2814" i="2" s="1"/>
  <c r="F1950" i="2"/>
  <c r="A1950" i="2" s="1"/>
  <c r="F624" i="2"/>
  <c r="A624" i="2" s="1"/>
  <c r="F1918" i="2"/>
  <c r="A1918" i="2" s="1"/>
  <c r="F1626" i="2"/>
  <c r="A1626" i="2" s="1"/>
  <c r="F1238" i="2"/>
  <c r="A1238" i="2" s="1"/>
  <c r="F990" i="2"/>
  <c r="A990" i="2" s="1"/>
  <c r="F938" i="2"/>
  <c r="A938" i="2" s="1"/>
  <c r="F802" i="2"/>
  <c r="A802" i="2" s="1"/>
  <c r="F468" i="2"/>
  <c r="A468" i="2" s="1"/>
  <c r="F363" i="2"/>
  <c r="A363" i="2" s="1"/>
  <c r="F174" i="2"/>
  <c r="A174" i="2" s="1"/>
  <c r="F53" i="2"/>
  <c r="A53" i="2" s="1"/>
  <c r="F423" i="2"/>
  <c r="A423" i="2" s="1"/>
  <c r="F2217" i="2"/>
  <c r="A2217" i="2" s="1"/>
  <c r="F1098" i="2"/>
  <c r="A1098" i="2" s="1"/>
  <c r="F2634" i="2"/>
  <c r="A2634" i="2" s="1"/>
  <c r="F2539" i="2"/>
  <c r="A2539" i="2" s="1"/>
  <c r="F2213" i="2"/>
  <c r="A2213" i="2" s="1"/>
  <c r="F2035" i="2"/>
  <c r="A2035" i="2" s="1"/>
  <c r="F1982" i="2"/>
  <c r="A1982" i="2" s="1"/>
  <c r="F1948" i="2"/>
  <c r="A1948" i="2" s="1"/>
  <c r="F1866" i="2"/>
  <c r="A1866" i="2" s="1"/>
  <c r="F1800" i="2"/>
  <c r="A1800" i="2" s="1"/>
  <c r="F1490" i="2"/>
  <c r="A1490" i="2" s="1"/>
  <c r="F1467" i="2"/>
  <c r="A1467" i="2" s="1"/>
  <c r="F1338" i="2"/>
  <c r="A1338" i="2" s="1"/>
  <c r="F1254" i="2"/>
  <c r="A1254" i="2" s="1"/>
  <c r="F1087" i="2"/>
  <c r="A1087" i="2" s="1"/>
  <c r="F732" i="2"/>
  <c r="A732" i="2" s="1"/>
  <c r="F393" i="2"/>
  <c r="A393" i="2" s="1"/>
  <c r="F255" i="2"/>
  <c r="A255" i="2" s="1"/>
  <c r="F391" i="2"/>
  <c r="A391" i="2" s="1"/>
  <c r="F176" i="2"/>
  <c r="A176" i="2" s="1"/>
  <c r="F2211" i="2"/>
  <c r="A2211" i="2" s="1"/>
  <c r="F532" i="2"/>
  <c r="A532" i="2" s="1"/>
  <c r="F2317" i="2"/>
  <c r="A2317" i="2" s="1"/>
  <c r="F2290" i="2"/>
  <c r="A2290" i="2" s="1"/>
  <c r="F2236" i="2"/>
  <c r="A2236" i="2" s="1"/>
  <c r="F2129" i="2"/>
  <c r="A2129" i="2" s="1"/>
  <c r="F2080" i="2"/>
  <c r="A2080" i="2" s="1"/>
  <c r="F1086" i="2"/>
  <c r="A1086" i="2" s="1"/>
  <c r="F50" i="2"/>
  <c r="A50" i="2" s="1"/>
  <c r="F756" i="2"/>
  <c r="A756" i="2" s="1"/>
  <c r="F2752" i="2"/>
  <c r="A2752" i="2" s="1"/>
  <c r="F2230" i="2"/>
  <c r="A2230" i="2" s="1"/>
  <c r="F1870" i="2"/>
  <c r="A1870" i="2" s="1"/>
  <c r="F2812" i="2"/>
  <c r="A2812" i="2" s="1"/>
  <c r="F531" i="2"/>
  <c r="A531" i="2" s="1"/>
  <c r="F2207" i="2"/>
  <c r="A2207" i="2" s="1"/>
  <c r="F1245" i="2"/>
  <c r="A1245" i="2" s="1"/>
  <c r="F2330" i="2"/>
  <c r="A2330" i="2" s="1"/>
  <c r="F2172" i="2"/>
  <c r="A2172" i="2" s="1"/>
  <c r="F1294" i="2"/>
  <c r="A1294" i="2" s="1"/>
  <c r="F772" i="2"/>
  <c r="A772" i="2" s="1"/>
  <c r="F681" i="2"/>
  <c r="A681" i="2" s="1"/>
  <c r="F469" i="2"/>
  <c r="A469" i="2" s="1"/>
  <c r="F325" i="2"/>
  <c r="A325" i="2" s="1"/>
  <c r="F122" i="2"/>
  <c r="A122" i="2" s="1"/>
  <c r="F2204" i="2"/>
  <c r="A2204" i="2" s="1"/>
  <c r="F1702" i="2"/>
  <c r="A1702" i="2" s="1"/>
  <c r="F530" i="2"/>
  <c r="A530" i="2" s="1"/>
  <c r="F2606" i="2"/>
  <c r="A2606" i="2" s="1"/>
  <c r="F2552" i="2"/>
  <c r="A2552" i="2" s="1"/>
  <c r="F2247" i="2"/>
  <c r="A2247" i="2" s="1"/>
  <c r="F1932" i="2"/>
  <c r="A1932" i="2" s="1"/>
  <c r="F1835" i="2"/>
  <c r="A1835" i="2" s="1"/>
  <c r="F1508" i="2"/>
  <c r="A1508" i="2" s="1"/>
  <c r="F1430" i="2"/>
  <c r="A1430" i="2" s="1"/>
  <c r="F1214" i="2"/>
  <c r="A1214" i="2" s="1"/>
  <c r="F733" i="2"/>
  <c r="A733" i="2" s="1"/>
  <c r="F716" i="2"/>
  <c r="A716" i="2" s="1"/>
  <c r="F430" i="2"/>
  <c r="A430" i="2" s="1"/>
  <c r="F49" i="2"/>
  <c r="A49" i="2" s="1"/>
  <c r="F863" i="2"/>
  <c r="A863" i="2" s="1"/>
  <c r="F731" i="2"/>
  <c r="A731" i="2" s="1"/>
  <c r="F546" i="2"/>
  <c r="A546" i="2" s="1"/>
  <c r="F282" i="2"/>
  <c r="A282" i="2" s="1"/>
  <c r="F123" i="2"/>
  <c r="A123" i="2" s="1"/>
  <c r="F1869" i="2"/>
  <c r="A1869" i="2" s="1"/>
  <c r="F533" i="2"/>
  <c r="A533" i="2" s="1"/>
  <c r="F2237" i="2"/>
  <c r="A2237" i="2" s="1"/>
  <c r="F2110" i="2"/>
  <c r="A2110" i="2" s="1"/>
  <c r="F1977" i="2"/>
  <c r="A1977" i="2" s="1"/>
  <c r="F1958" i="2"/>
  <c r="A1958" i="2" s="1"/>
  <c r="F1630" i="2"/>
  <c r="A1630" i="2" s="1"/>
  <c r="F1188" i="2"/>
  <c r="A1188" i="2" s="1"/>
  <c r="F1113" i="2"/>
  <c r="A1113" i="2" s="1"/>
  <c r="F852" i="2"/>
  <c r="A852" i="2" s="1"/>
  <c r="F727" i="2"/>
  <c r="A727" i="2" s="1"/>
  <c r="F185" i="2"/>
  <c r="A185" i="2" s="1"/>
  <c r="F689" i="2"/>
  <c r="A689" i="2" s="1"/>
  <c r="F2813" i="2"/>
  <c r="A2813" i="2" s="1"/>
  <c r="F1704" i="2"/>
  <c r="A1704" i="2" s="1"/>
  <c r="F85" i="2"/>
  <c r="A85" i="2" s="1"/>
  <c r="F2022" i="2"/>
  <c r="A2022" i="2" s="1"/>
  <c r="F1985" i="2"/>
  <c r="A1985" i="2" s="1"/>
  <c r="F1908" i="2"/>
  <c r="A1908" i="2" s="1"/>
  <c r="F1759" i="2"/>
  <c r="A1759" i="2" s="1"/>
  <c r="F1629" i="2"/>
  <c r="A1629" i="2" s="1"/>
  <c r="F1350" i="2"/>
  <c r="A1350" i="2" s="1"/>
  <c r="F1323" i="2"/>
  <c r="A1323" i="2" s="1"/>
  <c r="F955" i="2"/>
  <c r="A955" i="2" s="1"/>
  <c r="F901" i="2"/>
  <c r="A901" i="2" s="1"/>
  <c r="P2493" i="2"/>
  <c r="F2493" i="2" s="1"/>
  <c r="P2545" i="2"/>
  <c r="F2545" i="2" s="1"/>
  <c r="P2828" i="2"/>
  <c r="P2575" i="2"/>
  <c r="F2575" i="2" s="1"/>
  <c r="P2388" i="2"/>
  <c r="F2388" i="2" s="1"/>
  <c r="P2554" i="2"/>
  <c r="P2079" i="2"/>
  <c r="P2257" i="2"/>
  <c r="F2257" i="2" s="1"/>
  <c r="P2360" i="2"/>
  <c r="F2360" i="2" s="1"/>
  <c r="P2251" i="2"/>
  <c r="F2251" i="2" s="1"/>
  <c r="P1778" i="2"/>
  <c r="F1778" i="2" s="1"/>
  <c r="P2253" i="2"/>
  <c r="F2253" i="2" s="1"/>
  <c r="P1745" i="2"/>
  <c r="F1745" i="2" s="1"/>
  <c r="P2132" i="2"/>
  <c r="F2132" i="2" s="1"/>
  <c r="P1963" i="2"/>
  <c r="F1963" i="2" s="1"/>
  <c r="P1776" i="2"/>
  <c r="F1776" i="2" s="1"/>
  <c r="P1666" i="2"/>
  <c r="F1666" i="2" s="1"/>
  <c r="P1910" i="2"/>
  <c r="F1910" i="2" s="1"/>
  <c r="P1810" i="2"/>
  <c r="F1810" i="2" s="1"/>
  <c r="P2261" i="2"/>
  <c r="P1779" i="2"/>
  <c r="F1779" i="2" s="1"/>
  <c r="P1761" i="2"/>
  <c r="F1761" i="2" s="1"/>
  <c r="P2344" i="2"/>
  <c r="F2344" i="2" s="1"/>
  <c r="P1643" i="2"/>
  <c r="P1628" i="2"/>
  <c r="P1644" i="2"/>
  <c r="P1481" i="2"/>
  <c r="P1287" i="2"/>
  <c r="P944" i="2"/>
  <c r="F944" i="2" s="1"/>
  <c r="P947" i="2"/>
  <c r="F947" i="2" s="1"/>
  <c r="P1239" i="2"/>
  <c r="P1477" i="2"/>
  <c r="F1477" i="2" s="1"/>
  <c r="P1042" i="2"/>
  <c r="F1042" i="2" s="1"/>
  <c r="P950" i="2"/>
  <c r="P814" i="2"/>
  <c r="P1246" i="2"/>
  <c r="F1246" i="2" s="1"/>
  <c r="P752" i="2"/>
  <c r="F752" i="2" s="1"/>
  <c r="P803" i="2"/>
  <c r="P753" i="2"/>
  <c r="F753" i="2" s="1"/>
  <c r="P680" i="2"/>
  <c r="P789" i="2"/>
  <c r="F789" i="2" s="1"/>
  <c r="P320" i="2"/>
  <c r="P48" i="2"/>
  <c r="P237" i="2"/>
  <c r="F237" i="2" s="1"/>
  <c r="P14" i="2"/>
  <c r="F14" i="2" s="1"/>
  <c r="P220" i="2"/>
  <c r="P13" i="2"/>
  <c r="P288" i="2"/>
  <c r="F288" i="2" s="1"/>
  <c r="T1980" i="2"/>
  <c r="T861" i="2"/>
  <c r="F861" i="2" s="1"/>
  <c r="T2522" i="2"/>
  <c r="T260" i="2"/>
  <c r="F260" i="2" s="1"/>
  <c r="T238" i="2"/>
  <c r="F238" i="2" s="1"/>
  <c r="T1191" i="2"/>
  <c r="F1191" i="2" s="1"/>
  <c r="T2197" i="2"/>
  <c r="F2197" i="2" s="1"/>
  <c r="T2111" i="2"/>
  <c r="T503" i="2"/>
  <c r="F503" i="2" s="1"/>
  <c r="T2530" i="2"/>
  <c r="F2530" i="2" s="1"/>
  <c r="T2291" i="2"/>
  <c r="F2291" i="2" s="1"/>
  <c r="T968" i="2"/>
  <c r="F968" i="2" s="1"/>
  <c r="T2199" i="2"/>
  <c r="F2199" i="2" s="1"/>
  <c r="T2195" i="2"/>
  <c r="F2195" i="2" s="1"/>
  <c r="T1195" i="2"/>
  <c r="F1195" i="2" s="1"/>
  <c r="S2850" i="2"/>
  <c r="T2850" i="2" s="1"/>
  <c r="S2126" i="2"/>
  <c r="T2126" i="2" s="1"/>
  <c r="F2126" i="2" s="1"/>
  <c r="S1340" i="2"/>
  <c r="T1340" i="2" s="1"/>
  <c r="F1340" i="2" s="1"/>
  <c r="S427" i="2"/>
  <c r="T427" i="2" s="1"/>
  <c r="F427" i="2" s="1"/>
  <c r="S1137" i="2"/>
  <c r="T1137" i="2" s="1"/>
  <c r="F1137" i="2" s="1"/>
  <c r="S2123" i="2"/>
  <c r="T2123" i="2" s="1"/>
  <c r="F2123" i="2" s="1"/>
  <c r="S1339" i="2"/>
  <c r="S500" i="2"/>
  <c r="T500" i="2" s="1"/>
  <c r="S2795" i="2"/>
  <c r="T2795" i="2" s="1"/>
  <c r="T2254" i="2"/>
  <c r="S2122" i="2"/>
  <c r="T2122" i="2" s="1"/>
  <c r="S1501" i="2"/>
  <c r="T1501" i="2" s="1"/>
  <c r="F1501" i="2" s="1"/>
  <c r="S1310" i="2"/>
  <c r="T1310" i="2" s="1"/>
  <c r="T797" i="2"/>
  <c r="F797" i="2" s="1"/>
  <c r="A797" i="2" s="1"/>
  <c r="S106" i="2"/>
  <c r="T106" i="2" s="1"/>
  <c r="F106" i="2" s="1"/>
  <c r="S322" i="2"/>
  <c r="T322" i="2" s="1"/>
  <c r="F322" i="2" s="1"/>
  <c r="T2849" i="2"/>
  <c r="S2387" i="2"/>
  <c r="T2387" i="2" s="1"/>
  <c r="F2387" i="2" s="1"/>
  <c r="S2119" i="2"/>
  <c r="T2119" i="2" s="1"/>
  <c r="F2119" i="2" s="1"/>
  <c r="S878" i="2"/>
  <c r="S2551" i="2"/>
  <c r="T2551" i="2" s="1"/>
  <c r="F2551" i="2" s="1"/>
  <c r="S2118" i="2"/>
  <c r="T2118" i="2" s="1"/>
  <c r="F2118" i="2" s="1"/>
  <c r="S1068" i="2"/>
  <c r="N1068" i="2" s="1"/>
  <c r="S2506" i="2"/>
  <c r="T2506" i="2" s="1"/>
  <c r="F2506" i="2" s="1"/>
  <c r="S2050" i="2"/>
  <c r="T2050" i="2" s="1"/>
  <c r="S2231" i="2"/>
  <c r="T2231" i="2" s="1"/>
  <c r="S2374" i="2"/>
  <c r="T2374" i="2" s="1"/>
  <c r="S2130" i="2"/>
  <c r="T2130" i="2" s="1"/>
  <c r="F2130" i="2" s="1"/>
  <c r="T2047" i="2"/>
  <c r="F2047" i="2" s="1"/>
  <c r="S1344" i="2"/>
  <c r="T1344" i="2" s="1"/>
  <c r="F1344" i="2" s="1"/>
  <c r="S906" i="2"/>
  <c r="T906" i="2" s="1"/>
  <c r="F906" i="2" s="1"/>
  <c r="S499" i="2"/>
  <c r="T499" i="2" s="1"/>
  <c r="S498" i="2"/>
  <c r="T498" i="2" s="1"/>
  <c r="F498" i="2" s="1"/>
  <c r="S2127" i="2"/>
  <c r="T2127" i="2" s="1"/>
  <c r="F2127" i="2" s="1"/>
  <c r="S1809" i="2"/>
  <c r="T1809" i="2" s="1"/>
  <c r="F1809" i="2" s="1"/>
  <c r="S1483" i="2"/>
  <c r="T1483" i="2" s="1"/>
  <c r="F1483" i="2" s="1"/>
  <c r="S787" i="2"/>
  <c r="T787" i="2" s="1"/>
  <c r="F787" i="2" s="1"/>
  <c r="T2681" i="2"/>
  <c r="F2681" i="2" s="1"/>
  <c r="S2367" i="2"/>
  <c r="T2367" i="2" s="1"/>
  <c r="S2252" i="2"/>
  <c r="T2252" i="2" s="1"/>
  <c r="F2252" i="2" s="1"/>
  <c r="S2128" i="2"/>
  <c r="T2128" i="2" s="1"/>
  <c r="F2128" i="2" s="1"/>
  <c r="S2120" i="2"/>
  <c r="T2120" i="2" s="1"/>
  <c r="S2017" i="2"/>
  <c r="T2017" i="2" s="1"/>
  <c r="F2017" i="2" s="1"/>
  <c r="S1471" i="2"/>
  <c r="T1471" i="2" s="1"/>
  <c r="F1471" i="2" s="1"/>
  <c r="S1342" i="2"/>
  <c r="T1342" i="2" s="1"/>
  <c r="F1342" i="2" s="1"/>
  <c r="S1094" i="2"/>
  <c r="T1094" i="2" s="1"/>
  <c r="F1094" i="2" s="1"/>
  <c r="T344" i="2"/>
  <c r="F344" i="2" s="1"/>
  <c r="S429" i="2"/>
  <c r="T429" i="2" s="1"/>
  <c r="F429" i="2" s="1"/>
  <c r="S428" i="2"/>
  <c r="T428" i="2" s="1"/>
  <c r="S2232" i="2"/>
  <c r="T2232" i="2" s="1"/>
  <c r="F2232" i="2" s="1"/>
  <c r="S2845" i="2"/>
  <c r="T2845" i="2" s="1"/>
  <c r="F2845" i="2" s="1"/>
  <c r="S2521" i="2"/>
  <c r="T2521" i="2" s="1"/>
  <c r="S2125" i="2"/>
  <c r="T2125" i="2" s="1"/>
  <c r="F2125" i="2" s="1"/>
  <c r="S2117" i="2"/>
  <c r="T2117" i="2" s="1"/>
  <c r="F2117" i="2" s="1"/>
  <c r="S1777" i="2"/>
  <c r="T1777" i="2" s="1"/>
  <c r="S1341" i="2"/>
  <c r="T1341" i="2" s="1"/>
  <c r="F1341" i="2" s="1"/>
  <c r="S849" i="2"/>
  <c r="N849" i="2" s="1"/>
  <c r="S714" i="2"/>
  <c r="T714" i="2" s="1"/>
  <c r="F714" i="2" s="1"/>
  <c r="T2220" i="2"/>
  <c r="F2220" i="2" s="1"/>
  <c r="S1469" i="2"/>
  <c r="T1469" i="2" s="1"/>
  <c r="F1469" i="2" s="1"/>
  <c r="S713" i="2"/>
  <c r="T713" i="2" s="1"/>
  <c r="F713" i="2" s="1"/>
  <c r="S2796" i="2"/>
  <c r="T2796" i="2" s="1"/>
  <c r="F2796" i="2" s="1"/>
  <c r="S2361" i="2"/>
  <c r="T2361" i="2" s="1"/>
  <c r="F2361" i="2" s="1"/>
  <c r="S1888" i="2"/>
  <c r="N1888" i="2" s="1"/>
  <c r="S409" i="2"/>
  <c r="N409" i="2" s="1"/>
  <c r="S2346" i="2"/>
  <c r="T2346" i="2" s="1"/>
  <c r="F2346" i="2" s="1"/>
  <c r="T1659" i="2"/>
  <c r="F1659" i="2" s="1"/>
  <c r="S2350" i="2"/>
  <c r="T2350" i="2" s="1"/>
  <c r="S2836" i="2"/>
  <c r="T2836" i="2" s="1"/>
  <c r="F2836" i="2" s="1"/>
  <c r="A2836" i="2" s="1"/>
  <c r="S2384" i="2"/>
  <c r="N2384" i="2" s="1"/>
  <c r="S2337" i="2"/>
  <c r="T2337" i="2" s="1"/>
  <c r="F2337" i="2" s="1"/>
  <c r="T2190" i="2"/>
  <c r="S2124" i="2"/>
  <c r="T2124" i="2" s="1"/>
  <c r="F2124" i="2" s="1"/>
  <c r="S2056" i="2"/>
  <c r="T2056" i="2" s="1"/>
  <c r="F2056" i="2" s="1"/>
  <c r="S1687" i="2"/>
  <c r="T1687" i="2" s="1"/>
  <c r="S1346" i="2"/>
  <c r="T1346" i="2" s="1"/>
  <c r="F1346" i="2" s="1"/>
  <c r="T1312" i="2"/>
  <c r="F1312" i="2" s="1"/>
  <c r="A1312" i="2" s="1"/>
  <c r="S964" i="2"/>
  <c r="S807" i="2"/>
  <c r="T807" i="2" s="1"/>
  <c r="S501" i="2"/>
  <c r="T501" i="2" s="1"/>
  <c r="S177" i="2"/>
  <c r="T177" i="2" s="1"/>
  <c r="F177" i="2" s="1"/>
  <c r="T612" i="2"/>
  <c r="S329" i="2"/>
  <c r="T329" i="2" s="1"/>
  <c r="F329" i="2" s="1"/>
  <c r="S2854" i="2"/>
  <c r="T2854" i="2" s="1"/>
  <c r="F2854" i="2" s="1"/>
  <c r="S2540" i="2"/>
  <c r="N2540" i="2" s="1"/>
  <c r="S2411" i="2"/>
  <c r="T2411" i="2" s="1"/>
  <c r="F2411" i="2" s="1"/>
  <c r="S2338" i="2"/>
  <c r="T2338" i="2" s="1"/>
  <c r="S2121" i="2"/>
  <c r="T2121" i="2" s="1"/>
  <c r="F2121" i="2" s="1"/>
  <c r="S1890" i="2"/>
  <c r="T1890" i="2" s="1"/>
  <c r="T1491" i="2"/>
  <c r="F1491" i="2" s="1"/>
  <c r="S1313" i="2"/>
  <c r="N1313" i="2" s="1"/>
  <c r="S791" i="2"/>
  <c r="N791" i="2" s="1"/>
  <c r="S20" i="2"/>
  <c r="N20" i="2" s="1"/>
  <c r="N2523" i="2"/>
  <c r="N806" i="2"/>
  <c r="N879" i="2"/>
  <c r="N21" i="2"/>
  <c r="N2383" i="2"/>
  <c r="O232" i="1"/>
  <c r="E232" i="1" s="1"/>
  <c r="A232" i="1" s="1"/>
  <c r="N680" i="2" l="1"/>
  <c r="T680" i="2" s="1"/>
  <c r="F680" i="2" s="1"/>
  <c r="N878" i="2"/>
  <c r="T878" i="2" s="1"/>
  <c r="F878" i="2" s="1"/>
  <c r="N864" i="2"/>
  <c r="T864" i="2" s="1"/>
  <c r="F864" i="2" s="1"/>
  <c r="N320" i="2"/>
  <c r="T320" i="2" s="1"/>
  <c r="F320" i="2" s="1"/>
  <c r="N1339" i="2"/>
  <c r="T1339" i="2" s="1"/>
  <c r="F1339" i="2" s="1"/>
  <c r="F803" i="2"/>
  <c r="T964" i="2"/>
  <c r="F964" i="2" s="1"/>
  <c r="N964" i="2"/>
  <c r="N335" i="2"/>
  <c r="T335" i="2" s="1"/>
  <c r="F335" i="2" s="1"/>
  <c r="F48" i="2"/>
  <c r="N19" i="2"/>
  <c r="T19" i="2" s="1"/>
  <c r="F1628" i="2"/>
  <c r="A1628" i="2" s="1"/>
  <c r="F220" i="2"/>
  <c r="A220" i="2" s="1"/>
  <c r="F1481" i="2"/>
  <c r="F13" i="2"/>
  <c r="F814" i="2"/>
  <c r="A7" i="2"/>
  <c r="A8" i="2" s="1"/>
  <c r="A15" i="1"/>
  <c r="A16" i="1"/>
  <c r="A17" i="1" s="1"/>
  <c r="A28" i="1" s="1"/>
  <c r="A30" i="1" s="1"/>
  <c r="A35" i="1" s="1"/>
  <c r="A36" i="1" s="1"/>
  <c r="F2374" i="2"/>
  <c r="A2374" i="2" s="1"/>
  <c r="F1890" i="2"/>
  <c r="A1890" i="2" s="1"/>
  <c r="F2231" i="2"/>
  <c r="A2231" i="2" s="1"/>
  <c r="F2111" i="2"/>
  <c r="A2111" i="2" s="1"/>
  <c r="F1287" i="2"/>
  <c r="A1287" i="2" s="1"/>
  <c r="F1643" i="2"/>
  <c r="A1643" i="2" s="1"/>
  <c r="F2261" i="2"/>
  <c r="A2261" i="2" s="1"/>
  <c r="F1239" i="2"/>
  <c r="A1239" i="2" s="1"/>
  <c r="F2079" i="2"/>
  <c r="A2079" i="2" s="1"/>
  <c r="F2828" i="2"/>
  <c r="A2828" i="2" s="1"/>
  <c r="F2350" i="2"/>
  <c r="A2350" i="2" s="1"/>
  <c r="F2050" i="2"/>
  <c r="A2050" i="2" s="1"/>
  <c r="F1687" i="2"/>
  <c r="A1687" i="2" s="1"/>
  <c r="F2521" i="2"/>
  <c r="A2521" i="2" s="1"/>
  <c r="F499" i="2"/>
  <c r="A499" i="2" s="1"/>
  <c r="F1310" i="2"/>
  <c r="A1310" i="2" s="1"/>
  <c r="F950" i="2"/>
  <c r="A950" i="2" s="1"/>
  <c r="F1644" i="2"/>
  <c r="A1644" i="2" s="1"/>
  <c r="F2554" i="2"/>
  <c r="P2849" i="2"/>
  <c r="F2849" i="2" s="1"/>
  <c r="P2795" i="2"/>
  <c r="F2795" i="2" s="1"/>
  <c r="P2850" i="2"/>
  <c r="F2850" i="2" s="1"/>
  <c r="P2522" i="2"/>
  <c r="P2338" i="2"/>
  <c r="F2338" i="2" s="1"/>
  <c r="P2254" i="2"/>
  <c r="F2254" i="2" s="1"/>
  <c r="P1777" i="2"/>
  <c r="F1777" i="2" s="1"/>
  <c r="P2367" i="2"/>
  <c r="F2367" i="2" s="1"/>
  <c r="A2367" i="2" s="1"/>
  <c r="P2120" i="2"/>
  <c r="P1980" i="2"/>
  <c r="F1980" i="2" s="1"/>
  <c r="P2190" i="2"/>
  <c r="F2190" i="2" s="1"/>
  <c r="P2122" i="2"/>
  <c r="F2122" i="2" s="1"/>
  <c r="P1212" i="2"/>
  <c r="F1212" i="2" s="1"/>
  <c r="P428" i="2"/>
  <c r="F428" i="2" s="1"/>
  <c r="P807" i="2"/>
  <c r="F807" i="2" s="1"/>
  <c r="P501" i="2"/>
  <c r="P612" i="2"/>
  <c r="F612" i="2" s="1"/>
  <c r="P500" i="2"/>
  <c r="F500" i="2" s="1"/>
  <c r="P19" i="2"/>
  <c r="T2540" i="2"/>
  <c r="T1313" i="2"/>
  <c r="F1313" i="2" s="1"/>
  <c r="T1888" i="2"/>
  <c r="T2384" i="2"/>
  <c r="T20" i="2"/>
  <c r="T409" i="2"/>
  <c r="T791" i="2"/>
  <c r="F791" i="2" s="1"/>
  <c r="A791" i="2" s="1"/>
  <c r="T849" i="2"/>
  <c r="F849" i="2" s="1"/>
  <c r="T1068" i="2"/>
  <c r="T806" i="2"/>
  <c r="T2383" i="2"/>
  <c r="T2523" i="2"/>
  <c r="T21" i="2"/>
  <c r="T879" i="2"/>
  <c r="F19" i="2" l="1"/>
  <c r="A9" i="2"/>
  <c r="F2120" i="2"/>
  <c r="A2120" i="2" s="1"/>
  <c r="F879" i="2"/>
  <c r="A879" i="2" s="1"/>
  <c r="F806" i="2"/>
  <c r="A806" i="2" s="1"/>
  <c r="F1068" i="2"/>
  <c r="A1068" i="2" s="1"/>
  <c r="F501" i="2"/>
  <c r="A501" i="2" s="1"/>
  <c r="F2522" i="2"/>
  <c r="A2522" i="2" s="1"/>
  <c r="P2523" i="2"/>
  <c r="P2384" i="2"/>
  <c r="P2540" i="2"/>
  <c r="F2540" i="2" s="1"/>
  <c r="P2383" i="2"/>
  <c r="F2383" i="2" s="1"/>
  <c r="P1888" i="2"/>
  <c r="F1888" i="2" s="1"/>
  <c r="P409" i="2"/>
  <c r="F409" i="2" s="1"/>
  <c r="P21" i="2"/>
  <c r="F21" i="2" s="1"/>
  <c r="P20" i="2"/>
  <c r="F20" i="2" s="1"/>
  <c r="A10" i="2" l="1"/>
  <c r="A11" i="2" s="1"/>
  <c r="F2384" i="2"/>
  <c r="A2384" i="2" s="1"/>
  <c r="F2523" i="2"/>
  <c r="A2523" i="2" s="1"/>
  <c r="A12" i="2" l="1"/>
  <c r="A13" i="2" s="1"/>
  <c r="A43" i="1"/>
  <c r="A45" i="1" s="1"/>
  <c r="A14" i="2" l="1"/>
  <c r="A16" i="2" s="1"/>
  <c r="A46" i="1"/>
  <c r="A47" i="1" s="1"/>
  <c r="A17" i="2" l="1"/>
  <c r="A18" i="2" s="1"/>
  <c r="A19" i="2" s="1"/>
  <c r="A48" i="1"/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4" i="2" s="1"/>
  <c r="A45" i="2" s="1"/>
  <c r="A46" i="2" s="1"/>
  <c r="A47" i="2" s="1"/>
  <c r="A48" i="2" s="1"/>
  <c r="A51" i="2" s="1"/>
  <c r="A54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4" i="2" s="1"/>
  <c r="A115" i="2" s="1"/>
  <c r="A116" i="2" s="1"/>
  <c r="A117" i="2" s="1"/>
  <c r="A119" i="2" s="1"/>
  <c r="A120" i="2" s="1"/>
  <c r="A121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2" i="2" s="1"/>
  <c r="A163" i="2" s="1"/>
  <c r="A164" i="2" s="1"/>
  <c r="A165" i="2" s="1"/>
  <c r="A166" i="2" s="1"/>
  <c r="A50" i="1"/>
  <c r="A51" i="1" l="1"/>
  <c r="A52" i="1" s="1"/>
  <c r="A54" i="1" l="1"/>
  <c r="A55" i="1" s="1"/>
  <c r="A56" i="1" l="1"/>
  <c r="A62" i="1" s="1"/>
  <c r="A63" i="1" s="1"/>
  <c r="A65" i="1" s="1"/>
  <c r="A66" i="1" l="1"/>
  <c r="A67" i="1" s="1"/>
  <c r="A73" i="1" s="1"/>
  <c r="A79" i="1" s="1"/>
  <c r="A84" i="1" s="1"/>
  <c r="A86" i="1" s="1"/>
  <c r="A87" i="1" s="1"/>
  <c r="A92" i="1" s="1"/>
  <c r="A97" i="1" s="1"/>
  <c r="A98" i="1" s="1"/>
  <c r="A99" i="1" s="1"/>
  <c r="A105" i="1" s="1"/>
  <c r="A106" i="1" s="1"/>
  <c r="A107" i="1" s="1"/>
  <c r="A119" i="1" s="1"/>
  <c r="A122" i="1" s="1"/>
  <c r="A123" i="1" s="1"/>
  <c r="A124" i="1" s="1"/>
  <c r="A130" i="1" s="1"/>
  <c r="A133" i="1" s="1"/>
  <c r="A134" i="1" s="1"/>
  <c r="A136" i="1" s="1"/>
  <c r="A139" i="1" s="1"/>
  <c r="A140" i="1" s="1"/>
  <c r="A141" i="1" s="1"/>
  <c r="A145" i="1" s="1"/>
  <c r="A146" i="1" s="1"/>
  <c r="A147" i="1" s="1"/>
  <c r="A148" i="1" l="1"/>
  <c r="A150" i="1" s="1"/>
  <c r="A155" i="1" s="1"/>
  <c r="A160" i="1" s="1"/>
  <c r="A162" i="1" s="1"/>
  <c r="A163" i="1" s="1"/>
  <c r="A172" i="1" s="1"/>
  <c r="A179" i="1" s="1"/>
  <c r="A191" i="1" s="1"/>
  <c r="A198" i="1" s="1"/>
  <c r="A199" i="1" s="1"/>
  <c r="A209" i="1" s="1"/>
  <c r="A224" i="1" s="1"/>
  <c r="A228" i="1" s="1"/>
  <c r="A229" i="1" s="1"/>
  <c r="A238" i="1" s="1"/>
  <c r="A239" i="1" s="1"/>
  <c r="A240" i="1" s="1"/>
  <c r="A241" i="1" s="1"/>
  <c r="A242" i="1" s="1"/>
  <c r="A243" i="1" s="1"/>
  <c r="A244" i="1" s="1"/>
  <c r="A246" i="1" s="1"/>
  <c r="A247" i="1" s="1"/>
  <c r="A249" i="1" s="1"/>
  <c r="A252" i="1" s="1"/>
  <c r="A254" i="1" s="1"/>
  <c r="A257" i="1" s="1"/>
  <c r="A260" i="1" s="1"/>
  <c r="A263" i="1" s="1"/>
  <c r="A264" i="1" s="1"/>
  <c r="A268" i="1" s="1"/>
  <c r="A269" i="1" s="1"/>
  <c r="A275" i="1" s="1"/>
  <c r="A286" i="1" s="1"/>
  <c r="A293" i="1" s="1"/>
  <c r="A294" i="1" s="1"/>
  <c r="B45" i="3" l="1"/>
  <c r="C39" i="3"/>
  <c r="B26" i="3"/>
  <c r="B34" i="3"/>
  <c r="A17" i="3"/>
  <c r="C9" i="3"/>
  <c r="A10" i="3"/>
  <c r="A12" i="3"/>
  <c r="A26" i="3"/>
  <c r="A45" i="3"/>
  <c r="A27" i="3"/>
  <c r="C22" i="3"/>
  <c r="A14" i="3"/>
  <c r="C35" i="3"/>
  <c r="B33" i="3"/>
  <c r="C16" i="3"/>
  <c r="C20" i="3"/>
  <c r="C30" i="3"/>
  <c r="C46" i="3"/>
  <c r="C36" i="3"/>
  <c r="B7" i="3"/>
  <c r="C2" i="3"/>
  <c r="C17" i="3"/>
  <c r="A16" i="3"/>
  <c r="A11" i="3"/>
  <c r="B32" i="3"/>
  <c r="B22" i="3"/>
  <c r="C28" i="3"/>
  <c r="C14" i="3"/>
  <c r="C8" i="3"/>
  <c r="C12" i="3"/>
  <c r="A4" i="3"/>
  <c r="A6" i="3"/>
  <c r="A44" i="3"/>
  <c r="B41" i="3"/>
  <c r="C48" i="3"/>
  <c r="C7" i="3"/>
  <c r="B16" i="3"/>
  <c r="B19" i="3"/>
  <c r="A9" i="3"/>
  <c r="C40" i="3"/>
  <c r="A30" i="3"/>
  <c r="B44" i="3"/>
  <c r="C33" i="3"/>
  <c r="C45" i="3"/>
  <c r="B14" i="3"/>
  <c r="B24" i="3"/>
  <c r="B15" i="3"/>
  <c r="C15" i="3"/>
  <c r="B28" i="3"/>
  <c r="C31" i="3"/>
  <c r="C19" i="3"/>
  <c r="A41" i="3"/>
  <c r="C47" i="3"/>
  <c r="A2" i="3"/>
  <c r="A24" i="3"/>
  <c r="A32" i="3"/>
  <c r="C21" i="3"/>
  <c r="B36" i="3"/>
  <c r="B43" i="3"/>
  <c r="A33" i="3"/>
  <c r="A13" i="3"/>
  <c r="B18" i="3"/>
  <c r="A25" i="3"/>
  <c r="C13" i="3"/>
  <c r="A36" i="3"/>
  <c r="B25" i="3"/>
  <c r="B6" i="3"/>
  <c r="A7" i="3"/>
  <c r="A35" i="3"/>
  <c r="B47" i="3"/>
  <c r="B29" i="3"/>
  <c r="B30" i="3"/>
  <c r="C5" i="3"/>
  <c r="C11" i="3"/>
  <c r="C25" i="3"/>
  <c r="B9" i="3"/>
  <c r="B8" i="3"/>
  <c r="A15" i="3"/>
  <c r="C29" i="3"/>
  <c r="B31" i="3"/>
  <c r="B13" i="3"/>
  <c r="C41" i="3"/>
  <c r="B21" i="3"/>
  <c r="B39" i="3"/>
  <c r="A37" i="3"/>
  <c r="C27" i="3"/>
  <c r="B3" i="3"/>
  <c r="B12" i="3"/>
  <c r="C37" i="3"/>
  <c r="B20" i="3"/>
  <c r="B27" i="3"/>
  <c r="B38" i="3"/>
  <c r="B35" i="3"/>
  <c r="A28" i="3"/>
  <c r="A22" i="3"/>
  <c r="A48" i="3"/>
  <c r="A5" i="3"/>
  <c r="C10" i="3"/>
  <c r="C23" i="3"/>
  <c r="A21" i="3"/>
  <c r="B10" i="3"/>
  <c r="A31" i="3"/>
  <c r="C24" i="3"/>
  <c r="A18" i="3"/>
  <c r="A47" i="3"/>
  <c r="A46" i="3"/>
  <c r="B42" i="3"/>
  <c r="A29" i="3"/>
  <c r="C32" i="3"/>
  <c r="A39" i="3"/>
  <c r="B4" i="3"/>
  <c r="C4" i="3"/>
  <c r="B23" i="3"/>
  <c r="A19" i="3"/>
  <c r="C3" i="3"/>
  <c r="A20" i="3"/>
  <c r="A23" i="3"/>
  <c r="B11" i="3"/>
  <c r="C43" i="3"/>
  <c r="C34" i="3"/>
  <c r="C18" i="3"/>
  <c r="C42" i="3"/>
  <c r="B46" i="3"/>
  <c r="A3" i="3"/>
  <c r="B40" i="3"/>
  <c r="B5" i="3"/>
  <c r="A42" i="3"/>
  <c r="A40" i="3"/>
  <c r="B37" i="3"/>
  <c r="B17" i="3"/>
  <c r="C26" i="3"/>
  <c r="B48" i="3"/>
  <c r="B2" i="3"/>
  <c r="C44" i="3"/>
  <c r="A38" i="3"/>
  <c r="A43" i="3"/>
  <c r="C6" i="3"/>
  <c r="A8" i="3"/>
  <c r="C38" i="3"/>
  <c r="A34" i="3"/>
  <c r="C49" i="3"/>
  <c r="B49" i="3"/>
  <c r="A49" i="3"/>
  <c r="B50" i="3"/>
  <c r="A50" i="3"/>
  <c r="C50" i="3"/>
  <c r="C51" i="3"/>
  <c r="B51" i="3"/>
  <c r="A51" i="3"/>
  <c r="A52" i="3"/>
  <c r="C52" i="3"/>
  <c r="B52" i="3"/>
  <c r="B53" i="3"/>
  <c r="A53" i="3"/>
  <c r="C53" i="3"/>
  <c r="B54" i="3"/>
  <c r="C54" i="3"/>
  <c r="A54" i="3"/>
  <c r="C65" i="3"/>
  <c r="A57" i="3"/>
  <c r="A59" i="3"/>
  <c r="B80" i="3"/>
  <c r="B76" i="3"/>
  <c r="B55" i="3"/>
  <c r="A56" i="3"/>
  <c r="A64" i="3"/>
  <c r="B60" i="3"/>
  <c r="A71" i="3"/>
  <c r="A75" i="3"/>
  <c r="C64" i="3"/>
  <c r="B59" i="3"/>
  <c r="C78" i="3"/>
  <c r="C70" i="3"/>
  <c r="C80" i="3"/>
  <c r="C55" i="3"/>
  <c r="B63" i="3"/>
  <c r="C57" i="3"/>
  <c r="C59" i="3"/>
  <c r="B83" i="3"/>
  <c r="B58" i="3"/>
  <c r="B67" i="3"/>
  <c r="A69" i="3"/>
  <c r="B73" i="3"/>
  <c r="A80" i="3"/>
  <c r="C67" i="3"/>
  <c r="C58" i="3"/>
  <c r="C68" i="3"/>
  <c r="B81" i="3"/>
  <c r="C73" i="3"/>
  <c r="A70" i="3"/>
  <c r="B64" i="3"/>
  <c r="B61" i="3"/>
  <c r="A60" i="3"/>
  <c r="A81" i="3"/>
  <c r="C74" i="3"/>
  <c r="C82" i="3"/>
  <c r="A65" i="3"/>
  <c r="B66" i="3"/>
  <c r="B82" i="3"/>
  <c r="A83" i="3"/>
  <c r="C79" i="3"/>
  <c r="B75" i="3"/>
  <c r="C62" i="3"/>
  <c r="B56" i="3"/>
  <c r="A72" i="3"/>
  <c r="B78" i="3"/>
  <c r="B70" i="3"/>
  <c r="A63" i="3"/>
  <c r="C61" i="3"/>
  <c r="A74" i="3"/>
  <c r="A82" i="3"/>
  <c r="C76" i="3"/>
  <c r="B79" i="3"/>
  <c r="C66" i="3"/>
  <c r="C60" i="3"/>
  <c r="B71" i="3"/>
  <c r="A79" i="3"/>
  <c r="C83" i="3"/>
  <c r="C56" i="3"/>
  <c r="A61" i="3"/>
  <c r="A77" i="3"/>
  <c r="B77" i="3"/>
  <c r="A78" i="3"/>
  <c r="C69" i="3"/>
  <c r="A55" i="3"/>
  <c r="A58" i="3"/>
  <c r="B62" i="3"/>
  <c r="C75" i="3"/>
  <c r="A73" i="3"/>
  <c r="C77" i="3"/>
  <c r="C72" i="3"/>
  <c r="C63" i="3"/>
  <c r="B65" i="3"/>
  <c r="A76" i="3"/>
  <c r="B69" i="3"/>
  <c r="B57" i="3"/>
  <c r="A66" i="3"/>
  <c r="B74" i="3"/>
  <c r="B72" i="3"/>
  <c r="A68" i="3"/>
  <c r="A62" i="3"/>
  <c r="A67" i="3"/>
  <c r="B68" i="3"/>
  <c r="C81" i="3"/>
  <c r="C71" i="3"/>
  <c r="A167" i="2"/>
  <c r="A168" i="2" l="1"/>
  <c r="A169" i="2" l="1"/>
  <c r="A170" i="2" l="1"/>
  <c r="A171" i="2" s="1"/>
  <c r="A172" i="2" l="1"/>
  <c r="A173" i="2" s="1"/>
  <c r="A175" i="2" l="1"/>
  <c r="A177" i="2" l="1"/>
  <c r="A179" i="2" l="1"/>
  <c r="A180" i="2" s="1"/>
  <c r="A181" i="2" l="1"/>
  <c r="A182" i="2" s="1"/>
  <c r="A183" i="2" l="1"/>
  <c r="A184" i="2" s="1"/>
  <c r="A186" i="2" s="1"/>
  <c r="A187" i="2" l="1"/>
  <c r="A188" i="2"/>
  <c r="A189" i="2" s="1"/>
  <c r="A190" i="2" s="1"/>
  <c r="A191" i="2" s="1"/>
  <c r="A192" i="2" s="1"/>
  <c r="A193" i="2" l="1"/>
  <c r="A194" i="2"/>
  <c r="A195" i="2" l="1"/>
  <c r="A196" i="2" s="1"/>
  <c r="A197" i="2" s="1"/>
  <c r="A198" i="2" s="1"/>
  <c r="A199" i="2" s="1"/>
  <c r="A200" i="2" s="1"/>
  <c r="A201" i="2" s="1"/>
  <c r="A202" i="2" s="1"/>
  <c r="A203" i="2" s="1"/>
  <c r="A204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1" i="2" s="1"/>
  <c r="A222" i="2" s="1"/>
  <c r="A223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6" i="2" s="1"/>
  <c r="A257" i="2" s="1"/>
  <c r="A258" i="2" s="1"/>
  <c r="A260" i="2" s="1"/>
  <c r="A261" i="2" s="1"/>
  <c r="A262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3" i="2" s="1"/>
  <c r="A284" i="2" s="1"/>
  <c r="A285" i="2" s="1"/>
  <c r="A286" i="2" s="1"/>
  <c r="A288" i="2" s="1"/>
  <c r="A289" i="2" s="1"/>
  <c r="A290" i="2" s="1"/>
  <c r="A291" i="2" s="1"/>
  <c r="A292" i="2" s="1"/>
  <c r="A293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3" i="2" s="1"/>
  <c r="A314" i="2" s="1"/>
  <c r="A316" i="2" s="1"/>
  <c r="A317" i="2" s="1"/>
  <c r="A318" i="2" s="1"/>
  <c r="A319" i="2" s="1"/>
  <c r="A320" i="2" s="1"/>
  <c r="A321" i="2" s="1"/>
  <c r="A322" i="2" s="1"/>
  <c r="A323" i="2" s="1"/>
  <c r="A324" i="2" s="1"/>
  <c r="A326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51" i="2" s="1"/>
  <c r="A352" i="2" s="1"/>
  <c r="A362" i="2" s="1"/>
  <c r="A365" i="2" s="1"/>
  <c r="A367" i="2" s="1"/>
  <c r="A369" i="2" s="1"/>
  <c r="A372" i="2" s="1"/>
  <c r="A373" i="2" s="1"/>
  <c r="A374" i="2" s="1"/>
  <c r="A378" i="2" s="1"/>
  <c r="A385" i="2" s="1"/>
  <c r="A386" i="2" s="1"/>
  <c r="A389" i="2" s="1"/>
  <c r="A392" i="2" s="1"/>
  <c r="A397" i="2" s="1"/>
  <c r="A404" i="2" s="1"/>
  <c r="A407" i="2" s="1"/>
  <c r="A408" i="2" s="1"/>
  <c r="A409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2" i="2" s="1"/>
  <c r="A424" i="2" s="1"/>
  <c r="A425" i="2" s="1"/>
  <c r="A426" i="2" s="1"/>
  <c r="A427" i="2" s="1"/>
  <c r="A428" i="2" s="1"/>
  <c r="A429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500" i="2" s="1"/>
  <c r="A502" i="2" s="1"/>
  <c r="A503" i="2" s="1"/>
  <c r="A504" i="2" s="1"/>
  <c r="A506" i="2" s="1"/>
  <c r="A507" i="2" s="1"/>
  <c r="A508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2" i="2" s="1"/>
  <c r="A545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9" i="2" s="1"/>
  <c r="A640" i="2" s="1"/>
  <c r="A642" i="2" s="1"/>
  <c r="A643" i="2" s="1"/>
  <c r="A644" i="2" s="1"/>
  <c r="A645" i="2" s="1"/>
  <c r="A646" i="2" s="1"/>
  <c r="A647" i="2" s="1"/>
  <c r="A651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72" i="2" s="1"/>
  <c r="A673" i="2" s="1"/>
  <c r="A674" i="2" s="1"/>
  <c r="A675" i="2" s="1"/>
  <c r="A676" i="2" s="1"/>
  <c r="A677" i="2" s="1"/>
  <c r="A678" i="2" s="1"/>
  <c r="A679" i="2" s="1"/>
  <c r="A680" i="2" s="1"/>
  <c r="A684" i="2" s="1"/>
  <c r="A686" i="2" s="1"/>
  <c r="A687" i="2" s="1"/>
  <c r="A702" i="2" s="1"/>
  <c r="A703" i="2" s="1"/>
  <c r="A704" i="2" s="1"/>
  <c r="A705" i="2" s="1"/>
  <c r="A706" i="2" s="1"/>
  <c r="A708" i="2" s="1"/>
  <c r="A709" i="2" s="1"/>
  <c r="A710" i="2" s="1"/>
  <c r="A711" i="2" s="1"/>
  <c r="A713" i="2" s="1"/>
  <c r="A714" i="2" s="1"/>
  <c r="A715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50" i="2" s="1"/>
  <c r="A751" i="2" s="1"/>
  <c r="A752" i="2" s="1"/>
  <c r="A753" i="2" s="1"/>
  <c r="A754" i="2" s="1"/>
  <c r="A755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3" i="2" s="1"/>
  <c r="A782" i="2" s="1"/>
  <c r="A783" i="2" s="1"/>
  <c r="A784" i="2" s="1"/>
  <c r="A785" i="2" s="1"/>
  <c r="A786" i="2" s="1"/>
  <c r="A787" i="2" s="1"/>
  <c r="A788" i="2" s="1"/>
  <c r="A789" i="2" s="1"/>
  <c r="A790" i="2" s="1"/>
  <c r="A792" i="2" s="1"/>
  <c r="A793" i="2" s="1"/>
  <c r="A794" i="2" s="1"/>
  <c r="A795" i="2" s="1"/>
  <c r="A796" i="2" s="1"/>
  <c r="A798" i="2" s="1"/>
  <c r="A799" i="2" s="1"/>
  <c r="A800" i="2" s="1"/>
  <c r="A801" i="2" s="1"/>
  <c r="A803" i="2" s="1"/>
  <c r="A805" i="2" s="1"/>
  <c r="A807" i="2" s="1"/>
  <c r="A808" i="2" s="1"/>
  <c r="A809" i="2" s="1"/>
  <c r="A810" i="2" s="1"/>
  <c r="A811" i="2" s="1"/>
  <c r="A813" i="2" s="1"/>
  <c r="A814" i="2" s="1"/>
  <c r="A815" i="2" s="1"/>
  <c r="A816" i="2" s="1"/>
  <c r="A817" i="2" s="1"/>
  <c r="A819" i="2" s="1"/>
  <c r="A820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3" i="2" s="1"/>
  <c r="A854" i="2" s="1"/>
  <c r="A855" i="2" s="1"/>
  <c r="A856" i="2" s="1"/>
  <c r="A857" i="2" s="1"/>
  <c r="A859" i="2" s="1"/>
  <c r="A860" i="2" s="1"/>
  <c r="A861" i="2" s="1"/>
  <c r="A862" i="2" s="1"/>
  <c r="A864" i="2" s="1"/>
  <c r="A868" i="2" s="1"/>
  <c r="A869" i="2" s="1"/>
  <c r="A870" i="2" s="1"/>
  <c r="A872" i="2" s="1"/>
  <c r="A873" i="2" s="1"/>
  <c r="A874" i="2" s="1"/>
  <c r="A875" i="2" s="1"/>
  <c r="A876" i="2" s="1"/>
  <c r="A877" i="2" s="1"/>
  <c r="A878" i="2" s="1"/>
  <c r="A880" i="2" s="1"/>
  <c r="A881" i="2" s="1"/>
  <c r="A882" i="2" s="1"/>
  <c r="A883" i="2" s="1"/>
  <c r="A884" i="2" s="1"/>
  <c r="A886" i="2" s="1"/>
  <c r="A887" i="2" s="1"/>
  <c r="A888" i="2" s="1"/>
  <c r="A889" i="2" s="1"/>
  <c r="A890" i="2" s="1"/>
  <c r="A891" i="2" s="1"/>
  <c r="A893" i="2" s="1"/>
  <c r="A894" i="2" s="1"/>
  <c r="A895" i="2" s="1"/>
  <c r="A896" i="2" s="1"/>
  <c r="A897" i="2" s="1"/>
  <c r="A898" i="2" s="1"/>
  <c r="A899" i="2" s="1"/>
  <c r="A900" i="2" s="1"/>
  <c r="A903" i="2" s="1"/>
  <c r="A904" i="2" s="1"/>
  <c r="A905" i="2" s="1"/>
  <c r="A906" i="2" s="1"/>
  <c r="A907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9" i="2" s="1"/>
  <c r="A940" i="2" s="1"/>
  <c r="A942" i="2" s="1"/>
  <c r="A943" i="2" s="1"/>
  <c r="A944" i="2" s="1"/>
  <c r="A946" i="2" s="1"/>
  <c r="A947" i="2" s="1"/>
  <c r="A948" i="2" s="1"/>
  <c r="A949" i="2" s="1"/>
  <c r="A951" i="2" s="1"/>
  <c r="A952" i="2" s="1"/>
  <c r="A953" i="2" s="1"/>
  <c r="A956" i="2" s="1"/>
  <c r="A957" i="2" s="1"/>
  <c r="A958" i="2" s="1"/>
  <c r="A959" i="2" s="1"/>
  <c r="A963" i="2" s="1"/>
  <c r="A964" i="2" s="1"/>
  <c r="A965" i="2" s="1"/>
  <c r="A966" i="2" s="1"/>
  <c r="A967" i="2" s="1"/>
  <c r="A968" i="2" s="1"/>
  <c r="A969" i="2" s="1"/>
  <c r="A970" i="2" s="1"/>
  <c r="A972" i="2" s="1"/>
  <c r="A973" i="2" s="1"/>
  <c r="A974" i="2" s="1"/>
  <c r="A975" i="2" s="1"/>
  <c r="A976" i="2" s="1"/>
  <c r="A977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1" i="2" s="1"/>
  <c r="A1032" i="2" s="1"/>
  <c r="A1033" i="2" s="1"/>
  <c r="A1035" i="2" s="1"/>
  <c r="A1036" i="2" s="1"/>
  <c r="A1037" i="2" s="1"/>
  <c r="A1038" i="2" s="1"/>
  <c r="A1039" i="2" s="1"/>
  <c r="A1042" i="2" s="1"/>
  <c r="A1043" i="2" s="1"/>
  <c r="A1044" i="2" s="1"/>
  <c r="A1046" i="2" s="1"/>
  <c r="A1047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4" i="2" s="1"/>
  <c r="A1092" i="2" s="1"/>
  <c r="A1093" i="2" s="1"/>
  <c r="A1094" i="2" s="1"/>
  <c r="A1095" i="2" s="1"/>
  <c r="A1096" i="2" s="1"/>
  <c r="A1097" i="2" s="1"/>
  <c r="A1102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70" i="2" s="1"/>
  <c r="A1172" i="2" s="1"/>
  <c r="A1174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2" i="2" s="1"/>
  <c r="A1213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4" i="2" s="1"/>
  <c r="A1236" i="2" s="1"/>
  <c r="A1237" i="2" s="1"/>
  <c r="A1240" i="2" s="1"/>
  <c r="A1241" i="2" s="1"/>
  <c r="A1242" i="2" s="1"/>
  <c r="A1243" i="2" s="1"/>
  <c r="A1246" i="2" s="1"/>
  <c r="A1248" i="2" s="1"/>
  <c r="A1249" i="2" s="1"/>
  <c r="A1250" i="2" s="1"/>
  <c r="A1251" i="2" s="1"/>
  <c r="A1252" i="2" s="1"/>
  <c r="A1253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2" i="2" s="1"/>
  <c r="A1283" i="2" s="1"/>
  <c r="A1284" i="2" s="1"/>
  <c r="A1285" i="2" s="1"/>
  <c r="A1286" i="2" s="1"/>
  <c r="A1288" i="2" s="1"/>
  <c r="A1289" i="2" s="1"/>
  <c r="A1290" i="2" s="1"/>
  <c r="A1291" i="2" s="1"/>
  <c r="A1292" i="2" s="1"/>
  <c r="A1293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7" i="2" s="1"/>
  <c r="A1328" i="2" s="1"/>
  <c r="A1329" i="2" s="1"/>
  <c r="A1330" i="2" s="1"/>
  <c r="A1331" i="2" s="1"/>
  <c r="A1332" i="2" s="1"/>
  <c r="A1334" i="2" s="1"/>
  <c r="A1337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1" i="2" s="1"/>
  <c r="A1352" i="2" s="1"/>
  <c r="A1353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6" i="2" s="1"/>
  <c r="A1417" i="2" s="1"/>
  <c r="A1418" i="2" s="1"/>
  <c r="A1419" i="2" s="1"/>
  <c r="A1420" i="2" s="1"/>
  <c r="A1421" i="2" s="1"/>
  <c r="A1422" i="2" s="1"/>
  <c r="A1425" i="2" s="1"/>
  <c r="A1426" i="2" s="1"/>
  <c r="A1427" i="2" s="1"/>
  <c r="A1428" i="2" s="1"/>
  <c r="A1429" i="2" s="1"/>
  <c r="A1432" i="2" l="1"/>
  <c r="C930" i="4" s="1"/>
  <c r="B514" i="4" l="1"/>
  <c r="B49" i="4"/>
  <c r="C210" i="4"/>
  <c r="A106" i="4"/>
  <c r="A147" i="4"/>
  <c r="C713" i="4"/>
  <c r="A1108" i="4"/>
  <c r="B886" i="4"/>
  <c r="A1090" i="4"/>
  <c r="B1062" i="4"/>
  <c r="A601" i="4"/>
  <c r="C873" i="4"/>
  <c r="A153" i="4"/>
  <c r="C1101" i="4"/>
  <c r="C75" i="4"/>
  <c r="A188" i="4"/>
  <c r="C861" i="4"/>
  <c r="A530" i="4"/>
  <c r="C364" i="4"/>
  <c r="C106" i="4"/>
  <c r="A121" i="4"/>
  <c r="C126" i="4"/>
  <c r="C728" i="4"/>
  <c r="A436" i="4"/>
  <c r="A229" i="4"/>
  <c r="B942" i="4"/>
  <c r="B271" i="4"/>
  <c r="B976" i="4"/>
  <c r="B333" i="4"/>
  <c r="B679" i="4"/>
  <c r="C521" i="4"/>
  <c r="B732" i="4"/>
  <c r="C1080" i="4"/>
  <c r="B297" i="4"/>
  <c r="C448" i="4"/>
  <c r="B228" i="4"/>
  <c r="C608" i="4"/>
  <c r="C172" i="4"/>
  <c r="A102" i="4"/>
  <c r="B1014" i="4"/>
  <c r="A370" i="4"/>
  <c r="C693" i="4"/>
  <c r="A897" i="4"/>
  <c r="A154" i="4"/>
  <c r="A922" i="4"/>
  <c r="B63" i="4"/>
  <c r="A1033" i="4"/>
  <c r="C318" i="4"/>
  <c r="C1057" i="4"/>
  <c r="A723" i="4"/>
  <c r="A69" i="4"/>
  <c r="B446" i="4"/>
  <c r="B948" i="4"/>
  <c r="B502" i="4"/>
  <c r="B214" i="4"/>
  <c r="B647" i="4"/>
  <c r="C18" i="4"/>
  <c r="C850" i="4"/>
  <c r="A996" i="4"/>
  <c r="B650" i="4"/>
  <c r="C378" i="4"/>
  <c r="B290" i="4"/>
  <c r="A46" i="4"/>
  <c r="C849" i="4"/>
  <c r="C455" i="4"/>
  <c r="B223" i="4"/>
  <c r="A568" i="4"/>
  <c r="A518" i="4"/>
  <c r="C256" i="4"/>
  <c r="B549" i="4"/>
  <c r="A237" i="4"/>
  <c r="A324" i="4"/>
  <c r="C90" i="4"/>
  <c r="C632" i="4"/>
  <c r="B570" i="4"/>
  <c r="A685" i="4"/>
  <c r="A329" i="4"/>
  <c r="C561" i="4"/>
  <c r="C410" i="4"/>
  <c r="C982" i="4"/>
  <c r="C250" i="4"/>
  <c r="B253" i="4"/>
  <c r="C1079" i="4"/>
  <c r="A642" i="4"/>
  <c r="A827" i="4"/>
  <c r="B562" i="4"/>
  <c r="A49" i="4"/>
  <c r="C412" i="4"/>
  <c r="B1052" i="4"/>
  <c r="A1126" i="4"/>
  <c r="C830" i="4"/>
  <c r="A932" i="4"/>
  <c r="A1118" i="4"/>
  <c r="A529" i="4"/>
  <c r="B368" i="4"/>
  <c r="C986" i="4"/>
  <c r="A505" i="4"/>
  <c r="A953" i="4"/>
  <c r="C649" i="4"/>
  <c r="A1061" i="4"/>
  <c r="B169" i="4"/>
  <c r="A428" i="4"/>
  <c r="B880" i="4"/>
  <c r="A871" i="4"/>
  <c r="A618" i="4"/>
  <c r="A720" i="4"/>
  <c r="A442" i="4"/>
  <c r="A991" i="4"/>
  <c r="B979" i="4"/>
  <c r="A337" i="4"/>
  <c r="A649" i="4"/>
  <c r="C169" i="4"/>
  <c r="A175" i="4"/>
  <c r="B1023" i="4"/>
  <c r="A804" i="4"/>
  <c r="C661" i="4"/>
  <c r="A567" i="4"/>
  <c r="A325" i="4"/>
  <c r="B509" i="4"/>
  <c r="C301" i="4"/>
  <c r="C623" i="4"/>
  <c r="B85" i="4"/>
  <c r="B185" i="4"/>
  <c r="B931" i="4"/>
  <c r="A1047" i="4"/>
  <c r="C361" i="4"/>
  <c r="A834" i="4"/>
  <c r="A272" i="4"/>
  <c r="A889" i="4"/>
  <c r="B638" i="4"/>
  <c r="C1016" i="4"/>
  <c r="B623" i="4"/>
  <c r="B519" i="4"/>
  <c r="C549" i="4"/>
  <c r="B934" i="4"/>
  <c r="B926" i="4"/>
  <c r="B864" i="4"/>
  <c r="B1101" i="4"/>
  <c r="C733" i="4"/>
  <c r="B798" i="4"/>
  <c r="C203" i="4"/>
  <c r="A149" i="4"/>
  <c r="C459" i="4"/>
  <c r="B773" i="4"/>
  <c r="B929" i="4"/>
  <c r="A269" i="4"/>
  <c r="A372" i="4"/>
  <c r="B588" i="4"/>
  <c r="B513" i="4"/>
  <c r="C929" i="4"/>
  <c r="B334" i="4"/>
  <c r="A818" i="4"/>
  <c r="A127" i="4"/>
  <c r="A481" i="4"/>
  <c r="A970" i="4"/>
  <c r="A73" i="4"/>
  <c r="B210" i="4"/>
  <c r="C231" i="4"/>
  <c r="A492" i="4"/>
  <c r="C970" i="4"/>
  <c r="C566" i="4"/>
  <c r="B288" i="4"/>
  <c r="B995" i="4"/>
  <c r="C462" i="4"/>
  <c r="B68" i="4"/>
  <c r="C889" i="4"/>
  <c r="A448" i="4"/>
  <c r="B665" i="4"/>
  <c r="B993" i="4"/>
  <c r="B325" i="4"/>
  <c r="A927" i="4"/>
  <c r="C607" i="4"/>
  <c r="A659" i="4"/>
  <c r="C1044" i="4"/>
  <c r="A515" i="4"/>
  <c r="A706" i="4"/>
  <c r="A734" i="4"/>
  <c r="A217" i="4"/>
  <c r="B853" i="4"/>
  <c r="A1002" i="4"/>
  <c r="C891" i="4"/>
  <c r="C43" i="4"/>
  <c r="C329" i="4"/>
  <c r="B771" i="4"/>
  <c r="A1122" i="4"/>
  <c r="B418" i="4"/>
  <c r="B554" i="4"/>
  <c r="C1050" i="4"/>
  <c r="B1109" i="4"/>
  <c r="A86" i="4"/>
  <c r="A956" i="4"/>
  <c r="C1114" i="4"/>
  <c r="C322" i="4"/>
  <c r="A810" i="4"/>
  <c r="A545" i="4"/>
  <c r="C61" i="4"/>
  <c r="C894" i="4"/>
  <c r="B170" i="4"/>
  <c r="B709" i="4"/>
  <c r="A87" i="4"/>
  <c r="C3" i="4"/>
  <c r="C336" i="4"/>
  <c r="A821" i="4"/>
  <c r="B1016" i="4"/>
  <c r="B181" i="4"/>
  <c r="B447" i="4"/>
  <c r="C468" i="4"/>
  <c r="B1122" i="4"/>
  <c r="B1110" i="4"/>
  <c r="C461" i="4"/>
  <c r="A296" i="4"/>
  <c r="A896" i="4"/>
  <c r="A23" i="4"/>
  <c r="B211" i="4"/>
  <c r="A299" i="4"/>
  <c r="C841" i="4"/>
  <c r="C488" i="4"/>
  <c r="A1073" i="4"/>
  <c r="C699" i="4"/>
  <c r="A528" i="4"/>
  <c r="C616" i="4"/>
  <c r="B306" i="4"/>
  <c r="B1115" i="4"/>
  <c r="B677" i="4"/>
  <c r="C985" i="4"/>
  <c r="C565" i="4"/>
  <c r="C1084" i="4"/>
  <c r="C466" i="4"/>
  <c r="C321" i="4"/>
  <c r="C193" i="4"/>
  <c r="A352" i="4"/>
  <c r="B852" i="4"/>
  <c r="C163" i="4"/>
  <c r="A565" i="4"/>
  <c r="B891" i="4"/>
  <c r="C525" i="4"/>
  <c r="A878" i="4"/>
  <c r="B635" i="4"/>
  <c r="A213" i="4"/>
  <c r="B492" i="4"/>
  <c r="B352" i="4"/>
  <c r="A168" i="4"/>
  <c r="C213" i="4"/>
  <c r="A635" i="4"/>
  <c r="C673" i="4"/>
  <c r="B1028" i="4"/>
  <c r="B399" i="4"/>
  <c r="C314" i="4"/>
  <c r="B561" i="4"/>
  <c r="C395" i="4"/>
  <c r="C349" i="4"/>
  <c r="C214" i="4"/>
  <c r="A35" i="4"/>
  <c r="C860" i="4"/>
  <c r="A923" i="4"/>
  <c r="A3" i="4"/>
  <c r="B695" i="4"/>
  <c r="B845" i="4"/>
  <c r="C956" i="4"/>
  <c r="C21" i="4"/>
  <c r="B217" i="4"/>
  <c r="C530" i="4"/>
  <c r="A57" i="4"/>
  <c r="B804" i="4"/>
  <c r="C115" i="4"/>
  <c r="B890" i="4"/>
  <c r="A243" i="4"/>
  <c r="A435" i="4"/>
  <c r="A865" i="4"/>
  <c r="B675" i="4"/>
  <c r="C915" i="4"/>
  <c r="C494" i="4"/>
  <c r="C148" i="4"/>
  <c r="B161" i="4"/>
  <c r="A288" i="4"/>
  <c r="A822" i="4"/>
  <c r="C992" i="4"/>
  <c r="B905" i="4"/>
  <c r="B248" i="4"/>
  <c r="C234" i="4"/>
  <c r="A841" i="4"/>
  <c r="C46" i="4"/>
  <c r="A44" i="4"/>
  <c r="C312" i="4"/>
  <c r="A783" i="4"/>
  <c r="B828" i="4"/>
  <c r="C1121" i="4"/>
  <c r="B676" i="4"/>
  <c r="A1067" i="4"/>
  <c r="C1026" i="4"/>
  <c r="A134" i="4"/>
  <c r="A1074" i="4"/>
  <c r="B127" i="4"/>
  <c r="C1023" i="4"/>
  <c r="A238" i="4"/>
  <c r="C950" i="4"/>
  <c r="A6" i="4"/>
  <c r="B257" i="4"/>
  <c r="B596" i="4"/>
  <c r="B52" i="4"/>
  <c r="B772" i="4"/>
  <c r="C222" i="4"/>
  <c r="B884" i="4"/>
  <c r="A726" i="4"/>
  <c r="B33" i="4"/>
  <c r="A340" i="4"/>
  <c r="C167" i="4"/>
  <c r="B945" i="4"/>
  <c r="B669" i="4"/>
  <c r="B770" i="4"/>
  <c r="A728" i="4"/>
  <c r="B735" i="4"/>
  <c r="C622" i="4"/>
  <c r="B515" i="4"/>
  <c r="C74" i="4"/>
  <c r="A1003" i="4"/>
  <c r="C794" i="4"/>
  <c r="C289" i="4"/>
  <c r="C297" i="4"/>
  <c r="B467" i="4"/>
  <c r="C36" i="4"/>
  <c r="C640" i="4"/>
  <c r="C435" i="4"/>
  <c r="A40" i="4"/>
  <c r="C248" i="4"/>
  <c r="A987" i="4"/>
  <c r="A764" i="4"/>
  <c r="B620" i="4"/>
  <c r="A98" i="4"/>
  <c r="A704" i="4"/>
  <c r="B944" i="4"/>
  <c r="A597" i="4"/>
  <c r="A575" i="4"/>
  <c r="C432" i="4"/>
  <c r="B57" i="4"/>
  <c r="B796" i="4"/>
  <c r="C354" i="4"/>
  <c r="C1043" i="4"/>
  <c r="A294" i="4"/>
  <c r="A867" i="4"/>
  <c r="A475" i="4"/>
  <c r="A120" i="4"/>
  <c r="C81" i="4"/>
  <c r="C307" i="4"/>
  <c r="B1102" i="4"/>
  <c r="C1032" i="4"/>
  <c r="B998" i="4"/>
  <c r="B240" i="4"/>
  <c r="A181" i="4"/>
  <c r="C261" i="4"/>
  <c r="A411" i="4"/>
  <c r="A905" i="4"/>
  <c r="A179" i="4"/>
  <c r="C688" i="4"/>
  <c r="A729" i="4"/>
  <c r="A768" i="4"/>
  <c r="C1083" i="4"/>
  <c r="B28" i="4"/>
  <c r="A459" i="4"/>
  <c r="A857" i="4"/>
  <c r="B811" i="4"/>
  <c r="C636" i="4"/>
  <c r="B777" i="4"/>
  <c r="A194" i="4"/>
  <c r="B769" i="4"/>
  <c r="A471" i="4"/>
  <c r="A75" i="4"/>
  <c r="C654" i="4"/>
  <c r="B734" i="4"/>
  <c r="A599" i="4"/>
  <c r="A84" i="4"/>
  <c r="C103" i="4"/>
  <c r="A681" i="4"/>
  <c r="A992" i="4"/>
  <c r="B107" i="4"/>
  <c r="A320" i="4"/>
  <c r="C538" i="4"/>
  <c r="C1036" i="4"/>
  <c r="B32" i="4"/>
  <c r="C166" i="4"/>
  <c r="B964" i="4"/>
  <c r="C762" i="4"/>
  <c r="C1001" i="4"/>
  <c r="A364" i="4"/>
  <c r="B1021" i="4"/>
  <c r="C884" i="4"/>
  <c r="B111" i="4"/>
  <c r="B1010" i="4"/>
  <c r="C407" i="4"/>
  <c r="B700" i="4"/>
  <c r="A431" i="4"/>
  <c r="C357" i="4"/>
  <c r="C893" i="4"/>
  <c r="B70" i="4"/>
  <c r="B2" i="4"/>
  <c r="A327" i="4"/>
  <c r="B34" i="4"/>
  <c r="C55" i="4"/>
  <c r="C669" i="4"/>
  <c r="C1115" i="4"/>
  <c r="A713" i="4"/>
  <c r="A339" i="4"/>
  <c r="A33" i="4"/>
  <c r="B182" i="4"/>
  <c r="A10" i="4"/>
  <c r="C638" i="4"/>
  <c r="A208" i="4"/>
  <c r="B498" i="4"/>
  <c r="C102" i="4"/>
  <c r="C996" i="4"/>
  <c r="C630" i="4"/>
  <c r="C829" i="4"/>
  <c r="C832" i="4"/>
  <c r="C309" i="4"/>
  <c r="A90" i="4"/>
  <c r="A911" i="4"/>
  <c r="A735" i="4"/>
  <c r="B817" i="4"/>
  <c r="C117" i="4"/>
  <c r="C777" i="4"/>
  <c r="A837" i="4"/>
  <c r="C159" i="4"/>
  <c r="B477" i="4"/>
  <c r="C251" i="4"/>
  <c r="B736" i="4"/>
  <c r="A977" i="4"/>
  <c r="A191" i="4"/>
  <c r="A555" i="4"/>
  <c r="A1138" i="4"/>
  <c r="B955" i="4"/>
  <c r="B206" i="4"/>
  <c r="B378" i="4"/>
  <c r="C1062" i="4"/>
  <c r="C709" i="4"/>
  <c r="C91" i="4"/>
  <c r="B906" i="4"/>
  <c r="A1082" i="4"/>
  <c r="A587" i="4"/>
  <c r="C87" i="4"/>
  <c r="A1013" i="4"/>
  <c r="A1054" i="4"/>
  <c r="C5" i="4"/>
  <c r="A178" i="4"/>
  <c r="C923" i="4"/>
  <c r="C303" i="4"/>
  <c r="C92" i="4"/>
  <c r="B627" i="4"/>
  <c r="B108" i="4"/>
  <c r="A161" i="4"/>
  <c r="C1012" i="4"/>
  <c r="B807" i="4"/>
  <c r="C381" i="4"/>
  <c r="A874" i="4"/>
  <c r="B420" i="4"/>
  <c r="C245" i="4"/>
  <c r="C513" i="4"/>
  <c r="B922" i="4"/>
  <c r="A386" i="4"/>
  <c r="B434" i="4"/>
  <c r="C266" i="4"/>
  <c r="C1116" i="4"/>
  <c r="C93" i="4"/>
  <c r="A112" i="4"/>
  <c r="B961" i="4"/>
  <c r="A769" i="4"/>
  <c r="B141" i="4"/>
  <c r="A26" i="4"/>
  <c r="A231" i="4"/>
  <c r="A832" i="4"/>
  <c r="A256" i="4"/>
  <c r="B194" i="4"/>
  <c r="C97" i="4"/>
  <c r="C705" i="4"/>
  <c r="A258" i="4"/>
  <c r="A843" i="4"/>
  <c r="C191" i="4"/>
  <c r="B820" i="4"/>
  <c r="C451" i="4"/>
  <c r="B37" i="4"/>
  <c r="A499" i="4"/>
  <c r="A171" i="4"/>
  <c r="C544" i="4"/>
  <c r="A921" i="4"/>
  <c r="C737" i="4"/>
  <c r="A331" i="4"/>
  <c r="B445" i="4"/>
  <c r="C574" i="4"/>
  <c r="A586" i="4"/>
  <c r="C534" i="4"/>
  <c r="C934" i="4"/>
  <c r="C386" i="4"/>
  <c r="C202" i="4"/>
  <c r="B208" i="4"/>
  <c r="A1433" i="2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9" i="2" s="1"/>
  <c r="A1491" i="2" s="1"/>
  <c r="A1495" i="2" s="1"/>
  <c r="A1496" i="2" s="1"/>
  <c r="A1497" i="2" s="1"/>
  <c r="A1498" i="2" s="1"/>
  <c r="A1499" i="2" s="1"/>
  <c r="A1500" i="2" s="1"/>
  <c r="A1501" i="2" s="1"/>
  <c r="A1502" i="2" s="1"/>
  <c r="A1504" i="2" s="1"/>
  <c r="A1506" i="2" s="1"/>
  <c r="A1509" i="2" s="1"/>
  <c r="A1510" i="2" s="1"/>
  <c r="A1512" i="2" s="1"/>
  <c r="A1513" i="2" s="1"/>
  <c r="A1514" i="2" s="1"/>
  <c r="A1516" i="2" s="1"/>
  <c r="A1518" i="2" s="1"/>
  <c r="A1519" i="2" s="1"/>
  <c r="A1520" i="2" s="1"/>
  <c r="A1521" i="2" s="1"/>
  <c r="A1522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7" i="2" s="1"/>
  <c r="A1618" i="2" s="1"/>
  <c r="A1620" i="2" s="1"/>
  <c r="A1621" i="2" s="1"/>
  <c r="A1622" i="2" s="1"/>
  <c r="A1623" i="2" s="1"/>
  <c r="A1624" i="2" s="1"/>
  <c r="A1625" i="2" s="1"/>
  <c r="A1627" i="2" s="1"/>
  <c r="A1631" i="2" s="1"/>
  <c r="A1634" i="2" s="1"/>
  <c r="A1635" i="2" s="1"/>
  <c r="A1636" i="2" s="1"/>
  <c r="A1637" i="2" s="1"/>
  <c r="A1638" i="2" s="1"/>
  <c r="A1639" i="2" s="1"/>
  <c r="A1640" i="2" s="1"/>
  <c r="A1641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5" i="2" s="1"/>
  <c r="A1706" i="2" s="1"/>
  <c r="A1707" i="2" s="1"/>
  <c r="A1708" i="2" s="1"/>
  <c r="A1709" i="2" s="1"/>
  <c r="A1711" i="2" s="1"/>
  <c r="A1718" i="2" s="1"/>
  <c r="A1719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4" i="2" s="1"/>
  <c r="A1755" i="2" s="1"/>
  <c r="A1757" i="2" s="1"/>
  <c r="A1758" i="2" s="1"/>
  <c r="A1760" i="2" s="1"/>
  <c r="A1761" i="2" s="1"/>
  <c r="A1762" i="2" s="1"/>
  <c r="A1763" i="2" s="1"/>
  <c r="A1764" i="2" s="1"/>
  <c r="A1765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804" i="2" s="1"/>
  <c r="A1806" i="2" s="1"/>
  <c r="A1807" i="2" s="1"/>
  <c r="A1808" i="2" s="1"/>
  <c r="A1809" i="2" s="1"/>
  <c r="A1810" i="2" s="1"/>
  <c r="A1811" i="2" s="1"/>
  <c r="A1812" i="2" s="1"/>
  <c r="A1813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6" i="2" s="1"/>
  <c r="A1837" i="2" s="1"/>
  <c r="A1838" i="2" s="1"/>
  <c r="A1839" i="2" s="1"/>
  <c r="A1840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8" i="2" s="1"/>
  <c r="A1871" i="2" s="1"/>
  <c r="A1872" i="2" s="1"/>
  <c r="A1873" i="2" s="1"/>
  <c r="A1874" i="2" s="1"/>
  <c r="A1875" i="2" s="1"/>
  <c r="A1876" i="2" s="1"/>
  <c r="A1878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4" i="2" s="1"/>
  <c r="A1905" i="2" s="1"/>
  <c r="A1907" i="2" s="1"/>
  <c r="A1910" i="2" s="1"/>
  <c r="A1912" i="2" s="1"/>
  <c r="A1913" i="2" s="1"/>
  <c r="A1914" i="2" s="1"/>
  <c r="A1915" i="2" s="1"/>
  <c r="A1916" i="2" s="1"/>
  <c r="A1917" i="2" s="1"/>
  <c r="A1919" i="2" s="1"/>
  <c r="A1920" i="2" s="1"/>
  <c r="A1921" i="2" s="1"/>
  <c r="A1922" i="2" s="1"/>
  <c r="A1923" i="2" s="1"/>
  <c r="A1924" i="2" s="1"/>
  <c r="A1925" i="2" s="1"/>
  <c r="A1927" i="2" s="1"/>
  <c r="A1930" i="2" s="1"/>
  <c r="A1931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53" i="2" s="1"/>
  <c r="A1954" i="2" s="1"/>
  <c r="A1955" i="2" s="1"/>
  <c r="A1956" i="2" s="1"/>
  <c r="A1957" i="2" s="1"/>
  <c r="A1960" i="2" s="1"/>
  <c r="A1962" i="2" s="1"/>
  <c r="A1963" i="2" s="1"/>
  <c r="A1965" i="2" s="1"/>
  <c r="A1966" i="2" s="1"/>
  <c r="A1967" i="2" s="1"/>
  <c r="A1968" i="2" s="1"/>
  <c r="A1970" i="2" s="1"/>
  <c r="A1971" i="2" s="1"/>
  <c r="A1972" i="2" s="1"/>
  <c r="A1973" i="2" s="1"/>
  <c r="A1974" i="2" s="1"/>
  <c r="A1975" i="2" s="1"/>
  <c r="A1979" i="2" s="1"/>
  <c r="A1980" i="2" s="1"/>
  <c r="A1981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2" i="2" s="1"/>
  <c r="A2113" i="2" s="1"/>
  <c r="A2114" i="2" s="1"/>
  <c r="A2115" i="2" s="1"/>
  <c r="A2116" i="2" s="1"/>
  <c r="A2117" i="2" s="1"/>
  <c r="A2118" i="2" s="1"/>
  <c r="A2119" i="2" s="1"/>
  <c r="A2121" i="2" s="1"/>
  <c r="A2122" i="2" s="1"/>
  <c r="A2123" i="2" s="1"/>
  <c r="A2124" i="2" s="1"/>
  <c r="A2125" i="2" s="1"/>
  <c r="A2126" i="2" s="1"/>
  <c r="A2127" i="2" s="1"/>
  <c r="A2128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176" i="4"/>
  <c r="C334" i="4"/>
  <c r="A1053" i="4"/>
  <c r="C869" i="4"/>
  <c r="A833" i="4"/>
  <c r="C134" i="4"/>
  <c r="A1085" i="4"/>
  <c r="C701" i="4"/>
  <c r="C512" i="4"/>
  <c r="C22" i="4"/>
  <c r="C385" i="4"/>
  <c r="B1034" i="4"/>
  <c r="B1132" i="4"/>
  <c r="C283" i="4"/>
  <c r="B260" i="4"/>
  <c r="C350" i="4"/>
  <c r="C437" i="4"/>
  <c r="B687" i="4"/>
  <c r="B1113" i="4"/>
  <c r="B861" i="4"/>
  <c r="C376" i="4"/>
  <c r="A797" i="4"/>
  <c r="C532" i="4"/>
  <c r="B316" i="4"/>
  <c r="B1031" i="4"/>
  <c r="C397" i="4"/>
  <c r="C142" i="4"/>
  <c r="B810" i="4"/>
  <c r="A577" i="4"/>
  <c r="C28" i="4"/>
  <c r="B256" i="4"/>
  <c r="C598" i="4"/>
  <c r="B674" i="4"/>
  <c r="A116" i="4"/>
  <c r="A731" i="4"/>
  <c r="B78" i="4"/>
  <c r="A593" i="4"/>
  <c r="B680" i="4"/>
  <c r="A257" i="4"/>
  <c r="C648" i="4"/>
  <c r="A882" i="4"/>
  <c r="C1040" i="4"/>
  <c r="B139" i="4"/>
  <c r="A200" i="4"/>
  <c r="A211" i="4"/>
  <c r="B97" i="4"/>
  <c r="B471" i="4"/>
  <c r="B426" i="4"/>
  <c r="A18" i="4"/>
  <c r="A786" i="4"/>
  <c r="C338" i="4"/>
  <c r="C499" i="4"/>
  <c r="A374" i="4"/>
  <c r="A225" i="4"/>
  <c r="B423" i="4"/>
  <c r="C714" i="4"/>
  <c r="A277" i="4"/>
  <c r="C311" i="4"/>
  <c r="A710" i="4"/>
  <c r="C677" i="4"/>
  <c r="C741" i="4"/>
  <c r="A737" i="4"/>
  <c r="C45" i="4"/>
  <c r="A60" i="4"/>
  <c r="B806" i="4"/>
  <c r="C792" i="4"/>
  <c r="B115" i="4"/>
  <c r="C353" i="4"/>
  <c r="C83" i="4"/>
  <c r="B470" i="4"/>
  <c r="A92" i="4"/>
  <c r="C932" i="4"/>
  <c r="A158" i="4"/>
  <c r="C505" i="4"/>
  <c r="C1077" i="4"/>
  <c r="C707" i="4"/>
  <c r="B981" i="4"/>
  <c r="A1011" i="4"/>
  <c r="A89" i="4"/>
  <c r="B510" i="4"/>
  <c r="B167" i="4"/>
  <c r="A672" i="4"/>
  <c r="B843" i="4"/>
  <c r="B559" i="4"/>
  <c r="C317" i="4"/>
  <c r="A312" i="4"/>
  <c r="C619" i="4"/>
  <c r="B869" i="4"/>
  <c r="C98" i="4"/>
  <c r="C53" i="4"/>
  <c r="B857" i="4"/>
  <c r="A160" i="4"/>
  <c r="B1008" i="4"/>
  <c r="A502" i="4"/>
  <c r="B711" i="4"/>
  <c r="A777" i="4"/>
  <c r="A65" i="4"/>
  <c r="B642" i="4"/>
  <c r="B18" i="4"/>
  <c r="B603" i="4"/>
  <c r="C129" i="4"/>
  <c r="C799" i="4"/>
  <c r="B458" i="4"/>
  <c r="C727" i="4"/>
  <c r="A22" i="4"/>
  <c r="A982" i="4"/>
  <c r="B147" i="4"/>
  <c r="A680" i="4"/>
  <c r="A1092" i="4"/>
  <c r="B105" i="4"/>
  <c r="A2" i="4"/>
  <c r="B150" i="4"/>
  <c r="A485" i="4"/>
  <c r="A1128" i="4"/>
  <c r="B343" i="4"/>
  <c r="C911" i="4"/>
  <c r="C473" i="4"/>
  <c r="A849" i="4"/>
  <c r="B395" i="4"/>
  <c r="A395" i="4"/>
  <c r="A583" i="4"/>
  <c r="C1113" i="4"/>
  <c r="C119" i="4"/>
  <c r="A420" i="4"/>
  <c r="C414" i="4"/>
  <c r="C260" i="4"/>
  <c r="C856" i="4"/>
  <c r="A263" i="4"/>
  <c r="A43" i="4"/>
  <c r="A940" i="4"/>
  <c r="A533" i="4"/>
  <c r="B298" i="4"/>
  <c r="B417" i="4"/>
  <c r="B1061" i="4"/>
  <c r="B785" i="4"/>
  <c r="C815" i="4"/>
  <c r="C443" i="4"/>
  <c r="B165" i="4"/>
  <c r="C674" i="4"/>
  <c r="C442" i="4"/>
  <c r="A722" i="4"/>
  <c r="B589" i="4"/>
  <c r="C195" i="4"/>
  <c r="B712" i="4"/>
  <c r="A361" i="4"/>
  <c r="B594" i="4"/>
  <c r="A753" i="4"/>
  <c r="C971" i="4"/>
  <c r="A384" i="4"/>
  <c r="C725" i="4"/>
  <c r="A478" i="4"/>
  <c r="B649" i="4"/>
  <c r="B51" i="4"/>
  <c r="B512" i="4"/>
  <c r="A1023" i="4"/>
  <c r="C880" i="4"/>
  <c r="A913" i="4"/>
  <c r="B1067" i="4"/>
  <c r="C1017" i="4"/>
  <c r="A1057" i="4"/>
  <c r="B930" i="4"/>
  <c r="A798" i="4"/>
  <c r="B353" i="4"/>
  <c r="B874" i="4"/>
  <c r="C1096" i="4"/>
  <c r="A772" i="4"/>
  <c r="B15" i="4"/>
  <c r="C955" i="4"/>
  <c r="C277" i="4"/>
  <c r="A497" i="4"/>
  <c r="C450" i="4"/>
  <c r="C276" i="4"/>
  <c r="B830" i="4"/>
  <c r="A295" i="4"/>
  <c r="B742" i="4"/>
  <c r="B896" i="4"/>
  <c r="B342" i="4"/>
  <c r="A140" i="4"/>
  <c r="C754" i="4"/>
  <c r="A1046" i="4"/>
  <c r="B219" i="4"/>
  <c r="A264" i="4"/>
  <c r="A670" i="4"/>
  <c r="B345" i="4"/>
  <c r="A560" i="4"/>
  <c r="C192" i="4"/>
  <c r="A462" i="4"/>
  <c r="B578" i="4"/>
  <c r="C94" i="4"/>
  <c r="C1104" i="4"/>
  <c r="B1053" i="4"/>
  <c r="B380" i="4"/>
  <c r="B546" i="4"/>
  <c r="B1086" i="4"/>
  <c r="A96" i="4"/>
  <c r="A622" i="4"/>
  <c r="B411" i="4"/>
  <c r="A886" i="4"/>
  <c r="A918" i="4"/>
  <c r="C105" i="4"/>
  <c r="C62" i="4"/>
  <c r="A319" i="4"/>
  <c r="A389" i="4"/>
  <c r="A281" i="4"/>
  <c r="B690" i="4"/>
  <c r="C736" i="4"/>
  <c r="C396" i="4"/>
  <c r="A270" i="4"/>
  <c r="C230" i="4"/>
  <c r="B431" i="4"/>
  <c r="C806" i="4"/>
  <c r="C686" i="4"/>
  <c r="B567" i="4"/>
  <c r="A873" i="4"/>
  <c r="C112" i="4"/>
  <c r="C9" i="4"/>
  <c r="A221" i="4"/>
  <c r="B1117" i="4"/>
  <c r="A919" i="4"/>
  <c r="B583" i="4"/>
  <c r="A467" i="4"/>
  <c r="B443" i="4"/>
  <c r="B462" i="4"/>
  <c r="A771" i="4"/>
  <c r="C768" i="4"/>
  <c r="B92" i="4"/>
  <c r="B724" i="4"/>
  <c r="C337" i="4"/>
  <c r="B535" i="4"/>
  <c r="A1121" i="4"/>
  <c r="A1012" i="4"/>
  <c r="C446" i="4"/>
  <c r="B818" i="4"/>
  <c r="C658" i="4"/>
  <c r="B362" i="4"/>
  <c r="B483" i="4"/>
  <c r="B800" i="4"/>
  <c r="C621" i="4"/>
  <c r="A942" i="4"/>
  <c r="B213" i="4"/>
  <c r="C909" i="4"/>
  <c r="A824" i="4"/>
  <c r="A490" i="4"/>
  <c r="A926" i="4"/>
  <c r="A746" i="4"/>
  <c r="C1070" i="4"/>
  <c r="A563" i="4"/>
  <c r="B168" i="4"/>
  <c r="C732" i="4"/>
  <c r="C772" i="4"/>
  <c r="A689" i="4"/>
  <c r="C766" i="4"/>
  <c r="B716" i="4"/>
  <c r="A300" i="4"/>
  <c r="B162" i="4"/>
  <c r="A600" i="4"/>
  <c r="B90" i="4"/>
  <c r="A486" i="4"/>
  <c r="B683" i="4"/>
  <c r="A1070" i="4"/>
  <c r="A858" i="4"/>
  <c r="C1052" i="4"/>
  <c r="B584" i="4"/>
  <c r="A474" i="4"/>
  <c r="A1095" i="4"/>
  <c r="A456" i="4"/>
  <c r="A506" i="4"/>
  <c r="A634" i="4"/>
  <c r="C1053" i="4"/>
  <c r="A426" i="4"/>
  <c r="A667" i="4"/>
  <c r="A489" i="4"/>
  <c r="B966" i="4"/>
  <c r="A854" i="4"/>
  <c r="C614" i="4"/>
  <c r="A803" i="4"/>
  <c r="B925" i="4"/>
  <c r="B371" i="4"/>
  <c r="A584" i="4"/>
  <c r="C40" i="4"/>
  <c r="B672" i="4"/>
  <c r="B781" i="4"/>
  <c r="C500" i="4"/>
  <c r="B424" i="4"/>
  <c r="A313" i="4"/>
  <c r="C1118" i="4"/>
  <c r="B237" i="4"/>
  <c r="B775" i="4"/>
  <c r="A971" i="4"/>
  <c r="C123" i="4"/>
  <c r="C634" i="4"/>
  <c r="C185" i="4"/>
  <c r="A101" i="4"/>
  <c r="B879" i="4"/>
  <c r="C584" i="4"/>
  <c r="B232" i="4"/>
  <c r="A542" i="4"/>
  <c r="A114" i="4"/>
  <c r="A195" i="4"/>
  <c r="C570" i="4"/>
  <c r="A881" i="4"/>
  <c r="C346" i="4"/>
  <c r="C208" i="4"/>
  <c r="B1072" i="4"/>
  <c r="B720" i="4"/>
  <c r="A891" i="4"/>
  <c r="A773" i="4"/>
  <c r="C239" i="4"/>
  <c r="A449" i="4"/>
  <c r="B1018" i="4"/>
  <c r="C721" i="4"/>
  <c r="B174" i="4"/>
  <c r="C599" i="4"/>
  <c r="B788" i="4"/>
  <c r="C177" i="4"/>
  <c r="A605" i="4"/>
  <c r="A495" i="4"/>
  <c r="A396" i="4"/>
  <c r="C371" i="4"/>
  <c r="A762" i="4"/>
  <c r="A679" i="4"/>
  <c r="B888" i="4"/>
  <c r="B191" i="4"/>
  <c r="C265" i="4"/>
  <c r="C627" i="4"/>
  <c r="A592" i="4"/>
  <c r="C687" i="4"/>
  <c r="B283" i="4"/>
  <c r="C662" i="4"/>
  <c r="A741" i="4"/>
  <c r="B172" i="4"/>
  <c r="A275" i="4"/>
  <c r="A950" i="4"/>
  <c r="B227" i="4"/>
  <c r="C1100" i="4"/>
  <c r="C30" i="4"/>
  <c r="B385" i="4"/>
  <c r="A1106" i="4"/>
  <c r="C975" i="4"/>
  <c r="C173" i="4"/>
  <c r="C281" i="4"/>
  <c r="B234" i="4"/>
  <c r="C944" i="4"/>
  <c r="C720" i="4"/>
  <c r="A415" i="4"/>
  <c r="B990" i="4"/>
  <c r="A1093" i="4"/>
  <c r="A978" i="4"/>
  <c r="C485" i="4"/>
  <c r="B263" i="4"/>
  <c r="B432" i="4"/>
  <c r="C271" i="4"/>
  <c r="C753" i="4"/>
  <c r="A1086" i="4"/>
  <c r="A322" i="4"/>
  <c r="A554" i="4"/>
  <c r="C1129" i="4"/>
  <c r="B973" i="4"/>
  <c r="A1006" i="4"/>
  <c r="B887" i="4"/>
  <c r="A826" i="4"/>
  <c r="A79" i="4"/>
  <c r="B686" i="4"/>
  <c r="A1116" i="4"/>
  <c r="C394" i="4"/>
  <c r="C406" i="4"/>
  <c r="C232" i="4"/>
  <c r="C164" i="4"/>
  <c r="C927" i="4"/>
  <c r="B746" i="4"/>
  <c r="B1100" i="4"/>
  <c r="C138" i="4"/>
  <c r="A989" i="4"/>
  <c r="A937" i="4"/>
  <c r="A828" i="4"/>
  <c r="C519" i="4"/>
  <c r="B991" i="4"/>
  <c r="C875" i="4"/>
  <c r="C874" i="4"/>
  <c r="C170" i="4"/>
  <c r="A550" i="4"/>
  <c r="C516" i="4"/>
  <c r="B615" i="4"/>
  <c r="A152" i="4"/>
  <c r="B982" i="4"/>
  <c r="C286" i="4"/>
  <c r="C743" i="4"/>
  <c r="B1068" i="4"/>
  <c r="C529" i="4"/>
  <c r="A633" i="4"/>
  <c r="B5" i="4"/>
  <c r="B698" i="4"/>
  <c r="A596" i="4"/>
  <c r="A856" i="4"/>
  <c r="B659" i="4"/>
  <c r="B250" i="4"/>
  <c r="A170" i="4"/>
  <c r="A1031" i="4"/>
  <c r="B983" i="4"/>
  <c r="A1094" i="4"/>
  <c r="C343" i="4"/>
  <c r="A562" i="4"/>
  <c r="C1074" i="4"/>
  <c r="B721" i="4"/>
  <c r="B346" i="4"/>
  <c r="B795" i="4"/>
  <c r="A654" i="4"/>
  <c r="B803" i="4"/>
  <c r="B836" i="4"/>
  <c r="B962" i="4"/>
  <c r="B873" i="4"/>
  <c r="A668" i="4"/>
  <c r="A1137" i="4"/>
  <c r="C331" i="4"/>
  <c r="A180" i="4"/>
  <c r="C476" i="4"/>
  <c r="C198" i="4"/>
  <c r="C392" i="4"/>
  <c r="B688" i="4"/>
  <c r="A594" i="4"/>
  <c r="C116" i="4"/>
  <c r="B180" i="4"/>
  <c r="C591" i="4"/>
  <c r="A117" i="4"/>
  <c r="C813" i="4"/>
  <c r="A790" i="4"/>
  <c r="C393" i="4"/>
  <c r="B705" i="4"/>
  <c r="A315" i="4"/>
  <c r="A812" i="4"/>
  <c r="C824" i="4"/>
  <c r="B1099" i="4"/>
  <c r="A819" i="4"/>
  <c r="A1119" i="4"/>
  <c r="A696" i="4"/>
  <c r="A952" i="4"/>
  <c r="A808" i="4"/>
  <c r="C518" i="4"/>
  <c r="A1008" i="4"/>
  <c r="C1025" i="4"/>
  <c r="A215" i="4"/>
  <c r="C718" i="4"/>
  <c r="B776" i="4"/>
  <c r="A1010" i="4"/>
  <c r="A1065" i="4"/>
  <c r="C1126" i="4"/>
  <c r="A630" i="4"/>
  <c r="B863" i="4"/>
  <c r="B138" i="4"/>
  <c r="B1116" i="4"/>
  <c r="A1109" i="4"/>
  <c r="B261" i="4"/>
  <c r="B640" i="4"/>
  <c r="C1042" i="4"/>
  <c r="C154" i="4"/>
  <c r="B9" i="4"/>
  <c r="B69" i="4"/>
  <c r="A661" i="4"/>
  <c r="C905" i="4"/>
  <c r="B449" i="4"/>
  <c r="A303" i="4"/>
  <c r="A984" i="4"/>
  <c r="C883" i="4"/>
  <c r="C757" i="4"/>
  <c r="C643" i="4"/>
  <c r="C592" i="4"/>
  <c r="B899" i="4"/>
  <c r="B448" i="4"/>
  <c r="A1019" i="4"/>
  <c r="C457" i="4"/>
  <c r="B1069" i="4"/>
  <c r="B327" i="4"/>
  <c r="A53" i="4"/>
  <c r="B667" i="4"/>
  <c r="A433" i="4"/>
  <c r="C1128" i="4"/>
  <c r="A124" i="4"/>
  <c r="C862" i="4"/>
  <c r="B1036" i="4"/>
  <c r="B201" i="4"/>
  <c r="C680" i="4"/>
  <c r="A508" i="4"/>
  <c r="B637" i="4"/>
  <c r="B575" i="4"/>
  <c r="A945" i="4"/>
  <c r="C226" i="4"/>
  <c r="C760" i="4"/>
  <c r="B542" i="4"/>
  <c r="B692" i="4"/>
  <c r="C1117" i="4"/>
  <c r="B264" i="4"/>
  <c r="C795" i="4"/>
  <c r="A390" i="4"/>
  <c r="C1020" i="4"/>
  <c r="B332" i="4"/>
  <c r="C107" i="4"/>
  <c r="A1100" i="4"/>
  <c r="B970" i="4"/>
  <c r="A1042" i="4"/>
  <c r="C853" i="4"/>
  <c r="B808" i="4"/>
  <c r="A447" i="4"/>
  <c r="B714" i="4"/>
  <c r="A951" i="4"/>
  <c r="A693" i="4"/>
  <c r="A595" i="4"/>
  <c r="B453" i="4"/>
  <c r="C948" i="4"/>
  <c r="C475" i="4"/>
  <c r="C941" i="4"/>
  <c r="B739" i="4"/>
  <c r="C360" i="4"/>
  <c r="B900" i="4"/>
  <c r="B932" i="4"/>
  <c r="A691" i="4"/>
  <c r="B286" i="4"/>
  <c r="B472" i="4"/>
  <c r="A941" i="4"/>
  <c r="B607" i="4"/>
  <c r="C465" i="4"/>
  <c r="C746" i="4"/>
  <c r="C703" i="4"/>
  <c r="A77" i="4"/>
  <c r="B988" i="4"/>
  <c r="A369" i="4"/>
  <c r="C617" i="4"/>
  <c r="B935" i="4"/>
  <c r="C855" i="4"/>
  <c r="B142" i="4"/>
  <c r="A42" i="4"/>
  <c r="A591" i="4"/>
  <c r="B592" i="4"/>
  <c r="B76" i="4"/>
  <c r="C756" i="4"/>
  <c r="A581" i="4"/>
  <c r="C589" i="4"/>
  <c r="C546" i="4"/>
  <c r="C825" i="4"/>
  <c r="B868" i="4"/>
  <c r="A14" i="4"/>
  <c r="A422" i="4"/>
  <c r="B923" i="4"/>
  <c r="A538" i="4"/>
  <c r="C218" i="4"/>
  <c r="C708" i="4"/>
  <c r="A711" i="4"/>
  <c r="B622" i="4"/>
  <c r="C233" i="4"/>
  <c r="C37" i="4"/>
  <c r="B3" i="4"/>
  <c r="A598" i="4"/>
  <c r="A579" i="4"/>
  <c r="B557" i="4"/>
  <c r="B1050" i="4"/>
  <c r="C1067" i="4"/>
  <c r="C904" i="4"/>
  <c r="B1005" i="4"/>
  <c r="B802" i="4"/>
  <c r="C460" i="4"/>
  <c r="C660" i="4"/>
  <c r="A975" i="4"/>
  <c r="B748" i="4"/>
  <c r="C189" i="4"/>
  <c r="A407" i="4"/>
  <c r="C483" i="4"/>
  <c r="A958" i="4"/>
  <c r="B324" i="4"/>
  <c r="A969" i="4"/>
  <c r="A453" i="4"/>
  <c r="C247" i="4"/>
  <c r="C111" i="4"/>
  <c r="C573" i="4"/>
  <c r="C1111" i="4"/>
  <c r="B400" i="4"/>
  <c r="A293" i="4"/>
  <c r="A698" i="4"/>
  <c r="C430" i="4"/>
  <c r="A716" i="4"/>
  <c r="C1073" i="4"/>
  <c r="B366" i="4"/>
  <c r="B856" i="4"/>
  <c r="B697" i="4"/>
  <c r="C558" i="4"/>
  <c r="C1030" i="4"/>
  <c r="A373" i="4"/>
  <c r="B1119" i="4"/>
  <c r="C227" i="4"/>
  <c r="A185" i="4"/>
  <c r="C452" i="4"/>
  <c r="B783" i="4"/>
  <c r="A105" i="4"/>
  <c r="C493" i="4"/>
  <c r="C1127" i="4"/>
  <c r="C274" i="4"/>
  <c r="C586" i="4"/>
  <c r="A444" i="4"/>
  <c r="A1102" i="4"/>
  <c r="B882" i="4"/>
  <c r="B558" i="4"/>
  <c r="C908" i="4"/>
  <c r="A333" i="4"/>
  <c r="A335" i="4"/>
  <c r="C991" i="4"/>
  <c r="A673" i="4"/>
  <c r="A28" i="4"/>
  <c r="B1046" i="4"/>
  <c r="A260" i="4"/>
  <c r="A543" i="4"/>
  <c r="B779" i="4"/>
  <c r="B913" i="4"/>
  <c r="A236" i="4"/>
  <c r="A259" i="4"/>
  <c r="B556" i="4"/>
  <c r="A939" i="4"/>
  <c r="A9" i="4"/>
  <c r="C273" i="4"/>
  <c r="C711" i="4"/>
  <c r="A628" i="4"/>
  <c r="C165" i="4"/>
  <c r="C415" i="4"/>
  <c r="A756" i="4"/>
  <c r="C1006" i="4"/>
  <c r="B1041" i="4"/>
  <c r="C377" i="4"/>
  <c r="C870" i="4"/>
  <c r="A164" i="4"/>
  <c r="B540" i="4"/>
  <c r="A399" i="4"/>
  <c r="B121" i="4"/>
  <c r="C1061" i="4"/>
  <c r="A173" i="4"/>
  <c r="A725" i="4"/>
  <c r="A931" i="4"/>
  <c r="A785" i="4"/>
  <c r="B706" i="4"/>
  <c r="C279" i="4"/>
  <c r="C155" i="4"/>
  <c r="B215" i="4"/>
  <c r="B565" i="4"/>
  <c r="B1051" i="4"/>
  <c r="B1056" i="4"/>
  <c r="B1000" i="4"/>
  <c r="C458" i="4"/>
  <c r="B1091" i="4"/>
  <c r="B468" i="4"/>
  <c r="A310" i="4"/>
  <c r="A473" i="4"/>
  <c r="B877" i="4"/>
  <c r="A972" i="4"/>
  <c r="B989" i="4"/>
  <c r="A458" i="4"/>
  <c r="C581" i="4"/>
  <c r="C749" i="4"/>
  <c r="B1042" i="4"/>
  <c r="A558" i="4"/>
  <c r="C207" i="4"/>
  <c r="B1089" i="4"/>
  <c r="B614" i="4"/>
  <c r="A700" i="4"/>
  <c r="C268" i="4"/>
  <c r="C689" i="4"/>
  <c r="A172" i="4"/>
  <c r="C1082" i="4"/>
  <c r="B953" i="4"/>
  <c r="A424" i="4"/>
  <c r="A284" i="4"/>
  <c r="A38" i="4"/>
  <c r="C966" i="4"/>
  <c r="C739" i="4"/>
  <c r="B599" i="4"/>
  <c r="B326" i="4"/>
  <c r="B1022" i="4"/>
  <c r="C1009" i="4"/>
  <c r="C906" i="4"/>
  <c r="B233" i="4"/>
  <c r="A174" i="4"/>
  <c r="C282" i="4"/>
  <c r="B190" i="4"/>
  <c r="B646" i="4"/>
  <c r="B901" i="4"/>
  <c r="C685" i="4"/>
  <c r="A193" i="4"/>
  <c r="A412" i="4"/>
  <c r="A421" i="4"/>
  <c r="A387" i="4"/>
  <c r="B619" i="4"/>
  <c r="C320" i="4"/>
  <c r="A440" i="4"/>
  <c r="B794" i="4"/>
  <c r="A801" i="4"/>
  <c r="C402" i="4"/>
  <c r="C747" i="4"/>
  <c r="B179" i="4"/>
  <c r="B279" i="4"/>
  <c r="C1005" i="4"/>
  <c r="A51" i="4"/>
  <c r="A576" i="4"/>
  <c r="B259" i="4"/>
  <c r="A765" i="4"/>
  <c r="A317" i="4"/>
  <c r="C771" i="4"/>
  <c r="A784" i="4"/>
  <c r="B753" i="4"/>
  <c r="A1063" i="4"/>
  <c r="B45" i="4"/>
  <c r="B99" i="4"/>
  <c r="A344" i="4"/>
  <c r="C835" i="4"/>
  <c r="A454" i="4"/>
  <c r="A145" i="4"/>
  <c r="B617" i="4"/>
  <c r="C507" i="4"/>
  <c r="B155" i="4"/>
  <c r="C782" i="4"/>
  <c r="B790" i="4"/>
  <c r="B576" i="4"/>
  <c r="A638" i="4"/>
  <c r="B135" i="4"/>
  <c r="C514" i="4"/>
  <c r="A466" i="4"/>
  <c r="C152" i="4"/>
  <c r="B855" i="4"/>
  <c r="C132" i="4"/>
  <c r="C417" i="4"/>
  <c r="B1039" i="4"/>
  <c r="A522" i="4"/>
  <c r="C796" i="4"/>
  <c r="C949" i="4"/>
  <c r="C143" i="4"/>
  <c r="C526" i="4"/>
  <c r="B511" i="4"/>
  <c r="A31" i="4"/>
  <c r="B946" i="4"/>
  <c r="A457" i="4"/>
  <c r="B125" i="4"/>
  <c r="B984" i="4"/>
  <c r="C745" i="4"/>
  <c r="C1003" i="4"/>
  <c r="C131" i="4"/>
  <c r="C710" i="4"/>
  <c r="C744" i="4"/>
  <c r="C1130" i="4"/>
  <c r="B75" i="4"/>
  <c r="A838" i="4"/>
  <c r="C255" i="4"/>
  <c r="C1018" i="4"/>
  <c r="C199" i="4"/>
  <c r="B91" i="4"/>
  <c r="B436" i="4"/>
  <c r="B625" i="4"/>
  <c r="A318" i="4"/>
  <c r="C922" i="4"/>
  <c r="A363" i="4"/>
  <c r="C404" i="4"/>
  <c r="B195" i="4"/>
  <c r="C575" i="4"/>
  <c r="A423" i="4"/>
  <c r="B754" i="4"/>
  <c r="A955" i="4"/>
  <c r="B871" i="4"/>
  <c r="A842" i="4"/>
  <c r="C958" i="4"/>
  <c r="B145" i="4"/>
  <c r="B1003" i="4"/>
  <c r="A367" i="4"/>
  <c r="B204" i="4"/>
  <c r="A872" i="4"/>
  <c r="C899" i="4"/>
  <c r="B859" i="4"/>
  <c r="B937" i="4"/>
  <c r="C679" i="4"/>
  <c r="B71" i="4"/>
  <c r="C72" i="4"/>
  <c r="C374" i="4"/>
  <c r="C31" i="4"/>
  <c r="A652" i="4"/>
  <c r="B382" i="4"/>
  <c r="C66" i="4"/>
  <c r="B320" i="4"/>
  <c r="A767" i="4"/>
  <c r="A1117" i="4"/>
  <c r="C827" i="4"/>
  <c r="C4" i="4"/>
  <c r="B939" i="4"/>
  <c r="A620" i="4"/>
  <c r="C511" i="4"/>
  <c r="C563" i="4"/>
  <c r="A847" i="4"/>
  <c r="B405" i="4"/>
  <c r="C67" i="4"/>
  <c r="A138" i="4"/>
  <c r="C1112" i="4"/>
  <c r="C302" i="4"/>
  <c r="A1009" i="4"/>
  <c r="C42" i="4"/>
  <c r="A251" i="4"/>
  <c r="B374" i="4"/>
  <c r="A616" i="4"/>
  <c r="B422" i="4"/>
  <c r="A718" i="4"/>
  <c r="A623" i="4"/>
  <c r="B608" i="4"/>
  <c r="C380" i="4"/>
  <c r="B1060" i="4"/>
  <c r="B729" i="4"/>
  <c r="C609" i="4"/>
  <c r="C252" i="4"/>
  <c r="A1025" i="4"/>
  <c r="C984" i="4"/>
  <c r="A730" i="4"/>
  <c r="C974" i="4"/>
  <c r="A1129" i="4"/>
  <c r="A403" i="4"/>
  <c r="C545" i="4"/>
  <c r="C978" i="4"/>
  <c r="A131" i="4"/>
  <c r="B664" i="4"/>
  <c r="C316" i="4"/>
  <c r="A1066" i="4"/>
  <c r="A199" i="4"/>
  <c r="B114" i="4"/>
  <c r="A525" i="4"/>
  <c r="A279" i="4"/>
  <c r="C490" i="4"/>
  <c r="B96" i="4"/>
  <c r="B249" i="4"/>
  <c r="C684" i="4"/>
  <c r="C464" i="4"/>
  <c r="C204" i="4"/>
  <c r="A375" i="4"/>
  <c r="A557" i="4"/>
  <c r="B370" i="4"/>
  <c r="C682" i="4"/>
  <c r="B544" i="4"/>
  <c r="A520" i="4"/>
  <c r="A792" i="4"/>
  <c r="C787" i="4"/>
  <c r="B587" i="4"/>
  <c r="B35" i="4"/>
  <c r="C770" i="4"/>
  <c r="C695" i="4"/>
  <c r="C964" i="4"/>
  <c r="A644" i="4"/>
  <c r="A219" i="4"/>
  <c r="C71" i="4"/>
  <c r="A201" i="4"/>
  <c r="B62" i="4"/>
  <c r="A292" i="4"/>
  <c r="B645" i="4"/>
  <c r="C807" i="4"/>
  <c r="C438" i="4"/>
  <c r="C597" i="4"/>
  <c r="B202" i="4"/>
  <c r="A830" i="4"/>
  <c r="B854" i="4"/>
  <c r="C560" i="4"/>
  <c r="C254" i="4"/>
  <c r="A21" i="4"/>
  <c r="A944" i="4"/>
  <c r="A1007" i="4"/>
  <c r="C1063" i="4"/>
  <c r="B408" i="4"/>
  <c r="C10" i="4"/>
  <c r="C602" i="4"/>
  <c r="C146" i="4"/>
  <c r="A330" i="4"/>
  <c r="C1136" i="4"/>
  <c r="C298" i="4"/>
  <c r="C20" i="4"/>
  <c r="B478" i="4"/>
  <c r="C405" i="4"/>
  <c r="B23" i="4"/>
  <c r="B176" i="4"/>
  <c r="A1135" i="4"/>
  <c r="B350" i="4"/>
  <c r="A491" i="4"/>
  <c r="B827" i="4"/>
  <c r="C24" i="4"/>
  <c r="B157" i="4"/>
  <c r="A895" i="4"/>
  <c r="C122" i="4"/>
  <c r="B363" i="4"/>
  <c r="C764" i="4"/>
  <c r="B895" i="4"/>
  <c r="A1075" i="4"/>
  <c r="A248" i="4"/>
  <c r="C267" i="4"/>
  <c r="B489" i="4"/>
  <c r="C625" i="4"/>
  <c r="B985" i="4"/>
  <c r="B663" i="4"/>
  <c r="A470" i="4"/>
  <c r="C928" i="4"/>
  <c r="A537" i="4"/>
  <c r="A155" i="4"/>
  <c r="C209" i="4"/>
  <c r="B508" i="4"/>
  <c r="C603" i="4"/>
  <c r="B1054" i="4"/>
  <c r="B1032" i="4"/>
  <c r="C865" i="4"/>
  <c r="B762" i="4"/>
  <c r="B903" i="4"/>
  <c r="B383" i="4"/>
  <c r="A1051" i="4"/>
  <c r="A45" i="4"/>
  <c r="B243" i="4"/>
  <c r="C784" i="4"/>
  <c r="B902" i="4"/>
  <c r="A356" i="4"/>
  <c r="B359" i="4"/>
  <c r="A343" i="4"/>
  <c r="B272" i="4"/>
  <c r="C509" i="4"/>
  <c r="B612" i="4"/>
  <c r="C993" i="4"/>
  <c r="B274" i="4"/>
  <c r="A791" i="4"/>
  <c r="A880" i="4"/>
  <c r="B244" i="4"/>
  <c r="A676" i="4"/>
  <c r="A341" i="4"/>
  <c r="B1026" i="4"/>
  <c r="C158" i="4"/>
  <c r="C85" i="4"/>
  <c r="A133" i="4"/>
  <c r="C580" i="4"/>
  <c r="A612" i="4"/>
  <c r="A306" i="4"/>
  <c r="B822" i="4"/>
  <c r="C554" i="4"/>
  <c r="B24" i="4"/>
  <c r="B825" i="4"/>
  <c r="B876" i="4"/>
  <c r="C910" i="4"/>
  <c r="C961" i="4"/>
  <c r="A241" i="4"/>
  <c r="C60" i="4"/>
  <c r="A754" i="4"/>
  <c r="B439" i="4"/>
  <c r="A859" i="4"/>
  <c r="C976" i="4"/>
  <c r="C291" i="4"/>
  <c r="C263" i="4"/>
  <c r="C678" i="4"/>
  <c r="B756" i="4"/>
  <c r="A544" i="4"/>
  <c r="C463" i="4"/>
  <c r="A639" i="4"/>
  <c r="A766" i="4"/>
  <c r="B1093" i="4"/>
  <c r="C197" i="4"/>
  <c r="C871" i="4"/>
  <c r="C80" i="4"/>
  <c r="C816" i="4"/>
  <c r="A142" i="4"/>
  <c r="A227" i="4"/>
  <c r="A780" i="4"/>
  <c r="A580" i="4"/>
  <c r="A282" i="4"/>
  <c r="B547" i="4"/>
  <c r="B209" i="4"/>
  <c r="C903" i="4"/>
  <c r="C612" i="4"/>
  <c r="C221" i="4"/>
  <c r="C25" i="4"/>
  <c r="C259" i="4"/>
  <c r="C692" i="4"/>
  <c r="C236" i="4"/>
  <c r="B454" i="4"/>
  <c r="C773" i="4"/>
  <c r="A218" i="4"/>
  <c r="A47" i="4"/>
  <c r="A954" i="4"/>
  <c r="B440" i="4"/>
  <c r="B957" i="4"/>
  <c r="B537" i="4"/>
  <c r="C1033" i="4"/>
  <c r="A721" i="4"/>
  <c r="A602" i="4"/>
  <c r="C564" i="4"/>
  <c r="A916" i="4"/>
  <c r="A253" i="4"/>
  <c r="C48" i="4"/>
  <c r="C178" i="4"/>
  <c r="A908" i="4"/>
  <c r="B910" i="4"/>
  <c r="B666" i="4"/>
  <c r="B850" i="4"/>
  <c r="A588" i="4"/>
  <c r="B723" i="4"/>
  <c r="C253" i="4"/>
  <c r="C1105" i="4"/>
  <c r="C1133" i="4"/>
  <c r="B707" i="4"/>
  <c r="B4" i="4"/>
  <c r="B670" i="4"/>
  <c r="B312" i="4"/>
  <c r="A378" i="4"/>
  <c r="C917" i="4"/>
  <c r="A946" i="4"/>
  <c r="B495" i="4"/>
  <c r="C100" i="4"/>
  <c r="A476" i="4"/>
  <c r="B870" i="4"/>
  <c r="B915" i="4"/>
  <c r="A451" i="4"/>
  <c r="C51" i="4"/>
  <c r="C1092" i="4"/>
  <c r="A796" i="4"/>
  <c r="B130" i="4"/>
  <c r="B124" i="4"/>
  <c r="C1119" i="4"/>
  <c r="B1079" i="4"/>
  <c r="A316" i="4"/>
  <c r="C217" i="4"/>
  <c r="A787" i="4"/>
  <c r="B20" i="4"/>
  <c r="B959" i="4"/>
  <c r="A159" i="4"/>
  <c r="B581" i="4"/>
  <c r="A782" i="4"/>
  <c r="B507" i="4"/>
  <c r="C831" i="4"/>
  <c r="B715" i="4"/>
  <c r="C879" i="4"/>
  <c r="C845" i="4"/>
  <c r="B652" i="4"/>
  <c r="B750" i="4"/>
  <c r="C439" i="4"/>
  <c r="B951" i="4"/>
  <c r="B291" i="4"/>
  <c r="A78" i="4"/>
  <c r="A434" i="4"/>
  <c r="B658" i="4"/>
  <c r="B837" i="4"/>
  <c r="A1123" i="4"/>
  <c r="B504" i="4"/>
  <c r="A463" i="4"/>
  <c r="A500" i="4"/>
  <c r="A662" i="4"/>
  <c r="A844" i="4"/>
  <c r="B520" i="4"/>
  <c r="C931" i="4"/>
  <c r="B965" i="4"/>
  <c r="A268" i="4"/>
  <c r="C182" i="4"/>
  <c r="C867" i="4"/>
  <c r="B354" i="4"/>
  <c r="B722" i="4"/>
  <c r="B601" i="4"/>
  <c r="A981" i="4"/>
  <c r="A192" i="4"/>
  <c r="A210" i="4"/>
  <c r="C440" i="4"/>
  <c r="B242" i="4"/>
  <c r="C288" i="4"/>
  <c r="C548" i="4"/>
  <c r="C481" i="4"/>
  <c r="C761" i="4"/>
  <c r="B1019" i="4"/>
  <c r="C637" i="4"/>
  <c r="B821" i="4"/>
  <c r="B387" i="4"/>
  <c r="B322" i="4"/>
  <c r="C241" i="4"/>
  <c r="C767" i="4"/>
  <c r="A553" i="4"/>
  <c r="B564" i="4"/>
  <c r="A332" i="4"/>
  <c r="C370" i="4"/>
  <c r="B269" i="4"/>
  <c r="A493" i="4"/>
  <c r="C550" i="4"/>
  <c r="C1019" i="4"/>
  <c r="A247" i="4"/>
  <c r="C778" i="4"/>
  <c r="C539" i="4"/>
  <c r="A862" i="4"/>
  <c r="C838" i="4"/>
  <c r="B216" i="4"/>
  <c r="B339" i="4"/>
  <c r="C988" i="4"/>
  <c r="C436" i="4"/>
  <c r="B262" i="4"/>
  <c r="A949" i="4"/>
  <c r="C351" i="4"/>
  <c r="A573" i="4"/>
  <c r="A666" i="4"/>
  <c r="C356" i="4"/>
  <c r="A1127" i="4"/>
  <c r="C133" i="4"/>
  <c r="A401" i="4"/>
  <c r="A1029" i="4"/>
  <c r="B916" i="4"/>
  <c r="C515" i="4"/>
  <c r="B6" i="4"/>
  <c r="A15" i="4"/>
  <c r="B1065" i="4"/>
  <c r="B737" i="4"/>
  <c r="C916" i="4"/>
  <c r="B1070" i="4"/>
  <c r="C408" i="4"/>
  <c r="C805" i="4"/>
  <c r="B289" i="4"/>
  <c r="A611" i="4"/>
  <c r="C577" i="4"/>
  <c r="C23" i="4"/>
  <c r="A274" i="4"/>
  <c r="B696" i="4"/>
  <c r="B1107" i="4"/>
  <c r="B1075" i="4"/>
  <c r="C972" i="4"/>
  <c r="A439" i="4"/>
  <c r="A964" i="4"/>
  <c r="B129" i="4"/>
  <c r="A663" i="4"/>
  <c r="C704" i="4"/>
  <c r="B975" i="4"/>
  <c r="A326" i="4"/>
  <c r="C981" i="4"/>
  <c r="B1073" i="4"/>
  <c r="A446" i="4"/>
  <c r="C755" i="4"/>
  <c r="C606" i="4"/>
  <c r="B384" i="4"/>
  <c r="A732" i="4"/>
  <c r="B956" i="4"/>
  <c r="C200" i="4"/>
  <c r="B389" i="4"/>
  <c r="C1058" i="4"/>
  <c r="C819" i="4"/>
  <c r="A943" i="4"/>
  <c r="C220" i="4"/>
  <c r="B305" i="4"/>
  <c r="B892" i="4"/>
  <c r="C367" i="4"/>
  <c r="C296" i="4"/>
  <c r="C96" i="4"/>
  <c r="A655" i="4"/>
  <c r="A393" i="4"/>
  <c r="C731" i="4"/>
  <c r="C601" i="4"/>
  <c r="C1078" i="4"/>
  <c r="C196" i="4"/>
  <c r="C562" i="4"/>
  <c r="C431" i="4"/>
  <c r="C528" i="4"/>
  <c r="B58" i="4"/>
  <c r="A724" i="4"/>
  <c r="A646" i="4"/>
  <c r="A631" i="4"/>
  <c r="A206" i="4"/>
  <c r="B685" i="4"/>
  <c r="A239" i="4"/>
  <c r="C847" i="4"/>
  <c r="B496" i="4"/>
  <c r="A963" i="4"/>
  <c r="C588" i="4"/>
  <c r="B143" i="4"/>
  <c r="A547" i="4"/>
  <c r="A794" i="4"/>
  <c r="B456" i="4"/>
  <c r="C595" i="4"/>
  <c r="C411" i="4"/>
  <c r="A747" i="4"/>
  <c r="A986" i="4"/>
  <c r="C44" i="4"/>
  <c r="B897" i="4"/>
  <c r="A242" i="4"/>
  <c r="A1104" i="4"/>
  <c r="B842" i="4"/>
  <c r="C1109" i="4"/>
  <c r="B858" i="4"/>
  <c r="A980" i="4"/>
  <c r="C121" i="4"/>
  <c r="C583" i="4"/>
  <c r="B347" i="4"/>
  <c r="C864" i="4"/>
  <c r="C171" i="4"/>
  <c r="C444" i="4"/>
  <c r="C818" i="4"/>
  <c r="A740" i="4"/>
  <c r="B164" i="4"/>
  <c r="C284" i="4"/>
  <c r="B166" i="4"/>
  <c r="B534" i="4"/>
  <c r="A212" i="4"/>
  <c r="B633" i="4"/>
  <c r="C238" i="4"/>
  <c r="B319" i="4"/>
  <c r="A376" i="4"/>
  <c r="B758" i="4"/>
  <c r="C960" i="4"/>
  <c r="C663" i="4"/>
  <c r="B398" i="4"/>
  <c r="A686" i="4"/>
  <c r="C453" i="4"/>
  <c r="A657" i="4"/>
  <c r="B255" i="4"/>
  <c r="A402" i="4"/>
  <c r="A262" i="4"/>
  <c r="C1072" i="4"/>
  <c r="B284" i="4"/>
  <c r="B373" i="4"/>
  <c r="C1075" i="4"/>
  <c r="C469" i="4"/>
  <c r="B1081" i="4"/>
  <c r="A1036" i="4"/>
  <c r="B752" i="4"/>
  <c r="A909" i="4"/>
  <c r="B72" i="4"/>
  <c r="C1000" i="4"/>
  <c r="C503" i="4"/>
  <c r="B285" i="4"/>
  <c r="A354" i="4"/>
  <c r="A74" i="4"/>
  <c r="A1020" i="4"/>
  <c r="C779" i="4"/>
  <c r="A41" i="4"/>
  <c r="A781" i="4"/>
  <c r="B523" i="4"/>
  <c r="B281" i="4"/>
  <c r="B1137" i="4"/>
  <c r="A549" i="4"/>
  <c r="A235" i="4"/>
  <c r="A868" i="4"/>
  <c r="C137" i="4"/>
  <c r="A627" i="4"/>
  <c r="C257" i="4"/>
  <c r="C740" i="4"/>
  <c r="B74" i="4"/>
  <c r="C403" i="4"/>
  <c r="B404" i="4"/>
  <c r="A660" i="4"/>
  <c r="C1095" i="4"/>
  <c r="B1071" i="4"/>
  <c r="B309" i="4"/>
  <c r="B860" i="4"/>
  <c r="A917" i="4"/>
  <c r="B780" i="4"/>
  <c r="B252" i="4"/>
  <c r="C647" i="4"/>
  <c r="A701" i="4"/>
  <c r="C57" i="4"/>
  <c r="A1107" i="4"/>
  <c r="B555" i="4"/>
  <c r="C940" i="4"/>
  <c r="A496" i="4"/>
  <c r="B980" i="4"/>
  <c r="B410" i="4"/>
  <c r="A664" i="4"/>
  <c r="B318" i="4"/>
  <c r="A1114" i="4"/>
  <c r="B997" i="4"/>
  <c r="A244" i="4"/>
  <c r="C14" i="4"/>
  <c r="B321" i="4"/>
  <c r="C717" i="4"/>
  <c r="B199" i="4"/>
  <c r="C201" i="4"/>
  <c r="A144" i="4"/>
  <c r="A831" i="4"/>
  <c r="B158" i="4"/>
  <c r="B914" i="4"/>
  <c r="B967" i="4"/>
  <c r="A1039" i="4"/>
  <c r="A437" i="4"/>
  <c r="A357" i="4"/>
  <c r="A966" i="4"/>
  <c r="A80" i="4"/>
  <c r="B550" i="4"/>
  <c r="C486" i="4"/>
  <c r="B47" i="4"/>
  <c r="B717" i="4"/>
  <c r="C58" i="4"/>
  <c r="C769" i="4"/>
  <c r="A167" i="4"/>
  <c r="C793" i="4"/>
  <c r="A109" i="4"/>
  <c r="B457" i="4"/>
  <c r="A1044" i="4"/>
  <c r="B595" i="4"/>
  <c r="A898" i="4"/>
  <c r="A429" i="4"/>
  <c r="B1004" i="4"/>
  <c r="A665" i="4"/>
  <c r="B1029" i="4"/>
  <c r="A619" i="4"/>
  <c r="C786" i="4"/>
  <c r="C492" i="4"/>
  <c r="B605" i="4"/>
  <c r="C604" i="4"/>
  <c r="B131" i="4"/>
  <c r="A285" i="4"/>
  <c r="B689" i="4"/>
  <c r="A814" i="4"/>
  <c r="C290" i="4"/>
  <c r="B292" i="4"/>
  <c r="C759" i="4"/>
  <c r="C657" i="4"/>
  <c r="A123" i="4"/>
  <c r="B323" i="4"/>
  <c r="A536" i="4"/>
  <c r="A636" i="4"/>
  <c r="B203" i="4"/>
  <c r="C896" i="4"/>
  <c r="A408" i="4"/>
  <c r="A165" i="4"/>
  <c r="A708" i="4"/>
  <c r="B765" i="4"/>
  <c r="B501" i="4"/>
  <c r="A126" i="4"/>
  <c r="A1098" i="4"/>
  <c r="A776" i="4"/>
  <c r="B406" i="4"/>
  <c r="B755" i="4"/>
  <c r="A465" i="4"/>
  <c r="A362" i="4"/>
  <c r="B883" i="4"/>
  <c r="A353" i="4"/>
  <c r="A150" i="4"/>
  <c r="B1092" i="4"/>
  <c r="B390" i="4"/>
  <c r="A146" i="4"/>
  <c r="A427" i="4"/>
  <c r="A626" i="4"/>
  <c r="A1024" i="4"/>
  <c r="B904" i="4"/>
  <c r="A156" i="4"/>
  <c r="C702" i="4"/>
  <c r="A904" i="4"/>
  <c r="B912" i="4"/>
  <c r="B1134" i="4"/>
  <c r="C224" i="4"/>
  <c r="A869" i="4"/>
  <c r="B83" i="4"/>
  <c r="B846" i="4"/>
  <c r="C82" i="4"/>
  <c r="C639" i="4"/>
  <c r="C859" i="4"/>
  <c r="B61" i="4"/>
  <c r="A380" i="4"/>
  <c r="C113" i="4"/>
  <c r="B611" i="4"/>
  <c r="A137" i="4"/>
  <c r="A29" i="4"/>
  <c r="C517" i="4"/>
  <c r="C467" i="4"/>
  <c r="B832" i="4"/>
  <c r="C235" i="4"/>
  <c r="A24" i="4"/>
  <c r="A39" i="4"/>
  <c r="B110" i="4"/>
  <c r="C854" i="4"/>
  <c r="C642" i="4"/>
  <c r="A182" i="4"/>
  <c r="C502" i="4"/>
  <c r="B31" i="4"/>
  <c r="A321" i="4"/>
  <c r="B849" i="4"/>
  <c r="A67" i="4"/>
  <c r="A637" i="4"/>
  <c r="B728" i="4"/>
  <c r="C141" i="4"/>
  <c r="C543" i="4"/>
  <c r="A119" i="4"/>
  <c r="C441" i="4"/>
  <c r="C913" i="4"/>
  <c r="C857" i="4"/>
  <c r="B239" i="4"/>
  <c r="B16" i="4"/>
  <c r="C1086" i="4"/>
  <c r="A645" i="4"/>
  <c r="C390" i="4"/>
  <c r="A608" i="4"/>
  <c r="A469" i="4"/>
  <c r="C1110" i="4"/>
  <c r="B838" i="4"/>
  <c r="A703" i="4"/>
  <c r="C79" i="4"/>
  <c r="C555" i="4"/>
  <c r="B464" i="4"/>
  <c r="C752" i="4"/>
  <c r="A228" i="4"/>
  <c r="A929" i="4"/>
  <c r="C188" i="4"/>
  <c r="C7" i="4"/>
  <c r="B22" i="4"/>
  <c r="B94" i="4"/>
  <c r="B606" i="4"/>
  <c r="C897" i="4"/>
  <c r="A141" i="4"/>
  <c r="B1011" i="4"/>
  <c r="A887" i="4"/>
  <c r="B220" i="4"/>
  <c r="A959" i="4"/>
  <c r="C366" i="4"/>
  <c r="A438" i="4"/>
  <c r="B89" i="4"/>
  <c r="B730" i="4"/>
  <c r="C664" i="4"/>
  <c r="B207" i="4"/>
  <c r="C556" i="4"/>
  <c r="A280" i="4"/>
  <c r="B460" i="4"/>
  <c r="B878" i="4"/>
  <c r="C522" i="4"/>
  <c r="B355" i="4"/>
  <c r="B337" i="4"/>
  <c r="A742" i="4"/>
  <c r="C175" i="4"/>
  <c r="B377" i="4"/>
  <c r="B1125" i="4"/>
  <c r="B29" i="4"/>
  <c r="B681" i="4"/>
  <c r="B909" i="4"/>
  <c r="A640" i="4"/>
  <c r="A385" i="4"/>
  <c r="C1014" i="4"/>
  <c r="B766" i="4"/>
  <c r="A358" i="4"/>
  <c r="C1045" i="4"/>
  <c r="A104" i="4"/>
  <c r="C843" i="4"/>
  <c r="B568" i="4"/>
  <c r="C243" i="4"/>
  <c r="A559" i="4"/>
  <c r="A52" i="4"/>
  <c r="B604" i="4"/>
  <c r="B412" i="4"/>
  <c r="C748" i="4"/>
  <c r="B1049" i="4"/>
  <c r="A825" i="4"/>
  <c r="B518" i="4"/>
  <c r="A516" i="4"/>
  <c r="C326" i="4"/>
  <c r="A763" i="4"/>
  <c r="C345" i="4"/>
  <c r="C1102" i="4"/>
  <c r="C400" i="4"/>
  <c r="B927" i="4"/>
  <c r="A34" i="4"/>
  <c r="A1005" i="4"/>
  <c r="B101" i="4"/>
  <c r="C886" i="4"/>
  <c r="B1085" i="4"/>
  <c r="B340" i="4"/>
  <c r="A669" i="4"/>
  <c r="B1030" i="4"/>
  <c r="A852" i="4"/>
  <c r="A1034" i="4"/>
  <c r="B1083" i="4"/>
  <c r="B315" i="4"/>
  <c r="B251" i="4"/>
  <c r="B996" i="4"/>
  <c r="A66" i="4"/>
  <c r="A892" i="4"/>
  <c r="B119" i="4"/>
  <c r="A413" i="4"/>
  <c r="A464" i="4"/>
  <c r="A1041" i="4"/>
  <c r="A1096" i="4"/>
  <c r="C535" i="4"/>
  <c r="C120" i="4"/>
  <c r="A93" i="4"/>
  <c r="C1029" i="4"/>
  <c r="C585" i="4"/>
  <c r="B968" i="4"/>
  <c r="A656" i="4"/>
  <c r="B862" i="4"/>
  <c r="A817" i="4"/>
  <c r="A736" i="4"/>
  <c r="A246" i="4"/>
  <c r="B80" i="4"/>
  <c r="C300" i="4"/>
  <c r="A850" i="4"/>
  <c r="C527" i="4"/>
  <c r="A166" i="4"/>
  <c r="B287" i="4"/>
  <c r="A738" i="4"/>
  <c r="C1013" i="4"/>
  <c r="B491" i="4"/>
  <c r="B435" i="4"/>
  <c r="C1068" i="4"/>
  <c r="C1054" i="4"/>
  <c r="B819" i="4"/>
  <c r="B1066" i="4"/>
  <c r="A291" i="4"/>
  <c r="C967" i="4"/>
  <c r="A888" i="4"/>
  <c r="C211" i="4"/>
  <c r="C387" i="4"/>
  <c r="C168" i="4"/>
  <c r="B1090" i="4"/>
  <c r="C999" i="4"/>
  <c r="C401" i="4"/>
  <c r="B338" i="4"/>
  <c r="C670" i="4"/>
  <c r="A1040" i="4"/>
  <c r="C216" i="4"/>
  <c r="B1040" i="4"/>
  <c r="C162" i="4"/>
  <c r="A48" i="4"/>
  <c r="B872" i="4"/>
  <c r="A388" i="4"/>
  <c r="A157" i="4"/>
  <c r="A430" i="4"/>
  <c r="A1124" i="4"/>
  <c r="C866" i="4"/>
  <c r="B524" i="4"/>
  <c r="A960" i="4"/>
  <c r="A287" i="4"/>
  <c r="B757" i="4"/>
  <c r="B974" i="4"/>
  <c r="B994" i="4"/>
  <c r="A678" i="4"/>
  <c r="B30" i="4"/>
  <c r="B317" i="4"/>
  <c r="C190" i="4"/>
  <c r="A1136" i="4"/>
  <c r="B1120" i="4"/>
  <c r="B136" i="4"/>
  <c r="A1017" i="4"/>
  <c r="C183" i="4"/>
  <c r="C797" i="4"/>
  <c r="A32" i="4"/>
  <c r="C339" i="4"/>
  <c r="B66" i="4"/>
  <c r="B609" i="4"/>
  <c r="A1060" i="4"/>
  <c r="A202" i="4"/>
  <c r="B17" i="4"/>
  <c r="C633" i="4"/>
  <c r="A406" i="4"/>
  <c r="A985" i="4"/>
  <c r="A855" i="4"/>
  <c r="B270" i="4"/>
  <c r="A806" i="4"/>
  <c r="A445" i="4"/>
  <c r="C294" i="4"/>
  <c r="B331" i="4"/>
  <c r="B484" i="4"/>
  <c r="C332" i="4"/>
  <c r="A1076" i="4"/>
  <c r="C174" i="4"/>
  <c r="A845" i="4"/>
  <c r="A1001" i="4"/>
  <c r="C582" i="4"/>
  <c r="B531" i="4"/>
  <c r="A132" i="4"/>
  <c r="A539" i="4"/>
  <c r="C611" i="4"/>
  <c r="C510" i="4"/>
  <c r="B1058" i="4"/>
  <c r="A914" i="4"/>
  <c r="C38" i="4"/>
  <c r="B100" i="4"/>
  <c r="B1074" i="4"/>
  <c r="C1059" i="4"/>
  <c r="B205" i="4"/>
  <c r="C228" i="4"/>
  <c r="B494" i="4"/>
  <c r="C409" i="4"/>
  <c r="C35" i="4"/>
  <c r="C306" i="4"/>
  <c r="B582" i="4"/>
  <c r="B699" i="4"/>
  <c r="C840" i="4"/>
  <c r="A836" i="4"/>
  <c r="A750" i="4"/>
  <c r="A61" i="4"/>
  <c r="C876" i="4"/>
  <c r="A488" i="4"/>
  <c r="A527" i="4"/>
  <c r="B949" i="4"/>
  <c r="B222" i="4"/>
  <c r="B907" i="4"/>
  <c r="C140" i="4"/>
  <c r="A233" i="4"/>
  <c r="B572" i="4"/>
  <c r="A273" i="4"/>
  <c r="C698" i="4"/>
  <c r="B648" i="4"/>
  <c r="C144" i="4"/>
  <c r="B834" i="4"/>
  <c r="C666" i="4"/>
  <c r="C1064" i="4"/>
  <c r="C293" i="4"/>
  <c r="B428" i="4"/>
  <c r="A948" i="4"/>
  <c r="C130" i="4"/>
  <c r="A820" i="4"/>
  <c r="C696" i="4"/>
  <c r="C388" i="4"/>
  <c r="A252" i="4"/>
  <c r="C6" i="4"/>
  <c r="B1129" i="4"/>
  <c r="B893" i="4"/>
  <c r="C783" i="4"/>
  <c r="C809" i="4"/>
  <c r="B1077" i="4"/>
  <c r="B585" i="4"/>
  <c r="C968" i="4"/>
  <c r="B358" i="4"/>
  <c r="C246" i="4"/>
  <c r="A425" i="4"/>
  <c r="B784" i="4"/>
  <c r="B701" i="4"/>
  <c r="B441" i="4"/>
  <c r="B10" i="4"/>
  <c r="B235" i="4"/>
  <c r="B41" i="4"/>
  <c r="C1024" i="4"/>
  <c r="B381" i="4"/>
  <c r="C655" i="4"/>
  <c r="A624" i="4"/>
  <c r="A890" i="4"/>
  <c r="A222" i="4"/>
  <c r="A111" i="4"/>
  <c r="A795" i="4"/>
  <c r="C225" i="4"/>
  <c r="C822" i="4"/>
  <c r="C487" i="4"/>
  <c r="B566" i="4"/>
  <c r="B388" i="4"/>
  <c r="C620" i="4"/>
  <c r="C858" i="4"/>
  <c r="A290" i="4"/>
  <c r="B703" i="4"/>
  <c r="C275" i="4"/>
  <c r="B241" i="4"/>
  <c r="B416" i="4"/>
  <c r="C1069" i="4"/>
  <c r="A115" i="4"/>
  <c r="B577" i="4"/>
  <c r="B1001" i="4"/>
  <c r="A184" i="4"/>
  <c r="A472" i="4"/>
  <c r="C99" i="4"/>
  <c r="A999" i="4"/>
  <c r="C1103" i="4"/>
  <c r="A1072" i="4"/>
  <c r="C605" i="4"/>
  <c r="A683" i="4"/>
  <c r="C1125" i="4"/>
  <c r="A697" i="4"/>
  <c r="A675" i="4"/>
  <c r="A1050" i="4"/>
  <c r="A1078" i="4"/>
  <c r="B307" i="4"/>
  <c r="A807" i="4"/>
  <c r="A961" i="4"/>
  <c r="C938" i="4"/>
  <c r="C902" i="4"/>
  <c r="B634" i="4"/>
  <c r="C504" i="4"/>
  <c r="B764" i="4"/>
  <c r="C110" i="4"/>
  <c r="C237" i="4"/>
  <c r="B465" i="4"/>
  <c r="C1088" i="4"/>
  <c r="A848" i="4"/>
  <c r="C341" i="4"/>
  <c r="A336" i="4"/>
  <c r="C610" i="4"/>
  <c r="A561" i="4"/>
  <c r="C672" i="4"/>
  <c r="B1095" i="4"/>
  <c r="A789" i="4"/>
  <c r="A88" i="4"/>
  <c r="B629" i="4"/>
  <c r="B919" i="4"/>
  <c r="A702" i="4"/>
  <c r="A283" i="4"/>
  <c r="A130" i="4"/>
  <c r="B791" i="4"/>
  <c r="C47" i="4"/>
  <c r="A379" i="4"/>
  <c r="A694" i="4"/>
  <c r="B473" i="4"/>
  <c r="A682" i="4"/>
  <c r="C379" i="4"/>
  <c r="C272" i="4"/>
  <c r="A524" i="4"/>
  <c r="B236" i="4"/>
  <c r="C73" i="4"/>
  <c r="B365" i="4"/>
  <c r="B54" i="4"/>
  <c r="A546" i="4"/>
  <c r="A311" i="4"/>
  <c r="B517" i="4"/>
  <c r="A570" i="4"/>
  <c r="C285" i="4"/>
  <c r="C719" i="4"/>
  <c r="B812" i="4"/>
  <c r="A198" i="4"/>
  <c r="A607" i="4"/>
  <c r="B55" i="4"/>
  <c r="B282" i="4"/>
  <c r="B81" i="4"/>
  <c r="A770" i="4"/>
  <c r="A717" i="4"/>
  <c r="B738" i="4"/>
  <c r="C1106" i="4"/>
  <c r="C820" i="4"/>
  <c r="A1037" i="4"/>
  <c r="B552" i="4"/>
  <c r="C249" i="4"/>
  <c r="C497" i="4"/>
  <c r="A397" i="4"/>
  <c r="C11" i="4"/>
  <c r="C422" i="4"/>
  <c r="B840" i="4"/>
  <c r="C742" i="4"/>
  <c r="C258" i="4"/>
  <c r="A255" i="4"/>
  <c r="B643" i="4"/>
  <c r="B1025" i="4"/>
  <c r="C1122" i="4"/>
  <c r="C952" i="4"/>
  <c r="A671" i="4"/>
  <c r="C1055" i="4"/>
  <c r="B1118" i="4"/>
  <c r="C808" i="4"/>
  <c r="B684" i="4"/>
  <c r="A861" i="4"/>
  <c r="C308" i="4"/>
  <c r="A641" i="4"/>
  <c r="B40" i="4"/>
  <c r="A752" i="4"/>
  <c r="C578" i="4"/>
  <c r="A1055" i="4"/>
  <c r="C798" i="4"/>
  <c r="B302" i="4"/>
  <c r="A1134" i="4"/>
  <c r="C587" i="4"/>
  <c r="C551" i="4"/>
  <c r="B506" i="4"/>
  <c r="B924" i="4"/>
  <c r="A187" i="4"/>
  <c r="A125" i="4"/>
  <c r="C313" i="4"/>
  <c r="B415" i="4"/>
  <c r="B710" i="4"/>
  <c r="B639" i="4"/>
  <c r="C765" i="4"/>
  <c r="A1068" i="4"/>
  <c r="B809" i="4"/>
  <c r="B586" i="4"/>
  <c r="C161" i="4"/>
  <c r="A840" i="4"/>
  <c r="B816" i="4"/>
  <c r="A94" i="4"/>
  <c r="B186" i="4"/>
  <c r="A323" i="4"/>
  <c r="A383" i="4"/>
  <c r="A118" i="4"/>
  <c r="C86" i="4"/>
  <c r="C863" i="4"/>
  <c r="B1043" i="4"/>
  <c r="B718" i="4"/>
  <c r="B13" i="4"/>
  <c r="A348" i="4"/>
  <c r="B438" i="4"/>
  <c r="B1124" i="4"/>
  <c r="C734" i="4"/>
  <c r="A707" i="4"/>
  <c r="C1087" i="4"/>
  <c r="B200" i="4"/>
  <c r="B278" i="4"/>
  <c r="B941" i="4"/>
  <c r="C935" i="4"/>
  <c r="A578" i="4"/>
  <c r="A625" i="4"/>
  <c r="C645" i="4"/>
  <c r="A1058" i="4"/>
  <c r="A100" i="4"/>
  <c r="A177" i="4"/>
  <c r="A271" i="4"/>
  <c r="A893" i="4"/>
  <c r="C618" i="4"/>
  <c r="C676" i="4"/>
  <c r="A186" i="4"/>
  <c r="A297" i="4"/>
  <c r="A12" i="4"/>
  <c r="A712" i="4"/>
  <c r="C330" i="4"/>
  <c r="A800" i="4"/>
  <c r="C804" i="4"/>
  <c r="A11" i="4"/>
  <c r="A7" i="4"/>
  <c r="B530" i="4"/>
  <c r="C363" i="4"/>
  <c r="A995" i="4"/>
  <c r="A382" i="4"/>
  <c r="C424" i="4"/>
  <c r="C1093" i="4"/>
  <c r="A534" i="4"/>
  <c r="A1062" i="4"/>
  <c r="B254" i="4"/>
  <c r="C1135" i="4"/>
  <c r="C229" i="4"/>
  <c r="C506" i="4"/>
  <c r="B787" i="4"/>
  <c r="B1131" i="4"/>
  <c r="C128" i="4"/>
  <c r="B1088" i="4"/>
  <c r="A744" i="4"/>
  <c r="C84" i="4"/>
  <c r="C837" i="4"/>
  <c r="B474" i="4"/>
  <c r="C1091" i="4"/>
  <c r="C425" i="4"/>
  <c r="C17" i="4"/>
  <c r="B341" i="4"/>
  <c r="A234" i="4"/>
  <c r="C542" i="4"/>
  <c r="A197" i="4"/>
  <c r="A265" i="4"/>
  <c r="C983" i="4"/>
  <c r="B82" i="4"/>
  <c r="B296" i="4"/>
  <c r="B881" i="4"/>
  <c r="C812" i="4"/>
  <c r="C706" i="4"/>
  <c r="B1057" i="4"/>
  <c r="A338" i="4"/>
  <c r="C179" i="4"/>
  <c r="B662" i="4"/>
  <c r="C1099" i="4"/>
  <c r="A684" i="4"/>
  <c r="B743" i="4"/>
  <c r="B1055" i="4"/>
  <c r="B960" i="4"/>
  <c r="C474" i="4"/>
  <c r="A278" i="4"/>
  <c r="A779" i="4"/>
  <c r="C635" i="4"/>
  <c r="C88" i="4"/>
  <c r="C194" i="4"/>
  <c r="B429" i="4"/>
  <c r="B65" i="4"/>
  <c r="A815" i="4"/>
  <c r="C32" i="4"/>
  <c r="C921" i="4"/>
  <c r="A574" i="4"/>
  <c r="C691" i="4"/>
  <c r="A609" i="4"/>
  <c r="C839" i="4"/>
  <c r="C907" i="4"/>
  <c r="A813" i="4"/>
  <c r="A1132" i="4"/>
  <c r="A460" i="4"/>
  <c r="C223" i="4"/>
  <c r="B1048" i="4"/>
  <c r="C613" i="4"/>
  <c r="C472" i="4"/>
  <c r="A250" i="4"/>
  <c r="B628" i="4"/>
  <c r="A355" i="4"/>
  <c r="A189" i="4"/>
  <c r="C939" i="4"/>
  <c r="B335" i="4"/>
  <c r="C77" i="4"/>
  <c r="B835" i="4"/>
  <c r="A983" i="4"/>
  <c r="A1133" i="4"/>
  <c r="B245" i="4"/>
  <c r="C895" i="4"/>
  <c r="C848" i="4"/>
  <c r="B971" i="4"/>
  <c r="B117" i="4"/>
  <c r="C700" i="4"/>
  <c r="A347" i="4"/>
  <c r="B461" i="4"/>
  <c r="B310" i="4"/>
  <c r="B79" i="4"/>
  <c r="C881" i="4"/>
  <c r="C758" i="4"/>
  <c r="B224" i="4"/>
  <c r="B1038" i="4"/>
  <c r="C362" i="4"/>
  <c r="B898" i="4"/>
  <c r="B733" i="4"/>
  <c r="B713" i="4"/>
  <c r="B1133" i="4"/>
  <c r="A739" i="4"/>
  <c r="A1101" i="4"/>
  <c r="B986" i="4"/>
  <c r="B455" i="4"/>
  <c r="C1047" i="4"/>
  <c r="A509" i="4"/>
  <c r="C1131" i="4"/>
  <c r="C49" i="4"/>
  <c r="A27" i="4"/>
  <c r="A298" i="4"/>
  <c r="C1097" i="4"/>
  <c r="C844" i="4"/>
  <c r="C965" i="4"/>
  <c r="A743" i="4"/>
  <c r="C823" i="4"/>
  <c r="A621" i="4"/>
  <c r="C735" i="4"/>
  <c r="A934" i="4"/>
  <c r="C1041" i="4"/>
  <c r="C552" i="4"/>
  <c r="A907" i="4"/>
  <c r="A745" i="4"/>
  <c r="C531" i="4"/>
  <c r="C150" i="4"/>
  <c r="A479" i="4"/>
  <c r="B824" i="4"/>
  <c r="B486" i="4"/>
  <c r="A692" i="4"/>
  <c r="B691" i="4"/>
  <c r="A788" i="4"/>
  <c r="B197" i="4"/>
  <c r="B841" i="4"/>
  <c r="B1076" i="4"/>
  <c r="A884" i="4"/>
  <c r="B36" i="4"/>
  <c r="A774" i="4"/>
  <c r="B42" i="4"/>
  <c r="A569" i="4"/>
  <c r="C1021" i="4"/>
  <c r="A136" i="4"/>
  <c r="A1021" i="4"/>
  <c r="C477" i="4"/>
  <c r="B1059" i="4"/>
  <c r="B314" i="4"/>
  <c r="B660" i="4"/>
  <c r="A365" i="4"/>
  <c r="C791" i="4"/>
  <c r="B44" i="4"/>
  <c r="B60" i="4"/>
  <c r="A695" i="4"/>
  <c r="C299" i="4"/>
  <c r="A933" i="4"/>
  <c r="C671" i="4"/>
  <c r="C723" i="4"/>
  <c r="B336" i="4"/>
  <c r="A398" i="4"/>
  <c r="C1060" i="4"/>
  <c r="B329" i="4"/>
  <c r="C730" i="4"/>
  <c r="A993" i="4"/>
  <c r="A1081" i="4"/>
  <c r="C340" i="4"/>
  <c r="A651" i="4"/>
  <c r="B1002" i="4"/>
  <c r="B246" i="4"/>
  <c r="A920" i="4"/>
  <c r="C675" i="4"/>
  <c r="B304" i="4"/>
  <c r="B221" i="4"/>
  <c r="B844" i="4"/>
  <c r="C1022" i="4"/>
  <c r="A1130" i="4"/>
  <c r="B940" i="4"/>
  <c r="B631" i="4"/>
  <c r="C571" i="4"/>
  <c r="B171" i="4"/>
  <c r="C667" i="4"/>
  <c r="C1137" i="4"/>
  <c r="C774" i="4"/>
  <c r="A658" i="4"/>
  <c r="B1035" i="4"/>
  <c r="B950" i="4"/>
  <c r="A965" i="4"/>
  <c r="C295" i="4"/>
  <c r="C13" i="4"/>
  <c r="C946" i="4"/>
  <c r="C926" i="4"/>
  <c r="A699" i="4"/>
  <c r="A514" i="4"/>
  <c r="C262" i="4"/>
  <c r="C373" i="4"/>
  <c r="B799" i="4"/>
  <c r="A359" i="4"/>
  <c r="B437" i="4"/>
  <c r="B543" i="4"/>
  <c r="B528" i="4"/>
  <c r="C540" i="4"/>
  <c r="B928" i="4"/>
  <c r="A968" i="4"/>
  <c r="A894" i="4"/>
  <c r="C206" i="4"/>
  <c r="B67" i="4"/>
  <c r="A307" i="4"/>
  <c r="B348" i="4"/>
  <c r="B153" i="4"/>
  <c r="B442" i="4"/>
  <c r="A643" i="4"/>
  <c r="C924" i="4"/>
  <c r="B702" i="4"/>
  <c r="C2" i="4"/>
  <c r="C478" i="4"/>
  <c r="B590" i="4"/>
  <c r="B299" i="4"/>
  <c r="B1136" i="4"/>
  <c r="A617" i="4"/>
  <c r="A846" i="4"/>
  <c r="B826" i="4"/>
  <c r="B149" i="4"/>
  <c r="A351" i="4"/>
  <c r="A63" i="4"/>
  <c r="A345" i="4"/>
  <c r="B656" i="4"/>
  <c r="A482" i="4"/>
  <c r="B98" i="4"/>
  <c r="A877" i="4"/>
  <c r="B73" i="4"/>
  <c r="B247" i="4"/>
  <c r="B525" i="4"/>
  <c r="C887" i="4"/>
  <c r="A566" i="4"/>
  <c r="B144" i="4"/>
  <c r="C912" i="4"/>
  <c r="B265" i="4"/>
  <c r="C270" i="4"/>
  <c r="B93" i="4"/>
  <c r="B1121" i="4"/>
  <c r="C780" i="4"/>
  <c r="A589" i="4"/>
  <c r="C447" i="4"/>
  <c r="A793" i="4"/>
  <c r="B1020" i="4"/>
  <c r="C358" i="4"/>
  <c r="A571" i="4"/>
  <c r="A8" i="4"/>
  <c r="A690" i="4"/>
  <c r="B597" i="4"/>
  <c r="B792" i="4"/>
  <c r="A55" i="4"/>
  <c r="B356" i="4"/>
  <c r="A1000" i="4"/>
  <c r="A811" i="4"/>
  <c r="B77" i="4"/>
  <c r="A417" i="4"/>
  <c r="A614" i="4"/>
  <c r="B740" i="4"/>
  <c r="A483" i="4"/>
  <c r="C1027" i="4"/>
  <c r="B1097" i="4"/>
  <c r="B644" i="4"/>
  <c r="B678" i="4"/>
  <c r="B1127" i="4"/>
  <c r="A761" i="4"/>
  <c r="A461" i="4"/>
  <c r="C644" i="4"/>
  <c r="B533" i="4"/>
  <c r="B351" i="4"/>
  <c r="B749" i="4"/>
  <c r="C877" i="4"/>
  <c r="B268" i="4"/>
  <c r="C365" i="4"/>
  <c r="B1047" i="4"/>
  <c r="A81" i="4"/>
  <c r="B616" i="4"/>
  <c r="C694" i="4"/>
  <c r="C186" i="4"/>
  <c r="A135" i="4"/>
  <c r="B88" i="4"/>
  <c r="B430" i="4"/>
  <c r="C1108" i="4"/>
  <c r="C19" i="4"/>
  <c r="C716" i="4"/>
  <c r="B875" i="4"/>
  <c r="C124" i="4"/>
  <c r="C882" i="4"/>
  <c r="B569" i="4"/>
  <c r="C63" i="4"/>
  <c r="B372" i="4"/>
  <c r="A501" i="4"/>
  <c r="A1120" i="4"/>
  <c r="A572" i="4"/>
  <c r="A526" i="4"/>
  <c r="A392" i="4"/>
  <c r="C834" i="4"/>
  <c r="B421" i="4"/>
  <c r="B539" i="4"/>
  <c r="C842" i="4"/>
  <c r="C962" i="4"/>
  <c r="C89" i="4"/>
  <c r="B693" i="4"/>
  <c r="C33" i="4"/>
  <c r="C567" i="4"/>
  <c r="B894" i="4"/>
  <c r="B122" i="4"/>
  <c r="C1048" i="4"/>
  <c r="A1105" i="4"/>
  <c r="B330" i="4"/>
  <c r="C147" i="4"/>
  <c r="A207" i="4"/>
  <c r="C264" i="4"/>
  <c r="A519" i="4"/>
  <c r="B541" i="4"/>
  <c r="B726" i="4"/>
  <c r="C383" i="4"/>
  <c r="B159" i="4"/>
  <c r="C108" i="4"/>
  <c r="C901" i="4"/>
  <c r="A5" i="4"/>
  <c r="C484" i="4"/>
  <c r="A414" i="4"/>
  <c r="A196" i="4"/>
  <c r="B560" i="4"/>
  <c r="A226" i="4"/>
  <c r="C215" i="4"/>
  <c r="A371" i="4"/>
  <c r="C413" i="4"/>
  <c r="C269" i="4"/>
  <c r="C576" i="4"/>
  <c r="B600" i="4"/>
  <c r="C641" i="4"/>
  <c r="B1103" i="4"/>
  <c r="C65" i="4"/>
  <c r="A759" i="4"/>
  <c r="B813" i="4"/>
  <c r="B273" i="4"/>
  <c r="A997" i="4"/>
  <c r="A220" i="4"/>
  <c r="A1026" i="4"/>
  <c r="A1004" i="4"/>
  <c r="C149" i="4"/>
  <c r="C8" i="4"/>
  <c r="C826" i="4"/>
  <c r="B778" i="4"/>
  <c r="A366" i="4"/>
  <c r="C244" i="4"/>
  <c r="B133" i="4"/>
  <c r="C868" i="4"/>
  <c r="C789" i="4"/>
  <c r="A1049" i="4"/>
  <c r="B463" i="4"/>
  <c r="B311" i="4"/>
  <c r="C520" i="4"/>
  <c r="B654" i="4"/>
  <c r="C1089" i="4"/>
  <c r="A1071" i="4"/>
  <c r="C180" i="4"/>
  <c r="C325" i="4"/>
  <c r="C1139" i="4"/>
  <c r="B488" i="4"/>
  <c r="A705" i="4"/>
  <c r="C963" i="4"/>
  <c r="A615" i="4"/>
  <c r="A64" i="4"/>
  <c r="C656" i="4"/>
  <c r="A377" i="4"/>
  <c r="B87" i="4"/>
  <c r="A143" i="4"/>
  <c r="B401" i="4"/>
  <c r="C498" i="4"/>
  <c r="C828" i="4"/>
  <c r="C523" i="4"/>
  <c r="A416" i="4"/>
  <c r="A71" i="4"/>
  <c r="A863" i="4"/>
  <c r="C715" i="4"/>
  <c r="B815" i="4"/>
  <c r="C29" i="4"/>
  <c r="C1066" i="4"/>
  <c r="B357" i="4"/>
  <c r="C489" i="4"/>
  <c r="B450" i="4"/>
  <c r="C722" i="4"/>
  <c r="A59" i="4"/>
  <c r="B499" i="4"/>
  <c r="A610" i="4"/>
  <c r="A301" i="4"/>
  <c r="B46" i="4"/>
  <c r="A714" i="4"/>
  <c r="A432" i="4"/>
  <c r="B719" i="4"/>
  <c r="B490" i="4"/>
  <c r="C156" i="4"/>
  <c r="C125" i="4"/>
  <c r="C751" i="4"/>
  <c r="B84" i="4"/>
  <c r="C1037" i="4"/>
  <c r="B1114" i="4"/>
  <c r="A1059" i="4"/>
  <c r="A441" i="4"/>
  <c r="B767" i="4"/>
  <c r="C426" i="4"/>
  <c r="A541" i="4"/>
  <c r="C421" i="4"/>
  <c r="B152" i="4"/>
  <c r="C937" i="4"/>
  <c r="A267" i="4"/>
  <c r="B444" i="4"/>
  <c r="A755" i="4"/>
  <c r="C872" i="4"/>
  <c r="C888" i="4"/>
  <c r="A853" i="4"/>
  <c r="B394" i="4"/>
  <c r="A113" i="4"/>
  <c r="A110" i="4"/>
  <c r="C729" i="4"/>
  <c r="A1030" i="4"/>
  <c r="C628" i="4"/>
  <c r="C1007" i="4"/>
  <c r="A404" i="4"/>
  <c r="C153" i="4"/>
  <c r="B132" i="4"/>
  <c r="B414" i="4"/>
  <c r="B48" i="4"/>
  <c r="C114" i="4"/>
  <c r="A552" i="4"/>
  <c r="B823" i="4"/>
  <c r="A129" i="4"/>
  <c r="A1069" i="4"/>
  <c r="B708" i="4"/>
  <c r="B409" i="4"/>
  <c r="A20" i="4"/>
  <c r="B1106" i="4"/>
  <c r="C347" i="4"/>
  <c r="C892" i="4"/>
  <c r="C427" i="4"/>
  <c r="C802" i="4"/>
  <c r="A866" i="4"/>
  <c r="B103" i="4"/>
  <c r="A556" i="4"/>
  <c r="B308" i="4"/>
  <c r="B747" i="4"/>
  <c r="B407" i="4"/>
  <c r="C240" i="4"/>
  <c r="A349" i="4"/>
  <c r="C348" i="4"/>
  <c r="C1028" i="4"/>
  <c r="A97" i="4"/>
  <c r="C433" i="4"/>
  <c r="C429" i="4"/>
  <c r="C690" i="4"/>
  <c r="C470" i="4"/>
  <c r="A1110" i="4"/>
  <c r="C541" i="4"/>
  <c r="A1018" i="4"/>
  <c r="B745" i="4"/>
  <c r="B479" i="4"/>
  <c r="A973" i="4"/>
  <c r="B574" i="4"/>
  <c r="B500" i="4"/>
  <c r="A487" i="4"/>
  <c r="C101" i="4"/>
  <c r="A249" i="4"/>
  <c r="B839" i="4"/>
  <c r="C989" i="4"/>
  <c r="B86" i="4"/>
  <c r="C495" i="4"/>
  <c r="B1044" i="4"/>
  <c r="A70" i="4"/>
  <c r="B497" i="4"/>
  <c r="C508" i="4"/>
  <c r="A1115" i="4"/>
  <c r="A1125" i="4"/>
  <c r="B1015" i="4"/>
  <c r="B1128" i="4"/>
  <c r="A879" i="4"/>
  <c r="C34" i="4"/>
  <c r="B591" i="4"/>
  <c r="B866" i="4"/>
  <c r="B53" i="4"/>
  <c r="B682" i="4"/>
  <c r="B763" i="4"/>
  <c r="C287" i="4"/>
  <c r="C957" i="4"/>
  <c r="A1015" i="4"/>
  <c r="A1038" i="4"/>
  <c r="A1089" i="4"/>
  <c r="B1078" i="4"/>
  <c r="C811" i="4"/>
  <c r="A606" i="4"/>
  <c r="A381" i="4"/>
  <c r="A1099" i="4"/>
  <c r="C536" i="4"/>
  <c r="C750" i="4"/>
  <c r="B641" i="4"/>
  <c r="B123" i="4"/>
  <c r="B952" i="4"/>
  <c r="A245" i="4"/>
  <c r="A799" i="4"/>
  <c r="C920" i="4"/>
  <c r="A36" i="4"/>
  <c r="C987" i="4"/>
  <c r="B173" i="4"/>
  <c r="A925" i="4"/>
  <c r="C629" i="4"/>
  <c r="C39" i="4"/>
  <c r="A19" i="4"/>
  <c r="B38" i="4"/>
  <c r="A875" i="4"/>
  <c r="B469" i="4"/>
  <c r="B50" i="4"/>
  <c r="A504" i="4"/>
  <c r="B328" i="4"/>
  <c r="C127" i="4"/>
  <c r="C280" i="4"/>
  <c r="A775" i="4"/>
  <c r="C681" i="4"/>
  <c r="C980" i="4"/>
  <c r="B360" i="4"/>
  <c r="C160" i="4"/>
  <c r="C1071" i="4"/>
  <c r="B183" i="4"/>
  <c r="B911" i="4"/>
  <c r="B704" i="4"/>
  <c r="C852" i="4"/>
  <c r="C846" i="4"/>
  <c r="C342" i="4"/>
  <c r="B156" i="4"/>
  <c r="A974" i="4"/>
  <c r="A1027" i="4"/>
  <c r="A864" i="4"/>
  <c r="B527" i="4"/>
  <c r="B987" i="4"/>
  <c r="C292" i="4"/>
  <c r="C995" i="4"/>
  <c r="A418" i="4"/>
  <c r="A1084" i="4"/>
  <c r="B128" i="4"/>
  <c r="C15" i="4"/>
  <c r="C933" i="4"/>
  <c r="A305" i="4"/>
  <c r="A1079" i="4"/>
  <c r="B386" i="4"/>
  <c r="A938" i="4"/>
  <c r="A924" i="4"/>
  <c r="C423" i="4"/>
  <c r="A1064" i="4"/>
  <c r="A13" i="4"/>
  <c r="C304" i="4"/>
  <c r="B1108" i="4"/>
  <c r="A394" i="4"/>
  <c r="C420" i="4"/>
  <c r="A535" i="4"/>
  <c r="C1056" i="4"/>
  <c r="C615" i="4"/>
  <c r="C315" i="4"/>
  <c r="B154" i="4"/>
  <c r="A998" i="4"/>
  <c r="A976" i="4"/>
  <c r="C391" i="4"/>
  <c r="B376" i="4"/>
  <c r="C524" i="4"/>
  <c r="B178" i="4"/>
  <c r="A967" i="4"/>
  <c r="B529" i="4"/>
  <c r="B969" i="4"/>
  <c r="C650" i="4"/>
  <c r="C781" i="4"/>
  <c r="B43" i="4"/>
  <c r="B226" i="4"/>
  <c r="B485" i="4"/>
  <c r="A205" i="4"/>
  <c r="A751" i="4"/>
  <c r="A204" i="4"/>
  <c r="B744" i="4"/>
  <c r="A582" i="4"/>
  <c r="A749" i="4"/>
  <c r="B280" i="4"/>
  <c r="B175" i="4"/>
  <c r="B481" i="4"/>
  <c r="C1038" i="4"/>
  <c r="A876" i="4"/>
  <c r="B867" i="4"/>
  <c r="B963" i="4"/>
  <c r="B419" i="4"/>
  <c r="C953" i="4"/>
  <c r="B56" i="4"/>
  <c r="C151" i="4"/>
  <c r="A1014" i="4"/>
  <c r="B277" i="4"/>
  <c r="A224" i="4"/>
  <c r="A540" i="4"/>
  <c r="C355" i="4"/>
  <c r="A860" i="4"/>
  <c r="B112" i="4"/>
  <c r="B396" i="4"/>
  <c r="B632" i="4"/>
  <c r="C212" i="4"/>
  <c r="A910" i="4"/>
  <c r="A477" i="4"/>
  <c r="C775" i="4"/>
  <c r="C918" i="4"/>
  <c r="C785" i="4"/>
  <c r="B19" i="4"/>
  <c r="A1111" i="4"/>
  <c r="C305" i="4"/>
  <c r="B972" i="4"/>
  <c r="B1094" i="4"/>
  <c r="A551" i="4"/>
  <c r="B624" i="4"/>
  <c r="C95" i="4"/>
  <c r="C26" i="4"/>
  <c r="B301" i="4"/>
  <c r="A653" i="4"/>
  <c r="C559" i="4"/>
  <c r="A1088" i="4"/>
  <c r="A232" i="4"/>
  <c r="C434" i="4"/>
  <c r="C553" i="4"/>
  <c r="B459" i="4"/>
  <c r="B1098" i="4"/>
  <c r="B1024" i="4"/>
  <c r="A68" i="4"/>
  <c r="B1082" i="4"/>
  <c r="B759" i="4"/>
  <c r="C951" i="4"/>
  <c r="B626" i="4"/>
  <c r="B833" i="4"/>
  <c r="C788" i="4"/>
  <c r="B151" i="4"/>
  <c r="B936" i="4"/>
  <c r="C833" i="4"/>
  <c r="A128" i="4"/>
  <c r="C533" i="4"/>
  <c r="A498" i="4"/>
  <c r="B140" i="4"/>
  <c r="A1043" i="4"/>
  <c r="A162" i="4"/>
  <c r="C878" i="4"/>
  <c r="B433" i="4"/>
  <c r="A531" i="4"/>
  <c r="C324" i="4"/>
  <c r="A17" i="4"/>
  <c r="C278" i="4"/>
  <c r="A1080" i="4"/>
  <c r="B503" i="4"/>
  <c r="C977" i="4"/>
  <c r="B126" i="4"/>
  <c r="B602" i="4"/>
  <c r="C419" i="4"/>
  <c r="A62" i="4"/>
  <c r="C994" i="4"/>
  <c r="A823" i="4"/>
  <c r="A757" i="4"/>
  <c r="C157" i="4"/>
  <c r="C1002" i="4"/>
  <c r="A902" i="4"/>
  <c r="B1012" i="4"/>
  <c r="B413" i="4"/>
  <c r="B7" i="4"/>
  <c r="C16" i="4"/>
  <c r="B977" i="4"/>
  <c r="B918" i="4"/>
  <c r="A56" i="4"/>
  <c r="A510" i="4"/>
  <c r="B26" i="4"/>
  <c r="A183" i="4"/>
  <c r="C1094" i="4"/>
  <c r="A83" i="4"/>
  <c r="A1052" i="4"/>
  <c r="A148" i="4"/>
  <c r="B954" i="4"/>
  <c r="C1090" i="4"/>
  <c r="B760" i="4"/>
  <c r="C480" i="4"/>
  <c r="A748" i="4"/>
  <c r="B992" i="4"/>
  <c r="B1080" i="4"/>
  <c r="C69" i="4"/>
  <c r="C368" i="4"/>
  <c r="C1124" i="4"/>
  <c r="C683" i="4"/>
  <c r="C449" i="4"/>
  <c r="A947" i="4"/>
  <c r="A839" i="4"/>
  <c r="A103" i="4"/>
  <c r="A409" i="4"/>
  <c r="A715" i="4"/>
  <c r="C1123" i="4"/>
  <c r="C327" i="4"/>
  <c r="B933" i="4"/>
  <c r="C1046" i="4"/>
  <c r="A30" i="4"/>
  <c r="C333" i="4"/>
  <c r="A1016" i="4"/>
  <c r="A203" i="4"/>
  <c r="B148" i="4"/>
  <c r="A688" i="4"/>
  <c r="B118" i="4"/>
  <c r="B917" i="4"/>
  <c r="A216" i="4"/>
  <c r="A99" i="4"/>
  <c r="C41" i="4"/>
  <c r="C738" i="4"/>
  <c r="A107" i="4"/>
  <c r="A650" i="4"/>
  <c r="B163" i="4"/>
  <c r="B657" i="4"/>
  <c r="A334" i="4"/>
  <c r="A276" i="4"/>
  <c r="A1045" i="4"/>
  <c r="B571" i="4"/>
  <c r="C399" i="4"/>
  <c r="A266" i="4"/>
  <c r="C319" i="4"/>
  <c r="B1105" i="4"/>
  <c r="A709" i="4"/>
  <c r="A400" i="4"/>
  <c r="C1004" i="4"/>
  <c r="C1134" i="4"/>
  <c r="B1033" i="4"/>
  <c r="B116" i="4"/>
  <c r="C973" i="4"/>
  <c r="C109" i="4"/>
  <c r="C70" i="4"/>
  <c r="C1107" i="4"/>
  <c r="A585" i="4"/>
  <c r="C568" i="4"/>
  <c r="A994" i="4"/>
  <c r="A1028" i="4"/>
  <c r="A91" i="4"/>
  <c r="B630" i="4"/>
  <c r="C814" i="4"/>
  <c r="C990" i="4"/>
  <c r="C557" i="4"/>
  <c r="B102" i="4"/>
  <c r="A342" i="4"/>
  <c r="B27" i="4"/>
  <c r="B403" i="4"/>
  <c r="C646" i="4"/>
  <c r="A1083" i="4"/>
  <c r="A163" i="4"/>
  <c r="C454" i="4"/>
  <c r="A647" i="4"/>
  <c r="B797" i="4"/>
  <c r="B553" i="4"/>
  <c r="B829" i="4"/>
  <c r="B113" i="4"/>
  <c r="A82" i="4"/>
  <c r="B218" i="4"/>
  <c r="B21" i="4"/>
  <c r="B64" i="4"/>
  <c r="A733" i="4"/>
  <c r="C652" i="4"/>
  <c r="A1032" i="4"/>
  <c r="C651" i="4"/>
  <c r="B768" i="4"/>
  <c r="A912" i="4"/>
  <c r="A16" i="4"/>
  <c r="B229" i="4"/>
  <c r="B1027" i="4"/>
  <c r="B361" i="4"/>
  <c r="B920" i="4"/>
  <c r="B104" i="4"/>
  <c r="B192" i="4"/>
  <c r="B1009" i="4"/>
  <c r="B636" i="4"/>
  <c r="C1015" i="4"/>
  <c r="C139" i="4"/>
  <c r="C52" i="4"/>
  <c r="B851" i="4"/>
  <c r="B1084" i="4"/>
  <c r="B908" i="4"/>
  <c r="C59" i="4"/>
  <c r="C594" i="4"/>
  <c r="B482" i="4"/>
  <c r="B731" i="4"/>
  <c r="A405" i="4"/>
  <c r="A1139" i="4"/>
  <c r="B452" i="4"/>
  <c r="B694" i="4"/>
  <c r="B187" i="4"/>
  <c r="B295" i="4"/>
  <c r="C187" i="4"/>
  <c r="B536" i="4"/>
  <c r="A613" i="4"/>
  <c r="C118" i="4"/>
  <c r="C959" i="4"/>
  <c r="B303" i="4"/>
  <c r="B487" i="4"/>
  <c r="C631" i="4"/>
  <c r="B761" i="4"/>
  <c r="B774" i="4"/>
  <c r="C12" i="4"/>
  <c r="A979" i="4"/>
  <c r="A190" i="4"/>
  <c r="A900" i="4"/>
  <c r="B801" i="4"/>
  <c r="A503" i="4"/>
  <c r="A1131" i="4"/>
  <c r="A936" i="4"/>
  <c r="A169" i="4"/>
  <c r="B885" i="4"/>
  <c r="B538" i="4"/>
  <c r="A990" i="4"/>
  <c r="B943" i="4"/>
  <c r="A25" i="4"/>
  <c r="B266" i="4"/>
  <c r="C1051" i="4"/>
  <c r="C600" i="4"/>
  <c r="C537" i="4"/>
  <c r="C56" i="4"/>
  <c r="C1081" i="4"/>
  <c r="A564" i="4"/>
  <c r="A851" i="4"/>
  <c r="C919" i="4"/>
  <c r="A805" i="4"/>
  <c r="C501" i="4"/>
  <c r="C547" i="4"/>
  <c r="C310" i="4"/>
  <c r="B505" i="4"/>
  <c r="A513" i="4"/>
  <c r="C1008" i="4"/>
  <c r="B653" i="4"/>
  <c r="C445" i="4"/>
  <c r="B668" i="4"/>
  <c r="C104" i="4"/>
  <c r="A450" i="4"/>
  <c r="A899" i="4"/>
  <c r="B673" i="4"/>
  <c r="A139" i="4"/>
  <c r="B938" i="4"/>
  <c r="C479" i="4"/>
  <c r="A286" i="4"/>
  <c r="A906" i="4"/>
  <c r="C136" i="4"/>
  <c r="A452" i="4"/>
  <c r="C344" i="4"/>
  <c r="C724" i="4"/>
  <c r="A108" i="4"/>
  <c r="B275" i="4"/>
  <c r="A85" i="4"/>
  <c r="B25" i="4"/>
  <c r="C1132" i="4"/>
  <c r="B134" i="4"/>
  <c r="C668" i="4"/>
  <c r="C372" i="4"/>
  <c r="B847" i="4"/>
  <c r="A674" i="4"/>
  <c r="B294" i="4"/>
  <c r="C898" i="4"/>
  <c r="B369" i="4"/>
  <c r="B231" i="4"/>
  <c r="C369" i="4"/>
  <c r="C1065" i="4"/>
  <c r="B196" i="4"/>
  <c r="A511" i="4"/>
  <c r="B831" i="4"/>
  <c r="C384" i="4"/>
  <c r="C335" i="4"/>
  <c r="C653" i="4"/>
  <c r="B493" i="4"/>
  <c r="A677" i="4"/>
  <c r="B225" i="4"/>
  <c r="B39" i="4"/>
  <c r="B751" i="4"/>
  <c r="C817" i="4"/>
  <c r="A410" i="4"/>
  <c r="A988" i="4"/>
  <c r="A1087" i="4"/>
  <c r="C800" i="4"/>
  <c r="B947" i="4"/>
  <c r="A151" i="4"/>
  <c r="C375" i="4"/>
  <c r="B425" i="4"/>
  <c r="B14" i="4"/>
  <c r="C954" i="4"/>
  <c r="C945" i="4"/>
  <c r="C176" i="4"/>
  <c r="C428" i="4"/>
  <c r="A1035" i="4"/>
  <c r="A76" i="4"/>
  <c r="A512" i="4"/>
  <c r="C969" i="4"/>
  <c r="C1010" i="4"/>
  <c r="C572" i="4"/>
  <c r="B392" i="4"/>
  <c r="B1135" i="4"/>
  <c r="B655" i="4"/>
  <c r="C890" i="4"/>
  <c r="B1064" i="4"/>
  <c r="B1017" i="4"/>
  <c r="C697" i="4"/>
  <c r="A289" i="4"/>
  <c r="A350" i="4"/>
  <c r="B109" i="4"/>
  <c r="B1096" i="4"/>
  <c r="B189" i="4"/>
  <c r="B451" i="4"/>
  <c r="B137" i="4"/>
  <c r="B184" i="4"/>
  <c r="A240" i="4"/>
  <c r="A314" i="4"/>
  <c r="C593" i="4"/>
  <c r="C323" i="4"/>
  <c r="C624" i="4"/>
  <c r="C184" i="4"/>
  <c r="C998" i="4"/>
  <c r="B466" i="4"/>
  <c r="B613" i="4"/>
  <c r="A870" i="4"/>
  <c r="A368" i="4"/>
  <c r="A835" i="4"/>
  <c r="B789" i="4"/>
  <c r="A328" i="4"/>
  <c r="C726" i="4"/>
  <c r="A903" i="4"/>
  <c r="B146" i="4"/>
  <c r="A901" i="4"/>
  <c r="B267" i="4"/>
  <c r="C382" i="4"/>
  <c r="C851" i="4"/>
  <c r="C1098" i="4"/>
  <c r="C50" i="4"/>
  <c r="A778" i="4"/>
  <c r="C900" i="4"/>
  <c r="A360" i="4"/>
  <c r="A50" i="4"/>
  <c r="C943" i="4"/>
  <c r="A928" i="4"/>
  <c r="C936" i="4"/>
  <c r="A209" i="4"/>
  <c r="C1138" i="4"/>
  <c r="C1034" i="4"/>
  <c r="B651" i="4"/>
  <c r="C496" i="4"/>
  <c r="C836" i="4"/>
  <c r="C205" i="4"/>
  <c r="A957" i="4"/>
  <c r="B367" i="4"/>
  <c r="B12" i="4"/>
  <c r="A494" i="4"/>
  <c r="B580" i="4"/>
  <c r="A629" i="4"/>
  <c r="A758" i="4"/>
  <c r="B300" i="4"/>
  <c r="A214" i="4"/>
  <c r="C914" i="4"/>
  <c r="A308" i="4"/>
  <c r="A1077" i="4"/>
  <c r="C471" i="4"/>
  <c r="C1031" i="4"/>
  <c r="A532" i="4"/>
  <c r="C810" i="4"/>
  <c r="A687" i="4"/>
  <c r="B1087" i="4"/>
  <c r="B397" i="4"/>
  <c r="B95" i="4"/>
  <c r="B999" i="4"/>
  <c r="B193" i="4"/>
  <c r="A230" i="4"/>
  <c r="A930" i="4"/>
  <c r="B725" i="4"/>
  <c r="B782" i="4"/>
  <c r="B741" i="4"/>
  <c r="B313" i="4"/>
  <c r="A1103" i="4"/>
  <c r="A254" i="4"/>
  <c r="A443" i="4"/>
  <c r="B848" i="4"/>
  <c r="C579" i="4"/>
  <c r="A603" i="4"/>
  <c r="A915" i="4"/>
  <c r="C590" i="4"/>
  <c r="C456" i="4"/>
  <c r="B563" i="4"/>
  <c r="C1085" i="4"/>
  <c r="B661" i="4"/>
  <c r="A883" i="4"/>
  <c r="B865" i="4"/>
  <c r="C712" i="4"/>
  <c r="C352" i="4"/>
  <c r="B230" i="4"/>
  <c r="A760" i="4"/>
  <c r="B618" i="4"/>
  <c r="A962" i="4"/>
  <c r="A54" i="4"/>
  <c r="B1013" i="4"/>
  <c r="B475" i="4"/>
  <c r="A829" i="4"/>
  <c r="B160" i="4"/>
  <c r="A523" i="4"/>
  <c r="A455" i="4"/>
  <c r="B1130" i="4"/>
  <c r="B258" i="4"/>
  <c r="B610" i="4"/>
  <c r="A302" i="4"/>
  <c r="C416" i="4"/>
  <c r="B593" i="4"/>
  <c r="B1063" i="4"/>
  <c r="C398" i="4"/>
  <c r="B391" i="4"/>
  <c r="C181" i="4"/>
  <c r="C1011" i="4"/>
  <c r="C997" i="4"/>
  <c r="A1097" i="4"/>
  <c r="B621" i="4"/>
  <c r="B921" i="4"/>
  <c r="B545" i="4"/>
  <c r="A1048" i="4"/>
  <c r="B106" i="4"/>
  <c r="C947" i="4"/>
  <c r="C1076" i="4"/>
  <c r="B521" i="4"/>
  <c r="C659" i="4"/>
  <c r="A391" i="4"/>
  <c r="B598" i="4"/>
  <c r="B1138" i="4"/>
  <c r="B276" i="4"/>
  <c r="B548" i="4"/>
  <c r="C135" i="4"/>
  <c r="C418" i="4"/>
  <c r="B1126" i="4"/>
  <c r="B427" i="4"/>
  <c r="B393" i="4"/>
  <c r="A816" i="4"/>
  <c r="B1123" i="4"/>
  <c r="A304" i="4"/>
  <c r="B11" i="4"/>
  <c r="B1037" i="4"/>
  <c r="B402" i="4"/>
  <c r="C78" i="4"/>
  <c r="A548" i="4"/>
  <c r="C626" i="4"/>
  <c r="C979" i="4"/>
  <c r="C389" i="4"/>
  <c r="B573" i="4"/>
  <c r="A468" i="4"/>
  <c r="B349" i="4"/>
  <c r="B480" i="4"/>
  <c r="B1111" i="4"/>
  <c r="B375" i="4"/>
  <c r="B1006" i="4"/>
  <c r="A802" i="4"/>
  <c r="B177" i="4"/>
  <c r="B551" i="4"/>
  <c r="C1049" i="4"/>
  <c r="C54" i="4"/>
  <c r="A309" i="4"/>
  <c r="B8" i="4"/>
  <c r="B120" i="4"/>
  <c r="B805" i="4"/>
  <c r="C776" i="4"/>
  <c r="B1007" i="4"/>
  <c r="C763" i="4"/>
  <c r="B814" i="4"/>
  <c r="A809" i="4"/>
  <c r="A4" i="4"/>
  <c r="B476" i="4"/>
  <c r="A1056" i="4"/>
  <c r="B579" i="4"/>
  <c r="B364" i="4"/>
  <c r="A632" i="4"/>
  <c r="A517" i="4"/>
  <c r="B516" i="4"/>
  <c r="C803" i="4"/>
  <c r="C1035" i="4"/>
  <c r="B978" i="4"/>
  <c r="B344" i="4"/>
  <c r="A590" i="4"/>
  <c r="B793" i="4"/>
  <c r="A648" i="4"/>
  <c r="B238" i="4"/>
  <c r="A72" i="4"/>
  <c r="B522" i="4"/>
  <c r="B293" i="4"/>
  <c r="C801" i="4"/>
  <c r="A719" i="4"/>
  <c r="C219" i="4"/>
  <c r="C145" i="4"/>
  <c r="C925" i="4"/>
  <c r="C569" i="4"/>
  <c r="A58" i="4"/>
  <c r="A521" i="4"/>
  <c r="C68" i="4"/>
  <c r="B1104" i="4"/>
  <c r="B212" i="4"/>
  <c r="A1022" i="4"/>
  <c r="B526" i="4"/>
  <c r="A1112" i="4"/>
  <c r="B958" i="4"/>
  <c r="A484" i="4"/>
  <c r="A1091" i="4"/>
  <c r="A261" i="4"/>
  <c r="A727" i="4"/>
  <c r="B532" i="4"/>
  <c r="C665" i="4"/>
  <c r="B727" i="4"/>
  <c r="B786" i="4"/>
  <c r="C596" i="4"/>
  <c r="A346" i="4"/>
  <c r="C885" i="4"/>
  <c r="B671" i="4"/>
  <c r="B188" i="4"/>
  <c r="A37" i="4"/>
  <c r="C942" i="4"/>
  <c r="A1113" i="4"/>
  <c r="A885" i="4"/>
  <c r="C482" i="4"/>
  <c r="C1039" i="4"/>
  <c r="C242" i="4"/>
  <c r="A95" i="4"/>
  <c r="C328" i="4"/>
  <c r="A935" i="4"/>
  <c r="C821" i="4"/>
  <c r="B379" i="4"/>
  <c r="A223" i="4"/>
  <c r="A419" i="4"/>
  <c r="A122" i="4"/>
  <c r="B198" i="4"/>
  <c r="A480" i="4"/>
  <c r="C1120" i="4"/>
  <c r="B59" i="4"/>
  <c r="C491" i="4"/>
  <c r="C790" i="4"/>
  <c r="C64" i="4"/>
  <c r="C76" i="4"/>
  <c r="C27" i="4"/>
  <c r="C359" i="4"/>
  <c r="B1112" i="4"/>
  <c r="B1045" i="4"/>
  <c r="A507" i="4"/>
  <c r="A604" i="4"/>
  <c r="B889" i="4"/>
  <c r="B1139" i="4" l="1"/>
  <c r="A2144" i="2"/>
  <c r="A2145" i="2" s="1"/>
  <c r="C1140" i="4" s="1"/>
  <c r="A1140" i="4" l="1"/>
  <c r="B1140" i="4"/>
  <c r="B1141" i="4"/>
  <c r="A1141" i="4"/>
  <c r="C1141" i="4"/>
  <c r="A1142" i="4"/>
  <c r="B1142" i="4"/>
  <c r="C1142" i="4"/>
  <c r="C1143" i="4"/>
  <c r="A1143" i="4"/>
  <c r="B1143" i="4"/>
  <c r="A1144" i="4"/>
  <c r="C1144" i="4"/>
  <c r="B1144" i="4"/>
  <c r="B1145" i="4"/>
  <c r="C1145" i="4"/>
  <c r="A1145" i="4"/>
  <c r="A1147" i="4"/>
  <c r="C1146" i="4"/>
  <c r="A1146" i="4"/>
  <c r="B1146" i="4"/>
  <c r="B1147" i="4"/>
  <c r="C1147" i="4"/>
  <c r="B1148" i="4"/>
  <c r="A1148" i="4"/>
  <c r="C1148" i="4"/>
  <c r="B1149" i="4"/>
  <c r="C1149" i="4"/>
  <c r="A1149" i="4"/>
  <c r="C1151" i="4"/>
  <c r="B1150" i="4"/>
  <c r="A1150" i="4"/>
  <c r="C1150" i="4"/>
  <c r="B1151" i="4"/>
  <c r="A1151" i="4"/>
  <c r="C1152" i="4"/>
  <c r="A1152" i="4"/>
  <c r="B1152" i="4"/>
  <c r="A2146" i="2"/>
  <c r="A1435" i="4"/>
  <c r="B1715" i="4"/>
  <c r="C1172" i="4"/>
  <c r="C1739" i="4"/>
  <c r="C1370" i="4"/>
  <c r="C1516" i="4"/>
  <c r="C1648" i="4"/>
  <c r="A1534" i="4"/>
  <c r="C1217" i="4"/>
  <c r="B1608" i="4"/>
  <c r="B1188" i="4"/>
  <c r="A1189" i="4"/>
  <c r="C1225" i="4"/>
  <c r="B1428" i="4"/>
  <c r="A1649" i="4"/>
  <c r="C1512" i="4"/>
  <c r="B1214" i="4"/>
  <c r="B1212" i="4"/>
  <c r="C1483" i="4"/>
  <c r="A1286" i="4"/>
  <c r="C1543" i="4"/>
  <c r="A1485" i="4"/>
  <c r="A1233" i="4"/>
  <c r="C1735" i="4"/>
  <c r="A1491" i="4"/>
  <c r="B1449" i="4"/>
  <c r="C1426" i="4"/>
  <c r="B1384" i="4"/>
  <c r="C1316" i="4"/>
  <c r="A1201" i="4"/>
  <c r="C1381" i="4"/>
  <c r="A1326" i="4"/>
  <c r="A1480" i="4"/>
  <c r="A1653" i="4"/>
  <c r="B1474" i="4"/>
  <c r="C1233" i="4"/>
  <c r="B1335" i="4"/>
  <c r="B1540" i="4"/>
  <c r="B1220" i="4"/>
  <c r="A1672" i="4"/>
  <c r="B1512" i="4"/>
  <c r="A1497" i="4"/>
  <c r="C1162" i="4"/>
  <c r="C1334" i="4"/>
  <c r="C1490" i="4"/>
  <c r="A1258" i="4"/>
  <c r="C1565" i="4"/>
  <c r="A1525" i="4"/>
  <c r="A1243" i="4"/>
  <c r="C1603" i="4"/>
  <c r="C1297" i="4"/>
  <c r="A1359" i="4"/>
  <c r="C1190" i="4"/>
  <c r="B1173" i="4"/>
  <c r="B1361" i="4"/>
  <c r="C1230" i="4"/>
  <c r="C1331" i="4"/>
  <c r="C1364" i="4"/>
  <c r="B1692" i="4"/>
  <c r="C1665" i="4"/>
  <c r="C1253" i="4"/>
  <c r="C1702" i="4"/>
  <c r="A1669" i="4"/>
  <c r="B1544" i="4"/>
  <c r="A1387" i="4"/>
  <c r="C1452" i="4"/>
  <c r="B1569" i="4"/>
  <c r="A1285" i="4"/>
  <c r="A1523" i="4"/>
  <c r="A1725" i="4"/>
  <c r="B1333" i="4"/>
  <c r="A1524" i="4"/>
  <c r="B1391" i="4"/>
  <c r="C1634" i="4"/>
  <c r="C1413" i="4"/>
  <c r="C1520" i="4"/>
  <c r="A1279" i="4"/>
  <c r="C1708" i="4"/>
  <c r="C1533" i="4"/>
  <c r="B1587" i="4"/>
  <c r="C1673" i="4"/>
  <c r="B1579" i="4"/>
  <c r="B1670" i="4"/>
  <c r="A1516" i="4"/>
  <c r="C1522" i="4"/>
  <c r="B1466" i="4"/>
  <c r="A1558" i="4"/>
  <c r="A1270" i="4"/>
  <c r="C1733" i="4"/>
  <c r="B1710" i="4"/>
  <c r="B1313" i="4"/>
  <c r="B1340" i="4"/>
  <c r="A1204" i="4"/>
  <c r="A1556" i="4"/>
  <c r="C1280" i="4"/>
  <c r="B1165" i="4"/>
  <c r="C1349" i="4"/>
  <c r="A1510" i="4"/>
  <c r="C1690" i="4"/>
  <c r="B1644" i="4"/>
  <c r="B1420" i="4"/>
  <c r="B1481" i="4"/>
  <c r="B1302" i="4"/>
  <c r="B1200" i="4"/>
  <c r="C1612" i="4"/>
  <c r="B1207" i="4"/>
  <c r="B1559" i="4"/>
  <c r="C1435" i="4"/>
  <c r="C1444" i="4"/>
  <c r="A1444" i="4"/>
  <c r="A1555" i="4"/>
  <c r="A1627" i="4"/>
  <c r="B1457" i="4"/>
  <c r="C1262" i="4"/>
  <c r="A1255" i="4"/>
  <c r="A1339" i="4"/>
  <c r="C1343" i="4"/>
  <c r="B1603" i="4"/>
  <c r="C1511" i="4"/>
  <c r="C1654" i="4"/>
  <c r="A1566" i="4"/>
  <c r="A1506" i="4"/>
  <c r="C1292" i="4"/>
  <c r="C1475" i="4"/>
  <c r="C1594" i="4"/>
  <c r="B1216" i="4"/>
  <c r="B1380" i="4"/>
  <c r="C1388" i="4"/>
  <c r="A1463" i="4"/>
  <c r="B1477" i="4"/>
  <c r="B1619" i="4"/>
  <c r="B1657" i="4"/>
  <c r="C1242" i="4"/>
  <c r="B1230" i="4"/>
  <c r="C1503" i="4"/>
  <c r="C1688" i="4"/>
  <c r="B1513" i="4"/>
  <c r="A1351" i="4"/>
  <c r="B1574" i="4"/>
  <c r="C1605" i="4"/>
  <c r="B1556" i="4"/>
  <c r="C1470" i="4"/>
  <c r="A1364" i="4"/>
  <c r="C1176" i="4"/>
  <c r="B1394" i="4"/>
  <c r="B1654" i="4"/>
  <c r="C1447" i="4"/>
  <c r="C1456" i="4"/>
  <c r="B1521" i="4"/>
  <c r="A1707" i="4"/>
  <c r="C1212" i="4"/>
  <c r="C1307" i="4"/>
  <c r="B1500" i="4"/>
  <c r="C1182" i="4"/>
  <c r="B1679" i="4"/>
  <c r="B1245" i="4"/>
  <c r="A1641" i="4"/>
  <c r="B1663" i="4"/>
  <c r="A1352" i="4"/>
  <c r="A1265" i="4"/>
  <c r="C1614" i="4"/>
  <c r="A1215" i="4"/>
  <c r="B1471" i="4"/>
  <c r="B1705" i="4"/>
  <c r="A1321" i="4"/>
  <c r="A1606" i="4"/>
  <c r="B1349" i="4"/>
  <c r="A1509" i="4"/>
  <c r="B1682" i="4"/>
  <c r="A1492" i="4"/>
  <c r="B1234" i="4"/>
  <c r="B1379" i="4"/>
  <c r="A1587" i="4"/>
  <c r="B1381" i="4"/>
  <c r="C1357" i="4"/>
  <c r="C1541" i="4"/>
  <c r="A1193" i="4"/>
  <c r="B1315" i="4"/>
  <c r="B1197" i="4"/>
  <c r="B1399" i="4"/>
  <c r="A1550" i="4"/>
  <c r="A1678" i="4"/>
  <c r="C1359" i="4"/>
  <c r="C1719" i="4"/>
  <c r="A1620" i="4"/>
  <c r="B1507" i="4"/>
  <c r="A1305" i="4"/>
  <c r="C1494" i="4"/>
  <c r="A1597" i="4"/>
  <c r="A1739" i="4"/>
  <c r="A1161" i="4"/>
  <c r="A1250" i="4"/>
  <c r="B1524" i="4"/>
  <c r="A1242" i="4"/>
  <c r="A1598" i="4"/>
  <c r="B1709" i="4"/>
  <c r="C1721" i="4"/>
  <c r="C1724" i="4"/>
  <c r="B1211" i="4"/>
  <c r="C1589" i="4"/>
  <c r="A1162" i="4"/>
  <c r="B1597" i="4"/>
  <c r="C1596" i="4"/>
  <c r="B1421" i="4"/>
  <c r="A1628" i="4"/>
  <c r="A1441" i="4"/>
  <c r="C1698" i="4"/>
  <c r="C1489" i="4"/>
  <c r="C1569" i="4"/>
  <c r="A1223" i="4"/>
  <c r="A1679" i="4"/>
  <c r="C1353" i="4"/>
  <c r="A1173" i="4"/>
  <c r="A1692" i="4"/>
  <c r="A1159" i="4"/>
  <c r="B1571" i="4"/>
  <c r="C1640" i="4"/>
  <c r="B1287" i="4"/>
  <c r="C1385" i="4"/>
  <c r="C1559" i="4"/>
  <c r="A1682" i="4"/>
  <c r="C1558" i="4"/>
  <c r="A1616" i="4"/>
  <c r="C1486" i="4"/>
  <c r="B1558" i="4"/>
  <c r="B1456" i="4"/>
  <c r="A1277" i="4"/>
  <c r="A1527" i="4"/>
  <c r="B1486" i="4"/>
  <c r="C1730" i="4"/>
  <c r="B1316" i="4"/>
  <c r="C1261" i="4"/>
  <c r="B1305" i="4"/>
  <c r="B1319" i="4"/>
  <c r="C1507" i="4"/>
  <c r="C1275" i="4"/>
  <c r="B1674" i="4"/>
  <c r="C1320" i="4"/>
  <c r="A1226" i="4"/>
  <c r="A1728" i="4"/>
  <c r="C1389" i="4"/>
  <c r="A1568" i="4"/>
  <c r="C1636" i="4"/>
  <c r="B1537" i="4"/>
  <c r="C1546" i="4"/>
  <c r="C1459" i="4"/>
  <c r="C1472" i="4"/>
  <c r="C1187" i="4"/>
  <c r="B1617" i="4"/>
  <c r="A1693" i="4"/>
  <c r="A1333" i="4"/>
  <c r="A1654" i="4"/>
  <c r="A1632" i="4"/>
  <c r="B1459" i="4"/>
  <c r="B1182" i="4"/>
  <c r="C1239" i="4"/>
  <c r="B1497" i="4"/>
  <c r="B1260" i="4"/>
  <c r="A1346" i="4"/>
  <c r="A1188" i="4"/>
  <c r="A1549" i="4"/>
  <c r="C1638" i="4"/>
  <c r="B1528" i="4"/>
  <c r="A1718" i="4"/>
  <c r="B1438" i="4"/>
  <c r="A1513" i="4"/>
  <c r="A1613" i="4"/>
  <c r="A1508" i="4"/>
  <c r="A1269" i="4"/>
  <c r="A1256" i="4"/>
  <c r="B1389" i="4"/>
  <c r="A1231" i="4"/>
  <c r="C1319" i="4"/>
  <c r="C1437" i="4"/>
  <c r="B1696" i="4"/>
  <c r="C1166" i="4"/>
  <c r="C1306" i="4"/>
  <c r="A1235" i="4"/>
  <c r="B1697" i="4"/>
  <c r="A1246" i="4"/>
  <c r="A1179" i="4"/>
  <c r="B1716" i="4"/>
  <c r="C1405" i="4"/>
  <c r="B1283" i="4"/>
  <c r="B1184" i="4"/>
  <c r="A1454" i="4"/>
  <c r="B1299" i="4"/>
  <c r="B1175" i="4"/>
  <c r="B1446" i="4"/>
  <c r="A1664" i="4"/>
  <c r="C1163" i="4"/>
  <c r="B1650" i="4"/>
  <c r="A1710" i="4"/>
  <c r="C1561" i="4"/>
  <c r="B1506" i="4"/>
  <c r="B1731" i="4"/>
  <c r="B1372" i="4"/>
  <c r="C1416" i="4"/>
  <c r="C1461" i="4"/>
  <c r="A1729" i="4"/>
  <c r="A1287" i="4"/>
  <c r="B1189" i="4"/>
  <c r="A1578" i="4"/>
  <c r="B1706" i="4"/>
  <c r="A1584" i="4"/>
  <c r="B1489" i="4"/>
  <c r="B1244" i="4"/>
  <c r="C1697" i="4"/>
  <c r="B1520" i="4"/>
  <c r="B1576" i="4"/>
  <c r="B1511" i="4"/>
  <c r="A1301" i="4"/>
  <c r="B1535" i="4"/>
  <c r="A1676" i="4"/>
  <c r="C1237" i="4"/>
  <c r="A1181" i="4"/>
  <c r="B1370" i="4"/>
  <c r="A1307" i="4"/>
  <c r="C1572" i="4"/>
  <c r="A1455" i="4"/>
  <c r="A1614" i="4"/>
  <c r="A1315" i="4"/>
  <c r="C1351" i="4"/>
  <c r="A1424" i="4"/>
  <c r="A1544" i="4"/>
  <c r="C1309" i="4"/>
  <c r="A1225" i="4"/>
  <c r="B1236" i="4"/>
  <c r="C1201" i="4"/>
  <c r="A1230" i="4"/>
  <c r="C1410" i="4"/>
  <c r="A1331" i="4"/>
  <c r="B1348" i="4"/>
  <c r="C1312" i="4"/>
  <c r="A1257" i="4"/>
  <c r="A1608" i="4"/>
  <c r="B1552" i="4"/>
  <c r="C1467" i="4"/>
  <c r="C1664" i="4"/>
  <c r="A1731" i="4"/>
  <c r="C1576" i="4"/>
  <c r="A1220" i="4"/>
  <c r="C1682" i="4"/>
  <c r="B1259" i="4"/>
  <c r="A1494" i="4"/>
  <c r="B1485" i="4"/>
  <c r="C1404" i="4"/>
  <c r="A1717" i="4"/>
  <c r="B1631" i="4"/>
  <c r="C1598" i="4"/>
  <c r="C1656" i="4"/>
  <c r="A1604" i="4"/>
  <c r="B1627" i="4"/>
  <c r="A1217" i="4"/>
  <c r="B1247" i="4"/>
  <c r="B1648" i="4"/>
  <c r="A1369" i="4"/>
  <c r="C1683" i="4"/>
  <c r="B1204" i="4"/>
  <c r="C1420" i="4"/>
  <c r="A1428" i="4"/>
  <c r="A1158" i="4"/>
  <c r="A1714" i="4"/>
  <c r="A1473" i="4"/>
  <c r="A1185" i="4"/>
  <c r="C1530" i="4"/>
  <c r="C1238" i="4"/>
  <c r="A1386" i="4"/>
  <c r="B1221" i="4"/>
  <c r="B1591" i="4"/>
  <c r="C1270" i="4"/>
  <c r="C1609" i="4"/>
  <c r="B1662" i="4"/>
  <c r="A1184" i="4"/>
  <c r="C1220" i="4"/>
  <c r="B1516" i="4"/>
  <c r="B1612" i="4"/>
  <c r="B1526" i="4"/>
  <c r="B1181" i="4"/>
  <c r="A1320" i="4"/>
  <c r="C1630" i="4"/>
  <c r="A1394" i="4"/>
  <c r="B1596" i="4"/>
  <c r="A1281" i="4"/>
  <c r="C1547" i="4"/>
  <c r="A1711" i="4"/>
  <c r="C1663" i="4"/>
  <c r="A1262" i="4"/>
  <c r="B1613" i="4"/>
  <c r="C1705" i="4"/>
  <c r="A1232" i="4"/>
  <c r="A1427" i="4"/>
  <c r="B1651" i="4"/>
  <c r="A1542" i="4"/>
  <c r="A1640" i="4"/>
  <c r="C1399" i="4"/>
  <c r="B1469" i="4"/>
  <c r="C1335" i="4"/>
  <c r="B1238" i="4"/>
  <c r="C1169" i="4"/>
  <c r="B1543" i="4"/>
  <c r="A1384" i="4"/>
  <c r="C1493" i="4"/>
  <c r="B1403" i="4"/>
  <c r="A1482" i="4"/>
  <c r="C1315" i="4"/>
  <c r="A1445" i="4"/>
  <c r="A1175" i="4"/>
  <c r="A1586" i="4"/>
  <c r="B1254" i="4"/>
  <c r="A1245" i="4"/>
  <c r="C1301" i="4"/>
  <c r="C1171" i="4"/>
  <c r="A1227" i="4"/>
  <c r="A1165" i="4"/>
  <c r="C1432" i="4"/>
  <c r="C1339" i="4"/>
  <c r="C1639" i="4"/>
  <c r="B1401" i="4"/>
  <c r="A1498" i="4"/>
  <c r="C1260" i="4"/>
  <c r="C1318" i="4"/>
  <c r="A1481" i="4"/>
  <c r="C1532" i="4"/>
  <c r="C1539" i="4"/>
  <c r="A1241" i="4"/>
  <c r="B1386" i="4"/>
  <c r="C1396" i="4"/>
  <c r="C1391" i="4"/>
  <c r="A1253" i="4"/>
  <c r="C1332" i="4"/>
  <c r="C1188" i="4"/>
  <c r="B1479" i="4"/>
  <c r="C1224" i="4"/>
  <c r="A1602" i="4"/>
  <c r="A1448" i="4"/>
  <c r="C1177" i="4"/>
  <c r="C1446" i="4"/>
  <c r="A1738" i="4"/>
  <c r="B1382" i="4"/>
  <c r="C1406" i="4"/>
  <c r="C1247" i="4"/>
  <c r="B1265" i="4"/>
  <c r="A1635" i="4"/>
  <c r="A1290" i="4"/>
  <c r="C1216" i="4"/>
  <c r="C1631" i="4"/>
  <c r="B1560" i="4"/>
  <c r="C1633" i="4"/>
  <c r="A1222" i="4"/>
  <c r="B1174" i="4"/>
  <c r="C1431" i="4"/>
  <c r="B1272" i="4"/>
  <c r="B1430" i="4"/>
  <c r="C1615" i="4"/>
  <c r="A1413" i="4"/>
  <c r="C1245" i="4"/>
  <c r="A1319" i="4"/>
  <c r="C1155" i="4"/>
  <c r="A1514" i="4"/>
  <c r="B1703" i="4"/>
  <c r="B1329" i="4"/>
  <c r="A1658" i="4"/>
  <c r="A1418" i="4"/>
  <c r="A1631" i="4"/>
  <c r="C1550" i="4"/>
  <c r="B1667" i="4"/>
  <c r="B1539" i="4"/>
  <c r="A1308" i="4"/>
  <c r="C1234" i="4"/>
  <c r="C1204" i="4"/>
  <c r="C1434" i="4"/>
  <c r="A1618" i="4"/>
  <c r="A1196" i="4"/>
  <c r="C1686" i="4"/>
  <c r="C1294" i="4"/>
  <c r="A1447" i="4"/>
  <c r="A1244" i="4"/>
  <c r="C1374" i="4"/>
  <c r="A1399" i="4"/>
  <c r="B1160" i="4"/>
  <c r="C1397" i="4"/>
  <c r="A1283" i="4"/>
  <c r="A1496" i="4"/>
  <c r="A1329" i="4"/>
  <c r="C1463" i="4"/>
  <c r="A1704" i="4"/>
  <c r="A1507" i="4"/>
  <c r="A1577" i="4"/>
  <c r="A1460" i="4"/>
  <c r="B1276" i="4"/>
  <c r="C1192" i="4"/>
  <c r="C1672" i="4"/>
  <c r="C1658" i="4"/>
  <c r="B1495" i="4"/>
  <c r="B1226" i="4"/>
  <c r="B1578" i="4"/>
  <c r="C1345" i="4"/>
  <c r="B1275" i="4"/>
  <c r="B1172" i="4"/>
  <c r="B1369" i="4"/>
  <c r="C1681" i="4"/>
  <c r="C1229" i="4"/>
  <c r="B1157" i="4"/>
  <c r="B1660" i="4"/>
  <c r="B1594" i="4"/>
  <c r="B1422" i="4"/>
  <c r="B1398" i="4"/>
  <c r="A1591" i="4"/>
  <c r="A1203" i="4"/>
  <c r="A1673" i="4"/>
  <c r="B1623" i="4"/>
  <c r="C1272" i="4"/>
  <c r="C1161" i="4"/>
  <c r="C1160" i="4"/>
  <c r="C1548" i="4"/>
  <c r="C1715" i="4"/>
  <c r="B1624" i="4"/>
  <c r="A1615" i="4"/>
  <c r="B1616" i="4"/>
  <c r="B1156" i="4"/>
  <c r="B1304" i="4"/>
  <c r="B1475" i="4"/>
  <c r="B1468" i="4"/>
  <c r="B1177" i="4"/>
  <c r="B1699" i="4"/>
  <c r="C1255" i="4"/>
  <c r="A1368" i="4"/>
  <c r="A1272" i="4"/>
  <c r="A1621" i="4"/>
  <c r="A1552" i="4"/>
  <c r="B1250" i="4"/>
  <c r="C1510" i="4"/>
  <c r="B1629" i="4"/>
  <c r="A1472" i="4"/>
  <c r="A1646" i="4"/>
  <c r="C1178" i="4"/>
  <c r="A1176" i="4"/>
  <c r="A1183" i="4"/>
  <c r="C1556" i="4"/>
  <c r="C1418" i="4"/>
  <c r="B1611" i="4"/>
  <c r="A1302" i="4"/>
  <c r="B1359" i="4"/>
  <c r="A1528" i="4"/>
  <c r="C1449" i="4"/>
  <c r="B1590" i="4"/>
  <c r="A1554" i="4"/>
  <c r="A1266" i="4"/>
  <c r="A1337" i="4"/>
  <c r="A1154" i="4"/>
  <c r="B1294" i="4"/>
  <c r="C1519" i="4"/>
  <c r="B1701" i="4"/>
  <c r="C1158" i="4"/>
  <c r="A1733" i="4"/>
  <c r="B1533" i="4"/>
  <c r="A1638" i="4"/>
  <c r="A1300" i="4"/>
  <c r="C1265" i="4"/>
  <c r="B1286" i="4"/>
  <c r="C1441" i="4"/>
  <c r="C1167" i="4"/>
  <c r="C1267" i="4"/>
  <c r="A1636" i="4"/>
  <c r="A1461" i="4"/>
  <c r="A1436" i="4"/>
  <c r="B1407" i="4"/>
  <c r="B1491" i="4"/>
  <c r="A1342" i="4"/>
  <c r="A1377" i="4"/>
  <c r="C1586" i="4"/>
  <c r="B1364" i="4"/>
  <c r="B1737" i="4"/>
  <c r="C1227" i="4"/>
  <c r="B1161" i="4"/>
  <c r="B1693" i="4"/>
  <c r="C1313" i="4"/>
  <c r="B1435" i="4"/>
  <c r="B1482" i="4"/>
  <c r="B1419" i="4"/>
  <c r="A1466" i="4"/>
  <c r="C1314" i="4"/>
  <c r="C1685" i="4"/>
  <c r="B1561" i="4"/>
  <c r="C1552" i="4"/>
  <c r="C1181" i="4"/>
  <c r="B1274" i="4"/>
  <c r="C1390" i="4"/>
  <c r="A1293" i="4"/>
  <c r="C1647" i="4"/>
  <c r="A1624" i="4"/>
  <c r="A1504" i="4"/>
  <c r="C1482" i="4"/>
  <c r="B1201" i="4"/>
  <c r="A1595" i="4"/>
  <c r="B1589" i="4"/>
  <c r="C1226" i="4"/>
  <c r="A1412" i="4"/>
  <c r="A1344" i="4"/>
  <c r="A1197" i="4"/>
  <c r="B1545" i="4"/>
  <c r="A1268" i="4"/>
  <c r="C1407" i="4"/>
  <c r="C1417" i="4"/>
  <c r="A1343" i="4"/>
  <c r="A1336" i="4"/>
  <c r="B1191" i="4"/>
  <c r="A1261" i="4"/>
  <c r="B1326" i="4"/>
  <c r="A1735" i="4"/>
  <c r="B1483" i="4"/>
  <c r="B1442" i="4"/>
  <c r="B1607" i="4"/>
  <c r="C1645" i="4"/>
  <c r="B1192" i="4"/>
  <c r="C1571" i="4"/>
  <c r="C1328" i="4"/>
  <c r="C1164" i="4"/>
  <c r="C1421" i="4"/>
  <c r="B1196" i="4"/>
  <c r="A1663" i="4"/>
  <c r="B1681" i="4"/>
  <c r="B1480" i="4"/>
  <c r="B1208" i="4"/>
  <c r="A1519" i="4"/>
  <c r="B1688" i="4"/>
  <c r="B1414" i="4"/>
  <c r="C1501" i="4"/>
  <c r="C1263" i="4"/>
  <c r="B1417" i="4"/>
  <c r="C1302" i="4"/>
  <c r="B1167" i="4"/>
  <c r="A1367" i="4"/>
  <c r="C1175" i="4"/>
  <c r="A1397" i="4"/>
  <c r="A1596" i="4"/>
  <c r="A1553" i="4"/>
  <c r="A1312" i="4"/>
  <c r="C1206" i="4"/>
  <c r="A1374" i="4"/>
  <c r="A1280" i="4"/>
  <c r="B1519" i="4"/>
  <c r="B1499" i="4"/>
  <c r="A1721" i="4"/>
  <c r="B1337" i="4"/>
  <c r="B1219" i="4"/>
  <c r="C1214" i="4"/>
  <c r="C1450" i="4"/>
  <c r="A1662" i="4"/>
  <c r="A1372" i="4"/>
  <c r="C1256" i="4"/>
  <c r="B1575" i="4"/>
  <c r="B1664" i="4"/>
  <c r="C1476" i="4"/>
  <c r="B1367" i="4"/>
  <c r="A1464" i="4"/>
  <c r="C1567" i="4"/>
  <c r="C1617" i="4"/>
  <c r="A1500" i="4"/>
  <c r="B1640" i="4"/>
  <c r="B1661" i="4"/>
  <c r="A1483" i="4"/>
  <c r="B1460" i="4"/>
  <c r="C1191" i="4"/>
  <c r="B1342" i="4"/>
  <c r="A1341" i="4"/>
  <c r="B1332" i="4"/>
  <c r="C1298" i="4"/>
  <c r="B1416" i="4"/>
  <c r="C1464" i="4"/>
  <c r="C1311" i="4"/>
  <c r="A1622" i="4"/>
  <c r="B1270" i="4"/>
  <c r="C1732" i="4"/>
  <c r="A1629" i="4"/>
  <c r="B1164" i="4"/>
  <c r="B1700" i="4"/>
  <c r="A1429" i="4"/>
  <c r="C1348" i="4"/>
  <c r="C1427" i="4"/>
  <c r="A1385" i="4"/>
  <c r="A1324" i="4"/>
  <c r="B1530" i="4"/>
  <c r="B1734" i="4"/>
  <c r="A1422" i="4"/>
  <c r="C1667" i="4"/>
  <c r="B1515" i="4"/>
  <c r="A1311" i="4"/>
  <c r="C1289" i="4"/>
  <c r="C1273" i="4"/>
  <c r="B1292" i="4"/>
  <c r="B1583" i="4"/>
  <c r="B1494" i="4"/>
  <c r="A1536" i="4"/>
  <c r="C1203" i="4"/>
  <c r="A1451" i="4"/>
  <c r="A1535" i="4"/>
  <c r="C1360" i="4"/>
  <c r="B1724" i="4"/>
  <c r="C1714" i="4"/>
  <c r="A1656" i="4"/>
  <c r="B1529" i="4"/>
  <c r="C1505" i="4"/>
  <c r="C1347" i="4"/>
  <c r="A1297" i="4"/>
  <c r="C1584" i="4"/>
  <c r="C1624" i="4"/>
  <c r="A1199" i="4"/>
  <c r="C1613" i="4"/>
  <c r="B1563" i="4"/>
  <c r="C1535" i="4"/>
  <c r="C1377" i="4"/>
  <c r="B1396" i="4"/>
  <c r="A1357" i="4"/>
  <c r="B1677" i="4"/>
  <c r="C1232" i="4"/>
  <c r="B1374" i="4"/>
  <c r="A1626" i="4"/>
  <c r="C1321" i="4"/>
  <c r="A1209" i="4"/>
  <c r="C1393" i="4"/>
  <c r="B1595" i="4"/>
  <c r="A1363" i="4"/>
  <c r="C1338" i="4"/>
  <c r="A1722" i="4"/>
  <c r="C1710" i="4"/>
  <c r="B1385" i="4"/>
  <c r="C1457" i="4"/>
  <c r="A1264" i="4"/>
  <c r="A1356" i="4"/>
  <c r="B1509" i="4"/>
  <c r="C1411" i="4"/>
  <c r="A1168" i="4"/>
  <c r="B1203" i="4"/>
  <c r="C1283" i="4"/>
  <c r="A1208" i="4"/>
  <c r="B1555" i="4"/>
  <c r="C1323" i="4"/>
  <c r="C1526" i="4"/>
  <c r="A1630" i="4"/>
  <c r="A1420" i="4"/>
  <c r="A1278" i="4"/>
  <c r="B1738" i="4"/>
  <c r="A1355" i="4"/>
  <c r="B1505" i="4"/>
  <c r="B1395" i="4"/>
  <c r="B1463" i="4"/>
  <c r="B1538" i="4"/>
  <c r="A1594" i="4"/>
  <c r="A1303" i="4"/>
  <c r="C1451" i="4"/>
  <c r="B1327" i="4"/>
  <c r="A1325" i="4"/>
  <c r="A1567" i="4"/>
  <c r="C1304" i="4"/>
  <c r="A1585" i="4"/>
  <c r="A1709" i="4"/>
  <c r="B1362" i="4"/>
  <c r="B1443" i="4"/>
  <c r="C1495" i="4"/>
  <c r="C1460" i="4"/>
  <c r="B1628" i="4"/>
  <c r="B1154" i="4"/>
  <c r="C1380" i="4"/>
  <c r="A1358" i="4"/>
  <c r="C1154" i="4"/>
  <c r="A1276" i="4"/>
  <c r="A1580" i="4"/>
  <c r="A1332" i="4"/>
  <c r="A1423" i="4"/>
  <c r="C1560" i="4"/>
  <c r="B1609" i="4"/>
  <c r="B1411" i="4"/>
  <c r="B1725" i="4"/>
  <c r="A1689" i="4"/>
  <c r="C1278" i="4"/>
  <c r="C1604" i="4"/>
  <c r="A1686" i="4"/>
  <c r="B1666" i="4"/>
  <c r="A1607" i="4"/>
  <c r="A1712" i="4"/>
  <c r="C1254" i="4"/>
  <c r="C1455" i="4"/>
  <c r="C1250" i="4"/>
  <c r="B1470" i="4"/>
  <c r="A1699" i="4"/>
  <c r="A1317" i="4"/>
  <c r="A1291" i="4"/>
  <c r="A1370" i="4"/>
  <c r="B1498" i="4"/>
  <c r="A1706" i="4"/>
  <c r="A1453" i="4"/>
  <c r="B1198" i="4"/>
  <c r="A1362" i="4"/>
  <c r="C1379" i="4"/>
  <c r="A1309" i="4"/>
  <c r="B1215" i="4"/>
  <c r="C1616" i="4"/>
  <c r="A1450" i="4"/>
  <c r="B1155" i="4"/>
  <c r="A1340" i="4"/>
  <c r="B1324" i="4"/>
  <c r="A1234" i="4"/>
  <c r="C1668" i="4"/>
  <c r="C1222" i="4"/>
  <c r="A1378" i="4"/>
  <c r="C1481" i="4"/>
  <c r="C1354" i="4"/>
  <c r="A1390" i="4"/>
  <c r="C1205" i="4"/>
  <c r="B1562" i="4"/>
  <c r="C1652" i="4"/>
  <c r="B1311" i="4"/>
  <c r="C1734" i="4"/>
  <c r="C1725" i="4"/>
  <c r="C1487" i="4"/>
  <c r="C1430" i="4"/>
  <c r="C1591" i="4"/>
  <c r="B1675" i="4"/>
  <c r="A1691" i="4"/>
  <c r="B1317" i="4"/>
  <c r="B1322" i="4"/>
  <c r="C1387" i="4"/>
  <c r="B1542" i="4"/>
  <c r="A1275" i="4"/>
  <c r="B1718" i="4"/>
  <c r="B1721" i="4"/>
  <c r="C1440" i="4"/>
  <c r="B1637" i="4"/>
  <c r="B1284" i="4"/>
  <c r="C1424" i="4"/>
  <c r="C1557" i="4"/>
  <c r="A1383" i="4"/>
  <c r="C1330" i="4"/>
  <c r="A1683" i="4"/>
  <c r="A1206" i="4"/>
  <c r="B1645" i="4"/>
  <c r="C1346" i="4"/>
  <c r="B1601" i="4"/>
  <c r="C1701" i="4"/>
  <c r="A1477" i="4"/>
  <c r="A1609" i="4"/>
  <c r="B1557" i="4"/>
  <c r="C1583" i="4"/>
  <c r="C1246" i="4"/>
  <c r="C1713" i="4"/>
  <c r="C1601" i="4"/>
  <c r="C1295" i="4"/>
  <c r="C1593" i="4"/>
  <c r="B1228" i="4"/>
  <c r="A1439" i="4"/>
  <c r="C1659" i="4"/>
  <c r="B1179" i="4"/>
  <c r="B1243" i="4"/>
  <c r="A1469" i="4"/>
  <c r="A1470" i="4"/>
  <c r="C1707" i="4"/>
  <c r="B1639" i="4"/>
  <c r="B1708" i="4"/>
  <c r="B1218" i="4"/>
  <c r="A1674" i="4"/>
  <c r="A1187" i="4"/>
  <c r="B1588" i="4"/>
  <c r="A1395" i="4"/>
  <c r="B1288" i="4"/>
  <c r="B1371" i="4"/>
  <c r="C1574" i="4"/>
  <c r="B1598" i="4"/>
  <c r="B1350" i="4"/>
  <c r="A1195" i="4"/>
  <c r="A1601" i="4"/>
  <c r="A1156" i="4"/>
  <c r="B1447" i="4"/>
  <c r="B1727" i="4"/>
  <c r="B1492" i="4"/>
  <c r="C1731" i="4"/>
  <c r="A1292" i="4"/>
  <c r="C1402" i="4"/>
  <c r="A1680" i="4"/>
  <c r="C1671" i="4"/>
  <c r="A1437" i="4"/>
  <c r="B1159" i="4"/>
  <c r="A1238" i="4"/>
  <c r="A1170" i="4"/>
  <c r="A1736" i="4"/>
  <c r="B1235" i="4"/>
  <c r="B1577" i="4"/>
  <c r="C1680" i="4"/>
  <c r="C1509" i="4"/>
  <c r="C1184" i="4"/>
  <c r="B1368" i="4"/>
  <c r="B1289" i="4"/>
  <c r="B1450" i="4"/>
  <c r="B1665" i="4"/>
  <c r="C1291" i="4"/>
  <c r="C1341" i="4"/>
  <c r="B1341" i="4"/>
  <c r="B1478" i="4"/>
  <c r="B1714" i="4"/>
  <c r="C1570" i="4"/>
  <c r="A1405" i="4"/>
  <c r="A1734" i="4"/>
  <c r="B1585" i="4"/>
  <c r="C1179" i="4"/>
  <c r="C1608" i="4"/>
  <c r="A1171" i="4"/>
  <c r="C1642" i="4"/>
  <c r="A1207" i="4"/>
  <c r="B1547" i="4"/>
  <c r="A1289" i="4"/>
  <c r="A1240" i="4"/>
  <c r="A1396" i="4"/>
  <c r="A1288" i="4"/>
  <c r="A1695" i="4"/>
  <c r="C1210" i="4"/>
  <c r="C1442" i="4"/>
  <c r="B1279" i="4"/>
  <c r="C1287" i="4"/>
  <c r="C1193" i="4"/>
  <c r="A1169" i="4"/>
  <c r="A1675" i="4"/>
  <c r="C1443" i="4"/>
  <c r="C1497" i="4"/>
  <c r="A1421" i="4"/>
  <c r="C1551" i="4"/>
  <c r="A1488" i="4"/>
  <c r="A1404" i="4"/>
  <c r="C1268" i="4"/>
  <c r="A1702" i="4"/>
  <c r="A1366" i="4"/>
  <c r="A1726" i="4"/>
  <c r="C1728" i="4"/>
  <c r="C1458" i="4"/>
  <c r="C1618" i="4"/>
  <c r="A1314" i="4"/>
  <c r="B1614" i="4"/>
  <c r="C1412" i="4"/>
  <c r="B1310" i="4"/>
  <c r="A1350" i="4"/>
  <c r="C1333" i="4"/>
  <c r="A1681" i="4"/>
  <c r="C1358" i="4"/>
  <c r="C1737" i="4"/>
  <c r="A1182" i="4"/>
  <c r="C1310" i="4"/>
  <c r="C1317" i="4"/>
  <c r="C1655" i="4"/>
  <c r="A1273" i="4"/>
  <c r="A1327" i="4"/>
  <c r="B1464" i="4"/>
  <c r="A1299" i="4"/>
  <c r="B1378" i="4"/>
  <c r="C1400" i="4"/>
  <c r="B1314" i="4"/>
  <c r="C1425" i="4"/>
  <c r="C1484" i="4"/>
  <c r="A1655" i="4"/>
  <c r="B1307" i="4"/>
  <c r="A1529" i="4"/>
  <c r="A1335" i="4"/>
  <c r="B1472" i="4"/>
  <c r="B1210" i="4"/>
  <c r="A1570" i="4"/>
  <c r="B1300" i="4"/>
  <c r="B1669" i="4"/>
  <c r="A1260" i="4"/>
  <c r="A1214" i="4"/>
  <c r="B1686" i="4"/>
  <c r="B1253" i="4"/>
  <c r="A1633" i="4"/>
  <c r="A1479" i="4"/>
  <c r="A1449" i="4"/>
  <c r="B1605" i="4"/>
  <c r="C1394" i="4"/>
  <c r="C1611" i="4"/>
  <c r="A1354" i="4"/>
  <c r="B1229" i="4"/>
  <c r="C1209" i="4"/>
  <c r="A1177" i="4"/>
  <c r="B1405" i="4"/>
  <c r="B1465" i="4"/>
  <c r="A1239" i="4"/>
  <c r="C1403" i="4"/>
  <c r="B1736" i="4"/>
  <c r="C1197" i="4"/>
  <c r="C1695" i="4"/>
  <c r="A1603" i="4"/>
  <c r="C1235" i="4"/>
  <c r="B1473" i="4"/>
  <c r="C1712" i="4"/>
  <c r="B1169" i="4"/>
  <c r="A1375" i="4"/>
  <c r="A1564" i="4"/>
  <c r="A1393" i="4"/>
  <c r="C1465" i="4"/>
  <c r="B1249" i="4"/>
  <c r="B1581" i="4"/>
  <c r="C1575" i="4"/>
  <c r="C1717" i="4"/>
  <c r="A1476" i="4"/>
  <c r="C1500" i="4"/>
  <c r="A1294" i="4"/>
  <c r="C1703" i="4"/>
  <c r="B1390" i="4"/>
  <c r="B1527" i="4"/>
  <c r="C1183" i="4"/>
  <c r="C1726" i="4"/>
  <c r="A1254" i="4"/>
  <c r="B1347" i="4"/>
  <c r="B1296" i="4"/>
  <c r="C1231" i="4"/>
  <c r="C1555" i="4"/>
  <c r="C1657" i="4"/>
  <c r="C1276" i="4"/>
  <c r="C1352" i="4"/>
  <c r="B1406" i="4"/>
  <c r="B1205" i="4"/>
  <c r="C1337" i="4"/>
  <c r="C1429" i="4"/>
  <c r="C1469" i="4"/>
  <c r="B1548" i="4"/>
  <c r="B1646" i="4"/>
  <c r="C1480" i="4"/>
  <c r="B1531" i="4"/>
  <c r="A1398" i="4"/>
  <c r="B1467" i="4"/>
  <c r="B1604" i="4"/>
  <c r="B1183" i="4"/>
  <c r="A1296" i="4"/>
  <c r="C1704" i="4"/>
  <c r="B1621" i="4"/>
  <c r="C1453" i="4"/>
  <c r="B1723" i="4"/>
  <c r="B1672" i="4"/>
  <c r="B1550" i="4"/>
  <c r="A1160" i="4"/>
  <c r="B1376" i="4"/>
  <c r="B1186" i="4"/>
  <c r="C1378" i="4"/>
  <c r="A1592" i="4"/>
  <c r="B1194" i="4"/>
  <c r="B1493" i="4"/>
  <c r="C1398" i="4"/>
  <c r="C1696" i="4"/>
  <c r="C1285" i="4"/>
  <c r="B1458" i="4"/>
  <c r="C1419" i="4"/>
  <c r="C1479" i="4"/>
  <c r="C1303" i="4"/>
  <c r="A1411" i="4"/>
  <c r="A1612" i="4"/>
  <c r="B1615" i="4"/>
  <c r="B1622" i="4"/>
  <c r="B1678" i="4"/>
  <c r="C1211" i="4"/>
  <c r="A1720" i="4"/>
  <c r="A1561" i="4"/>
  <c r="B1652" i="4"/>
  <c r="A1565" i="4"/>
  <c r="A1660" i="4"/>
  <c r="A1475" i="4"/>
  <c r="A1581" i="4"/>
  <c r="A1666" i="4"/>
  <c r="A1348" i="4"/>
  <c r="B1273" i="4"/>
  <c r="B1625" i="4"/>
  <c r="C1542" i="4"/>
  <c r="C1650" i="4"/>
  <c r="B1496" i="4"/>
  <c r="B1638" i="4"/>
  <c r="A1153" i="4"/>
  <c r="B1502" i="4"/>
  <c r="C1365" i="4"/>
  <c r="B1592" i="4"/>
  <c r="C1384" i="4"/>
  <c r="A1719" i="4"/>
  <c r="B1278" i="4"/>
  <c r="C1537" i="4"/>
  <c r="A1247" i="4"/>
  <c r="A1593" i="4"/>
  <c r="C1282" i="4"/>
  <c r="B1330" i="4"/>
  <c r="B1325" i="4"/>
  <c r="B1306" i="4"/>
  <c r="A1457" i="4"/>
  <c r="C1518" i="4"/>
  <c r="C1219" i="4"/>
  <c r="C1466" i="4"/>
  <c r="B1606" i="4"/>
  <c r="C1524" i="4"/>
  <c r="A1194" i="4"/>
  <c r="A1600" i="4"/>
  <c r="C1324" i="4"/>
  <c r="A1430" i="4"/>
  <c r="C1423" i="4"/>
  <c r="A1248" i="4"/>
  <c r="C1286" i="4"/>
  <c r="B1522" i="4"/>
  <c r="C1218" i="4"/>
  <c r="C1694" i="4"/>
  <c r="B1490" i="4"/>
  <c r="B1240" i="4"/>
  <c r="C1723" i="4"/>
  <c r="B1437" i="4"/>
  <c r="B1551" i="4"/>
  <c r="B1454" i="4"/>
  <c r="B1352" i="4"/>
  <c r="A1271" i="4"/>
  <c r="C1706" i="4"/>
  <c r="A1703" i="4"/>
  <c r="B1366" i="4"/>
  <c r="A1705" i="4"/>
  <c r="C1649" i="4"/>
  <c r="B1713" i="4"/>
  <c r="B1735" i="4"/>
  <c r="B1514" i="4"/>
  <c r="C1215" i="4"/>
  <c r="A1443" i="4"/>
  <c r="C1716" i="4"/>
  <c r="C1684" i="4"/>
  <c r="C1578" i="4"/>
  <c r="B1202" i="4"/>
  <c r="A1200" i="4"/>
  <c r="A1625" i="4"/>
  <c r="A1668" i="4"/>
  <c r="C1372" i="4"/>
  <c r="A1572" i="4"/>
  <c r="B1440" i="4"/>
  <c r="B1321" i="4"/>
  <c r="A1190" i="4"/>
  <c r="A1495" i="4"/>
  <c r="A1471" i="4"/>
  <c r="A1540" i="4"/>
  <c r="C1492" i="4"/>
  <c r="C1408" i="4"/>
  <c r="A1715" i="4"/>
  <c r="C1568" i="4"/>
  <c r="B1658" i="4"/>
  <c r="C1592" i="4"/>
  <c r="A1619" i="4"/>
  <c r="C1623" i="4"/>
  <c r="B1410" i="4"/>
  <c r="B1345" i="4"/>
  <c r="C1428" i="4"/>
  <c r="C1281" i="4"/>
  <c r="B1331" i="4"/>
  <c r="B1635" i="4"/>
  <c r="A1338" i="4"/>
  <c r="A1306" i="4"/>
  <c r="B1298" i="4"/>
  <c r="C1597" i="4"/>
  <c r="A1417" i="4"/>
  <c r="C1666" i="4"/>
  <c r="C1322" i="4"/>
  <c r="B1448" i="4"/>
  <c r="A1218" i="4"/>
  <c r="C1363" i="4"/>
  <c r="C1579" i="4"/>
  <c r="A1414" i="4"/>
  <c r="A1650" i="4"/>
  <c r="B1732" i="4"/>
  <c r="B1402" i="4"/>
  <c r="A1665" i="4"/>
  <c r="C1662" i="4"/>
  <c r="A1582" i="4"/>
  <c r="B1568" i="4"/>
  <c r="C1544" i="4"/>
  <c r="A1579" i="4"/>
  <c r="B1653" i="4"/>
  <c r="C1632" i="4"/>
  <c r="A1322" i="4"/>
  <c r="C1581" i="4"/>
  <c r="A1229" i="4"/>
  <c r="B1195" i="4"/>
  <c r="B1517" i="4"/>
  <c r="A1433" i="4"/>
  <c r="B1647" i="4"/>
  <c r="A1537" i="4"/>
  <c r="A1155" i="4"/>
  <c r="A1415" i="4"/>
  <c r="A1219" i="4"/>
  <c r="C1340" i="4"/>
  <c r="A1659" i="4"/>
  <c r="C1523" i="4"/>
  <c r="A1503" i="4"/>
  <c r="B1671" i="4"/>
  <c r="B1223" i="4"/>
  <c r="A1237" i="4"/>
  <c r="A1446" i="4"/>
  <c r="B1256" i="4"/>
  <c r="A1575" i="4"/>
  <c r="B1277" i="4"/>
  <c r="A1521" i="4"/>
  <c r="B1185" i="4"/>
  <c r="A1538" i="4"/>
  <c r="A1512" i="4"/>
  <c r="B1355" i="4"/>
  <c r="C1376" i="4"/>
  <c r="A1501" i="4"/>
  <c r="C1474" i="4"/>
  <c r="C1369" i="4"/>
  <c r="A1295" i="4"/>
  <c r="C1727" i="4"/>
  <c r="C1473" i="4"/>
  <c r="A1518" i="4"/>
  <c r="C1687" i="4"/>
  <c r="A1637" i="4"/>
  <c r="B1199" i="4"/>
  <c r="C1439" i="4"/>
  <c r="C1236" i="4"/>
  <c r="C1471" i="4"/>
  <c r="C1573" i="4"/>
  <c r="C1195" i="4"/>
  <c r="B1633" i="4"/>
  <c r="C1485" i="4"/>
  <c r="A1590" i="4"/>
  <c r="B1508" i="4"/>
  <c r="B1320" i="4"/>
  <c r="A1560" i="4"/>
  <c r="A1467" i="4"/>
  <c r="C1504" i="4"/>
  <c r="A1573" i="4"/>
  <c r="A1391" i="4"/>
  <c r="B1293" i="4"/>
  <c r="B1291" i="4"/>
  <c r="A1730" i="4"/>
  <c r="C1498" i="4"/>
  <c r="C1496" i="4"/>
  <c r="B1689" i="4"/>
  <c r="C1367" i="4"/>
  <c r="C1438" i="4"/>
  <c r="C1448" i="4"/>
  <c r="C1619" i="4"/>
  <c r="B1462" i="4"/>
  <c r="C1350" i="4"/>
  <c r="A1724" i="4"/>
  <c r="A1382" i="4"/>
  <c r="B1217" i="4"/>
  <c r="B1360" i="4"/>
  <c r="A1172" i="4"/>
  <c r="A1643" i="4"/>
  <c r="B1441" i="4"/>
  <c r="B1570" i="4"/>
  <c r="B1166" i="4"/>
  <c r="C1274" i="4"/>
  <c r="A1531" i="4"/>
  <c r="C1248" i="4"/>
  <c r="B1209" i="4"/>
  <c r="B1445" i="4"/>
  <c r="A1192" i="4"/>
  <c r="C1223" i="4"/>
  <c r="A1440" i="4"/>
  <c r="B1641" i="4"/>
  <c r="C1607" i="4"/>
  <c r="B1290" i="4"/>
  <c r="A1688" i="4"/>
  <c r="B1707" i="4"/>
  <c r="B1257" i="4"/>
  <c r="B1668" i="4"/>
  <c r="B1281" i="4"/>
  <c r="B1233" i="4"/>
  <c r="A1409" i="4"/>
  <c r="B1602" i="4"/>
  <c r="B1687" i="4"/>
  <c r="C1610" i="4"/>
  <c r="C1325" i="4"/>
  <c r="A1318" i="4"/>
  <c r="B1393" i="4"/>
  <c r="B1702" i="4"/>
  <c r="B1565" i="4"/>
  <c r="A1406" i="4"/>
  <c r="C1711" i="4"/>
  <c r="C1221" i="4"/>
  <c r="B1683" i="4"/>
  <c r="A1657" i="4"/>
  <c r="B1630" i="4"/>
  <c r="C1173" i="4"/>
  <c r="B1532" i="4"/>
  <c r="B1224" i="4"/>
  <c r="A1648" i="4"/>
  <c r="A1517" i="4"/>
  <c r="A1157" i="4"/>
  <c r="B1655" i="4"/>
  <c r="B1261" i="4"/>
  <c r="B1206" i="4"/>
  <c r="A1526" i="4"/>
  <c r="C1409" i="4"/>
  <c r="B1427" i="4"/>
  <c r="A1623" i="4"/>
  <c r="B1237" i="4"/>
  <c r="A1416" i="4"/>
  <c r="A1462" i="4"/>
  <c r="C1577" i="4"/>
  <c r="C1156" i="4"/>
  <c r="B1268" i="4"/>
  <c r="C1595" i="4"/>
  <c r="B1573" i="4"/>
  <c r="B1634" i="4"/>
  <c r="C1386" i="4"/>
  <c r="B1271" i="4"/>
  <c r="C1729" i="4"/>
  <c r="B1358" i="4"/>
  <c r="C1590" i="4"/>
  <c r="C1277" i="4"/>
  <c r="B1431" i="4"/>
  <c r="B1518" i="4"/>
  <c r="C1290" i="4"/>
  <c r="C1200" i="4"/>
  <c r="C1529" i="4"/>
  <c r="B1426" i="4"/>
  <c r="B1726" i="4"/>
  <c r="C1414" i="4"/>
  <c r="A1251" i="4"/>
  <c r="A1174" i="4"/>
  <c r="B1295" i="4"/>
  <c r="A1569" i="4"/>
  <c r="C1528" i="4"/>
  <c r="B1694" i="4"/>
  <c r="C1308" i="4"/>
  <c r="C1521" i="4"/>
  <c r="B1504" i="4"/>
  <c r="B1353" i="4"/>
  <c r="A1505" i="4"/>
  <c r="A1576" i="4"/>
  <c r="B1213" i="4"/>
  <c r="B1356" i="4"/>
  <c r="B1599" i="4"/>
  <c r="A1605" i="4"/>
  <c r="C1401" i="4"/>
  <c r="A1487" i="4"/>
  <c r="B1566" i="4"/>
  <c r="A1284" i="4"/>
  <c r="C1228" i="4"/>
  <c r="C1170" i="4"/>
  <c r="A1459" i="4"/>
  <c r="B1712" i="4"/>
  <c r="C1534" i="4"/>
  <c r="C1288" i="4"/>
  <c r="B1536" i="4"/>
  <c r="A1716" i="4"/>
  <c r="C1296" i="4"/>
  <c r="A1442" i="4"/>
  <c r="A1732" i="4"/>
  <c r="B1572" i="4"/>
  <c r="B1354" i="4"/>
  <c r="C1468" i="4"/>
  <c r="B1534" i="4"/>
  <c r="B1423" i="4"/>
  <c r="A1426" i="4"/>
  <c r="A1522" i="4"/>
  <c r="B1303" i="4"/>
  <c r="C1691" i="4"/>
  <c r="B1729" i="4"/>
  <c r="C1718" i="4"/>
  <c r="A1163" i="4"/>
  <c r="B1162" i="4"/>
  <c r="C1329" i="4"/>
  <c r="A1499" i="4"/>
  <c r="B1328" i="4"/>
  <c r="A1389" i="4"/>
  <c r="B1523" i="4"/>
  <c r="B1339" i="4"/>
  <c r="C1599" i="4"/>
  <c r="B1722" i="4"/>
  <c r="A1380" i="4"/>
  <c r="A1708" i="4"/>
  <c r="C1165" i="4"/>
  <c r="A1392" i="4"/>
  <c r="A1216" i="4"/>
  <c r="B1267" i="4"/>
  <c r="A1252" i="4"/>
  <c r="A1486" i="4"/>
  <c r="B1659" i="4"/>
  <c r="B1357" i="4"/>
  <c r="C1693" i="4"/>
  <c r="C1628" i="4"/>
  <c r="A1202" i="4"/>
  <c r="C1588" i="4"/>
  <c r="C1373" i="4"/>
  <c r="B1451" i="4"/>
  <c r="B1503" i="4"/>
  <c r="A1330" i="4"/>
  <c r="C1202" i="4"/>
  <c r="A1642" i="4"/>
  <c r="B1351" i="4"/>
  <c r="C1491" i="4"/>
  <c r="C1252" i="4"/>
  <c r="B1168" i="4"/>
  <c r="A1645" i="4"/>
  <c r="B1375" i="4"/>
  <c r="B1248" i="4"/>
  <c r="A1400" i="4"/>
  <c r="A1186" i="4"/>
  <c r="A1456" i="4"/>
  <c r="A1259" i="4"/>
  <c r="A1347" i="4"/>
  <c r="A1489" i="4"/>
  <c r="B1618" i="4"/>
  <c r="B1180" i="4"/>
  <c r="A1670" i="4"/>
  <c r="A1323" i="4"/>
  <c r="C1644" i="4"/>
  <c r="B1266" i="4"/>
  <c r="B1680" i="4"/>
  <c r="B1567" i="4"/>
  <c r="A1511" i="4"/>
  <c r="B1684" i="4"/>
  <c r="C1669" i="4"/>
  <c r="A1401" i="4"/>
  <c r="A1298" i="4"/>
  <c r="B1685" i="4"/>
  <c r="B1280" i="4"/>
  <c r="B1501" i="4"/>
  <c r="B1719" i="4"/>
  <c r="B1429" i="4"/>
  <c r="C1536" i="4"/>
  <c r="C1422" i="4"/>
  <c r="A1490" i="4"/>
  <c r="A1559" i="4"/>
  <c r="B1453" i="4"/>
  <c r="B1436" i="4"/>
  <c r="A1213" i="4"/>
  <c r="B1643" i="4"/>
  <c r="A1388" i="4"/>
  <c r="C1433" i="4"/>
  <c r="B1263" i="4"/>
  <c r="A1545" i="4"/>
  <c r="A1557" i="4"/>
  <c r="A1180" i="4"/>
  <c r="B1388" i="4"/>
  <c r="C1241" i="4"/>
  <c r="B1282" i="4"/>
  <c r="C1174" i="4"/>
  <c r="A1167" i="4"/>
  <c r="B1373" i="4"/>
  <c r="B1476" i="4"/>
  <c r="C1199" i="4"/>
  <c r="B1227" i="4"/>
  <c r="A1589" i="4"/>
  <c r="C1651" i="4"/>
  <c r="C1375" i="4"/>
  <c r="A1376" i="4"/>
  <c r="C1382" i="4"/>
  <c r="B1676" i="4"/>
  <c r="C1621" i="4"/>
  <c r="C1699" i="4"/>
  <c r="B1698" i="4"/>
  <c r="C1676" i="4"/>
  <c r="A1353" i="4"/>
  <c r="B1564" i="4"/>
  <c r="C1371" i="4"/>
  <c r="A1737" i="4"/>
  <c r="C1678" i="4"/>
  <c r="B1301" i="4"/>
  <c r="A1694" i="4"/>
  <c r="A1588" i="4"/>
  <c r="A1198" i="4"/>
  <c r="A1224" i="4"/>
  <c r="C1478" i="4"/>
  <c r="B1225" i="4"/>
  <c r="A1212" i="4"/>
  <c r="A1432" i="4"/>
  <c r="A1334" i="4"/>
  <c r="C1361" i="4"/>
  <c r="C1545" i="4"/>
  <c r="C1196" i="4"/>
  <c r="C1563" i="4"/>
  <c r="B1222" i="4"/>
  <c r="A1365" i="4"/>
  <c r="B1262" i="4"/>
  <c r="C1709" i="4"/>
  <c r="B1484" i="4"/>
  <c r="B1252" i="4"/>
  <c r="C1194" i="4"/>
  <c r="C1692" i="4"/>
  <c r="A1403" i="4"/>
  <c r="A1610" i="4"/>
  <c r="B1251" i="4"/>
  <c r="B1704" i="4"/>
  <c r="C1326" i="4"/>
  <c r="B1409" i="4"/>
  <c r="A1228" i="4"/>
  <c r="C1566" i="4"/>
  <c r="B1297" i="4"/>
  <c r="B1452" i="4"/>
  <c r="C1720" i="4"/>
  <c r="A1639" i="4"/>
  <c r="C1517" i="4"/>
  <c r="A1221" i="4"/>
  <c r="C1643" i="4"/>
  <c r="C1585" i="4"/>
  <c r="A1178" i="4"/>
  <c r="A1533" i="4"/>
  <c r="C1677" i="4"/>
  <c r="C1383" i="4"/>
  <c r="A1425" i="4"/>
  <c r="B1673" i="4"/>
  <c r="C1257" i="4"/>
  <c r="B1170" i="4"/>
  <c r="C1488" i="4"/>
  <c r="B1434" i="4"/>
  <c r="C1305" i="4"/>
  <c r="A1583" i="4"/>
  <c r="C1582" i="4"/>
  <c r="B1323" i="4"/>
  <c r="A1547" i="4"/>
  <c r="B1344" i="4"/>
  <c r="C1602" i="4"/>
  <c r="A1328" i="4"/>
  <c r="B1690" i="4"/>
  <c r="C1436" i="4"/>
  <c r="C1564" i="4"/>
  <c r="A1263" i="4"/>
  <c r="C1392" i="4"/>
  <c r="A1313" i="4"/>
  <c r="C1362" i="4"/>
  <c r="A1687" i="4"/>
  <c r="A1667" i="4"/>
  <c r="C1627" i="4"/>
  <c r="A1727" i="4"/>
  <c r="B1269" i="4"/>
  <c r="B1190" i="4"/>
  <c r="B1383" i="4"/>
  <c r="B1636" i="4"/>
  <c r="B1231" i="4"/>
  <c r="C1366" i="4"/>
  <c r="A1267" i="4"/>
  <c r="C1264" i="4"/>
  <c r="A1684" i="4"/>
  <c r="B1377" i="4"/>
  <c r="C1670" i="4"/>
  <c r="B1586" i="4"/>
  <c r="B1193" i="4"/>
  <c r="C1198" i="4"/>
  <c r="A1611" i="4"/>
  <c r="B1455" i="4"/>
  <c r="B1338" i="4"/>
  <c r="B1525" i="4"/>
  <c r="A1685" i="4"/>
  <c r="B1649" i="4"/>
  <c r="B1487" i="4"/>
  <c r="B1397" i="4"/>
  <c r="C1342" i="4"/>
  <c r="C1660" i="4"/>
  <c r="A1634" i="4"/>
  <c r="C1185" i="4"/>
  <c r="B1309" i="4"/>
  <c r="C1622" i="4"/>
  <c r="B1626" i="4"/>
  <c r="C1606" i="4"/>
  <c r="A1410" i="4"/>
  <c r="B1610" i="4"/>
  <c r="A1617" i="4"/>
  <c r="B1733" i="4"/>
  <c r="B1554" i="4"/>
  <c r="C1538" i="4"/>
  <c r="A1562" i="4"/>
  <c r="B1549" i="4"/>
  <c r="B1488" i="4"/>
  <c r="C1168" i="4"/>
  <c r="B1739" i="4"/>
  <c r="A1690" i="4"/>
  <c r="B1176" i="4"/>
  <c r="A1548" i="4"/>
  <c r="B1153" i="4"/>
  <c r="B1413" i="4"/>
  <c r="C1635" i="4"/>
  <c r="B1163" i="4"/>
  <c r="C1646" i="4"/>
  <c r="C1251" i="4"/>
  <c r="B1242" i="4"/>
  <c r="C1279" i="4"/>
  <c r="C1213" i="4"/>
  <c r="C1208" i="4"/>
  <c r="B1408" i="4"/>
  <c r="B1553" i="4"/>
  <c r="C1269" i="4"/>
  <c r="C1506" i="4"/>
  <c r="B1432" i="4"/>
  <c r="B1695" i="4"/>
  <c r="A1541" i="4"/>
  <c r="A1373" i="4"/>
  <c r="B1258" i="4"/>
  <c r="A1551" i="4"/>
  <c r="A1700" i="4"/>
  <c r="C1600" i="4"/>
  <c r="A1381" i="4"/>
  <c r="C1207" i="4"/>
  <c r="C1540" i="4"/>
  <c r="B1425" i="4"/>
  <c r="C1580" i="4"/>
  <c r="B1412" i="4"/>
  <c r="C1336" i="4"/>
  <c r="B1717" i="4"/>
  <c r="B1246" i="4"/>
  <c r="B1404" i="4"/>
  <c r="B1632" i="4"/>
  <c r="A1191" i="4"/>
  <c r="C1159" i="4"/>
  <c r="C1587" i="4"/>
  <c r="C1259" i="4"/>
  <c r="C1527" i="4"/>
  <c r="C1284" i="4"/>
  <c r="B1642" i="4"/>
  <c r="A1563" i="4"/>
  <c r="A1345" i="4"/>
  <c r="A1520" i="4"/>
  <c r="B1336" i="4"/>
  <c r="C1240" i="4"/>
  <c r="A1530" i="4"/>
  <c r="B1691" i="4"/>
  <c r="C1355" i="4"/>
  <c r="A1478" i="4"/>
  <c r="B1424" i="4"/>
  <c r="C1186" i="4"/>
  <c r="A1402" i="4"/>
  <c r="C1356" i="4"/>
  <c r="A1360" i="4"/>
  <c r="C1189" i="4"/>
  <c r="C1722" i="4"/>
  <c r="C1368" i="4"/>
  <c r="B1580" i="4"/>
  <c r="A1419" i="4"/>
  <c r="B1171" i="4"/>
  <c r="C1153" i="4"/>
  <c r="C1689" i="4"/>
  <c r="B1187" i="4"/>
  <c r="A1546" i="4"/>
  <c r="C1553" i="4"/>
  <c r="A1651" i="4"/>
  <c r="A1349" i="4"/>
  <c r="A1465" i="4"/>
  <c r="A1371" i="4"/>
  <c r="C1327" i="4"/>
  <c r="B1444" i="4"/>
  <c r="B1730" i="4"/>
  <c r="B1415" i="4"/>
  <c r="B1711" i="4"/>
  <c r="A1697" i="4"/>
  <c r="C1243" i="4"/>
  <c r="C1477" i="4"/>
  <c r="C1508" i="4"/>
  <c r="B1418" i="4"/>
  <c r="C1244" i="4"/>
  <c r="B1343" i="4"/>
  <c r="A1532" i="4"/>
  <c r="A1599" i="4"/>
  <c r="C1271" i="4"/>
  <c r="C1502" i="4"/>
  <c r="B1346" i="4"/>
  <c r="A1539" i="4"/>
  <c r="C1549" i="4"/>
  <c r="A1434" i="4"/>
  <c r="C1679" i="4"/>
  <c r="B1232" i="4"/>
  <c r="C1525" i="4"/>
  <c r="B1400" i="4"/>
  <c r="A1205" i="4"/>
  <c r="C1620" i="4"/>
  <c r="C1653" i="4"/>
  <c r="A1211" i="4"/>
  <c r="B1264" i="4"/>
  <c r="A1361" i="4"/>
  <c r="C1462" i="4"/>
  <c r="C1344" i="4"/>
  <c r="C1661" i="4"/>
  <c r="A1515" i="4"/>
  <c r="A1274" i="4"/>
  <c r="A1468" i="4"/>
  <c r="A1698" i="4"/>
  <c r="A1671" i="4"/>
  <c r="B1620" i="4"/>
  <c r="B1308" i="4"/>
  <c r="C1637" i="4"/>
  <c r="B1600" i="4"/>
  <c r="A1236" i="4"/>
  <c r="B1510" i="4"/>
  <c r="B1656" i="4"/>
  <c r="A1644" i="4"/>
  <c r="A1408" i="4"/>
  <c r="C1157" i="4"/>
  <c r="B1334" i="4"/>
  <c r="A1723" i="4"/>
  <c r="A1316" i="4"/>
  <c r="C1675" i="4"/>
  <c r="C1629" i="4"/>
  <c r="C1531" i="4"/>
  <c r="B1582" i="4"/>
  <c r="A1574" i="4"/>
  <c r="A1701" i="4"/>
  <c r="B1239" i="4"/>
  <c r="A1407" i="4"/>
  <c r="A1438" i="4"/>
  <c r="B1387" i="4"/>
  <c r="A1164" i="4"/>
  <c r="B1318" i="4"/>
  <c r="C1454" i="4"/>
  <c r="A1304" i="4"/>
  <c r="A1696" i="4"/>
  <c r="B1593" i="4"/>
  <c r="C1249" i="4"/>
  <c r="A1677" i="4"/>
  <c r="A1458" i="4"/>
  <c r="B1312" i="4"/>
  <c r="C1738" i="4"/>
  <c r="C1300" i="4"/>
  <c r="C1513" i="4"/>
  <c r="A1502" i="4"/>
  <c r="A1282" i="4"/>
  <c r="B1392" i="4"/>
  <c r="B1285" i="4"/>
  <c r="C1625" i="4"/>
  <c r="C1258" i="4"/>
  <c r="B1241" i="4"/>
  <c r="C1674" i="4"/>
  <c r="C1499" i="4"/>
  <c r="C1266" i="4"/>
  <c r="C1415" i="4"/>
  <c r="B1728" i="4"/>
  <c r="A1571" i="4"/>
  <c r="A1249" i="4"/>
  <c r="C1736" i="4"/>
  <c r="B1439" i="4"/>
  <c r="A1647" i="4"/>
  <c r="B1584" i="4"/>
  <c r="C1562" i="4"/>
  <c r="A1543" i="4"/>
  <c r="C1395" i="4"/>
  <c r="A1166" i="4"/>
  <c r="C1514" i="4"/>
  <c r="C1299" i="4"/>
  <c r="B1158" i="4"/>
  <c r="B1365" i="4"/>
  <c r="C1445" i="4"/>
  <c r="B1178" i="4"/>
  <c r="A1310" i="4"/>
  <c r="A1210" i="4"/>
  <c r="C1180" i="4"/>
  <c r="B1433" i="4"/>
  <c r="A1474" i="4"/>
  <c r="B1546" i="4"/>
  <c r="B1363" i="4"/>
  <c r="B1255" i="4"/>
  <c r="C1700" i="4"/>
  <c r="A1661" i="4"/>
  <c r="C1554" i="4"/>
  <c r="A1484" i="4"/>
  <c r="C1293" i="4"/>
  <c r="C1641" i="4"/>
  <c r="A1493" i="4"/>
  <c r="A1379" i="4"/>
  <c r="B1720" i="4"/>
  <c r="A1652" i="4"/>
  <c r="C1626" i="4"/>
  <c r="A1452" i="4"/>
  <c r="C1515" i="4"/>
  <c r="A1431" i="4"/>
  <c r="B1461" i="4"/>
  <c r="A1713" i="4"/>
  <c r="B1541" i="4"/>
  <c r="A2147" i="2" l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7" i="2" s="1"/>
  <c r="A2168" i="2" s="1"/>
  <c r="A2169" i="2" s="1"/>
  <c r="A2171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14" i="2" s="1"/>
  <c r="A2215" i="2" s="1"/>
  <c r="A2219" i="2" s="1"/>
  <c r="A2220" i="2" s="1"/>
  <c r="A2222" i="2" s="1"/>
  <c r="A2223" i="2" s="1"/>
  <c r="A2224" i="2" s="1"/>
  <c r="A2225" i="2" s="1"/>
  <c r="A2226" i="2" s="1"/>
  <c r="A2227" i="2" s="1"/>
  <c r="A2229" i="2" s="1"/>
  <c r="A2232" i="2" s="1"/>
  <c r="A2233" i="2" s="1"/>
  <c r="A2234" i="2" s="1"/>
  <c r="A2239" i="2" s="1"/>
  <c r="A2240" i="2" s="1"/>
  <c r="A2241" i="2" s="1"/>
  <c r="A2242" i="2" s="1"/>
  <c r="A2243" i="2" s="1"/>
  <c r="A2244" i="2" s="1"/>
  <c r="A2245" i="2" s="1"/>
  <c r="A2246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5" i="2" s="1"/>
  <c r="A2286" i="2" s="1"/>
  <c r="A2287" i="2" s="1"/>
  <c r="A2288" i="2" s="1"/>
  <c r="A2289" i="2" s="1"/>
  <c r="A2291" i="2" s="1"/>
  <c r="A2292" i="2" s="1"/>
  <c r="A2293" i="2" s="1"/>
  <c r="A2294" i="2" s="1"/>
  <c r="A2297" i="2" s="1"/>
  <c r="A2298" i="2" s="1"/>
  <c r="A2299" i="2" s="1"/>
  <c r="A2300" i="2" s="1"/>
  <c r="A2302" i="2" s="1"/>
  <c r="A2304" i="2" s="1"/>
  <c r="A2305" i="2" s="1"/>
  <c r="A2306" i="2" s="1"/>
  <c r="A2307" i="2" s="1"/>
  <c r="A2308" i="2" s="1"/>
  <c r="A2312" i="2" s="1"/>
  <c r="A2313" i="2" s="1"/>
  <c r="A2315" i="2" s="1"/>
  <c r="A2316" i="2" s="1"/>
  <c r="A2321" i="2" s="1"/>
  <c r="A2323" i="2" s="1"/>
  <c r="A2324" i="2" s="1"/>
  <c r="A2326" i="2" s="1"/>
  <c r="A2327" i="2" s="1"/>
  <c r="A2328" i="2" s="1"/>
  <c r="A2329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2" i="2" s="1"/>
  <c r="A2343" i="2" s="1"/>
  <c r="A2344" i="2" s="1"/>
  <c r="A2345" i="2" s="1"/>
  <c r="A2346" i="2" s="1"/>
  <c r="A2347" i="2" s="1"/>
  <c r="A2348" i="2" s="1"/>
  <c r="A2349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8" i="2" s="1"/>
  <c r="A2369" i="2" s="1"/>
  <c r="A2371" i="2" s="1"/>
  <c r="A2372" i="2" s="1"/>
  <c r="A2373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9" i="2" s="1"/>
  <c r="A2410" i="2" s="1"/>
  <c r="A2411" i="2" s="1"/>
  <c r="A2413" i="2" s="1"/>
  <c r="A2414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3" i="2" s="1"/>
  <c r="A2465" i="2" s="1"/>
  <c r="A2466" i="2" s="1"/>
  <c r="A2467" i="2" s="1"/>
  <c r="A2468" i="2" s="1"/>
  <c r="A2469" i="2" s="1"/>
  <c r="A2470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1740" i="4" l="1"/>
  <c r="B1740" i="4"/>
  <c r="C1740" i="4"/>
  <c r="B1741" i="4"/>
  <c r="A1741" i="4"/>
  <c r="C1741" i="4"/>
  <c r="C1742" i="4"/>
  <c r="B1742" i="4"/>
  <c r="A1742" i="4"/>
  <c r="B1743" i="4"/>
  <c r="C1743" i="4"/>
  <c r="A1743" i="4"/>
  <c r="A1744" i="4"/>
  <c r="C1744" i="4"/>
  <c r="B1744" i="4"/>
  <c r="C1745" i="4"/>
  <c r="A1745" i="4"/>
  <c r="B1745" i="4"/>
  <c r="A1746" i="4"/>
  <c r="B1746" i="4"/>
  <c r="C1746" i="4"/>
  <c r="A1747" i="4"/>
  <c r="C1747" i="4"/>
  <c r="B1747" i="4"/>
  <c r="C1748" i="4"/>
  <c r="A1748" i="4"/>
  <c r="B1748" i="4"/>
  <c r="C1749" i="4"/>
  <c r="A1749" i="4"/>
  <c r="B1749" i="4"/>
  <c r="B1753" i="4"/>
  <c r="B1750" i="4"/>
  <c r="A1750" i="4"/>
  <c r="C1750" i="4"/>
  <c r="B1751" i="4"/>
  <c r="A1751" i="4"/>
  <c r="C1751" i="4"/>
  <c r="A1752" i="4"/>
  <c r="C1752" i="4"/>
  <c r="B1752" i="4"/>
  <c r="A1753" i="4"/>
  <c r="C1753" i="4"/>
  <c r="A2502" i="2"/>
  <c r="A2503" i="2" s="1"/>
  <c r="A2504" i="2" s="1"/>
  <c r="A2505" i="2" s="1"/>
  <c r="A2506" i="2" s="1"/>
  <c r="A2507" i="2" s="1"/>
  <c r="A2508" i="2" s="1"/>
  <c r="A2509" i="2" s="1"/>
  <c r="A2510" i="2" s="1"/>
  <c r="A2517" i="2" s="1"/>
  <c r="A2518" i="2" s="1"/>
  <c r="A2520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40" i="2" s="1"/>
  <c r="A2541" i="2" s="1"/>
  <c r="A2542" i="2" s="1"/>
  <c r="A2543" i="2" s="1"/>
  <c r="A2544" i="2" s="1"/>
  <c r="A2545" i="2" s="1"/>
  <c r="A2547" i="2" s="1"/>
  <c r="A2549" i="2" s="1"/>
  <c r="A2551" i="2" s="1"/>
  <c r="A2553" i="2" s="1"/>
  <c r="A2554" i="2" s="1"/>
  <c r="A2556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50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9" i="2" s="1"/>
  <c r="A2830" i="2" s="1"/>
  <c r="A2831" i="2" s="1"/>
  <c r="A2832" i="2" s="1"/>
  <c r="A2833" i="2" s="1"/>
  <c r="A2834" i="2" s="1"/>
  <c r="A2835" i="2" s="1"/>
  <c r="A2837" i="2" s="1"/>
  <c r="A2838" i="2" s="1"/>
  <c r="A2839" i="2" s="1"/>
  <c r="A2840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2" i="2" s="1"/>
  <c r="A2853" i="2" s="1"/>
  <c r="A2854" i="2" s="1"/>
  <c r="A2855" i="2" s="1"/>
  <c r="A2856" i="2" s="1"/>
  <c r="A2857" i="2" s="1"/>
  <c r="A1" i="2" s="1"/>
  <c r="B1802" i="4"/>
  <c r="C2017" i="4"/>
  <c r="C2013" i="4"/>
  <c r="A1975" i="4"/>
  <c r="C1950" i="4"/>
  <c r="B1983" i="4"/>
  <c r="B1892" i="4"/>
  <c r="C1821" i="4"/>
  <c r="C1867" i="4"/>
  <c r="B1885" i="4"/>
  <c r="C1851" i="4"/>
  <c r="B1878" i="4"/>
  <c r="C1910" i="4"/>
  <c r="A1999" i="4"/>
  <c r="B1780" i="4"/>
  <c r="B1778" i="4"/>
  <c r="A1913" i="4"/>
  <c r="B2002" i="4"/>
  <c r="C1815" i="4"/>
  <c r="B1973" i="4"/>
  <c r="A1914" i="4"/>
  <c r="B1767" i="4"/>
  <c r="C1942" i="4"/>
  <c r="C1901" i="4"/>
  <c r="C1842" i="4"/>
  <c r="A1973" i="4"/>
  <c r="B1886" i="4"/>
  <c r="B1849" i="4"/>
  <c r="B1926" i="4"/>
  <c r="A1927" i="4"/>
  <c r="A2011" i="4"/>
  <c r="C1836" i="4"/>
  <c r="A2007" i="4"/>
  <c r="B1979" i="4"/>
  <c r="B1794" i="4"/>
  <c r="B1818" i="4"/>
  <c r="B1848" i="4"/>
  <c r="B1872" i="4"/>
  <c r="B1850" i="4"/>
  <c r="C1868" i="4"/>
  <c r="A1831" i="4"/>
  <c r="B1975" i="4"/>
  <c r="A1763" i="4"/>
  <c r="B1786" i="4"/>
  <c r="C1817" i="4"/>
  <c r="B1779" i="4"/>
  <c r="C1916" i="4"/>
  <c r="A1970" i="4"/>
  <c r="C1989" i="4"/>
  <c r="B1808" i="4"/>
  <c r="A1820" i="4"/>
  <c r="A1971" i="4"/>
  <c r="B1803" i="4"/>
  <c r="B1963" i="4"/>
  <c r="A1882" i="4"/>
  <c r="C1995" i="4"/>
  <c r="B1770" i="4"/>
  <c r="A1780" i="4"/>
  <c r="C1797" i="4"/>
  <c r="B1844" i="4"/>
  <c r="C1930" i="4"/>
  <c r="B1851" i="4"/>
  <c r="C1765" i="4"/>
  <c r="A1952" i="4"/>
  <c r="A2002" i="4"/>
  <c r="A1771" i="4"/>
  <c r="B1773" i="4"/>
  <c r="B1882" i="4"/>
  <c r="B1782" i="4"/>
  <c r="A1986" i="4"/>
  <c r="A1847" i="4"/>
  <c r="B1847" i="4"/>
  <c r="A1903" i="4"/>
  <c r="C1960" i="4"/>
  <c r="C1938" i="4"/>
  <c r="B1928" i="4"/>
  <c r="C1964" i="4"/>
  <c r="B2013" i="4"/>
  <c r="A1860" i="4"/>
  <c r="A2019" i="4"/>
  <c r="A1967" i="4"/>
  <c r="A1815" i="4"/>
  <c r="A1813" i="4"/>
  <c r="A1846" i="4"/>
  <c r="C1892" i="4"/>
  <c r="A1981" i="4"/>
  <c r="B1930" i="4"/>
  <c r="C1792" i="4"/>
  <c r="C1888" i="4"/>
  <c r="B1761" i="4"/>
  <c r="C1781" i="4"/>
  <c r="A2017" i="4"/>
  <c r="B1942" i="4"/>
  <c r="B1993" i="4"/>
  <c r="B1894" i="4"/>
  <c r="A1931" i="4"/>
  <c r="A1872" i="4"/>
  <c r="B1898" i="4"/>
  <c r="C1977" i="4"/>
  <c r="B2018" i="4"/>
  <c r="A1908" i="4"/>
  <c r="C1997" i="4"/>
  <c r="B1995" i="4"/>
  <c r="C1941" i="4"/>
  <c r="C1835" i="4"/>
  <c r="A1875" i="4"/>
  <c r="B1858" i="4"/>
  <c r="A1940" i="4"/>
  <c r="C1855" i="4"/>
  <c r="B1953" i="4"/>
  <c r="A1775" i="4"/>
  <c r="C1785" i="4"/>
  <c r="B1989" i="4"/>
  <c r="A1754" i="4"/>
  <c r="A1994" i="4"/>
  <c r="C1935" i="4"/>
  <c r="B1826" i="4"/>
  <c r="C2023" i="4"/>
  <c r="A1767" i="4"/>
  <c r="C1774" i="4"/>
  <c r="C1996" i="4"/>
  <c r="A1976" i="4"/>
  <c r="B1924" i="4"/>
  <c r="C1949" i="4"/>
  <c r="A1817" i="4"/>
  <c r="C1898" i="4"/>
  <c r="A1955" i="4"/>
  <c r="C1860" i="4"/>
  <c r="C1772" i="4"/>
  <c r="A1932" i="4"/>
  <c r="A1910" i="4"/>
  <c r="C1921" i="4"/>
  <c r="A1928" i="4"/>
  <c r="B1947" i="4"/>
  <c r="A2005" i="4"/>
  <c r="C1768" i="4"/>
  <c r="C1992" i="4"/>
  <c r="A1993" i="4"/>
  <c r="B1876" i="4"/>
  <c r="B1919" i="4"/>
  <c r="A1929" i="4"/>
  <c r="B1982" i="4"/>
  <c r="A1926" i="4"/>
  <c r="B1881" i="4"/>
  <c r="C1866" i="4"/>
  <c r="B1862" i="4"/>
  <c r="A1953" i="4"/>
  <c r="B1820" i="4"/>
  <c r="C1966" i="4"/>
  <c r="C1931" i="4"/>
  <c r="A1894" i="4"/>
  <c r="A1832" i="4"/>
  <c r="A1807" i="4"/>
  <c r="C1933" i="4"/>
  <c r="A1897" i="4"/>
  <c r="B1756" i="4"/>
  <c r="B1823" i="4"/>
  <c r="B1994" i="4"/>
  <c r="B1877" i="4"/>
  <c r="B1971" i="4"/>
  <c r="A1892" i="4"/>
  <c r="C1794" i="4"/>
  <c r="C2022" i="4"/>
  <c r="A1821" i="4"/>
  <c r="A2018" i="4"/>
  <c r="B1978" i="4"/>
  <c r="A1890" i="4"/>
  <c r="C1848" i="4"/>
  <c r="C1775" i="4"/>
  <c r="A1764" i="4"/>
  <c r="B1783" i="4"/>
  <c r="C1912" i="4"/>
  <c r="C1971" i="4"/>
  <c r="B1870" i="4"/>
  <c r="A1891" i="4"/>
  <c r="C1862" i="4"/>
  <c r="B1846" i="4"/>
  <c r="B1796" i="4"/>
  <c r="A1818" i="4"/>
  <c r="B2009" i="4"/>
  <c r="A1917" i="4"/>
  <c r="C1980" i="4"/>
  <c r="C1906" i="4"/>
  <c r="C1981" i="4"/>
  <c r="C1945" i="4"/>
  <c r="A1808" i="4"/>
  <c r="C1923" i="4"/>
  <c r="C1787" i="4"/>
  <c r="C1896" i="4"/>
  <c r="B1840" i="4"/>
  <c r="A1946" i="4"/>
  <c r="A2020" i="4"/>
  <c r="B1814" i="4"/>
  <c r="C1948" i="4"/>
  <c r="B1904" i="4"/>
  <c r="A1960" i="4"/>
  <c r="B1815" i="4"/>
  <c r="A1827" i="4"/>
  <c r="B1791" i="4"/>
  <c r="A1988" i="4"/>
  <c r="B1940" i="4"/>
  <c r="C1762" i="4"/>
  <c r="C1784" i="4"/>
  <c r="B1765" i="4"/>
  <c r="A1909" i="4"/>
  <c r="A1992" i="4"/>
  <c r="C1818" i="4"/>
  <c r="C1757" i="4"/>
  <c r="B1943" i="4"/>
  <c r="A1974" i="4"/>
  <c r="B1790" i="4"/>
  <c r="C1890" i="4"/>
  <c r="B1842" i="4"/>
  <c r="B1984" i="4"/>
  <c r="C1880" i="4"/>
  <c r="C1985" i="4"/>
  <c r="A1769" i="4"/>
  <c r="C1783" i="4"/>
  <c r="C1803" i="4"/>
  <c r="B1856" i="4"/>
  <c r="C1894" i="4"/>
  <c r="A1794" i="4"/>
  <c r="A1911" i="4"/>
  <c r="B1836" i="4"/>
  <c r="C1804" i="4"/>
  <c r="B1775" i="4"/>
  <c r="C1858" i="4"/>
  <c r="B2000" i="4"/>
  <c r="A1881" i="4"/>
  <c r="A1842" i="4"/>
  <c r="A1966" i="4"/>
  <c r="C1954" i="4"/>
  <c r="B2019" i="4"/>
  <c r="B1998" i="4"/>
  <c r="C1761" i="4"/>
  <c r="C1878" i="4"/>
  <c r="A1885" i="4"/>
  <c r="A1896" i="4"/>
  <c r="B1931" i="4"/>
  <c r="A2000" i="4"/>
  <c r="C1965" i="4"/>
  <c r="B1965" i="4"/>
  <c r="C1988" i="4"/>
  <c r="A1804" i="4"/>
  <c r="A1978" i="4"/>
  <c r="A2010" i="4"/>
  <c r="C1863" i="4"/>
  <c r="C1927" i="4"/>
  <c r="A1790" i="4"/>
  <c r="B1868" i="4"/>
  <c r="A1964" i="4"/>
  <c r="C1925" i="4"/>
  <c r="B1916" i="4"/>
  <c r="B1961" i="4"/>
  <c r="B1800" i="4"/>
  <c r="B1949" i="4"/>
  <c r="C1994" i="4"/>
  <c r="B1809" i="4"/>
  <c r="A1906" i="4"/>
  <c r="C1806" i="4"/>
  <c r="B2006" i="4"/>
  <c r="A1779" i="4"/>
  <c r="B1781" i="4"/>
  <c r="A1854" i="4"/>
  <c r="A1798" i="4"/>
  <c r="B2008" i="4"/>
  <c r="A1887" i="4"/>
  <c r="C2009" i="4"/>
  <c r="B1967" i="4"/>
  <c r="C2016" i="4"/>
  <c r="C1968" i="4"/>
  <c r="B1909" i="4"/>
  <c r="B1992" i="4"/>
  <c r="C1827" i="4"/>
  <c r="B1785" i="4"/>
  <c r="A1845" i="4"/>
  <c r="C1974" i="4"/>
  <c r="C1760" i="4"/>
  <c r="A1867" i="4"/>
  <c r="C1940" i="4"/>
  <c r="B1784" i="4"/>
  <c r="C1956" i="4"/>
  <c r="C1807" i="4"/>
  <c r="C1790" i="4"/>
  <c r="C1861" i="4"/>
  <c r="A1985" i="4"/>
  <c r="B1825" i="4"/>
  <c r="C1998" i="4"/>
  <c r="C1799" i="4"/>
  <c r="C1845" i="4"/>
  <c r="A1762" i="4"/>
  <c r="A1901" i="4"/>
  <c r="B1896" i="4"/>
  <c r="B1990" i="4"/>
  <c r="A1792" i="4"/>
  <c r="B1830" i="4"/>
  <c r="A1870" i="4"/>
  <c r="C2008" i="4"/>
  <c r="A1983" i="4"/>
  <c r="B1927" i="4"/>
  <c r="B1766" i="4"/>
  <c r="B1806" i="4"/>
  <c r="B1907" i="4"/>
  <c r="C2021" i="4"/>
  <c r="B1757" i="4"/>
  <c r="C1982" i="4"/>
  <c r="A1849" i="4"/>
  <c r="B1852" i="4"/>
  <c r="B1805" i="4"/>
  <c r="A1774" i="4"/>
  <c r="B2004" i="4"/>
  <c r="C1809" i="4"/>
  <c r="C1908" i="4"/>
  <c r="C1826" i="4"/>
  <c r="B1772" i="4"/>
  <c r="A1757" i="4"/>
  <c r="A2016" i="4"/>
  <c r="C1770" i="4"/>
  <c r="B1923" i="4"/>
  <c r="C1900" i="4"/>
  <c r="B1948" i="4"/>
  <c r="C1911" i="4"/>
  <c r="A1902" i="4"/>
  <c r="B1774" i="4"/>
  <c r="A1965" i="4"/>
  <c r="C1963" i="4"/>
  <c r="C1764" i="4"/>
  <c r="B1768" i="4"/>
  <c r="A1871" i="4"/>
  <c r="C1788" i="4"/>
  <c r="A1889" i="4"/>
  <c r="A1982" i="4"/>
  <c r="C1944" i="4"/>
  <c r="A1835" i="4"/>
  <c r="C1769" i="4"/>
  <c r="C1969" i="4"/>
  <c r="A1886" i="4"/>
  <c r="C1831" i="4"/>
  <c r="C2001" i="4"/>
  <c r="B1964" i="4"/>
  <c r="C1833" i="4"/>
  <c r="C1891" i="4"/>
  <c r="B1985" i="4"/>
  <c r="B1759" i="4"/>
  <c r="B1831" i="4"/>
  <c r="A1878" i="4"/>
  <c r="B1905" i="4"/>
  <c r="C1837" i="4"/>
  <c r="B1915" i="4"/>
  <c r="A1864" i="4"/>
  <c r="C1970" i="4"/>
  <c r="B1912" i="4"/>
  <c r="A1858" i="4"/>
  <c r="A1784" i="4"/>
  <c r="C1840" i="4"/>
  <c r="C2004" i="4"/>
  <c r="A1900" i="4"/>
  <c r="A1876" i="4"/>
  <c r="A1814" i="4"/>
  <c r="C1813" i="4"/>
  <c r="A1990" i="4"/>
  <c r="B2007" i="4"/>
  <c r="C1962" i="4"/>
  <c r="A1916" i="4"/>
  <c r="B1955" i="4"/>
  <c r="A1939" i="4"/>
  <c r="C1758" i="4"/>
  <c r="B1913" i="4"/>
  <c r="A1852" i="4"/>
  <c r="B1925" i="4"/>
  <c r="A1781" i="4"/>
  <c r="A1778" i="4"/>
  <c r="B1952" i="4"/>
  <c r="A1791" i="4"/>
  <c r="B1991" i="4"/>
  <c r="B1880" i="4"/>
  <c r="B1969" i="4"/>
  <c r="B1935" i="4"/>
  <c r="A1905" i="4"/>
  <c r="B1832" i="4"/>
  <c r="C1791" i="4"/>
  <c r="B2014" i="4"/>
  <c r="B1787" i="4"/>
  <c r="C1856" i="4"/>
  <c r="B1936" i="4"/>
  <c r="B1867" i="4"/>
  <c r="B2010" i="4"/>
  <c r="A1977" i="4"/>
  <c r="C1819" i="4"/>
  <c r="B1874" i="4"/>
  <c r="B1988" i="4"/>
  <c r="B1937" i="4"/>
  <c r="A1943" i="4"/>
  <c r="B1861" i="4"/>
  <c r="B1911" i="4"/>
  <c r="B1977" i="4"/>
  <c r="B2021" i="4"/>
  <c r="A2009" i="4"/>
  <c r="B1859" i="4"/>
  <c r="B1833" i="4"/>
  <c r="C1902" i="4"/>
  <c r="A1938" i="4"/>
  <c r="B1933" i="4"/>
  <c r="A1930" i="4"/>
  <c r="A1855" i="4"/>
  <c r="C2012" i="4"/>
  <c r="B2003" i="4"/>
  <c r="A1984" i="4"/>
  <c r="A1980" i="4"/>
  <c r="C1897" i="4"/>
  <c r="A2013" i="4"/>
  <c r="C1830" i="4"/>
  <c r="C1987" i="4"/>
  <c r="A2015" i="4"/>
  <c r="B1762" i="4"/>
  <c r="A1922" i="4"/>
  <c r="A1777" i="4"/>
  <c r="C1955" i="4"/>
  <c r="B1887" i="4"/>
  <c r="C1839" i="4"/>
  <c r="A1759" i="4"/>
  <c r="A1921" i="4"/>
  <c r="B1900" i="4"/>
  <c r="A1756" i="4"/>
  <c r="C1755" i="4"/>
  <c r="B1934" i="4"/>
  <c r="A1836" i="4"/>
  <c r="A1991" i="4"/>
  <c r="A1837" i="4"/>
  <c r="A1760" i="4"/>
  <c r="A1859" i="4"/>
  <c r="A1895" i="4"/>
  <c r="C2020" i="4"/>
  <c r="A1923" i="4"/>
  <c r="A1861" i="4"/>
  <c r="C1882" i="4"/>
  <c r="C1936" i="4"/>
  <c r="C1958" i="4"/>
  <c r="A1936" i="4"/>
  <c r="B1893" i="4"/>
  <c r="A1844" i="4"/>
  <c r="B1981" i="4"/>
  <c r="C1820" i="4"/>
  <c r="C1875" i="4"/>
  <c r="A1989" i="4"/>
  <c r="C1983" i="4"/>
  <c r="B1976" i="4"/>
  <c r="B1910" i="4"/>
  <c r="B1816" i="4"/>
  <c r="A1758" i="4"/>
  <c r="C2019" i="4"/>
  <c r="C1903" i="4"/>
  <c r="C1946" i="4"/>
  <c r="A1947" i="4"/>
  <c r="C1869" i="4"/>
  <c r="C1973" i="4"/>
  <c r="C1777" i="4"/>
  <c r="C1795" i="4"/>
  <c r="C1832" i="4"/>
  <c r="B1863" i="4"/>
  <c r="A2004" i="4"/>
  <c r="C1872" i="4"/>
  <c r="A1755" i="4"/>
  <c r="A1770" i="4"/>
  <c r="C1829" i="4"/>
  <c r="C1920" i="4"/>
  <c r="B2012" i="4"/>
  <c r="C1934" i="4"/>
  <c r="C1926" i="4"/>
  <c r="C1957" i="4"/>
  <c r="A1826" i="4"/>
  <c r="C1909" i="4"/>
  <c r="B1797" i="4"/>
  <c r="C1776" i="4"/>
  <c r="B1810" i="4"/>
  <c r="A1776" i="4"/>
  <c r="B1922" i="4"/>
  <c r="A2008" i="4"/>
  <c r="B1835" i="4"/>
  <c r="B1771" i="4"/>
  <c r="A1766" i="4"/>
  <c r="B1974" i="4"/>
  <c r="C2003" i="4"/>
  <c r="A1841" i="4"/>
  <c r="B1801" i="4"/>
  <c r="C1967" i="4"/>
  <c r="B1980" i="4"/>
  <c r="B1821" i="4"/>
  <c r="A1848" i="4"/>
  <c r="B1845" i="4"/>
  <c r="B1804" i="4"/>
  <c r="B1824" i="4"/>
  <c r="C1816" i="4"/>
  <c r="B2022" i="4"/>
  <c r="B1899" i="4"/>
  <c r="A1998" i="4"/>
  <c r="A1865" i="4"/>
  <c r="B1828" i="4"/>
  <c r="B1938" i="4"/>
  <c r="C1922" i="4"/>
  <c r="B2016" i="4"/>
  <c r="C1805" i="4"/>
  <c r="B1946" i="4"/>
  <c r="C1943" i="4"/>
  <c r="C1844" i="4"/>
  <c r="B1755" i="4"/>
  <c r="C1881" i="4"/>
  <c r="C1899" i="4"/>
  <c r="A1772" i="4"/>
  <c r="C1786" i="4"/>
  <c r="B1917" i="4"/>
  <c r="A1957" i="4"/>
  <c r="C1885" i="4"/>
  <c r="C1825" i="4"/>
  <c r="C1886" i="4"/>
  <c r="B1834" i="4"/>
  <c r="A2022" i="4"/>
  <c r="A1877" i="4"/>
  <c r="A1850" i="4"/>
  <c r="C1984" i="4"/>
  <c r="C1961" i="4"/>
  <c r="C1924" i="4"/>
  <c r="A2001" i="4"/>
  <c r="C1778" i="4"/>
  <c r="A1944" i="4"/>
  <c r="A2014" i="4"/>
  <c r="C1932" i="4"/>
  <c r="C2002" i="4"/>
  <c r="C1953" i="4"/>
  <c r="C1915" i="4"/>
  <c r="A1934" i="4"/>
  <c r="C1904" i="4"/>
  <c r="C1959" i="4"/>
  <c r="C1780" i="4"/>
  <c r="C1864" i="4"/>
  <c r="A2003" i="4"/>
  <c r="B1890" i="4"/>
  <c r="A1924" i="4"/>
  <c r="B1841" i="4"/>
  <c r="B1837" i="4"/>
  <c r="A1919" i="4"/>
  <c r="A1843" i="4"/>
  <c r="A1968" i="4"/>
  <c r="B1959" i="4"/>
  <c r="C1824" i="4"/>
  <c r="C1843" i="4"/>
  <c r="B1888" i="4"/>
  <c r="A1866" i="4"/>
  <c r="B1951" i="4"/>
  <c r="B1788" i="4"/>
  <c r="A2021" i="4"/>
  <c r="A1795" i="4"/>
  <c r="A1786" i="4"/>
  <c r="C1883" i="4"/>
  <c r="B1957" i="4"/>
  <c r="C1779" i="4"/>
  <c r="A1823" i="4"/>
  <c r="A1782" i="4"/>
  <c r="A1942" i="4"/>
  <c r="B1897" i="4"/>
  <c r="A1948" i="4"/>
  <c r="B1945" i="4"/>
  <c r="B2005" i="4"/>
  <c r="C1810" i="4"/>
  <c r="B1960" i="4"/>
  <c r="C1849" i="4"/>
  <c r="C1871" i="4"/>
  <c r="B1968" i="4"/>
  <c r="C1841" i="4"/>
  <c r="A1874" i="4"/>
  <c r="C1939" i="4"/>
  <c r="B1950" i="4"/>
  <c r="A1857" i="4"/>
  <c r="B1855" i="4"/>
  <c r="A2012" i="4"/>
  <c r="C1905" i="4"/>
  <c r="C2015" i="4"/>
  <c r="C1972" i="4"/>
  <c r="C1889" i="4"/>
  <c r="B1866" i="4"/>
  <c r="B2017" i="4"/>
  <c r="A1954" i="4"/>
  <c r="A1833" i="4"/>
  <c r="C1756" i="4"/>
  <c r="C1865" i="4"/>
  <c r="B1854" i="4"/>
  <c r="B2020" i="4"/>
  <c r="A1933" i="4"/>
  <c r="C2005" i="4"/>
  <c r="A1937" i="4"/>
  <c r="A1918" i="4"/>
  <c r="B2001" i="4"/>
  <c r="A1788" i="4"/>
  <c r="C1951" i="4"/>
  <c r="B1873" i="4"/>
  <c r="C1884" i="4"/>
  <c r="C1853" i="4"/>
  <c r="C1759" i="4"/>
  <c r="A1972" i="4"/>
  <c r="A1840" i="4"/>
  <c r="B1941" i="4"/>
  <c r="A1829" i="4"/>
  <c r="C1796" i="4"/>
  <c r="B1958" i="4"/>
  <c r="A1801" i="4"/>
  <c r="A1868" i="4"/>
  <c r="C1771" i="4"/>
  <c r="B1966" i="4"/>
  <c r="C1854" i="4"/>
  <c r="B1918" i="4"/>
  <c r="C1798" i="4"/>
  <c r="B1972" i="4"/>
  <c r="A1830" i="4"/>
  <c r="C1913" i="4"/>
  <c r="C1812" i="4"/>
  <c r="C1766" i="4"/>
  <c r="B1970" i="4"/>
  <c r="B1883" i="4"/>
  <c r="C1937" i="4"/>
  <c r="A1904" i="4"/>
  <c r="B1906" i="4"/>
  <c r="C1876" i="4"/>
  <c r="A1945" i="4"/>
  <c r="A1899" i="4"/>
  <c r="A1907" i="4"/>
  <c r="B1903" i="4"/>
  <c r="A1880" i="4"/>
  <c r="B1843" i="4"/>
  <c r="C1919" i="4"/>
  <c r="A1996" i="4"/>
  <c r="B1997" i="4"/>
  <c r="A1853" i="4"/>
  <c r="C1773" i="4"/>
  <c r="B1769" i="4"/>
  <c r="B1875" i="4"/>
  <c r="C1754" i="4"/>
  <c r="B1813" i="4"/>
  <c r="C1847" i="4"/>
  <c r="C1870" i="4"/>
  <c r="A1787" i="4"/>
  <c r="B1819" i="4"/>
  <c r="C1828" i="4"/>
  <c r="C1975" i="4"/>
  <c r="A1785" i="4"/>
  <c r="B1891" i="4"/>
  <c r="B1829" i="4"/>
  <c r="A1839" i="4"/>
  <c r="B1799" i="4"/>
  <c r="C1859" i="4"/>
  <c r="A1963" i="4"/>
  <c r="A1799" i="4"/>
  <c r="B1996" i="4"/>
  <c r="C1918" i="4"/>
  <c r="B1914" i="4"/>
  <c r="B1798" i="4"/>
  <c r="C1874" i="4"/>
  <c r="C1999" i="4"/>
  <c r="A1834" i="4"/>
  <c r="A1822" i="4"/>
  <c r="B1865" i="4"/>
  <c r="B1822" i="4"/>
  <c r="C1895" i="4"/>
  <c r="C1990" i="4"/>
  <c r="B1789" i="4"/>
  <c r="A1915" i="4"/>
  <c r="A1956" i="4"/>
  <c r="C2007" i="4"/>
  <c r="A1811" i="4"/>
  <c r="C1976" i="4"/>
  <c r="A1856" i="4"/>
  <c r="B1879" i="4"/>
  <c r="A2023" i="4"/>
  <c r="A1793" i="4"/>
  <c r="C1893" i="4"/>
  <c r="A1979" i="4"/>
  <c r="A1773" i="4"/>
  <c r="A1883" i="4"/>
  <c r="B1792" i="4"/>
  <c r="A1997" i="4"/>
  <c r="C1822" i="4"/>
  <c r="B1793" i="4"/>
  <c r="A1789" i="4"/>
  <c r="B1932" i="4"/>
  <c r="B2011" i="4"/>
  <c r="A1819" i="4"/>
  <c r="C1763" i="4"/>
  <c r="B1760" i="4"/>
  <c r="B1921" i="4"/>
  <c r="B1807" i="4"/>
  <c r="B1795" i="4"/>
  <c r="B1827" i="4"/>
  <c r="B1871" i="4"/>
  <c r="C1801" i="4"/>
  <c r="C1947" i="4"/>
  <c r="C1914" i="4"/>
  <c r="B1884" i="4"/>
  <c r="A1825" i="4"/>
  <c r="A1806" i="4"/>
  <c r="B1889" i="4"/>
  <c r="C2018" i="4"/>
  <c r="B1869" i="4"/>
  <c r="A1969" i="4"/>
  <c r="C1808" i="4"/>
  <c r="B1764" i="4"/>
  <c r="A1838" i="4"/>
  <c r="A1962" i="4"/>
  <c r="A1800" i="4"/>
  <c r="A1863" i="4"/>
  <c r="C1782" i="4"/>
  <c r="A1884" i="4"/>
  <c r="C1857" i="4"/>
  <c r="A1961" i="4"/>
  <c r="B1944" i="4"/>
  <c r="B1776" i="4"/>
  <c r="C1917" i="4"/>
  <c r="C1877" i="4"/>
  <c r="A1941" i="4"/>
  <c r="A1873" i="4"/>
  <c r="A1862" i="4"/>
  <c r="B1763" i="4"/>
  <c r="C1852" i="4"/>
  <c r="A1816" i="4"/>
  <c r="B1860" i="4"/>
  <c r="C2014" i="4"/>
  <c r="A1951" i="4"/>
  <c r="B1864" i="4"/>
  <c r="A1768" i="4"/>
  <c r="A1920" i="4"/>
  <c r="C1802" i="4"/>
  <c r="A1959" i="4"/>
  <c r="C1814" i="4"/>
  <c r="B1954" i="4"/>
  <c r="B1920" i="4"/>
  <c r="A1893" i="4"/>
  <c r="A1824" i="4"/>
  <c r="C1887" i="4"/>
  <c r="A1995" i="4"/>
  <c r="B1929" i="4"/>
  <c r="A1783" i="4"/>
  <c r="C1800" i="4"/>
  <c r="A1797" i="4"/>
  <c r="B1812" i="4"/>
  <c r="B1857" i="4"/>
  <c r="B1838" i="4"/>
  <c r="A1912" i="4"/>
  <c r="B1901" i="4"/>
  <c r="B1999" i="4"/>
  <c r="A1898" i="4"/>
  <c r="C1850" i="4"/>
  <c r="C1846" i="4"/>
  <c r="C2000" i="4"/>
  <c r="A1935" i="4"/>
  <c r="C1834" i="4"/>
  <c r="C1793" i="4"/>
  <c r="B1908" i="4"/>
  <c r="A1809" i="4"/>
  <c r="C1907" i="4"/>
  <c r="A1803" i="4"/>
  <c r="A1987" i="4"/>
  <c r="B1986" i="4"/>
  <c r="B1962" i="4"/>
  <c r="C2011" i="4"/>
  <c r="A1802" i="4"/>
  <c r="B1902" i="4"/>
  <c r="C1838" i="4"/>
  <c r="A1958" i="4"/>
  <c r="C1979" i="4"/>
  <c r="C2010" i="4"/>
  <c r="C1993" i="4"/>
  <c r="A1925" i="4"/>
  <c r="B1839" i="4"/>
  <c r="A1761" i="4"/>
  <c r="A1949" i="4"/>
  <c r="B1758" i="4"/>
  <c r="A2006" i="4"/>
  <c r="B1853" i="4"/>
  <c r="B1987" i="4"/>
  <c r="B1777" i="4"/>
  <c r="A1796" i="4"/>
  <c r="B1811" i="4"/>
  <c r="C1879" i="4"/>
  <c r="C1978" i="4"/>
  <c r="B1895" i="4"/>
  <c r="A1879" i="4"/>
  <c r="C1952" i="4"/>
  <c r="A1812" i="4"/>
  <c r="A1950" i="4"/>
  <c r="A1805" i="4"/>
  <c r="B1754" i="4"/>
  <c r="B1956" i="4"/>
  <c r="A1851" i="4"/>
  <c r="C1929" i="4"/>
  <c r="C1991" i="4"/>
  <c r="A1828" i="4"/>
  <c r="A1810" i="4"/>
  <c r="A1869" i="4"/>
  <c r="B2015" i="4"/>
  <c r="C1986" i="4"/>
  <c r="A1765" i="4"/>
  <c r="C2006" i="4"/>
  <c r="C1928" i="4"/>
  <c r="B1939" i="4"/>
  <c r="C1789" i="4"/>
  <c r="C1811" i="4"/>
  <c r="C1873" i="4"/>
  <c r="B1817" i="4"/>
  <c r="A1888" i="4"/>
  <c r="C1767" i="4"/>
  <c r="C1823" i="4"/>
  <c r="A2024" i="4" l="1"/>
  <c r="C2024" i="4"/>
  <c r="B2024" i="4"/>
  <c r="B2023" i="4"/>
  <c r="C2025" i="4"/>
  <c r="A2025" i="4"/>
  <c r="B2025" i="4"/>
  <c r="A2026" i="4"/>
  <c r="B2026" i="4"/>
  <c r="C2026" i="4"/>
  <c r="C2027" i="4"/>
  <c r="A2027" i="4"/>
  <c r="B2027" i="4"/>
  <c r="C2028" i="4"/>
  <c r="B2028" i="4"/>
  <c r="A2028" i="4"/>
  <c r="B2029" i="4"/>
  <c r="C2029" i="4"/>
  <c r="A2029" i="4"/>
  <c r="A2030" i="4"/>
  <c r="B2030" i="4"/>
  <c r="C2030" i="4"/>
  <c r="C2031" i="4"/>
  <c r="A2031" i="4"/>
  <c r="B2031" i="4"/>
  <c r="C2032" i="4"/>
  <c r="B2032" i="4"/>
  <c r="A2032" i="4"/>
  <c r="A2033" i="4"/>
  <c r="C2033" i="4"/>
  <c r="B2033" i="4"/>
  <c r="C2034" i="4"/>
  <c r="B2034" i="4"/>
  <c r="A2034" i="4"/>
  <c r="B2035" i="4"/>
  <c r="A2035" i="4"/>
  <c r="C2035" i="4"/>
  <c r="B2036" i="4"/>
  <c r="C2036" i="4"/>
  <c r="A2036" i="4"/>
  <c r="C2037" i="4"/>
  <c r="A2037" i="4"/>
  <c r="B2037" i="4"/>
  <c r="A2038" i="4"/>
  <c r="B2038" i="4"/>
  <c r="C2038" i="4"/>
  <c r="A2039" i="4"/>
  <c r="B2039" i="4"/>
  <c r="C2039" i="4"/>
  <c r="A2040" i="4"/>
  <c r="B2040" i="4"/>
  <c r="C2040" i="4"/>
  <c r="B2041" i="4"/>
  <c r="A2041" i="4"/>
  <c r="C2041" i="4"/>
  <c r="A2042" i="4"/>
  <c r="B2042" i="4"/>
  <c r="C2042" i="4"/>
  <c r="C2043" i="4"/>
  <c r="A2043" i="4"/>
  <c r="B2043" i="4"/>
  <c r="B2067" i="4"/>
  <c r="B2097" i="4"/>
  <c r="A2052" i="4"/>
  <c r="C2121" i="4"/>
  <c r="C2203" i="4"/>
  <c r="B2170" i="4"/>
  <c r="C2262" i="4"/>
  <c r="A2286" i="4"/>
  <c r="A2075" i="4"/>
  <c r="B2079" i="4"/>
  <c r="A2095" i="4"/>
  <c r="A2243" i="4"/>
  <c r="B2215" i="4"/>
  <c r="A2100" i="4"/>
  <c r="C2120" i="4"/>
  <c r="C2196" i="4"/>
  <c r="C2146" i="4"/>
  <c r="C2122" i="4"/>
  <c r="C2177" i="4"/>
  <c r="B2139" i="4"/>
  <c r="B2286" i="4"/>
  <c r="B2317" i="4"/>
  <c r="B2197" i="4"/>
  <c r="C2152" i="4"/>
  <c r="A2061" i="4"/>
  <c r="A2124" i="4"/>
  <c r="C2214" i="4"/>
  <c r="B2228" i="4"/>
  <c r="A2092" i="4"/>
  <c r="B2308" i="4"/>
  <c r="C2163" i="4"/>
  <c r="B2254" i="4"/>
  <c r="B2195" i="4"/>
  <c r="B2184" i="4"/>
  <c r="A2277" i="4"/>
  <c r="A2116" i="4"/>
  <c r="A2182" i="4"/>
  <c r="B2159" i="4"/>
  <c r="A2122" i="4"/>
  <c r="B2309" i="4"/>
  <c r="B2279" i="4"/>
  <c r="C2133" i="4"/>
  <c r="B2080" i="4"/>
  <c r="B2225" i="4"/>
  <c r="B2145" i="4"/>
  <c r="B2118" i="4"/>
  <c r="C2139" i="4"/>
  <c r="A2227" i="4"/>
  <c r="B2167" i="4"/>
  <c r="C2057" i="4"/>
  <c r="B2234" i="4"/>
  <c r="C2053" i="4"/>
  <c r="C2321" i="4"/>
  <c r="B2144" i="4"/>
  <c r="C2278" i="4"/>
  <c r="C2267" i="4"/>
  <c r="B2045" i="4"/>
  <c r="B2292" i="4"/>
  <c r="C2151" i="4"/>
  <c r="C2186" i="4"/>
  <c r="A2067" i="4"/>
  <c r="A2267" i="4"/>
  <c r="C2159" i="4"/>
  <c r="B2152" i="4"/>
  <c r="A2308" i="4"/>
  <c r="C2225" i="4"/>
  <c r="B2220" i="4"/>
  <c r="A2096" i="4"/>
  <c r="A2167" i="4"/>
  <c r="A2224" i="4"/>
  <c r="B2120" i="4"/>
  <c r="C2316" i="4"/>
  <c r="A2306" i="4"/>
  <c r="C2046" i="4"/>
  <c r="A2211" i="4"/>
  <c r="C2201" i="4"/>
  <c r="B2262" i="4"/>
  <c r="C2108" i="4"/>
  <c r="B2106" i="4"/>
  <c r="A2202" i="4"/>
  <c r="C2207" i="4"/>
  <c r="B2088" i="4"/>
  <c r="C2243" i="4"/>
  <c r="C2312" i="4"/>
  <c r="B2242" i="4"/>
  <c r="C2205" i="4"/>
  <c r="C2286" i="4"/>
  <c r="C2250" i="4"/>
  <c r="C2126" i="4"/>
  <c r="B2219" i="4"/>
  <c r="A2299" i="4"/>
  <c r="A2272" i="4"/>
  <c r="A2057" i="4"/>
  <c r="A2158" i="4"/>
  <c r="C2123" i="4"/>
  <c r="A2157" i="4"/>
  <c r="A2144" i="4"/>
  <c r="A2302" i="4"/>
  <c r="A2128" i="4"/>
  <c r="A2086" i="4"/>
  <c r="B2129" i="4"/>
  <c r="B2240" i="4"/>
  <c r="B2130" i="4"/>
  <c r="C2259" i="4"/>
  <c r="A2139" i="4"/>
  <c r="A2145" i="4"/>
  <c r="C2310" i="4"/>
  <c r="C2096" i="4"/>
  <c r="A2197" i="4"/>
  <c r="C2270" i="4"/>
  <c r="C2218" i="4"/>
  <c r="B2250" i="4"/>
  <c r="C2272" i="4"/>
  <c r="B2316" i="4"/>
  <c r="C2150" i="4"/>
  <c r="B2266" i="4"/>
  <c r="C2213" i="4"/>
  <c r="B2086" i="4"/>
  <c r="A2294" i="4"/>
  <c r="C2090" i="4"/>
  <c r="B2283" i="4"/>
  <c r="C2094" i="4"/>
  <c r="A2151" i="4"/>
  <c r="B2096" i="4"/>
  <c r="A2300" i="4"/>
  <c r="A2273" i="4"/>
  <c r="B2297" i="4"/>
  <c r="A2312" i="4"/>
  <c r="A2148" i="4"/>
  <c r="B2221" i="4"/>
  <c r="A2214" i="4"/>
  <c r="B2109" i="4"/>
  <c r="B2107" i="4"/>
  <c r="B2246" i="4"/>
  <c r="C2135" i="4"/>
  <c r="A2162" i="4"/>
  <c r="B2204" i="4"/>
  <c r="A2085" i="4"/>
  <c r="B2285" i="4"/>
  <c r="A2078" i="4"/>
  <c r="C2235" i="4"/>
  <c r="B2300" i="4"/>
  <c r="B2289" i="4"/>
  <c r="C2296" i="4"/>
  <c r="C2289" i="4"/>
  <c r="A2140" i="4"/>
  <c r="C2304" i="4"/>
  <c r="A2115" i="4"/>
  <c r="C2229" i="4"/>
  <c r="B2275" i="4"/>
  <c r="A2253" i="4"/>
  <c r="C2261" i="4"/>
  <c r="B2258" i="4"/>
  <c r="A2250" i="4"/>
  <c r="B2268" i="4"/>
  <c r="C2224" i="4"/>
  <c r="C2112" i="4"/>
  <c r="B2189" i="4"/>
  <c r="C2083" i="4"/>
  <c r="B2205" i="4"/>
  <c r="C2167" i="4"/>
  <c r="B2230" i="4"/>
  <c r="A2235" i="4"/>
  <c r="C2204" i="4"/>
  <c r="B2265" i="4"/>
  <c r="B2084" i="4"/>
  <c r="C2127" i="4"/>
  <c r="B2048" i="4"/>
  <c r="B2136" i="4"/>
  <c r="C2132" i="4"/>
  <c r="B2051" i="4"/>
  <c r="A2169" i="4"/>
  <c r="B2255" i="4"/>
  <c r="A2058" i="4"/>
  <c r="A2279" i="4"/>
  <c r="B2078" i="4"/>
  <c r="C2115" i="4"/>
  <c r="B2238" i="4"/>
  <c r="C2252" i="4"/>
  <c r="C2106" i="4"/>
  <c r="A2181" i="4"/>
  <c r="C2277" i="4"/>
  <c r="C2091" i="4"/>
  <c r="B2201" i="4"/>
  <c r="C2077" i="4"/>
  <c r="B2092" i="4"/>
  <c r="B2141" i="4"/>
  <c r="A2240" i="4"/>
  <c r="A2223" i="4"/>
  <c r="C2084" i="4"/>
  <c r="C2065" i="4"/>
  <c r="A2141" i="4"/>
  <c r="A2264" i="4"/>
  <c r="B2287" i="4"/>
  <c r="C2220" i="4"/>
  <c r="B2259" i="4"/>
  <c r="A2206" i="4"/>
  <c r="C2089" i="4"/>
  <c r="C2079" i="4"/>
  <c r="C2080" i="4"/>
  <c r="B2062" i="4"/>
  <c r="C2179" i="4"/>
  <c r="B2291" i="4"/>
  <c r="C2193" i="4"/>
  <c r="B2125" i="4"/>
  <c r="C2192" i="4"/>
  <c r="A2234" i="4"/>
  <c r="B2155" i="4"/>
  <c r="C2171" i="4"/>
  <c r="B2312" i="4"/>
  <c r="A2093" i="4"/>
  <c r="A2101" i="4"/>
  <c r="A2218" i="4"/>
  <c r="B2223" i="4"/>
  <c r="B2160" i="4"/>
  <c r="C2266" i="4"/>
  <c r="A2209" i="4"/>
  <c r="C2087" i="4"/>
  <c r="A2154" i="4"/>
  <c r="C2189" i="4"/>
  <c r="A2257" i="4"/>
  <c r="B2187" i="4"/>
  <c r="A2176" i="4"/>
  <c r="B2110" i="4"/>
  <c r="C2315" i="4"/>
  <c r="C2258" i="4"/>
  <c r="A2083" i="4"/>
  <c r="B2165" i="4"/>
  <c r="B2154" i="4"/>
  <c r="B2241" i="4"/>
  <c r="C2109" i="4"/>
  <c r="A2239" i="4"/>
  <c r="A2081" i="4"/>
  <c r="A2121" i="4"/>
  <c r="B2318" i="4"/>
  <c r="C2318" i="4"/>
  <c r="A2193" i="4"/>
  <c r="B2102" i="4"/>
  <c r="B2179" i="4"/>
  <c r="B2113" i="4"/>
  <c r="B2082" i="4"/>
  <c r="A2245" i="4"/>
  <c r="B2203" i="4"/>
  <c r="C2233" i="4"/>
  <c r="C2292" i="4"/>
  <c r="A2320" i="4"/>
  <c r="A2165" i="4"/>
  <c r="A2204" i="4"/>
  <c r="C2081" i="4"/>
  <c r="A2103" i="4"/>
  <c r="A2053" i="4"/>
  <c r="A2138" i="4"/>
  <c r="A2265" i="4"/>
  <c r="A2135" i="4"/>
  <c r="C2075" i="4"/>
  <c r="A2114" i="4"/>
  <c r="A2220" i="4"/>
  <c r="B2295" i="4"/>
  <c r="C2264" i="4"/>
  <c r="A2233" i="4"/>
  <c r="A2269" i="4"/>
  <c r="A2185" i="4"/>
  <c r="A2080" i="4"/>
  <c r="B2261" i="4"/>
  <c r="C2138" i="4"/>
  <c r="B2085" i="4"/>
  <c r="C2111" i="4"/>
  <c r="B2231" i="4"/>
  <c r="A2161" i="4"/>
  <c r="A2111" i="4"/>
  <c r="C2062" i="4"/>
  <c r="A2084" i="4"/>
  <c r="A2104" i="4"/>
  <c r="B2245" i="4"/>
  <c r="C2131" i="4"/>
  <c r="B2311" i="4"/>
  <c r="C2136" i="4"/>
  <c r="B2213" i="4"/>
  <c r="C2202" i="4"/>
  <c r="C2184" i="4"/>
  <c r="C2228" i="4"/>
  <c r="A2113" i="4"/>
  <c r="A2228" i="4"/>
  <c r="C2104" i="4"/>
  <c r="A2281" i="4"/>
  <c r="B2288" i="4"/>
  <c r="B2208" i="4"/>
  <c r="B2098" i="4"/>
  <c r="B2222" i="4"/>
  <c r="A2050" i="4"/>
  <c r="C2085" i="4"/>
  <c r="B2211" i="4"/>
  <c r="B2074" i="4"/>
  <c r="A2143" i="4"/>
  <c r="C2216" i="4"/>
  <c r="A2091" i="4"/>
  <c r="B2157" i="4"/>
  <c r="B2147" i="4"/>
  <c r="B2178" i="4"/>
  <c r="B2277" i="4"/>
  <c r="B2049" i="4"/>
  <c r="C2274" i="4"/>
  <c r="A2305" i="4"/>
  <c r="B2269" i="4"/>
  <c r="B2132" i="4"/>
  <c r="C2142" i="4"/>
  <c r="C2279" i="4"/>
  <c r="B2108" i="4"/>
  <c r="B2183" i="4"/>
  <c r="B2100" i="4"/>
  <c r="A2188" i="4"/>
  <c r="C2244" i="4"/>
  <c r="C2199" i="4"/>
  <c r="B2284" i="4"/>
  <c r="A2069" i="4"/>
  <c r="C2069" i="4"/>
  <c r="B2314" i="4"/>
  <c r="B2053" i="4"/>
  <c r="A2178" i="4"/>
  <c r="A2259" i="4"/>
  <c r="C2066" i="4"/>
  <c r="C2309" i="4"/>
  <c r="C2232" i="4"/>
  <c r="C2247" i="4"/>
  <c r="C2044" i="4"/>
  <c r="B2244" i="4"/>
  <c r="A2232" i="4"/>
  <c r="B2059" i="4"/>
  <c r="A2132" i="4"/>
  <c r="C2183" i="4"/>
  <c r="A2074" i="4"/>
  <c r="B2046" i="4"/>
  <c r="A2099" i="4"/>
  <c r="A2179" i="4"/>
  <c r="A2271" i="4"/>
  <c r="B2076" i="4"/>
  <c r="C2182" i="4"/>
  <c r="A2216" i="4"/>
  <c r="B2058" i="4"/>
  <c r="B2068" i="4"/>
  <c r="B2111" i="4"/>
  <c r="A2191" i="4"/>
  <c r="B2209" i="4"/>
  <c r="A2131" i="4"/>
  <c r="A2274" i="4"/>
  <c r="A2077" i="4"/>
  <c r="B2124" i="4"/>
  <c r="A2229" i="4"/>
  <c r="C2048" i="4"/>
  <c r="C2194" i="4"/>
  <c r="B2191" i="4"/>
  <c r="A2200" i="4"/>
  <c r="A2126" i="4"/>
  <c r="B2226" i="4"/>
  <c r="C2317" i="4"/>
  <c r="A2268" i="4"/>
  <c r="C2124" i="4"/>
  <c r="A2180" i="4"/>
  <c r="C2257" i="4"/>
  <c r="C2287" i="4"/>
  <c r="C2149" i="4"/>
  <c r="B2064" i="4"/>
  <c r="A2208" i="4"/>
  <c r="A2076" i="4"/>
  <c r="B2207" i="4"/>
  <c r="C2105" i="4"/>
  <c r="C2308" i="4"/>
  <c r="A2289" i="4"/>
  <c r="C2088" i="4"/>
  <c r="C2305" i="4"/>
  <c r="A2261" i="4"/>
  <c r="A2136" i="4"/>
  <c r="B2123" i="4"/>
  <c r="B2181" i="4"/>
  <c r="C2301" i="4"/>
  <c r="B2302" i="4"/>
  <c r="B2202" i="4"/>
  <c r="C2054" i="4"/>
  <c r="C2188" i="4"/>
  <c r="A2149" i="4"/>
  <c r="B2063" i="4"/>
  <c r="B2217" i="4"/>
  <c r="A2258" i="4"/>
  <c r="C2141" i="4"/>
  <c r="A2262" i="4"/>
  <c r="B2290" i="4"/>
  <c r="A2195" i="4"/>
  <c r="C2157" i="4"/>
  <c r="A2307" i="4"/>
  <c r="C2118" i="4"/>
  <c r="B2243" i="4"/>
  <c r="A2183" i="4"/>
  <c r="A2198" i="4"/>
  <c r="A2174" i="4"/>
  <c r="C2275" i="4"/>
  <c r="A2256" i="4"/>
  <c r="C2049" i="4"/>
  <c r="A2153" i="4"/>
  <c r="B2070" i="4"/>
  <c r="B2140" i="4"/>
  <c r="B2206" i="4"/>
  <c r="B2133" i="4"/>
  <c r="B2122" i="4"/>
  <c r="B2176" i="4"/>
  <c r="C2063" i="4"/>
  <c r="B2198" i="4"/>
  <c r="A2152" i="4"/>
  <c r="A2097" i="4"/>
  <c r="A2046" i="4"/>
  <c r="A2296" i="4"/>
  <c r="C2162" i="4"/>
  <c r="A2225" i="4"/>
  <c r="A2276" i="4"/>
  <c r="A2072" i="4"/>
  <c r="A2064" i="4"/>
  <c r="A2236" i="4"/>
  <c r="C2231" i="4"/>
  <c r="B2306" i="4"/>
  <c r="A2248" i="4"/>
  <c r="C2281" i="4"/>
  <c r="B2146" i="4"/>
  <c r="A2266" i="4"/>
  <c r="C2265" i="4"/>
  <c r="A2241" i="4"/>
  <c r="C2093" i="4"/>
  <c r="A2108" i="4"/>
  <c r="B2127" i="4"/>
  <c r="C2290" i="4"/>
  <c r="B2296" i="4"/>
  <c r="A2105" i="4"/>
  <c r="B2192" i="4"/>
  <c r="C2245" i="4"/>
  <c r="A2107" i="4"/>
  <c r="C2251" i="4"/>
  <c r="B2094" i="4"/>
  <c r="A2125" i="4"/>
  <c r="C2210" i="4"/>
  <c r="B2091" i="4"/>
  <c r="B2099" i="4"/>
  <c r="A2318" i="4"/>
  <c r="C2161" i="4"/>
  <c r="A2142" i="4"/>
  <c r="B2054" i="4"/>
  <c r="A2212" i="4"/>
  <c r="C2300" i="4"/>
  <c r="B2060" i="4"/>
  <c r="C2284" i="4"/>
  <c r="C2307" i="4"/>
  <c r="A2244" i="4"/>
  <c r="A2314" i="4"/>
  <c r="C2143" i="4"/>
  <c r="C2073" i="4"/>
  <c r="B2293" i="4"/>
  <c r="A2062" i="4"/>
  <c r="B2256" i="4"/>
  <c r="C2052" i="4"/>
  <c r="C2160" i="4"/>
  <c r="B2298" i="4"/>
  <c r="B2089" i="4"/>
  <c r="A2298" i="4"/>
  <c r="A2309" i="4"/>
  <c r="C2222" i="4"/>
  <c r="C2113" i="4"/>
  <c r="B2117" i="4"/>
  <c r="B2066" i="4"/>
  <c r="A2217" i="4"/>
  <c r="A2137" i="4"/>
  <c r="B2180" i="4"/>
  <c r="B2248" i="4"/>
  <c r="C2045" i="4"/>
  <c r="B2171" i="4"/>
  <c r="C2134" i="4"/>
  <c r="A2315" i="4"/>
  <c r="B2310" i="4"/>
  <c r="B2232" i="4"/>
  <c r="C2071" i="4"/>
  <c r="A2263" i="4"/>
  <c r="C2145" i="4"/>
  <c r="A2190" i="4"/>
  <c r="B2075" i="4"/>
  <c r="A2231" i="4"/>
  <c r="A2155" i="4"/>
  <c r="C2206" i="4"/>
  <c r="B2305" i="4"/>
  <c r="B2301" i="4"/>
  <c r="A2133" i="4"/>
  <c r="B2052" i="4"/>
  <c r="C2271" i="4"/>
  <c r="C2223" i="4"/>
  <c r="B2214" i="4"/>
  <c r="B2128" i="4"/>
  <c r="A2134" i="4"/>
  <c r="A2168" i="4"/>
  <c r="A2187" i="4"/>
  <c r="A2175" i="4"/>
  <c r="C2208" i="4"/>
  <c r="A2186" i="4"/>
  <c r="C2116" i="4"/>
  <c r="B2174" i="4"/>
  <c r="A2192" i="4"/>
  <c r="C2273" i="4"/>
  <c r="B2210" i="4"/>
  <c r="B2278" i="4"/>
  <c r="C2137" i="4"/>
  <c r="C2086" i="4"/>
  <c r="C2153" i="4"/>
  <c r="A2079" i="4"/>
  <c r="A2285" i="4"/>
  <c r="C2226" i="4"/>
  <c r="A2199" i="4"/>
  <c r="B2119" i="4"/>
  <c r="A2260" i="4"/>
  <c r="C2148" i="4"/>
  <c r="A2270" i="4"/>
  <c r="B2050" i="4"/>
  <c r="B2168" i="4"/>
  <c r="A2177" i="4"/>
  <c r="B2073" i="4"/>
  <c r="C2302" i="4"/>
  <c r="B2263" i="4"/>
  <c r="C2158" i="4"/>
  <c r="C2293" i="4"/>
  <c r="C2198" i="4"/>
  <c r="C2212" i="4"/>
  <c r="B2103" i="4"/>
  <c r="A2254" i="4"/>
  <c r="C2180" i="4"/>
  <c r="B2061" i="4"/>
  <c r="C2285" i="4"/>
  <c r="A2055" i="4"/>
  <c r="A2156" i="4"/>
  <c r="B2307" i="4"/>
  <c r="C2061" i="4"/>
  <c r="C2067" i="4"/>
  <c r="B2282" i="4"/>
  <c r="B2194" i="4"/>
  <c r="B2162" i="4"/>
  <c r="B2173" i="4"/>
  <c r="A2173" i="4"/>
  <c r="A2068" i="4"/>
  <c r="A2284" i="4"/>
  <c r="B2114" i="4"/>
  <c r="C2103" i="4"/>
  <c r="B2056" i="4"/>
  <c r="A2102" i="4"/>
  <c r="A2321" i="4"/>
  <c r="A2303" i="4"/>
  <c r="C2255" i="4"/>
  <c r="C2219" i="4"/>
  <c r="C2078" i="4"/>
  <c r="A2112" i="4"/>
  <c r="B2158" i="4"/>
  <c r="A2292" i="4"/>
  <c r="A2290" i="4"/>
  <c r="A2090" i="4"/>
  <c r="A2056" i="4"/>
  <c r="B2188" i="4"/>
  <c r="B2104" i="4"/>
  <c r="B2185" i="4"/>
  <c r="B2271" i="4"/>
  <c r="C2200" i="4"/>
  <c r="C2170" i="4"/>
  <c r="C2165" i="4"/>
  <c r="A2098" i="4"/>
  <c r="A2247" i="4"/>
  <c r="A2049" i="4"/>
  <c r="C2172" i="4"/>
  <c r="C2295" i="4"/>
  <c r="C2164" i="4"/>
  <c r="C2311" i="4"/>
  <c r="C2100" i="4"/>
  <c r="B2090" i="4"/>
  <c r="A2087" i="4"/>
  <c r="B2186" i="4"/>
  <c r="C2190" i="4"/>
  <c r="A2207" i="4"/>
  <c r="C2246" i="4"/>
  <c r="A2117" i="4"/>
  <c r="A2094" i="4"/>
  <c r="A2163" i="4"/>
  <c r="A2127" i="4"/>
  <c r="A2120" i="4"/>
  <c r="B2077" i="4"/>
  <c r="A2304" i="4"/>
  <c r="C2114" i="4"/>
  <c r="C2185" i="4"/>
  <c r="C2303" i="4"/>
  <c r="B2166" i="4"/>
  <c r="B2299" i="4"/>
  <c r="C2175" i="4"/>
  <c r="A2059" i="4"/>
  <c r="A2246" i="4"/>
  <c r="C2319" i="4"/>
  <c r="B2087" i="4"/>
  <c r="A2210" i="4"/>
  <c r="C2236" i="4"/>
  <c r="B2280" i="4"/>
  <c r="A2221" i="4"/>
  <c r="C2239" i="4"/>
  <c r="B2143" i="4"/>
  <c r="B2175" i="4"/>
  <c r="A2164" i="4"/>
  <c r="B2272" i="4"/>
  <c r="A2071" i="4"/>
  <c r="B2047" i="4"/>
  <c r="C2288" i="4"/>
  <c r="A2293" i="4"/>
  <c r="C2240" i="4"/>
  <c r="C2130" i="4"/>
  <c r="B2236" i="4"/>
  <c r="B2105" i="4"/>
  <c r="C2248" i="4"/>
  <c r="A2089" i="4"/>
  <c r="B2239" i="4"/>
  <c r="A2317" i="4"/>
  <c r="A2088" i="4"/>
  <c r="C2155" i="4"/>
  <c r="C2294" i="4"/>
  <c r="B2153" i="4"/>
  <c r="A2222" i="4"/>
  <c r="C2260" i="4"/>
  <c r="B2182" i="4"/>
  <c r="A2238" i="4"/>
  <c r="A2171" i="4"/>
  <c r="A2316" i="4"/>
  <c r="A2110" i="4"/>
  <c r="B2273" i="4"/>
  <c r="A2159" i="4"/>
  <c r="B2320" i="4"/>
  <c r="C2072" i="4"/>
  <c r="A2048" i="4"/>
  <c r="B2276" i="4"/>
  <c r="A2291" i="4"/>
  <c r="B2252" i="4"/>
  <c r="B2304" i="4"/>
  <c r="A2130" i="4"/>
  <c r="B2169" i="4"/>
  <c r="C2147" i="4"/>
  <c r="B2294" i="4"/>
  <c r="B2281" i="4"/>
  <c r="A2215" i="4"/>
  <c r="A2160" i="4"/>
  <c r="C2099" i="4"/>
  <c r="C2230" i="4"/>
  <c r="B2093" i="4"/>
  <c r="B2270" i="4"/>
  <c r="B2069" i="4"/>
  <c r="C2227" i="4"/>
  <c r="A2280" i="4"/>
  <c r="C2068" i="4"/>
  <c r="A2251" i="4"/>
  <c r="B2249" i="4"/>
  <c r="A2147" i="4"/>
  <c r="C2173" i="4"/>
  <c r="C2082" i="4"/>
  <c r="B2081" i="4"/>
  <c r="A2063" i="4"/>
  <c r="A2213" i="4"/>
  <c r="C2117" i="4"/>
  <c r="A2150" i="4"/>
  <c r="B2161" i="4"/>
  <c r="A2119" i="4"/>
  <c r="B2134" i="4"/>
  <c r="C2055" i="4"/>
  <c r="A2283" i="4"/>
  <c r="B2313" i="4"/>
  <c r="C2095" i="4"/>
  <c r="A2106" i="4"/>
  <c r="B2233" i="4"/>
  <c r="B2264" i="4"/>
  <c r="A2045" i="4"/>
  <c r="A2060" i="4"/>
  <c r="B2274" i="4"/>
  <c r="B2196" i="4"/>
  <c r="A2066" i="4"/>
  <c r="A2073" i="4"/>
  <c r="C2269" i="4"/>
  <c r="C2176" i="4"/>
  <c r="B2218" i="4"/>
  <c r="C2047" i="4"/>
  <c r="C2064" i="4"/>
  <c r="A2166" i="4"/>
  <c r="C2263" i="4"/>
  <c r="B2115" i="4"/>
  <c r="A2184" i="4"/>
  <c r="A2109" i="4"/>
  <c r="A2310" i="4"/>
  <c r="B2072" i="4"/>
  <c r="A2172" i="4"/>
  <c r="A2313" i="4"/>
  <c r="B2065" i="4"/>
  <c r="A2226" i="4"/>
  <c r="C2074" i="4"/>
  <c r="C2056" i="4"/>
  <c r="C2092" i="4"/>
  <c r="B2163" i="4"/>
  <c r="A2275" i="4"/>
  <c r="C2254" i="4"/>
  <c r="C2166" i="4"/>
  <c r="B2151" i="4"/>
  <c r="A2082" i="4"/>
  <c r="A2118" i="4"/>
  <c r="C2051" i="4"/>
  <c r="C2256" i="4"/>
  <c r="B2315" i="4"/>
  <c r="A2278" i="4"/>
  <c r="C2283" i="4"/>
  <c r="C2191" i="4"/>
  <c r="C2097" i="4"/>
  <c r="C2211" i="4"/>
  <c r="B2227" i="4"/>
  <c r="B2319" i="4"/>
  <c r="C2237" i="4"/>
  <c r="B2101" i="4"/>
  <c r="A2065" i="4"/>
  <c r="B2247" i="4"/>
  <c r="A2170" i="4"/>
  <c r="B2148" i="4"/>
  <c r="C2306" i="4"/>
  <c r="A2252" i="4"/>
  <c r="A2205" i="4"/>
  <c r="C2276" i="4"/>
  <c r="B2260" i="4"/>
  <c r="C2102" i="4"/>
  <c r="C2076" i="4"/>
  <c r="C2249" i="4"/>
  <c r="A2242" i="4"/>
  <c r="C2144" i="4"/>
  <c r="B2135" i="4"/>
  <c r="A2219" i="4"/>
  <c r="B2083" i="4"/>
  <c r="A2319" i="4"/>
  <c r="B2121" i="4"/>
  <c r="C2125" i="4"/>
  <c r="C2174" i="4"/>
  <c r="A2230" i="4"/>
  <c r="A2070" i="4"/>
  <c r="C2154" i="4"/>
  <c r="B2224" i="4"/>
  <c r="A2255" i="4"/>
  <c r="B2116" i="4"/>
  <c r="C2187" i="4"/>
  <c r="C2195" i="4"/>
  <c r="B2267" i="4"/>
  <c r="A2189" i="4"/>
  <c r="A2301" i="4"/>
  <c r="C2313" i="4"/>
  <c r="B2200" i="4"/>
  <c r="A2129" i="4"/>
  <c r="C2291" i="4"/>
  <c r="C2060" i="4"/>
  <c r="B2156" i="4"/>
  <c r="A2146" i="4"/>
  <c r="B2235" i="4"/>
  <c r="B2164" i="4"/>
  <c r="C2070" i="4"/>
  <c r="A2249" i="4"/>
  <c r="B2138" i="4"/>
  <c r="B2199" i="4"/>
  <c r="B2095" i="4"/>
  <c r="A2201" i="4"/>
  <c r="B2193" i="4"/>
  <c r="C2242" i="4"/>
  <c r="C2297" i="4"/>
  <c r="C2215" i="4"/>
  <c r="C2298" i="4"/>
  <c r="C2178" i="4"/>
  <c r="A2297" i="4"/>
  <c r="B2237" i="4"/>
  <c r="C2299" i="4"/>
  <c r="B2321" i="4"/>
  <c r="C2101" i="4"/>
  <c r="C2168" i="4"/>
  <c r="B2044" i="4"/>
  <c r="C2169" i="4"/>
  <c r="C2209" i="4"/>
  <c r="C2107" i="4"/>
  <c r="C2221" i="4"/>
  <c r="C2128" i="4"/>
  <c r="C2280" i="4"/>
  <c r="B2190" i="4"/>
  <c r="C2241" i="4"/>
  <c r="B2229" i="4"/>
  <c r="A2047" i="4"/>
  <c r="B2251" i="4"/>
  <c r="B2055" i="4"/>
  <c r="A2237" i="4"/>
  <c r="C2217" i="4"/>
  <c r="C2119" i="4"/>
  <c r="B2149" i="4"/>
  <c r="B2177" i="4"/>
  <c r="C2282" i="4"/>
  <c r="B2172" i="4"/>
  <c r="C2234" i="4"/>
  <c r="B2253" i="4"/>
  <c r="C2314" i="4"/>
  <c r="C2181" i="4"/>
  <c r="A2287" i="4"/>
  <c r="C2059" i="4"/>
  <c r="C2197" i="4"/>
  <c r="C2050" i="4"/>
  <c r="C2110" i="4"/>
  <c r="B2216" i="4"/>
  <c r="B2303" i="4"/>
  <c r="C2098" i="4"/>
  <c r="C2156" i="4"/>
  <c r="A2295" i="4"/>
  <c r="C2129" i="4"/>
  <c r="C2238" i="4"/>
  <c r="B2112" i="4"/>
  <c r="C2320" i="4"/>
  <c r="A2203" i="4"/>
  <c r="A2051" i="4"/>
  <c r="B2137" i="4"/>
  <c r="B2057" i="4"/>
  <c r="B2131" i="4"/>
  <c r="A2196" i="4"/>
  <c r="C2268" i="4"/>
  <c r="B2257" i="4"/>
  <c r="A2054" i="4"/>
  <c r="C2058" i="4"/>
  <c r="B2142" i="4"/>
  <c r="B2212" i="4"/>
  <c r="A2311" i="4"/>
  <c r="B2071" i="4"/>
  <c r="C2253" i="4"/>
  <c r="A2194" i="4"/>
  <c r="A2288" i="4"/>
  <c r="B2126" i="4"/>
  <c r="C2140" i="4"/>
  <c r="B2150" i="4"/>
  <c r="A2282" i="4"/>
  <c r="A2123" i="4"/>
  <c r="A2044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<sst xmlns="http://schemas.openxmlformats.org/spreadsheetml/2006/main" count="6997" uniqueCount="4342">
  <si>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</si>
  <si>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</si>
  <si>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</si>
  <si>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</si>
  <si>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</si>
  <si>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</si>
  <si>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</si>
  <si>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</si>
  <si>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</si>
  <si>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</si>
  <si>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</si>
  <si>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</si>
  <si>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</si>
  <si>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</si>
  <si>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</si>
  <si>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</si>
  <si>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</si>
  <si>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</si>
  <si>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</si>
  <si>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</si>
  <si>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</si>
  <si>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</si>
  <si>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</si>
  <si>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</si>
  <si>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</si>
  <si>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</si>
  <si>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</si>
  <si>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</si>
  <si>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</si>
  <si>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</si>
  <si>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</si>
  <si>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</si>
  <si>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</si>
  <si>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</si>
  <si>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</si>
  <si>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</si>
  <si>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</si>
  <si>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</si>
  <si>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</si>
  <si>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</si>
  <si>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</si>
  <si>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</si>
  <si>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</si>
  <si>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</si>
  <si>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</si>
  <si>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</si>
  <si>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</si>
  <si>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</si>
  <si>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</si>
  <si>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</si>
  <si>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</si>
  <si>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</si>
  <si>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</si>
  <si>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</si>
  <si>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</si>
  <si>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</si>
  <si>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</si>
  <si>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</si>
  <si>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</si>
  <si>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</si>
  <si>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</si>
  <si>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</si>
  <si>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</si>
  <si>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</si>
  <si>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</si>
  <si>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</si>
  <si>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</si>
  <si>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</si>
  <si>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</si>
  <si>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</si>
  <si>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</si>
  <si>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</si>
  <si>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</si>
  <si>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</si>
  <si>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</si>
  <si>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</si>
  <si>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</si>
  <si>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</si>
  <si>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</si>
  <si>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</si>
  <si>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</si>
  <si>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</si>
  <si>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</si>
  <si>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</si>
  <si>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</si>
  <si>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</si>
  <si>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</si>
  <si>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</si>
  <si>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</si>
  <si>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</si>
  <si>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</si>
  <si>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</si>
  <si>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</si>
  <si>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</si>
  <si>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</si>
  <si>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</si>
  <si>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</si>
  <si>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</si>
  <si>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</si>
  <si>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</si>
  <si>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</si>
  <si>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</si>
  <si>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</si>
  <si>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</si>
  <si>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</si>
  <si>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</si>
  <si>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</si>
  <si>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</si>
  <si>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</si>
  <si>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</si>
  <si>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</si>
  <si>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</si>
  <si>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</si>
  <si>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</si>
  <si>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</si>
  <si>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</si>
  <si>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</si>
  <si>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</si>
  <si>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</si>
  <si>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</si>
  <si>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</si>
  <si>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</si>
  <si>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</si>
  <si>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</si>
  <si>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</si>
  <si>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</si>
  <si>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</si>
  <si>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</si>
  <si>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</si>
  <si>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</si>
  <si>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</si>
  <si>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</si>
  <si>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</si>
  <si>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</si>
  <si>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</si>
  <si>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</si>
  <si>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</si>
  <si>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</si>
  <si>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</si>
  <si>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</si>
  <si>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</si>
  <si>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</si>
  <si>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</si>
  <si>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</si>
  <si>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</si>
  <si>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</si>
  <si>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</si>
  <si>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</si>
  <si>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</si>
  <si>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</si>
  <si>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</si>
  <si>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</si>
  <si>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</si>
  <si>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</si>
  <si>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</si>
  <si>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</si>
  <si>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</si>
  <si>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</si>
  <si>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</si>
  <si>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</si>
  <si>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</si>
  <si>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</si>
  <si>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</si>
  <si>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</si>
  <si>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</si>
  <si>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</si>
  <si>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</si>
  <si>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</si>
  <si>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</si>
  <si>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</si>
  <si>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</si>
  <si>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</si>
  <si>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</si>
  <si>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</si>
  <si>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</si>
  <si>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</si>
  <si>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</si>
  <si>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</si>
  <si>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</si>
  <si>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</si>
  <si>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</si>
  <si>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</si>
  <si>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</si>
  <si>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</si>
  <si>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</si>
  <si>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</si>
  <si>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</si>
  <si>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</si>
  <si>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</si>
  <si>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</si>
  <si>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</si>
  <si>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</si>
  <si>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</si>
  <si>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</si>
  <si>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</si>
  <si>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</si>
  <si>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</si>
  <si>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</si>
  <si>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</si>
  <si>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</si>
  <si>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</si>
  <si>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</si>
  <si>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</si>
  <si>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</si>
  <si>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</si>
  <si>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</si>
  <si>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</si>
  <si>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</si>
  <si>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</si>
  <si>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</si>
  <si>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</si>
  <si>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</si>
  <si>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</si>
  <si>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</si>
  <si>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</si>
  <si>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</si>
  <si>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</si>
  <si>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</si>
  <si>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</si>
  <si>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</si>
  <si>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</si>
  <si>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</si>
  <si>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</si>
  <si>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</si>
  <si>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</si>
  <si>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</si>
  <si>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</si>
  <si>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</si>
  <si>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</si>
  <si>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</si>
  <si>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</si>
  <si>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</si>
  <si>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</si>
  <si>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</si>
  <si>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</si>
  <si>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</si>
  <si>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</si>
  <si>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</si>
  <si>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</si>
  <si>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</si>
  <si>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</si>
  <si>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</si>
  <si>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</si>
  <si>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</si>
  <si>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</si>
  <si>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</si>
  <si>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</si>
  <si>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</si>
  <si>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</si>
  <si>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</si>
  <si>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</si>
  <si>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</si>
  <si>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</si>
  <si>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</si>
  <si>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</si>
  <si>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</si>
  <si>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</si>
  <si>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</si>
  <si>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</si>
  <si>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</si>
  <si>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</si>
  <si>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</si>
  <si>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</si>
  <si>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</si>
  <si>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</si>
  <si>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</si>
  <si>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</si>
  <si>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</si>
  <si>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</si>
  <si>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</si>
  <si>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</si>
  <si>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</si>
  <si>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</si>
  <si>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</si>
  <si>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</si>
  <si>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</si>
  <si>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</si>
  <si>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</si>
  <si>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</si>
  <si>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</si>
  <si>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</si>
  <si>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</si>
  <si>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</si>
  <si>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</si>
  <si>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</si>
  <si>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</si>
  <si>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</si>
  <si>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</si>
  <si>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</si>
  <si>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</si>
  <si>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</si>
  <si>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</si>
  <si>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</si>
  <si>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</si>
  <si>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</si>
  <si>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</si>
  <si>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</si>
  <si>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</si>
  <si>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</si>
  <si>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</si>
  <si>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</si>
  <si>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</si>
  <si>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</si>
  <si>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</si>
  <si>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</si>
  <si>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</si>
  <si>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</si>
  <si>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</si>
  <si>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</si>
  <si>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</si>
  <si>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</si>
  <si>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</si>
  <si>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</si>
  <si>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</si>
  <si>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</si>
  <si>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</si>
  <si>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</si>
  <si>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</si>
  <si>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</si>
  <si>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</si>
  <si>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</si>
  <si>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</si>
  <si>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</si>
  <si>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</si>
  <si>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</si>
  <si>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</si>
  <si>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</si>
  <si>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</si>
  <si>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</si>
  <si>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</si>
  <si>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</si>
  <si>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</si>
  <si>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</si>
  <si>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</si>
  <si>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</si>
  <si>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</si>
  <si>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</si>
  <si>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</si>
  <si>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</si>
  <si>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</si>
  <si>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</si>
  <si>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</si>
  <si>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</si>
  <si>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</si>
  <si>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</si>
  <si>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</si>
  <si>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</si>
  <si>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</si>
  <si>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</si>
  <si>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</si>
  <si>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</si>
  <si>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</si>
  <si>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</si>
  <si>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</si>
  <si>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</si>
  <si>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</si>
  <si>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</si>
  <si>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</si>
  <si>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</si>
  <si>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</si>
  <si>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</si>
  <si>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</si>
  <si>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</si>
  <si>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</si>
  <si>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</si>
  <si>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</si>
  <si>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</si>
  <si>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</si>
  <si>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</si>
  <si>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</si>
  <si>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96 Tab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</si>
  <si>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</si>
  <si>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</si>
  <si>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</si>
  <si>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</si>
  <si>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</si>
  <si>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</si>
  <si>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</si>
  <si>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</si>
  <si>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</si>
  <si>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</si>
  <si>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</si>
  <si>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</si>
  <si>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</si>
  <si>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</si>
  <si>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</si>
  <si>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</si>
  <si>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</si>
  <si>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</si>
  <si>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</si>
  <si>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</si>
  <si>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</si>
  <si>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</si>
  <si>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</si>
  <si>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</si>
  <si>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</si>
  <si>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</si>
  <si>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</si>
  <si>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</si>
  <si>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</si>
  <si>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</si>
  <si>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</si>
  <si>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</si>
  <si>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</si>
  <si>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</si>
  <si>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</si>
  <si>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</si>
  <si>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</si>
  <si>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</si>
  <si>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</si>
  <si>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</si>
  <si>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</si>
  <si>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</si>
  <si>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</si>
  <si>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</si>
  <si>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</si>
  <si>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</si>
  <si>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</si>
  <si>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</si>
  <si>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</si>
  <si>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</si>
  <si>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</si>
  <si>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</si>
  <si>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</si>
  <si>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</si>
  <si>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</si>
  <si>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</si>
  <si>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</si>
  <si>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</si>
  <si>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</si>
  <si>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</si>
  <si>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</si>
  <si>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</si>
  <si>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</si>
  <si>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</si>
  <si>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</si>
  <si>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</si>
  <si>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</si>
  <si>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</si>
  <si>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</si>
  <si>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</si>
  <si>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</si>
  <si>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</si>
  <si>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</si>
  <si>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</si>
  <si>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</si>
  <si>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</si>
  <si>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</si>
  <si>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</si>
  <si>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</si>
  <si>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</si>
  <si>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</si>
  <si>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</si>
  <si>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</si>
  <si>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</si>
  <si>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</si>
  <si>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</si>
  <si>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</si>
  <si>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</si>
  <si>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</si>
  <si>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</si>
  <si>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</si>
  <si>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</si>
  <si>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</si>
  <si>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</si>
  <si>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</si>
  <si>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</si>
  <si>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</si>
  <si>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</si>
  <si>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</si>
  <si>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</si>
  <si>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</si>
  <si>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</si>
  <si>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</si>
  <si>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</si>
  <si>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</si>
  <si>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</si>
  <si>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</si>
  <si>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</si>
  <si>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</si>
  <si>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</si>
  <si>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</si>
  <si>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</si>
  <si>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</si>
  <si>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</si>
  <si>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</si>
  <si>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</si>
  <si>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</si>
  <si>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</si>
  <si>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</si>
  <si>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</si>
  <si>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</si>
  <si>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</si>
  <si>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</si>
  <si>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</si>
  <si>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</si>
  <si>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</si>
  <si>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</si>
  <si>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</si>
  <si>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</si>
  <si>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</si>
  <si>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</si>
  <si>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</si>
  <si>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</si>
  <si>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</si>
  <si>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</si>
  <si>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</si>
  <si>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</si>
  <si>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</si>
  <si>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</si>
  <si>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</si>
  <si>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</si>
  <si>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</si>
  <si>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</si>
  <si>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</si>
  <si>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</si>
  <si>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</si>
  <si>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</si>
  <si>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</si>
  <si>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</si>
  <si>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</si>
  <si>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</si>
  <si>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</si>
  <si>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</si>
  <si>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</si>
  <si>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</si>
  <si>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</si>
  <si>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</si>
  <si>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</si>
  <si>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</si>
  <si>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</si>
  <si>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</si>
  <si>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</si>
  <si>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</si>
  <si>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</si>
  <si>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</si>
  <si>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</si>
  <si>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</si>
  <si>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</si>
  <si>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</si>
  <si>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</si>
  <si>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</si>
  <si>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</si>
  <si>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</si>
  <si>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</si>
  <si>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</si>
  <si>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</si>
  <si>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</si>
  <si>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</si>
  <si>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</si>
  <si>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</si>
  <si>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</si>
  <si>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</si>
  <si>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</si>
  <si>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</si>
  <si>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</si>
  <si>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</si>
  <si>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</si>
  <si>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</si>
  <si>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</si>
  <si>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</si>
  <si>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</si>
  <si>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</si>
  <si>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</si>
  <si>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</si>
  <si>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</si>
  <si>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</si>
  <si>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</si>
  <si>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</si>
  <si>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</si>
  <si>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</si>
  <si>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</si>
  <si>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</si>
  <si>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</si>
  <si>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</si>
  <si>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</si>
  <si>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</si>
  <si>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</si>
  <si>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</si>
  <si>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</si>
  <si>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</si>
  <si>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</si>
  <si>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</si>
  <si>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</si>
  <si>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</si>
  <si>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</si>
  <si>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</si>
  <si>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</si>
  <si>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</si>
  <si>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</si>
  <si>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</si>
  <si>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</si>
  <si>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</si>
  <si>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</si>
  <si>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</si>
  <si>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</si>
  <si>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</si>
  <si>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</si>
  <si>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</si>
  <si>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</si>
  <si>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</si>
  <si>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</si>
  <si>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</si>
  <si>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</si>
  <si>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</si>
  <si>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</si>
  <si>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</si>
  <si>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</si>
  <si>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</si>
  <si>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</si>
  <si>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</si>
  <si>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</si>
  <si>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</si>
  <si>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</si>
  <si>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</si>
  <si>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</si>
  <si>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</si>
  <si>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</si>
  <si>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</si>
  <si>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</si>
  <si>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</si>
  <si>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</si>
  <si>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</si>
  <si>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</si>
  <si>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</si>
  <si>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</si>
  <si>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</si>
  <si>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</si>
  <si>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</si>
  <si>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</si>
  <si>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</si>
  <si>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</si>
  <si>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</si>
  <si>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</si>
  <si>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</si>
  <si>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</si>
  <si>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</si>
  <si>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</si>
  <si>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</si>
  <si>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</si>
  <si>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</si>
  <si>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</si>
  <si>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</si>
  <si>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</si>
  <si>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</si>
  <si>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</si>
  <si>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</si>
  <si>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</si>
  <si>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</si>
  <si>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</si>
  <si>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</si>
  <si>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</si>
  <si>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</si>
  <si>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</si>
  <si>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</si>
  <si>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</si>
  <si>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</si>
  <si>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</si>
  <si>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</si>
  <si>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</si>
  <si>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</si>
  <si>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</si>
  <si>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</si>
  <si>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</si>
  <si>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</si>
  <si>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</si>
  <si>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</si>
  <si>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</si>
  <si>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</si>
  <si>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</si>
  <si>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</si>
  <si>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</si>
  <si>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</si>
  <si>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</si>
  <si>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</si>
  <si>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</si>
  <si>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</si>
  <si>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</si>
  <si>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</si>
  <si>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</si>
  <si>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</si>
  <si>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</si>
  <si>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</si>
  <si>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</si>
  <si>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</si>
  <si>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</si>
  <si>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</si>
  <si>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</si>
  <si>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</si>
  <si>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</si>
  <si>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</si>
  <si>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</si>
  <si>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</si>
  <si>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</si>
  <si>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</si>
  <si>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</si>
  <si>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</si>
  <si>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</si>
  <si>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</si>
  <si>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</si>
  <si>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</si>
  <si>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</si>
  <si>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</si>
  <si>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</si>
  <si>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</si>
  <si>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</si>
  <si>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</si>
  <si>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</si>
  <si>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</si>
  <si>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</si>
  <si>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</si>
  <si>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</si>
  <si>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</si>
  <si>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</si>
  <si>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</si>
  <si>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</si>
  <si>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</si>
  <si>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</si>
  <si>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</si>
  <si>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</si>
  <si>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</si>
  <si>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</si>
  <si>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</si>
  <si>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</si>
  <si>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</si>
  <si>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</si>
  <si>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</si>
  <si>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</si>
  <si>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</si>
  <si>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</si>
  <si>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</si>
  <si>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</si>
  <si>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</si>
  <si>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</si>
  <si>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</si>
  <si>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</si>
  <si>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</si>
  <si>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</si>
  <si>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</si>
  <si>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</si>
  <si>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</si>
  <si>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</si>
  <si>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</si>
  <si>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</si>
  <si>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7 ls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</si>
  <si>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</si>
  <si>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</si>
  <si>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</si>
  <si>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</si>
  <si>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</si>
  <si>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</si>
  <si>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</si>
  <si>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</si>
  <si>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</si>
  <si>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</si>
  <si>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</si>
  <si>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</si>
  <si>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</si>
  <si>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</si>
  <si>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</si>
  <si>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</si>
  <si>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</si>
  <si>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</si>
  <si>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</si>
  <si>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</si>
  <si>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</si>
  <si>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</si>
  <si>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</si>
  <si>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</si>
  <si>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</si>
  <si>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</si>
  <si>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</si>
  <si>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</si>
  <si>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</si>
  <si>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</si>
  <si>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</si>
  <si>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</si>
  <si>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</si>
  <si>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</si>
  <si>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</si>
  <si>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</si>
  <si>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</si>
  <si>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</si>
  <si>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</si>
  <si>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</si>
  <si>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</si>
  <si>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</si>
  <si>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</si>
  <si>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</si>
  <si>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</si>
  <si>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</si>
  <si>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</si>
  <si>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</si>
  <si>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</si>
  <si>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</si>
  <si>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</si>
  <si>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</si>
  <si>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</si>
  <si>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</si>
  <si>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</si>
  <si>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</si>
  <si>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</si>
  <si>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</si>
  <si>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</si>
  <si>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</si>
  <si>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</si>
  <si>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</si>
  <si>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</si>
  <si>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</si>
  <si>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</si>
  <si>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</si>
  <si>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</si>
  <si>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</si>
  <si>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</si>
  <si>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</si>
  <si>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</si>
  <si>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</si>
  <si>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</si>
  <si>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</si>
  <si>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</si>
  <si>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</si>
  <si>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</si>
  <si>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</si>
  <si>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</si>
  <si>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</si>
  <si>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</si>
  <si>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</si>
  <si>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</si>
  <si>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</si>
  <si>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</si>
  <si>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</si>
  <si>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</si>
  <si>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</si>
  <si>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</si>
  <si>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</si>
  <si>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</si>
  <si>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</si>
  <si>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</si>
  <si>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</si>
  <si>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</si>
  <si>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</si>
  <si>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</si>
  <si>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</si>
  <si>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</si>
  <si>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</si>
  <si>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</si>
  <si>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</si>
  <si>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</si>
  <si>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</si>
  <si>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</si>
  <si>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</si>
  <si>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</si>
  <si>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</si>
  <si>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</si>
  <si>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</si>
  <si>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</si>
  <si>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</si>
  <si>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</si>
  <si>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</si>
  <si>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</si>
  <si>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</si>
  <si>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</si>
  <si>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</si>
  <si>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</si>
  <si>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</si>
  <si>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</si>
  <si>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</si>
  <si>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</si>
  <si>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</si>
  <si>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</si>
  <si>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</si>
  <si>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</si>
  <si>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</si>
  <si>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</si>
  <si>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</si>
  <si>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</si>
  <si>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</si>
  <si>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</si>
  <si>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</si>
  <si>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</si>
  <si>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</si>
  <si>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</si>
  <si>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</si>
  <si>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</si>
  <si>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</si>
  <si>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</si>
  <si>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</si>
  <si>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</si>
  <si>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</si>
  <si>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</si>
  <si>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</si>
  <si>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</si>
  <si>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</si>
  <si>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</si>
  <si>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</si>
  <si>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</si>
  <si>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</si>
  <si>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</si>
  <si>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</si>
  <si>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</si>
  <si>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</si>
  <si>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</si>
  <si>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</si>
  <si>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</si>
  <si>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</si>
  <si>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</si>
  <si>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</si>
  <si>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</si>
  <si>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</si>
  <si>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</si>
  <si>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</si>
  <si>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</si>
  <si>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</si>
  <si>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</si>
  <si>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</si>
  <si>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</si>
  <si>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</si>
  <si>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</si>
  <si>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</si>
  <si>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</si>
  <si>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</si>
  <si>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</si>
  <si>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</si>
  <si>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</si>
  <si>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</si>
  <si>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</si>
  <si>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</si>
  <si>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</si>
  <si>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</si>
  <si>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</si>
  <si>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</si>
  <si>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</si>
  <si>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</si>
  <si>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</si>
  <si>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</si>
  <si>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</si>
  <si>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</si>
  <si>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</si>
  <si>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</si>
  <si>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</si>
  <si>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</si>
  <si>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</si>
  <si>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</si>
  <si>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</si>
  <si>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</si>
  <si>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</si>
  <si>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</si>
  <si>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</si>
  <si>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</si>
  <si>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</si>
  <si>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</si>
  <si>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</si>
  <si>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</si>
  <si>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</si>
  <si>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</si>
  <si>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</si>
  <si>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</si>
  <si>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</si>
  <si>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</si>
  <si>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</si>
  <si>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</si>
  <si>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</si>
  <si>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</si>
  <si>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</si>
  <si>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</si>
  <si>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</si>
  <si>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</si>
  <si>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</si>
  <si>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</si>
  <si>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</si>
  <si>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</si>
  <si>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</si>
  <si>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</si>
  <si>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</si>
  <si>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</si>
  <si>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</si>
  <si>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</si>
  <si>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</si>
  <si>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</si>
  <si>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</si>
  <si>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</si>
  <si>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</si>
  <si>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</si>
  <si>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</si>
  <si>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</si>
  <si>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</si>
  <si>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</si>
  <si>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</si>
  <si>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</si>
  <si>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</si>
  <si>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</si>
  <si>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</si>
  <si>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</si>
  <si>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</si>
  <si>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</si>
  <si>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</si>
  <si>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</si>
  <si>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</si>
  <si>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</si>
  <si>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</si>
  <si>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</si>
  <si>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</si>
  <si>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</si>
  <si>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</si>
  <si>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</si>
  <si>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</si>
  <si>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</si>
  <si>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</si>
  <si>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</si>
  <si>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</si>
  <si>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</si>
  <si>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</si>
  <si>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</si>
  <si>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</si>
  <si>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</si>
  <si>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</si>
  <si>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</si>
  <si>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</si>
  <si>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</si>
  <si>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</si>
  <si>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</si>
  <si>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</si>
  <si>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</si>
  <si>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</si>
  <si>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</si>
  <si>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</si>
  <si>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</si>
  <si>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</si>
  <si>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</si>
  <si>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</si>
  <si>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</si>
  <si>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</si>
  <si>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</si>
  <si>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</si>
  <si>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</si>
  <si>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</si>
  <si>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</si>
  <si>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</si>
  <si>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</si>
  <si>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</si>
  <si>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</si>
  <si>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</si>
  <si>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</si>
  <si>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</si>
  <si>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</si>
  <si>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</si>
  <si>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</si>
  <si>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</si>
  <si>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</si>
  <si>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</si>
  <si>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</si>
  <si>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</si>
  <si>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</si>
  <si>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</si>
  <si>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</si>
  <si>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</si>
  <si>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</si>
  <si>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</si>
  <si>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</si>
  <si>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</si>
  <si>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</si>
  <si>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</si>
  <si>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</si>
  <si>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</si>
  <si>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</si>
  <si>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</si>
  <si>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</si>
  <si>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</si>
  <si>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</si>
  <si>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</si>
  <si>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</si>
  <si>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</si>
  <si>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</si>
  <si>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</si>
  <si>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</si>
  <si>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</si>
  <si>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</si>
  <si>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</si>
  <si>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</si>
  <si>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</si>
  <si>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</si>
  <si>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</si>
  <si>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</si>
  <si>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</si>
  <si>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</si>
  <si>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</si>
  <si>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</si>
  <si>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</si>
  <si>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</si>
  <si>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</si>
  <si>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</si>
  <si>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</si>
  <si>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</si>
  <si>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</si>
  <si>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</si>
  <si>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</si>
  <si>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</si>
  <si>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</si>
  <si>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</si>
  <si>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</si>
  <si>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</si>
  <si>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</si>
  <si>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</si>
  <si>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</si>
  <si>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</si>
  <si>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</si>
  <si>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</si>
  <si>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</si>
  <si>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</si>
  <si>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</si>
  <si>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</si>
  <si>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</si>
  <si>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</si>
  <si>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</si>
  <si>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</si>
  <si>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</si>
  <si>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</si>
  <si>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</si>
  <si>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</si>
  <si>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</si>
  <si>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</si>
  <si>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</si>
  <si>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</si>
  <si>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</si>
  <si>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</si>
  <si>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</si>
  <si>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</si>
  <si>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</si>
  <si>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</si>
  <si>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</si>
  <si>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</si>
  <si>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</si>
  <si>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</si>
  <si>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</si>
  <si>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</si>
  <si>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</si>
  <si>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</si>
  <si>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</si>
  <si>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</si>
  <si>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</si>
  <si>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</si>
  <si>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</si>
  <si>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</si>
  <si>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</si>
  <si>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</si>
  <si>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</si>
  <si>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</si>
  <si>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</si>
  <si>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</si>
  <si>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</si>
  <si>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</si>
  <si>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</si>
  <si>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</si>
  <si>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</si>
  <si>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</si>
  <si>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</si>
  <si>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</si>
  <si>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</si>
  <si>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</si>
  <si>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</si>
  <si>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</si>
  <si>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</si>
  <si>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</si>
  <si>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</si>
  <si>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</si>
  <si>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</si>
  <si>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</si>
  <si>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</si>
  <si>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</si>
  <si>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</si>
  <si>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</si>
  <si>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</si>
  <si>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</si>
  <si>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</si>
  <si>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</si>
  <si>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</si>
  <si>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</si>
  <si>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</si>
  <si>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</si>
  <si>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</si>
  <si>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</si>
  <si>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</si>
  <si>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</si>
  <si>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</si>
  <si>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</si>
  <si>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</si>
  <si>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</si>
  <si>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</si>
  <si>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</si>
  <si>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</si>
  <si>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</si>
  <si>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</si>
  <si>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</si>
  <si>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</si>
  <si>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</si>
  <si>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</si>
  <si>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</si>
  <si>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</si>
  <si>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</si>
  <si>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</si>
  <si>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</si>
  <si>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</si>
  <si>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</si>
  <si>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</si>
  <si>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</si>
  <si>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</si>
  <si>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</si>
  <si>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</si>
  <si>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</si>
  <si>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</si>
  <si>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</si>
  <si>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</si>
  <si>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</si>
  <si>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</si>
  <si>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</si>
  <si>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</si>
  <si>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</si>
  <si>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</si>
  <si>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</si>
  <si>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</si>
  <si>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</si>
  <si>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</si>
  <si>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</si>
  <si>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</si>
  <si>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</si>
  <si>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</si>
  <si>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</si>
  <si>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</si>
  <si>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</si>
  <si>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</si>
  <si>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</si>
  <si>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</si>
  <si>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</si>
  <si>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</si>
  <si>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</si>
  <si>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</si>
  <si>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</si>
  <si>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</si>
  <si>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</si>
  <si>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</si>
  <si>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</si>
  <si>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</si>
  <si>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</si>
  <si>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</si>
  <si>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</si>
  <si>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</si>
  <si>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</si>
  <si>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</si>
  <si>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</si>
  <si>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</si>
  <si>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</si>
  <si>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</si>
  <si>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</si>
  <si>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</si>
  <si>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</si>
  <si>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</si>
  <si>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</si>
  <si>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</si>
  <si>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</si>
  <si>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</si>
  <si>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</si>
  <si>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</si>
  <si>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</si>
  <si>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</si>
  <si>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</si>
  <si>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</si>
  <si>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</si>
  <si>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</si>
  <si>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</si>
  <si>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</si>
  <si>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</si>
  <si>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</si>
  <si>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</si>
  <si>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</si>
  <si>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</si>
  <si>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</si>
  <si>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</si>
  <si>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</si>
  <si>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</si>
  <si>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</si>
  <si>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</si>
  <si>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</si>
  <si>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</si>
  <si>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</si>
  <si>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</si>
  <si>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</si>
  <si>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</si>
  <si>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</si>
  <si>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</si>
  <si>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</si>
  <si>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</si>
  <si>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</si>
  <si>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</si>
  <si>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</si>
  <si>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</si>
  <si>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</si>
  <si>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</si>
  <si>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</si>
  <si>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</si>
  <si>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</si>
  <si>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</si>
  <si>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</si>
  <si>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</si>
  <si>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</si>
  <si>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</si>
  <si>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</si>
  <si>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</si>
  <si>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</si>
  <si>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</si>
  <si>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</si>
  <si>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</si>
  <si>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</si>
  <si>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</si>
  <si>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</si>
  <si>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</si>
  <si>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</si>
  <si>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</si>
  <si>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</si>
  <si>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</si>
  <si>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</si>
  <si>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</si>
  <si>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</si>
  <si>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</si>
  <si>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</si>
  <si>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</si>
  <si>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</si>
  <si>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</si>
  <si>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</si>
  <si>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</si>
  <si>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</si>
  <si>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</si>
  <si>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</si>
  <si>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</si>
  <si>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</si>
  <si>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</si>
  <si>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</si>
  <si>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</si>
  <si>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</si>
  <si>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</si>
  <si>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</si>
  <si>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</si>
  <si>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</si>
  <si>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</si>
  <si>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</si>
  <si>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</si>
  <si>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</si>
  <si>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</si>
  <si>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</si>
  <si>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</si>
  <si>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</si>
  <si>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</si>
  <si>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</si>
  <si>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</si>
  <si>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</si>
  <si>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</si>
  <si>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</si>
  <si>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</si>
  <si>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</si>
  <si>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</si>
  <si>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</si>
  <si>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</si>
  <si>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</si>
  <si>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</si>
  <si>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</si>
  <si>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</si>
  <si>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</si>
  <si>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</si>
  <si>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</si>
  <si>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</si>
  <si>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</si>
  <si>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</si>
  <si>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</si>
  <si>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</si>
  <si>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</si>
  <si>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</si>
  <si>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</si>
  <si>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</si>
  <si>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</si>
  <si>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</si>
  <si>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</si>
  <si>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</si>
  <si>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</si>
  <si>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</si>
  <si>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</si>
  <si>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</si>
  <si>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</si>
  <si>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</si>
  <si>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</si>
  <si>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</si>
  <si>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</si>
  <si>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</si>
  <si>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</si>
  <si>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</si>
  <si>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</si>
  <si>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</si>
  <si>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</si>
  <si>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</si>
  <si>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</si>
  <si>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</si>
  <si>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</si>
  <si>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</si>
  <si>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</si>
  <si>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</si>
  <si>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</si>
  <si>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</si>
  <si>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</si>
  <si>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</si>
  <si>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</si>
  <si>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</si>
  <si>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</si>
  <si>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</si>
  <si>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</si>
  <si>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</si>
  <si>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</si>
  <si>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</si>
  <si>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</si>
  <si>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</si>
  <si>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</si>
  <si>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</si>
  <si>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</si>
  <si>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</si>
  <si>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</si>
  <si>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</si>
  <si>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</si>
  <si>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</si>
  <si>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</si>
  <si>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</si>
  <si>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</si>
  <si>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</si>
  <si>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</si>
  <si>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</si>
  <si>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</si>
  <si>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</si>
  <si>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</si>
  <si>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</si>
  <si>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</si>
  <si>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</si>
  <si>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</si>
  <si>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</si>
  <si>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</si>
  <si>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</si>
  <si>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</si>
  <si>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</si>
  <si>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</si>
  <si>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</si>
  <si>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</si>
  <si>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</si>
  <si>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</si>
  <si>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</si>
  <si>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</si>
  <si>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</si>
  <si>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</si>
  <si>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</si>
  <si>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</si>
  <si>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</si>
  <si>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</si>
  <si>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</si>
  <si>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</si>
  <si>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</si>
  <si>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</si>
  <si>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</si>
  <si>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</si>
  <si>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</si>
  <si>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</si>
  <si>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</si>
  <si>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</si>
  <si>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</si>
  <si>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</si>
  <si>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</si>
  <si>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</si>
  <si>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</si>
  <si>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</si>
  <si>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</si>
  <si>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</si>
  <si>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</si>
  <si>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</si>
  <si>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</si>
  <si>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</si>
  <si>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</si>
  <si>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</si>
  <si>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</si>
  <si>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</si>
  <si>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</si>
  <si>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</si>
  <si>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</si>
  <si>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</si>
  <si>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</si>
  <si>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</si>
  <si>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</si>
  <si>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</si>
  <si>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</si>
  <si>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</si>
  <si>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</si>
  <si>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</si>
  <si>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</si>
  <si>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</si>
  <si>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</si>
  <si>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</si>
  <si>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</si>
  <si>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</si>
  <si>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</si>
  <si>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</si>
  <si>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</si>
  <si>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</si>
  <si>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</si>
  <si>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</si>
  <si>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</si>
  <si>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</si>
  <si>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</si>
  <si>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</si>
  <si>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</si>
  <si>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</si>
  <si>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</si>
  <si>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</si>
  <si>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</si>
  <si>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</si>
  <si>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</si>
  <si>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</si>
  <si>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</si>
  <si>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</si>
  <si>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</si>
  <si>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</si>
  <si>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</si>
  <si>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</si>
  <si>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</si>
  <si>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</si>
  <si>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</si>
  <si>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</si>
  <si>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</si>
  <si>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</si>
  <si>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</si>
  <si>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</si>
  <si>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</si>
  <si>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</si>
  <si>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</si>
  <si>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</si>
  <si>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</si>
  <si>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</si>
  <si>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</si>
  <si>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</si>
  <si>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</si>
  <si>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</si>
  <si>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</si>
  <si>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</si>
  <si>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</si>
  <si>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</si>
  <si>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</si>
  <si>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</si>
  <si>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</si>
  <si>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</si>
  <si>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</si>
  <si>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</si>
  <si>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</si>
  <si>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</si>
  <si>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</si>
  <si>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</si>
  <si>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</si>
  <si>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</si>
  <si>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</si>
  <si>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</si>
  <si>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</si>
  <si>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</si>
  <si>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</si>
  <si>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</si>
  <si>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</si>
  <si>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</si>
  <si>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</si>
  <si>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</si>
  <si>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</si>
  <si>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</si>
  <si>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</si>
  <si>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</si>
  <si>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</si>
  <si>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</si>
  <si>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</si>
  <si>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</si>
  <si>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</si>
  <si>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</si>
  <si>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</si>
  <si>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</si>
  <si>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</si>
  <si>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</si>
  <si>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</si>
  <si>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</si>
  <si>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</si>
  <si>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</si>
  <si>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</si>
  <si>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</si>
  <si>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</si>
  <si>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</si>
  <si>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</si>
  <si>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</si>
  <si>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</si>
  <si>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</si>
  <si>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</si>
  <si>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</si>
  <si>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</si>
  <si>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</si>
  <si>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</si>
  <si>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</si>
  <si>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</si>
  <si>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</si>
  <si>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</si>
  <si>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</si>
  <si>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</si>
  <si>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</si>
  <si>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</si>
  <si>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</si>
  <si>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</si>
  <si>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</si>
  <si>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</si>
  <si>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</si>
  <si>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</si>
  <si>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</si>
  <si>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</si>
  <si>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</si>
  <si>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</si>
  <si>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</si>
  <si>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</si>
  <si>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</si>
  <si>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</si>
  <si>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</si>
  <si>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</si>
  <si>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</si>
  <si>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</si>
  <si>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</si>
  <si>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</si>
  <si>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</si>
  <si>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</si>
  <si>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</si>
  <si>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</si>
  <si>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</si>
  <si>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</si>
  <si>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</si>
  <si>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</si>
  <si>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</si>
  <si>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</si>
  <si>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</si>
  <si>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</si>
  <si>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</si>
  <si>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</si>
  <si>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</si>
  <si>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</si>
  <si>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</si>
  <si>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</si>
  <si>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</si>
  <si>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</si>
  <si>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</si>
  <si>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</si>
  <si>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</si>
  <si>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</si>
  <si>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</si>
  <si>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</si>
  <si>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</si>
  <si>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</si>
  <si>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</si>
  <si>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</si>
  <si>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</si>
  <si>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</si>
  <si>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</si>
  <si>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</si>
  <si>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</si>
  <si>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</si>
  <si>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</si>
  <si>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</si>
  <si>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</si>
  <si>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</si>
  <si>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</si>
  <si>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</si>
  <si>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</si>
  <si>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</si>
  <si>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</si>
  <si>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</si>
  <si>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</si>
  <si>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</si>
  <si>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</si>
  <si>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</si>
  <si>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</si>
  <si>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</si>
  <si>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</si>
  <si>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</si>
  <si>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</si>
  <si>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</si>
  <si>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</si>
  <si>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</si>
  <si>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</si>
  <si>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</si>
  <si>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</si>
  <si>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</si>
  <si>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</si>
  <si>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</si>
  <si>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</si>
  <si>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</si>
  <si>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</si>
  <si>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</si>
  <si>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</si>
  <si>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</si>
  <si>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</si>
  <si>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</si>
  <si>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</si>
  <si>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</si>
  <si>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</si>
  <si>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</si>
  <si>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</si>
  <si>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</si>
  <si>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</si>
  <si>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</si>
  <si>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</si>
  <si>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</si>
  <si>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</si>
  <si>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</si>
  <si>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</si>
  <si>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</si>
  <si>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</si>
  <si>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</si>
  <si>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</si>
  <si>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</si>
  <si>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</si>
  <si>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</si>
  <si>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</si>
  <si>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</si>
  <si>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</si>
  <si>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</si>
  <si>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</si>
  <si>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</si>
  <si>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</si>
  <si>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</si>
  <si>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</si>
  <si>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</si>
  <si>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</si>
  <si>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</si>
  <si>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</si>
  <si>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</si>
  <si>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</si>
  <si>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</si>
  <si>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</si>
  <si>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</si>
  <si>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</si>
  <si>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</si>
  <si>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</si>
  <si>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</si>
  <si>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</si>
  <si>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</si>
  <si>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</si>
  <si>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</si>
  <si>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</si>
  <si>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</si>
  <si>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</si>
  <si>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</si>
  <si>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</si>
  <si>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</si>
  <si>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</si>
  <si>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</si>
  <si>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</si>
  <si>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</si>
  <si>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</si>
  <si>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</si>
  <si>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</si>
  <si>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</si>
  <si>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</si>
  <si>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</si>
  <si>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</si>
  <si>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</si>
  <si>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</si>
  <si>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</si>
  <si>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</si>
  <si>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</si>
  <si>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</si>
  <si>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</si>
  <si>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</si>
  <si>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</si>
  <si>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</si>
  <si>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</si>
  <si>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</si>
  <si>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</si>
  <si>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</si>
  <si>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</si>
  <si>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</si>
  <si>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</si>
  <si>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</si>
  <si>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</si>
  <si>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</si>
  <si>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</si>
  <si>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</si>
  <si>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</si>
  <si>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</si>
  <si>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</si>
  <si>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</si>
  <si>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</si>
  <si>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</si>
  <si>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</si>
  <si>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</si>
  <si>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</si>
  <si>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</si>
  <si>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</si>
  <si>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</si>
  <si>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</si>
  <si>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</si>
  <si>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</si>
  <si>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</si>
  <si>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</si>
  <si>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</si>
  <si>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</si>
  <si>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</si>
  <si>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</si>
  <si>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</si>
  <si>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</si>
  <si>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</si>
  <si>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</si>
  <si>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</si>
  <si>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</si>
  <si>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</si>
  <si>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</si>
  <si>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</si>
  <si>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</si>
  <si>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</si>
  <si>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</si>
  <si>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</si>
  <si>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</si>
  <si>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</si>
  <si>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</si>
  <si>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</si>
  <si>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</si>
  <si>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</si>
  <si>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</si>
  <si>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</si>
  <si>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</si>
  <si>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</si>
  <si>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</si>
  <si>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</si>
  <si>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</si>
  <si>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</si>
  <si>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</si>
  <si>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</si>
  <si>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</si>
  <si>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</si>
  <si>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</si>
  <si>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</si>
  <si>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</si>
  <si>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</si>
  <si>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</si>
  <si>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</si>
  <si>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</si>
  <si>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</si>
  <si>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</si>
  <si>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</si>
  <si>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</si>
  <si>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</si>
  <si>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</si>
  <si>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</si>
  <si>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</si>
  <si>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</si>
  <si>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</si>
  <si>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</si>
  <si>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</si>
  <si>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</si>
  <si>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</si>
  <si>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</si>
  <si>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</si>
  <si>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</si>
  <si>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</si>
  <si>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</si>
  <si>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</si>
  <si>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</si>
  <si>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</si>
  <si>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</si>
  <si>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</si>
  <si>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</si>
  <si>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</si>
  <si>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</si>
  <si>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</si>
  <si>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</si>
  <si>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</si>
  <si>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</si>
  <si>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</si>
  <si>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</si>
  <si>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</si>
  <si>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</si>
  <si>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</si>
  <si>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</si>
  <si>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</si>
  <si>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</si>
  <si>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</si>
  <si>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</si>
  <si>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</si>
  <si>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</si>
  <si>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</si>
  <si>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</si>
  <si>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</si>
  <si>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</si>
  <si>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</si>
  <si>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</si>
  <si>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</si>
  <si>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</si>
  <si>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</si>
  <si>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</si>
  <si>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</si>
  <si>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</si>
  <si>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</si>
  <si>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</si>
  <si>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</si>
  <si>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</si>
  <si>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</si>
  <si>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</si>
  <si>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</si>
  <si>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</si>
  <si>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</si>
  <si>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</si>
  <si>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</si>
  <si>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</si>
  <si>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</si>
  <si>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</si>
  <si>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</si>
  <si>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</si>
  <si>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</si>
  <si>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</si>
  <si>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</si>
  <si>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</si>
  <si>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</si>
  <si>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</si>
  <si>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</si>
  <si>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</si>
  <si>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</si>
  <si>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</si>
  <si>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</si>
  <si>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</si>
  <si>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</si>
  <si>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</si>
  <si>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</si>
  <si>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</si>
  <si>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</si>
  <si>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</si>
  <si>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</si>
  <si>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</si>
  <si>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</si>
  <si>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</si>
  <si>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</si>
  <si>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</si>
  <si>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</si>
  <si>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</si>
  <si>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</si>
  <si>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</si>
  <si>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</si>
  <si>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</si>
  <si>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</si>
  <si>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</si>
  <si>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</si>
  <si>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</si>
  <si>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</si>
  <si>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</si>
  <si>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</si>
  <si>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</si>
  <si>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</si>
  <si>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</si>
  <si>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</si>
  <si>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</si>
  <si>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</si>
  <si>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</si>
  <si>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</si>
  <si>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</si>
  <si>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</si>
  <si>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</si>
  <si>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</si>
  <si>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</si>
  <si>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</si>
  <si>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</si>
  <si>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</si>
  <si>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</si>
  <si>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</si>
  <si>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</si>
  <si>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</si>
  <si>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</si>
  <si>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</si>
  <si>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</si>
  <si>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</si>
  <si>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</si>
  <si>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</si>
  <si>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</si>
  <si>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</si>
  <si>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</si>
  <si>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</si>
  <si>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</si>
  <si>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</si>
  <si>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</si>
  <si>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</si>
  <si>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</si>
  <si>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</si>
  <si>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</si>
  <si>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</si>
  <si>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</si>
  <si>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</si>
  <si>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</si>
  <si>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</si>
  <si>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</si>
  <si>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</si>
  <si>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</si>
  <si>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</si>
  <si>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</si>
  <si>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</si>
  <si>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</si>
  <si>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</si>
  <si>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</si>
  <si>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</si>
  <si>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</si>
  <si>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</si>
  <si>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</si>
  <si>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</si>
  <si>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</si>
  <si>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</si>
  <si>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</si>
  <si>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</si>
  <si>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</si>
  <si>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</si>
  <si>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</si>
  <si>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</si>
  <si>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</si>
  <si>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</si>
  <si>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</si>
  <si>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</si>
  <si>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</si>
  <si>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</si>
  <si>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</si>
  <si>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</si>
  <si>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</si>
  <si>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</si>
  <si>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</si>
  <si>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</si>
  <si>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</si>
  <si>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</si>
  <si>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</si>
  <si>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</si>
  <si>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</si>
  <si>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</si>
  <si>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</si>
  <si>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</si>
  <si>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</si>
  <si>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</si>
  <si>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</si>
  <si>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</si>
  <si>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</si>
  <si>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</si>
  <si>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</si>
  <si>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</si>
  <si>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</si>
  <si>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</si>
  <si>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</si>
  <si>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</si>
  <si>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</si>
  <si>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</si>
  <si>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</si>
  <si>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</si>
  <si>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</si>
  <si>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</si>
  <si>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</si>
  <si>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</si>
  <si>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</si>
  <si>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</si>
  <si>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</si>
  <si>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</si>
  <si>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</si>
  <si>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</si>
  <si>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</si>
  <si>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</si>
  <si>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</si>
  <si>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</si>
  <si>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</si>
  <si>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</si>
  <si>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</si>
  <si>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</si>
  <si>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</si>
  <si>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</si>
  <si>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</si>
  <si>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</si>
  <si>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</si>
  <si>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</si>
  <si>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</si>
  <si>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</si>
  <si>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</si>
  <si>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</si>
  <si>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</si>
  <si>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</si>
  <si>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</si>
  <si>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</si>
  <si>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</si>
  <si>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</si>
  <si>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</si>
  <si>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</si>
  <si>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</si>
  <si>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</si>
  <si>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</si>
  <si>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</si>
  <si>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</si>
  <si>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</si>
  <si>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</si>
  <si>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</si>
  <si>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</si>
  <si>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</si>
  <si>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</si>
  <si>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</si>
  <si>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</si>
  <si>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</si>
  <si>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</si>
  <si>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</si>
  <si>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</si>
  <si>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</si>
  <si>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</si>
  <si>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</si>
  <si>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</si>
  <si>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</si>
  <si>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</si>
  <si>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</si>
  <si>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</si>
  <si>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</si>
  <si>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</si>
  <si>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</si>
  <si>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</si>
  <si>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</si>
  <si>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</si>
  <si>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</si>
  <si>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</si>
  <si>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</si>
  <si>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</si>
  <si>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</si>
  <si>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</si>
  <si>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</si>
  <si>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</si>
  <si>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</si>
  <si>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</si>
  <si>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</si>
  <si>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</si>
  <si>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</si>
  <si>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</si>
  <si>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</si>
  <si>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</si>
  <si>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</si>
  <si>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</si>
  <si>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</si>
  <si>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</si>
  <si>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</si>
  <si>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</si>
  <si>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</si>
  <si>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</si>
  <si>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</si>
  <si>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</si>
  <si>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</si>
  <si>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</si>
  <si>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</si>
  <si>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</si>
  <si>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</si>
  <si>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</si>
  <si>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</si>
  <si>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</si>
  <si>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</si>
  <si>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</si>
  <si>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</si>
  <si>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</si>
  <si>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</si>
  <si>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</si>
  <si>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</si>
  <si>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</si>
  <si>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</si>
  <si>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</si>
  <si>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</si>
  <si>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</si>
  <si>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</si>
  <si>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</si>
  <si>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</si>
  <si>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</si>
  <si>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</si>
  <si>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</si>
  <si>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</si>
  <si>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</si>
  <si>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</si>
  <si>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</si>
  <si>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</si>
  <si>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</si>
  <si>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</si>
  <si>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</si>
  <si>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</si>
  <si>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</si>
  <si>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</si>
  <si>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</si>
  <si>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</si>
  <si>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</si>
  <si>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</si>
  <si>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</si>
  <si>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</si>
  <si>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</si>
  <si>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</si>
  <si>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</si>
  <si>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</si>
  <si>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</si>
  <si>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</si>
  <si>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</si>
  <si>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</si>
  <si>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</si>
  <si>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</si>
  <si>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</si>
  <si>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</si>
  <si>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</si>
  <si>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</si>
  <si>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</si>
  <si>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</si>
  <si>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</si>
  <si>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</si>
  <si>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</si>
  <si>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</si>
  <si>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</si>
  <si>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</si>
  <si>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</si>
  <si>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</si>
  <si>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</si>
  <si>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</si>
  <si>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</si>
  <si>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</si>
  <si>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</si>
  <si>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</si>
  <si>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</si>
  <si>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</si>
  <si>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</si>
  <si>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</si>
  <si>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</si>
  <si>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</si>
  <si>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</si>
  <si>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</si>
  <si>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</si>
  <si>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</si>
  <si>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</si>
  <si>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</si>
  <si>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</si>
  <si>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</si>
  <si>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</si>
  <si>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</si>
  <si>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</si>
  <si>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</si>
  <si>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</si>
  <si>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</si>
  <si>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</si>
  <si>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</si>
  <si>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</si>
  <si>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</si>
  <si>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</si>
  <si>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</si>
  <si>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</si>
  <si>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</si>
  <si>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</si>
  <si>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</si>
  <si>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</si>
  <si>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</si>
  <si>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</si>
  <si>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</si>
  <si>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</si>
  <si>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</si>
  <si>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</si>
  <si>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</si>
  <si>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</si>
  <si>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</si>
  <si>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</si>
  <si>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</si>
  <si>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</si>
  <si>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</si>
  <si>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</si>
  <si>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</si>
  <si>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</si>
  <si>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</si>
  <si>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</si>
  <si>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</si>
  <si>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</si>
  <si>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</si>
  <si>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</si>
  <si>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</si>
  <si>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</si>
  <si>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</si>
  <si>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</si>
  <si>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</si>
  <si>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</si>
  <si>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</si>
  <si>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</si>
  <si>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</si>
  <si>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</si>
  <si>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</si>
  <si>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</si>
  <si>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</si>
  <si>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</si>
  <si>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</si>
  <si>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</si>
  <si>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</si>
  <si>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</si>
  <si>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</si>
  <si>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</si>
  <si>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</si>
  <si>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</si>
  <si>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</si>
  <si>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</si>
  <si>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</si>
  <si>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</si>
  <si>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</si>
  <si>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</si>
  <si>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</si>
  <si>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</si>
  <si>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</si>
  <si>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</si>
  <si>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</si>
  <si>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</si>
  <si>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</si>
  <si>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</si>
  <si>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</si>
  <si>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</si>
  <si>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</si>
  <si>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</si>
  <si>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</si>
  <si>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</si>
  <si>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</si>
  <si>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</si>
  <si>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</si>
  <si>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</si>
  <si>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</si>
  <si>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</si>
  <si>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</si>
  <si>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</si>
  <si>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</si>
  <si>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</si>
  <si>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</si>
  <si>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</si>
  <si>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</si>
  <si>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</si>
  <si>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</si>
  <si>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</si>
  <si>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</si>
  <si>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</si>
  <si>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</si>
  <si>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</si>
  <si>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</si>
  <si>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</si>
  <si>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</si>
  <si>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</si>
  <si>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</si>
  <si>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</si>
  <si>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</si>
  <si>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</si>
  <si>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</si>
  <si>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</si>
  <si>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</si>
  <si>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</si>
  <si>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</si>
  <si>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</si>
  <si>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</si>
  <si>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</si>
  <si>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</si>
  <si>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</si>
  <si>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</si>
  <si>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</si>
  <si>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</si>
  <si>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</si>
  <si>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</si>
  <si>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</si>
  <si>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</si>
  <si>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</si>
  <si>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</si>
  <si>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</si>
  <si>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</si>
  <si>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</si>
  <si>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</si>
  <si>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</si>
  <si>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</si>
  <si>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</si>
  <si>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</si>
  <si>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</si>
  <si>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</si>
  <si>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</si>
  <si>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</si>
  <si>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</si>
  <si>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</si>
  <si>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</si>
  <si>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</si>
  <si>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</si>
  <si>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</si>
  <si>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</si>
  <si>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</si>
  <si>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</si>
  <si>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</si>
  <si>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</si>
  <si>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</si>
  <si>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</si>
  <si>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</si>
  <si>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</si>
  <si>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</si>
  <si>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</si>
  <si>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</si>
  <si>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</si>
  <si>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</si>
  <si>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</si>
  <si>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</si>
  <si>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</si>
  <si>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</si>
  <si>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</si>
  <si>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</si>
  <si>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</si>
  <si>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</si>
  <si>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</si>
  <si>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</si>
  <si>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</si>
  <si>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</si>
  <si>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</si>
  <si>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</si>
  <si>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</si>
  <si>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64 ls</t>
  </si>
  <si>
    <t>2304 pc</t>
  </si>
  <si>
    <t>12 box/ 30</t>
  </si>
  <si>
    <t>76 pc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</si>
  <si>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</si>
  <si>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</si>
  <si>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</si>
  <si>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</si>
  <si>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</si>
  <si>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</si>
  <si>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</si>
  <si>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</si>
  <si>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</si>
  <si>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</si>
  <si>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</si>
  <si>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</si>
  <si>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</si>
  <si>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</si>
  <si>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</si>
  <si>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</si>
  <si>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</si>
  <si>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</si>
  <si>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</si>
  <si>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Cat air Opini 110</t>
  </si>
  <si>
    <t>Cat air Opini 120</t>
  </si>
  <si>
    <t>Karbon S/B double B (F)</t>
  </si>
  <si>
    <t>Karbon S/B double B</t>
  </si>
  <si>
    <t>Tali cantol ht</t>
  </si>
  <si>
    <t>Double Foam polar Sp 016 (2)/ F(4)</t>
  </si>
  <si>
    <t>Tali Transparant Yoyo montana Hj(23)/ B(14)</t>
  </si>
  <si>
    <t>M1A</t>
  </si>
  <si>
    <t>M1B</t>
  </si>
  <si>
    <t>M2A</t>
  </si>
  <si>
    <t>M2B</t>
  </si>
  <si>
    <t>L leaf A5 50 koala MTK kotak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</si>
  <si>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</si>
  <si>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</si>
  <si>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</si>
  <si>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</si>
  <si>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</si>
  <si>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</si>
  <si>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</si>
  <si>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</si>
  <si>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</si>
  <si>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</si>
  <si>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</si>
  <si>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</si>
  <si>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</si>
  <si>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Tas batik B alpindo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</si>
  <si>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</si>
  <si>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</si>
  <si>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</si>
  <si>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</si>
  <si>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</si>
  <si>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</si>
  <si>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</si>
  <si>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</si>
  <si>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</si>
  <si>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</si>
  <si>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</si>
  <si>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</si>
  <si>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</si>
  <si>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NB A5 BTS 80 biasa 25100-36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</si>
  <si>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</si>
  <si>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</si>
  <si>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</si>
  <si>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</si>
  <si>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</si>
  <si>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</si>
  <si>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</si>
  <si>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</si>
  <si>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</si>
  <si>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</si>
  <si>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</si>
  <si>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</si>
  <si>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</si>
  <si>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</si>
  <si>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</si>
  <si>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</si>
  <si>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</si>
  <si>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</si>
  <si>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</si>
  <si>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</si>
  <si>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</si>
  <si>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</si>
  <si>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</si>
  <si>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</si>
  <si>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</si>
  <si>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</si>
  <si>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</si>
  <si>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</si>
  <si>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</si>
  <si>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</si>
  <si>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</si>
  <si>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</si>
  <si>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</si>
  <si>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</si>
  <si>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</si>
  <si>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</si>
  <si>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</si>
  <si>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</si>
  <si>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</si>
  <si>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</si>
  <si>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</si>
  <si>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</si>
  <si>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</si>
  <si>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</si>
  <si>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</si>
  <si>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</si>
  <si>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</si>
  <si>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</si>
  <si>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</si>
  <si>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</si>
  <si>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</si>
  <si>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</si>
  <si>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</si>
  <si>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</si>
  <si>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</si>
  <si>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</si>
  <si>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</si>
  <si>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</si>
  <si>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</si>
  <si>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</si>
  <si>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</si>
  <si>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</si>
  <si>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</si>
  <si>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</si>
  <si>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</si>
  <si>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</si>
  <si>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</si>
  <si>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</si>
  <si>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</si>
  <si>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</si>
  <si>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</si>
  <si>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</si>
  <si>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</si>
  <si>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</si>
  <si>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</si>
  <si>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</si>
  <si>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</si>
  <si>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</si>
  <si>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</si>
  <si>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</si>
  <si>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</si>
  <si>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</si>
  <si>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</si>
  <si>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</si>
  <si>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</si>
  <si>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</si>
  <si>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</si>
  <si>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</si>
  <si>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</si>
  <si>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</si>
  <si>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</si>
  <si>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</si>
  <si>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</si>
  <si>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</si>
  <si>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</si>
  <si>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</si>
  <si>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</si>
  <si>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</si>
  <si>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</si>
  <si>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</si>
  <si>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</si>
  <si>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</si>
  <si>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</si>
  <si>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</si>
  <si>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</si>
  <si>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</si>
  <si>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</si>
  <si>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</si>
  <si>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</si>
  <si>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</si>
  <si>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</si>
  <si>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</si>
  <si>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</si>
  <si>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</si>
  <si>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</si>
  <si>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</si>
  <si>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</si>
  <si>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</si>
  <si>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</si>
  <si>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</si>
  <si>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</si>
  <si>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</si>
  <si>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</si>
  <si>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</si>
  <si>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</si>
  <si>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</si>
  <si>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</si>
  <si>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</si>
  <si>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</si>
  <si>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</si>
  <si>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</si>
  <si>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</si>
  <si>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</si>
  <si>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</si>
  <si>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</si>
  <si>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</si>
  <si>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</si>
  <si>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</si>
  <si>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</si>
  <si>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</si>
  <si>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</si>
  <si>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Binder clip 105 JK</t>
  </si>
  <si>
    <t>Binder clip 107 JK</t>
  </si>
  <si>
    <t>Binder clip 111 JK</t>
  </si>
  <si>
    <t>Binder clip 200 JK</t>
  </si>
  <si>
    <t>Lem stick JK GS-15 (15gr)</t>
  </si>
  <si>
    <t>5 GRS</t>
  </si>
  <si>
    <t>50 GRS</t>
  </si>
  <si>
    <t>20 GRS</t>
  </si>
  <si>
    <t>10 GRS</t>
  </si>
  <si>
    <t>72 BOX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</si>
  <si>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</si>
  <si>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</si>
  <si>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</si>
  <si>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</si>
  <si>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</si>
  <si>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</si>
  <si>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</si>
  <si>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</si>
  <si>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</si>
  <si>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</si>
  <si>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</si>
  <si>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</si>
  <si>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</si>
  <si>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</si>
  <si>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</si>
  <si>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</si>
  <si>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</si>
  <si>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</si>
  <si>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</si>
  <si>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</si>
  <si>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</si>
  <si>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</si>
  <si>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</si>
  <si>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</si>
  <si>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</si>
  <si>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</si>
  <si>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</si>
  <si>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</si>
  <si>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</si>
  <si>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M2</t>
  </si>
  <si>
    <t>Bp Zhixin 3027 (2)</t>
  </si>
  <si>
    <t>Bp Zhixin 3036 (1)/ 3078 (1)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</si>
  <si>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</si>
  <si>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</si>
  <si>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</si>
  <si>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</si>
  <si>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</si>
  <si>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</si>
  <si>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</si>
  <si>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</si>
  <si>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Topla 3090 B</t>
  </si>
  <si>
    <t>Map Topla 3090 hitam</t>
  </si>
  <si>
    <t>Map Topla 3090 M(5/ K(8)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</si>
  <si>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</si>
  <si>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</si>
  <si>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</si>
  <si>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</si>
  <si>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</si>
  <si>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</si>
  <si>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</si>
  <si>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</si>
  <si>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</si>
  <si>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</si>
  <si>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</si>
  <si>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</si>
  <si>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</si>
  <si>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</si>
  <si>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</si>
  <si>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</si>
  <si>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</si>
  <si>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</si>
  <si>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</si>
  <si>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</si>
  <si>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</si>
  <si>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</si>
  <si>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</si>
  <si>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</si>
  <si>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</si>
  <si>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</si>
  <si>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</si>
  <si>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</si>
  <si>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</si>
  <si>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</si>
  <si>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</si>
  <si>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</si>
  <si>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</si>
  <si>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</si>
  <si>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</si>
  <si>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</si>
  <si>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</si>
  <si>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</si>
  <si>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</si>
  <si>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</si>
  <si>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</si>
  <si>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</si>
  <si>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</si>
  <si>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</si>
  <si>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</si>
  <si>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</si>
  <si>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</si>
  <si>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</si>
  <si>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</si>
  <si>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</si>
  <si>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</si>
  <si>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</si>
  <si>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</si>
  <si>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</si>
  <si>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</si>
  <si>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</si>
  <si>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</si>
  <si>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</si>
  <si>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</si>
  <si>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</si>
  <si>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</si>
  <si>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</si>
  <si>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</si>
  <si>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</si>
  <si>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</si>
  <si>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</si>
  <si>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</si>
  <si>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</si>
  <si>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</si>
  <si>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</si>
  <si>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</si>
  <si>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</si>
  <si>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</si>
  <si>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</si>
  <si>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</si>
  <si>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</si>
  <si>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</si>
  <si>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</si>
  <si>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</si>
  <si>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</si>
  <si>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</si>
  <si>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</si>
  <si>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</si>
  <si>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</si>
  <si>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</si>
  <si>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</si>
  <si>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</si>
  <si>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</si>
  <si>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</si>
  <si>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</si>
  <si>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</si>
  <si>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</si>
  <si>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</si>
  <si>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</si>
  <si>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</si>
  <si>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</si>
  <si>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</si>
  <si>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</si>
  <si>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</si>
  <si>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</si>
  <si>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</si>
  <si>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</si>
  <si>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</si>
  <si>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</si>
  <si>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</si>
  <si>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</si>
  <si>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</si>
  <si>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</si>
  <si>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</si>
  <si>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</si>
  <si>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</si>
  <si>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</si>
  <si>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</si>
  <si>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</si>
  <si>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</si>
  <si>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</si>
  <si>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</si>
  <si>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</si>
  <si>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</si>
  <si>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</si>
  <si>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</si>
  <si>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</si>
  <si>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</si>
  <si>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</si>
  <si>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</si>
  <si>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</si>
  <si>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</si>
  <si>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</si>
  <si>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</si>
  <si>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</si>
  <si>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</si>
  <si>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</si>
  <si>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</si>
  <si>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TF 1191</t>
  </si>
  <si>
    <t>Bp Tizo 8401 4W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</si>
  <si>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</si>
  <si>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</si>
  <si>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</si>
  <si>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</si>
  <si>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</si>
  <si>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</si>
  <si>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</si>
  <si>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</si>
  <si>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</si>
  <si>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192 PCS</t>
  </si>
  <si>
    <t>Sampul Boxy Fancy</t>
  </si>
  <si>
    <t>Sampul Kwarto Fancy</t>
  </si>
  <si>
    <t>Tas Batik XXL (B5) buka samping 30x40</t>
  </si>
  <si>
    <t>Bensia 909</t>
  </si>
  <si>
    <t>Bp TG 340 B (F)</t>
  </si>
  <si>
    <t>PW Kiko 12/12W</t>
  </si>
  <si>
    <t>Spidol 12W 838 set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</si>
  <si>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</si>
  <si>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</si>
  <si>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</si>
  <si>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</si>
  <si>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</si>
  <si>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</si>
  <si>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</si>
  <si>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</si>
  <si>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</si>
  <si>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</si>
  <si>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</si>
  <si>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</si>
  <si>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</si>
  <si>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</si>
  <si>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</si>
  <si>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</si>
  <si>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</si>
  <si>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</si>
  <si>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</si>
  <si>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</si>
  <si>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</si>
  <si>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</si>
  <si>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</si>
  <si>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</si>
  <si>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</si>
  <si>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</si>
  <si>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</si>
  <si>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</si>
  <si>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</si>
  <si>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</si>
  <si>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</si>
  <si>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</si>
  <si>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</si>
  <si>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</si>
  <si>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</si>
  <si>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</si>
  <si>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</si>
  <si>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</si>
  <si>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</si>
  <si>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</si>
  <si>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</si>
  <si>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Kwarto</t>
  </si>
  <si>
    <t>Bk Tamu Batik</t>
  </si>
  <si>
    <t>BkTamu ECO love</t>
  </si>
  <si>
    <t>PC Ret Ky 1202</t>
  </si>
  <si>
    <t>Stapler SDI 1102 (faktur)</t>
  </si>
  <si>
    <t>Tas GG 03 721(2)/ 929(3)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</si>
  <si>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</si>
  <si>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</si>
  <si>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</si>
  <si>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</si>
  <si>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</si>
  <si>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</si>
  <si>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</si>
  <si>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</si>
  <si>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</si>
  <si>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</si>
  <si>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</si>
  <si>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</si>
  <si>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</si>
  <si>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</si>
  <si>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</si>
  <si>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</si>
  <si>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</si>
  <si>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</si>
  <si>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</si>
  <si>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</si>
  <si>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</si>
  <si>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</si>
  <si>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</si>
  <si>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</si>
  <si>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</si>
  <si>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</si>
  <si>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36</t>
  </si>
  <si>
    <t>Stick Note TF SH 0245-8C</t>
  </si>
  <si>
    <t>Bp Gel SQ 116 Hijab cute</t>
  </si>
  <si>
    <t>Bp Gel SQ 204 Vintage</t>
  </si>
  <si>
    <t>Bp Tizo TG 348 D Faktur</t>
  </si>
  <si>
    <t>Map kcg Sika K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</si>
  <si>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</si>
  <si>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</si>
  <si>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</si>
  <si>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</si>
  <si>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</si>
  <si>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</si>
  <si>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</si>
  <si>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</si>
  <si>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</si>
  <si>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</si>
  <si>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</si>
  <si>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</si>
  <si>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</si>
  <si>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</si>
  <si>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</si>
  <si>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</si>
  <si>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</si>
  <si>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</si>
  <si>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</si>
  <si>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</si>
  <si>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</si>
  <si>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</si>
  <si>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</si>
  <si>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</si>
  <si>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</si>
  <si>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</si>
  <si>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</si>
  <si>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</si>
  <si>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</si>
  <si>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</si>
  <si>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</si>
  <si>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</si>
  <si>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</si>
  <si>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Cutter Taco Kecil 78</t>
  </si>
  <si>
    <t>Cutter Taco Besar 88</t>
  </si>
  <si>
    <t>Karet Pentil 1/2 KG</t>
  </si>
  <si>
    <t>20 PK</t>
  </si>
  <si>
    <t>Kertas Crepe Potongan Jersy</t>
  </si>
  <si>
    <t>Pc Magnit 9315</t>
  </si>
  <si>
    <t xml:space="preserve">Tas Batik T Alpindo </t>
  </si>
  <si>
    <t>BN A5 64833-32K Slow Life</t>
  </si>
  <si>
    <t>Bp Tizo TG 30735</t>
  </si>
  <si>
    <t>Bp Tizo TG 31810</t>
  </si>
  <si>
    <t>Carry file Topla 8830 K</t>
  </si>
  <si>
    <t>Kartu undangan anak. Kecil (TB)</t>
  </si>
  <si>
    <t>Map Topla 3080 ungu</t>
  </si>
  <si>
    <t>STACK</t>
  </si>
  <si>
    <t>1</t>
  </si>
  <si>
    <t>2</t>
  </si>
  <si>
    <t>3</t>
  </si>
  <si>
    <t>4</t>
  </si>
  <si>
    <t>CONCAT</t>
  </si>
  <si>
    <t>Acrylic 11x16</t>
  </si>
  <si>
    <t>Box File MT 115 (SB 221503)</t>
  </si>
  <si>
    <t>Bp TF 1190 Hitam (biasa)</t>
  </si>
  <si>
    <t>Bp Tizo 340 Hitam</t>
  </si>
  <si>
    <t>Bp Tizo 340 Biru</t>
  </si>
  <si>
    <t>Coin Bank L</t>
  </si>
  <si>
    <t>Drawing board 216</t>
  </si>
  <si>
    <t>8 LSN</t>
  </si>
  <si>
    <t>Garisan Kayagi 30cm KY 3131</t>
  </si>
  <si>
    <t>Garisan 30cm Besi Vtro</t>
  </si>
  <si>
    <t>Isi GW No.10 (faktur)</t>
  </si>
  <si>
    <t>Magic board TK 806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</si>
  <si>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</si>
  <si>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</si>
  <si>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</si>
  <si>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</si>
  <si>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</si>
  <si>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</si>
  <si>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</si>
  <si>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</si>
  <si>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808</t>
  </si>
  <si>
    <t>Magic board TK 901</t>
  </si>
  <si>
    <t>Magic board TK 9903</t>
  </si>
  <si>
    <t>Magic board TK 701</t>
  </si>
  <si>
    <t>Magic board 105</t>
  </si>
  <si>
    <t>Magic board 106</t>
  </si>
  <si>
    <t>Magic board 20196</t>
  </si>
  <si>
    <t>Mech Tizo G 9000/ 9001</t>
  </si>
  <si>
    <t>Mech Tizo G 9002/ 9003/ 9004</t>
  </si>
  <si>
    <t>Mech Tizo 01800 A</t>
  </si>
  <si>
    <t>Mech Tizo 030 A-1/ 030 B</t>
  </si>
  <si>
    <t>Mech Tizo 030 G</t>
  </si>
  <si>
    <t>Pc magnit B 3513-15 (F)</t>
  </si>
  <si>
    <t>Pc magnit 35165 (F)</t>
  </si>
  <si>
    <t>Pc magnit 35138-21 (F)</t>
  </si>
  <si>
    <t>Pc magnit B 35145 (F)</t>
  </si>
  <si>
    <t>Pc magnit 0-022 (F)</t>
  </si>
  <si>
    <t>Pc magnit B 3513-15 (biasa)</t>
  </si>
  <si>
    <t>Pc magnit 35165 (biasa)</t>
  </si>
  <si>
    <t>Pc magnit 35138-21 (biasa)</t>
  </si>
  <si>
    <t>Pc magnit 35145 (biasa)</t>
  </si>
  <si>
    <t>Pc magnit 0-022 (biasa)</t>
  </si>
  <si>
    <t>PW KY CF 1224</t>
  </si>
  <si>
    <t>Pianika Lovely</t>
  </si>
  <si>
    <t>Sampul Boxy Batik</t>
  </si>
  <si>
    <t>Tas Karung XY 70x70</t>
  </si>
  <si>
    <t>Bp Hitech 0.28 Ht Kenko</t>
  </si>
  <si>
    <t>Bp KE 200 Kenko Ht</t>
  </si>
  <si>
    <t>Bp Easy gel Ht Kenko</t>
  </si>
  <si>
    <t>Cutter JK 300 A</t>
  </si>
  <si>
    <t>Pc Kenko 0719</t>
  </si>
  <si>
    <t>PW Kenko 36 F</t>
  </si>
  <si>
    <t>Tipe-ex JK 522</t>
  </si>
  <si>
    <t>Tipe-ex JK 101 A</t>
  </si>
  <si>
    <t>Balon Love LKL 2200</t>
  </si>
  <si>
    <t>Bp gel DB G 05</t>
  </si>
  <si>
    <t>Clip Board 6688 TR Koala</t>
  </si>
  <si>
    <t>Crayon Putar Panjang SQ12L (1012)</t>
  </si>
  <si>
    <t>Garisan 30 cm Kayagi 3141</t>
  </si>
  <si>
    <t>Garisan 30 cm Kayagi 3127 B</t>
  </si>
  <si>
    <t>Garisan 30 cm Kayagi 3139</t>
  </si>
  <si>
    <t>Garisan 30 cm kayagi 3140</t>
  </si>
  <si>
    <t>Garisan besi 100cm TF</t>
  </si>
  <si>
    <r>
      <t xml:space="preserve">Garisan </t>
    </r>
    <r>
      <rPr>
        <sz val="11"/>
        <color theme="1"/>
        <rFont val="Arial"/>
        <family val="2"/>
      </rPr>
      <t>Δ no.</t>
    </r>
    <r>
      <rPr>
        <sz val="11"/>
        <color theme="1"/>
        <rFont val="Tahoma"/>
        <family val="2"/>
      </rPr>
      <t>10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</si>
  <si>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no.8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</si>
  <si>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no.12 Kojiko </t>
    </r>
  </si>
  <si>
    <t>Gunting Gunindo OLL</t>
  </si>
  <si>
    <t>Gunting Gunindo OSS</t>
  </si>
  <si>
    <t>Isolasi Tape 1.5 x 3m Fancy</t>
  </si>
  <si>
    <t>Letter tray 3 susun debozz dt 300</t>
  </si>
  <si>
    <t>Pc Klg K 668</t>
  </si>
  <si>
    <t>160 PCS</t>
  </si>
  <si>
    <t>Pc Magnit CC 7806</t>
  </si>
  <si>
    <t>PW Kiko 12/2224</t>
  </si>
  <si>
    <t>Stabillo ZRM 103 kuning</t>
  </si>
  <si>
    <t>Bp Hitech 0.28 biru Kenko</t>
  </si>
  <si>
    <t>Bp K1 hitam Kenko</t>
  </si>
  <si>
    <t>Bp Kenko KE-200</t>
  </si>
  <si>
    <t>Gunting JK 838 SG</t>
  </si>
  <si>
    <t>Block note enter spiral 403</t>
  </si>
  <si>
    <t>Block note enter spiral 404</t>
  </si>
  <si>
    <t>Bp Tizo TG 31475 Biasa</t>
  </si>
  <si>
    <t>Map tali sika hijau</t>
  </si>
  <si>
    <t>Map tali sika putih</t>
  </si>
  <si>
    <t>Op Pastel 12W panjang putar 1012</t>
  </si>
  <si>
    <t>Pc Magnit 1628 Sp</t>
  </si>
  <si>
    <t>Tas GG 03 9060</t>
  </si>
  <si>
    <t>Binder Clip Kenko no.280</t>
  </si>
  <si>
    <t>BN B5 Fancy JK</t>
  </si>
  <si>
    <t>Label Roll Kenko 2 line P</t>
  </si>
  <si>
    <t>OP 12W CHC JK</t>
  </si>
  <si>
    <t>Call JK CC-15A</t>
  </si>
  <si>
    <t>Call JK CC-8CO</t>
  </si>
  <si>
    <t>Acrylic 11x21.5</t>
  </si>
  <si>
    <t>BN B5 93836 (1), 93833 (1)</t>
  </si>
  <si>
    <t>BN A5 64834-32</t>
  </si>
  <si>
    <t>BN A5 64835-32</t>
  </si>
  <si>
    <t>BN A5 64833-32</t>
  </si>
  <si>
    <t>Bp Tizo TG 30630</t>
  </si>
  <si>
    <t>Bk Mewarnai Jumbo SJ</t>
  </si>
  <si>
    <t>Celengan XL</t>
  </si>
  <si>
    <t>Gunting Gunindo OMM</t>
  </si>
  <si>
    <t>Gunting Junior J 300</t>
  </si>
  <si>
    <t>Gunting Junior J 500</t>
  </si>
  <si>
    <t>Isi GW 369</t>
  </si>
  <si>
    <t>50 DOS</t>
  </si>
  <si>
    <t>Jangka TZ 4001</t>
  </si>
  <si>
    <t>Kartu Undangan Anak B (TB)</t>
  </si>
  <si>
    <t>Meja belajar</t>
  </si>
  <si>
    <t>Pc Karton 1 susun biasa 8003</t>
  </si>
  <si>
    <t>168 PCS</t>
  </si>
  <si>
    <t>Pc Topla 2879 B</t>
  </si>
  <si>
    <t>Pc Topla 2878</t>
  </si>
  <si>
    <t>216 PCS</t>
  </si>
  <si>
    <t>Pc klg GP 008</t>
  </si>
  <si>
    <t>Pc klg GP 009</t>
  </si>
  <si>
    <t>Pc klg GP 018</t>
  </si>
  <si>
    <t>Pc M A 6682</t>
  </si>
  <si>
    <t>Tas karung BG 15 029</t>
  </si>
  <si>
    <t>Tas karung BG 16 033 B</t>
  </si>
  <si>
    <t>Tas karung BG 15 026</t>
  </si>
  <si>
    <t>Tas karung BG 15 027</t>
  </si>
  <si>
    <t>Tas karung BG 15 028</t>
  </si>
  <si>
    <t>WC 12W Mozaki</t>
  </si>
  <si>
    <t>Bp Tizo TG 3091 Faktur</t>
  </si>
  <si>
    <t>Crayon 12w Squeezy</t>
  </si>
  <si>
    <t>Gunting Junior J 100</t>
  </si>
  <si>
    <t>Gunting Junior J 200</t>
  </si>
  <si>
    <t>Map Jala Rest Trans jos B(18)/ Hj(19) warna</t>
  </si>
  <si>
    <t>Map Jala Rest Trans jos K(19)/ M(11) warna</t>
  </si>
  <si>
    <t>Map Topla 20 lb</t>
  </si>
  <si>
    <t>PC Ret Kain 1245 FR(11)/ 3175(1)</t>
  </si>
  <si>
    <t>Penghapus W/B B 803</t>
  </si>
  <si>
    <t>Penghapus W/B Enter 802 k</t>
  </si>
  <si>
    <t>Bk Tamu Batik 2920</t>
  </si>
  <si>
    <t>Bp Kenko KS 97</t>
  </si>
  <si>
    <t>Dispenser kenko 323</t>
  </si>
  <si>
    <t>Label Kenko 2 line 5002 P</t>
  </si>
  <si>
    <t>Lem Kenko 15gr</t>
  </si>
  <si>
    <t>Op Kenko 18 Garden</t>
  </si>
  <si>
    <t>Punch Kenko 85</t>
  </si>
  <si>
    <t>Punch Kenko 85XL</t>
  </si>
  <si>
    <t>PW Kenko 36W</t>
  </si>
  <si>
    <t>Asahan meja 18107</t>
  </si>
  <si>
    <t>Asahan meja 18109</t>
  </si>
  <si>
    <t>Asahan meja 18121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</si>
  <si>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</si>
  <si>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</si>
  <si>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</si>
  <si>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</si>
  <si>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</si>
  <si>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</si>
  <si>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</si>
  <si>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Bp Tizo TG 31220</t>
  </si>
  <si>
    <t>Dispenser Microtop M 700</t>
  </si>
  <si>
    <t>Garisan Besi 100 Yoeker (70100)</t>
  </si>
  <si>
    <t>Bp TF 1190 Hitam (faktur)</t>
  </si>
  <si>
    <t>Bp Tizo TG 31763 Biasa</t>
  </si>
  <si>
    <t>Crayon 12W Van Art new</t>
  </si>
  <si>
    <t>Garisan VC 084 30cm Faktur</t>
  </si>
  <si>
    <t>Map Kcg Sika M</t>
  </si>
  <si>
    <t>480 PCS</t>
  </si>
  <si>
    <t>576 PCS</t>
  </si>
  <si>
    <t>432 PCS</t>
  </si>
  <si>
    <t>720 PCS</t>
  </si>
  <si>
    <t>738 PCS</t>
  </si>
  <si>
    <t>320 PCS</t>
  </si>
  <si>
    <t>400 PCS</t>
  </si>
  <si>
    <t>200 PCS</t>
  </si>
  <si>
    <t>60 BOX</t>
  </si>
  <si>
    <t>BN A5 BNPP BC</t>
  </si>
  <si>
    <t>BT JA 2833 R Pink</t>
  </si>
  <si>
    <t>BT Kenko 2920-03 Bunga</t>
  </si>
  <si>
    <t>BT Kenko 2920 Batik</t>
  </si>
  <si>
    <t>BT Kenko 3224-01 Bunga</t>
  </si>
  <si>
    <t>BT Kenko 3224-BTK 02</t>
  </si>
  <si>
    <t>Bp JK GP 266 Itech 2</t>
  </si>
  <si>
    <t>Cutter Kenko L 500</t>
  </si>
  <si>
    <t>Gunting Kenko SC 838 N</t>
  </si>
  <si>
    <t>Lem Kenko LG 50</t>
  </si>
  <si>
    <t>Lem Stick JK GS 09</t>
  </si>
  <si>
    <t>64 BOX</t>
  </si>
  <si>
    <t>Lem Stick JK GS 25</t>
  </si>
  <si>
    <r>
      <t>Plakband Kain Kenko 1.</t>
    </r>
    <r>
      <rPr>
        <sz val="10"/>
        <color theme="1"/>
        <rFont val="Calibri"/>
        <family val="2"/>
        <scheme val="minor"/>
      </rPr>
      <t>1/2</t>
    </r>
  </si>
  <si>
    <t>Pencl Kenko 3181</t>
  </si>
  <si>
    <t>Spidol Permanent PM100 Ht</t>
  </si>
  <si>
    <t>Binder clip Kenko no.111</t>
  </si>
  <si>
    <t>Bp gel CS G 163</t>
  </si>
  <si>
    <t>Bp gel CS G 165</t>
  </si>
  <si>
    <t>Bp gel CS G 167</t>
  </si>
  <si>
    <t>Bp gel CS G 168</t>
  </si>
  <si>
    <t>Bp Gel TF 342 B</t>
  </si>
  <si>
    <t>Bp Tizo 340 B Faktur</t>
  </si>
  <si>
    <t>Garisan Set B.013/ B.019 (50)</t>
  </si>
  <si>
    <t>16 BOX</t>
  </si>
  <si>
    <t>Kaca Pembesar TF Biasa 60</t>
  </si>
  <si>
    <t>Kaca Pembesar TF Biasa 50</t>
  </si>
  <si>
    <t>Kuas TF ART 2023 (2,4,6,8,10,12)</t>
  </si>
  <si>
    <t>Lem Water Glue TF 6038</t>
  </si>
  <si>
    <t>Pc KRT KK 2C 8D-SS2 Faktur</t>
  </si>
  <si>
    <t>Pc BD 191-25</t>
  </si>
  <si>
    <t>Pc BD 180-UN1</t>
  </si>
  <si>
    <t>Pc BD 194-UN</t>
  </si>
  <si>
    <t>Stick Note TF 0244 (400)</t>
  </si>
  <si>
    <t>108 PCS</t>
  </si>
  <si>
    <t>Stick Note TF 654-8C (200)</t>
  </si>
  <si>
    <t>Tipe-ex 9147</t>
  </si>
  <si>
    <t>Bp Sika 189 Ht (19)/ biru(3)</t>
  </si>
  <si>
    <t>Garisan Besi 30 Yoeker (5030)</t>
  </si>
  <si>
    <t>L Leaf A5 100 gasta Kitty</t>
  </si>
  <si>
    <t>L Leaf A5 100 vintage gasta/ Frozen</t>
  </si>
  <si>
    <t>Mech Tizo 030 D</t>
  </si>
  <si>
    <t>PC Ret Beile Dog 8881(1)/ 8882 restleting(3)</t>
  </si>
  <si>
    <t>Tipe-ex 0425 B/ 25/ 4</t>
  </si>
  <si>
    <t>Tipe-ex 0807 PR</t>
  </si>
  <si>
    <t>Tipe-ex 0808 H.Kitty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</si>
  <si>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</si>
  <si>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</si>
  <si>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</si>
  <si>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</si>
  <si>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</si>
  <si>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</si>
  <si>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</si>
  <si>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</si>
  <si>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</si>
  <si>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</si>
  <si>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</si>
  <si>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</si>
  <si>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</si>
  <si>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</si>
  <si>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</si>
  <si>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</si>
  <si>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</si>
  <si>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</si>
  <si>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</si>
  <si>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</si>
  <si>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</si>
  <si>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</si>
  <si>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</si>
  <si>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</si>
  <si>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</si>
  <si>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</si>
  <si>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</si>
  <si>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</si>
  <si>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</si>
  <si>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</si>
  <si>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</si>
  <si>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</si>
  <si>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</si>
  <si>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</si>
  <si>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</si>
  <si>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</si>
  <si>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</si>
  <si>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</si>
  <si>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</si>
  <si>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</si>
  <si>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</si>
  <si>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</si>
  <si>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</si>
  <si>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</si>
  <si>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</si>
  <si>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</si>
  <si>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</si>
  <si>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</si>
  <si>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</si>
  <si>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</si>
  <si>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</si>
  <si>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</si>
  <si>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</si>
  <si>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</si>
  <si>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</si>
  <si>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</si>
  <si>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</si>
  <si>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</si>
  <si>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</si>
  <si>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</si>
  <si>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</si>
  <si>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</si>
  <si>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</si>
  <si>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</si>
  <si>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</si>
  <si>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</si>
  <si>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</si>
  <si>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</si>
  <si>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</si>
  <si>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</si>
  <si>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</si>
  <si>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</si>
  <si>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</si>
  <si>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</si>
  <si>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</si>
  <si>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</si>
  <si>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XDM 752 (48)</t>
  </si>
  <si>
    <t>Tipe-ex YS 1082</t>
  </si>
  <si>
    <t>Pc botol bts 1063 (BLK)</t>
  </si>
  <si>
    <t>Pc Karton KK 2C8 D</t>
  </si>
  <si>
    <t>Pc Kayagi 1160/ 6159</t>
  </si>
  <si>
    <t>Pc Klg XD 9555 WB</t>
  </si>
  <si>
    <t>Pc klg XDA 3339 Doraemon  /TSUM</t>
  </si>
  <si>
    <t>Pc KM 3115</t>
  </si>
  <si>
    <t>Pc KRT 2203 2 susun metallik</t>
  </si>
  <si>
    <t>Pc magnit 1628 kalkulator</t>
  </si>
  <si>
    <t>Pc magnit 35128</t>
  </si>
  <si>
    <t>Pc magnit 35139</t>
  </si>
  <si>
    <t>Pc magnit 3514-17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</si>
  <si>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</si>
  <si>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</si>
  <si>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</si>
  <si>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</si>
  <si>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</si>
  <si>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</si>
  <si>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</si>
  <si>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rest BD 772</t>
  </si>
  <si>
    <t>CL / KRT</t>
  </si>
  <si>
    <t>ASAHAN MEJA</t>
  </si>
  <si>
    <t>ASAHAN MEJA JOYKO A-5M</t>
  </si>
  <si>
    <t>ASAHAN MEJA JOYKO A-19 KERETA KECIL</t>
  </si>
  <si>
    <t>ASAHAN MEJA JOYKO A-20 RUMAH</t>
  </si>
  <si>
    <t>ASAHAN MEJA JOYKO A-30 KUCING</t>
  </si>
  <si>
    <t>ASAHAN MEJA KENKO A-1</t>
  </si>
  <si>
    <t>ASAHAN MEJA KENKO A-2</t>
  </si>
  <si>
    <t>ASAHAN MEJA KENKO A-3</t>
  </si>
  <si>
    <t>ASAHAN MEJA KENKO A-5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</si>
  <si>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</si>
  <si>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</si>
  <si>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</si>
  <si>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</si>
  <si>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</si>
  <si>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ASAHAN JOYKO B-24 (isi 12 pc)</t>
  </si>
  <si>
    <t>ASAHAN JOYKO B-72 (isi 24 pc)</t>
  </si>
  <si>
    <t>ASAHAN JOYKO B-75 (isi 24 pc) KAPAL</t>
  </si>
  <si>
    <t>ASAHAN JOYKO SP-362 (isi 24 pc)</t>
  </si>
  <si>
    <t>ASAHAN JOYKO B-153 (isi 36 pc)</t>
  </si>
  <si>
    <t>ASAHAN KENKO SP-818 1 HOLE (isi 24 pc)</t>
  </si>
  <si>
    <t>BUKU TAMU</t>
  </si>
  <si>
    <t>BUKU TAMU JOYART GB-2833 R-7 (BATIK)</t>
  </si>
  <si>
    <t>BUKU TAMU KENKO BT-2920-01/03 (BUNGA)</t>
  </si>
  <si>
    <t>BUKU TAMU KENKO BT-2920-BTK02/03 (BATIK)</t>
  </si>
  <si>
    <t>BUKU TAMU KENKO BT-3224-01/02 (BUNGA)</t>
  </si>
  <si>
    <t>BUKU TAMU KENKO BT-3224-BTK (BATIK)</t>
  </si>
  <si>
    <t>BUKU ADMINISTRASI</t>
  </si>
  <si>
    <t>BUKU PERSEDIAAN BARANG (BPB) FOLIO</t>
  </si>
  <si>
    <t>BUKU NOTA PEMBELIAN DAN PENJUALAN (BNPP) FOLIO</t>
  </si>
  <si>
    <t>CALCULATOR</t>
  </si>
  <si>
    <t>CALCULATOR JOYKO CC-6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</si>
  <si>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</si>
  <si>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</si>
  <si>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</si>
  <si>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</si>
  <si>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</si>
  <si>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</si>
  <si>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</si>
  <si>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</si>
  <si>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</si>
  <si>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</si>
  <si>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</si>
  <si>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</si>
  <si>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</si>
  <si>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</si>
  <si>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</si>
  <si>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</si>
  <si>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</si>
  <si>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</si>
  <si>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</si>
  <si>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</si>
  <si>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</si>
  <si>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</si>
  <si>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</si>
  <si>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</si>
  <si>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</si>
  <si>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</si>
  <si>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</si>
  <si>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 BINDER</t>
  </si>
  <si>
    <t>BINDER CLIP JOYKO NO. 105 CD (isi 60pc)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</si>
  <si>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</si>
  <si>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</si>
  <si>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</si>
  <si>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</si>
  <si>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</si>
  <si>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NO. 107 FC1 (isi 40 pc)</t>
  </si>
  <si>
    <t>BINDER CLIP JOYKO 105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</si>
  <si>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</si>
  <si>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</si>
  <si>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</si>
  <si>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</si>
  <si>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</si>
  <si>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</si>
  <si>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</si>
  <si>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</si>
  <si>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</si>
  <si>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</si>
  <si>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</si>
  <si>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</si>
  <si>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280 (isi 6 pc)</t>
  </si>
  <si>
    <t>CLIP PAPER</t>
  </si>
  <si>
    <t>PAPER TRIGONAL CLIP JOYKO NO. 1</t>
  </si>
  <si>
    <t>PAPER TRIGONAL CLIP JOYKO NO. 3</t>
  </si>
  <si>
    <t>PAPER JUMBO CLIP JOYKO NO. 5</t>
  </si>
  <si>
    <t>PAPER CLIP WARNA JOYKO C-3100</t>
  </si>
  <si>
    <t>PAPER TRIGONAL CLIP KENKO NO. 1</t>
  </si>
  <si>
    <t>PAPER TRIGONAL CLIP KENKO NO. 3</t>
  </si>
  <si>
    <t>PAPER JUMBO CLIP KENKO NO. 5</t>
  </si>
  <si>
    <t>PAPER CLIP WARNA KENKO 3100</t>
  </si>
  <si>
    <t>CORRECTION FLUID</t>
  </si>
  <si>
    <t>CORRECTION FLUID JOYKO JK-01</t>
  </si>
  <si>
    <t>CORRECTION FLUID JOYKO JK-101</t>
  </si>
  <si>
    <t>CORRECTION FLUID JOYKO JK-101A</t>
  </si>
  <si>
    <t>CORRECTION FLUID JOYKO CF-P231</t>
  </si>
  <si>
    <t>CORRECTION FLUID JOYKO CF-S201PT BESI</t>
  </si>
  <si>
    <t>CORRECTION FLUID JOYKO CF-S203A</t>
  </si>
  <si>
    <t>CORRECTION FLUID JOYKO CF-S205PT BESI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</si>
  <si>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</si>
  <si>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</si>
  <si>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</si>
  <si>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</si>
  <si>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</si>
  <si>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</si>
  <si>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</si>
  <si>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JOYKO CF-P235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</si>
  <si>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</si>
  <si>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</si>
  <si>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</si>
  <si>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</si>
  <si>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</si>
  <si>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</si>
  <si>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</si>
  <si>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</si>
  <si>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</si>
  <si>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</si>
  <si>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</si>
  <si>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CT-509</t>
  </si>
  <si>
    <t>CORRECTION TAPE JOYKO CT-510A</t>
  </si>
  <si>
    <t>CORRECTION TAPE JOYKO CT-520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</si>
  <si>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</si>
  <si>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</si>
  <si>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</si>
  <si>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</si>
  <si>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</si>
  <si>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</si>
  <si>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</si>
  <si>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</si>
  <si>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</si>
  <si>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</si>
  <si>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</si>
  <si>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</si>
  <si>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</si>
  <si>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</si>
  <si>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</si>
  <si>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</si>
  <si>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</si>
  <si>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</si>
  <si>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</si>
  <si>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</si>
  <si>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</si>
  <si>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 HEXAGONAL</t>
  </si>
  <si>
    <t>CRAYON / OIL PASTEL JOYKO OP-12CHC COMPACT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</si>
  <si>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</si>
  <si>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</si>
  <si>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</si>
  <si>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</si>
  <si>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</si>
  <si>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</si>
  <si>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</si>
  <si>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JOYKO OP-72S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</si>
  <si>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</si>
  <si>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</si>
  <si>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</si>
  <si>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</si>
  <si>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</si>
  <si>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</si>
  <si>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</si>
  <si>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</si>
  <si>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</si>
  <si>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</si>
  <si>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</si>
  <si>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</si>
  <si>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</si>
  <si>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</si>
  <si>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</si>
  <si>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</si>
  <si>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</si>
  <si>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</si>
  <si>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</si>
  <si>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</si>
  <si>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</si>
  <si>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CAT AIR / WATER COLOR JOYKO WAC-6ML-12C SCREW TYPE</t>
  </si>
  <si>
    <t>CAT POSTER / POSTER COLOR JOYKO POC-10ML-12 BOTOL</t>
  </si>
  <si>
    <t>CUTTER</t>
  </si>
  <si>
    <t>CUTTER JOYKO CU-10BC</t>
  </si>
  <si>
    <t>CUTTER JOYKO CU-15BC</t>
  </si>
  <si>
    <t>CUTTER 9 MM JOYKO K-200 (KECIL)</t>
  </si>
  <si>
    <t>CUTTER 9 MM JOYKO A-300A AUTOLOCK (KECIL)</t>
  </si>
  <si>
    <t>CUTTER 18 MM JOYKO L-500-CU</t>
  </si>
  <si>
    <t>CUTTER 18 MM JOYKO L-500 + ISI (BESAR)</t>
  </si>
  <si>
    <t>CUTTER 9 MM KENKO K-200 (KECIL)</t>
  </si>
  <si>
    <t>CUTTER 9 MM KENKO A-300 (KECIL)</t>
  </si>
  <si>
    <t>CUTTER 18 MM KENKO L-500 (BESAR)</t>
  </si>
  <si>
    <t>CUTTER 9 MM ZRM A-300 A.LOCK (KECIL)</t>
  </si>
  <si>
    <t>ISI CUTTER</t>
  </si>
  <si>
    <t>ISI CUTTER 18 MM JOYKO A-100 AM (KECIL)</t>
  </si>
  <si>
    <t>ISI CUTTER 18 MM JOYKO L-150 MH (BESAR)</t>
  </si>
  <si>
    <t>ISI CUTTER 18 MM JOYKO L-150 AM (BESAR) bonus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</si>
  <si>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</si>
  <si>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</si>
  <si>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</si>
  <si>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</si>
  <si>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</si>
  <si>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</si>
  <si>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</si>
  <si>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</si>
  <si>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</si>
  <si>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</si>
  <si>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</si>
  <si>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</si>
  <si>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</si>
  <si>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</si>
  <si>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EXPANDING FILE</t>
  </si>
  <si>
    <t>EXPANDING FILE JOYKO EF-2638 (Folio)</t>
  </si>
  <si>
    <t>MAP</t>
  </si>
  <si>
    <t>MAP TAS / BAG JOYKO B-2637-3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</si>
  <si>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</si>
  <si>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</si>
  <si>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</si>
  <si>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</si>
  <si>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</si>
  <si>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</si>
  <si>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</si>
  <si>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GARISAN MIKA</t>
  </si>
  <si>
    <t>GARISAN MIKA VC-084 OFFICE 30 CM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</si>
  <si>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</si>
  <si>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</si>
  <si>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</si>
  <si>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</si>
  <si>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</si>
  <si>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</si>
  <si>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</si>
  <si>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</si>
  <si>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</si>
  <si>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</si>
  <si>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</si>
  <si>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</si>
  <si>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</si>
  <si>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</si>
  <si>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</si>
  <si>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</si>
  <si>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SC-838SG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</si>
  <si>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</si>
  <si>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</si>
  <si>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</si>
  <si>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</si>
  <si>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</si>
  <si>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</si>
  <si>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MS-28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</si>
  <si>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</si>
  <si>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</si>
  <si>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</si>
  <si>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</si>
  <si>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</si>
  <si>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</si>
  <si>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</si>
  <si>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</si>
  <si>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</si>
  <si>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</si>
  <si>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</si>
  <si>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</si>
  <si>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</si>
  <si>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 FOTO</t>
  </si>
  <si>
    <t>GLOSSY PHOTO PAPER KENKO 230 GSM A4 (isi 100 pc)</t>
  </si>
  <si>
    <t>KARBON</t>
  </si>
  <si>
    <t>KERTAS KARBON DOUBLE BIRU E-1021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</si>
  <si>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</si>
  <si>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</si>
  <si>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</si>
  <si>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</si>
  <si>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</si>
  <si>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</si>
  <si>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</si>
  <si>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</si>
  <si>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</si>
  <si>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</si>
  <si>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</si>
  <si>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</si>
  <si>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</si>
  <si>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</t>
  </si>
  <si>
    <t>LABEL HARGA JOYKO LB-2RL (1 LINE PUTIH)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</si>
  <si>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</si>
  <si>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</si>
  <si>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</si>
  <si>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</si>
  <si>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</si>
  <si>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</si>
  <si>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</si>
  <si>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</si>
  <si>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</si>
  <si>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</si>
  <si>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</si>
  <si>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</si>
  <si>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</si>
  <si>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</si>
  <si>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</si>
  <si>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</si>
  <si>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</si>
  <si>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</si>
  <si>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</si>
  <si>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</si>
  <si>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</si>
  <si>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</si>
  <si>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</si>
  <si>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</si>
  <si>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</si>
  <si>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</si>
  <si>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</si>
  <si>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</si>
  <si>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</si>
  <si>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25 GR GS-25 isi 12 pc</t>
  </si>
  <si>
    <t>LEM STICK JOYKO 8 GR GS-100 isi 24 pc</t>
  </si>
  <si>
    <t>LEM STICK JOYART GS-108 isi 12 pc</t>
  </si>
  <si>
    <t>LEM STICK JOYKO 8 GR GS-103 BATIK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</si>
  <si>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</si>
  <si>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</si>
  <si>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</si>
  <si>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</si>
  <si>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TUBE</t>
  </si>
  <si>
    <t>LEM SUPER 3 GR KENKO SG-03A (isi 12 pc)</t>
  </si>
  <si>
    <t>LEM TEMBAK / BAKAR</t>
  </si>
  <si>
    <t>LEM TEMBAK/BAKAR KECIL ADETECK</t>
  </si>
  <si>
    <t>LOOSE LEAF</t>
  </si>
  <si>
    <t>LOOSE LEAF JOYART A5-2070 (50S)</t>
  </si>
  <si>
    <t>LOOSE LEAF JOYART B5-2670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</si>
  <si>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</si>
  <si>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</si>
  <si>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</si>
  <si>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</si>
  <si>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</si>
  <si>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</si>
  <si>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MAP BAG JOYKO B-2637-3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</si>
  <si>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</si>
  <si>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</si>
  <si>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</si>
  <si>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</si>
  <si>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</si>
  <si>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</si>
  <si>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(CAMPUS/CLASSIC/POLOS)</t>
  </si>
  <si>
    <t>BINDER NOTE KENKO B5 (CAMPUS/CLASSIC)</t>
  </si>
  <si>
    <t>BINDER NOTE KENKO A5-BNPP (BASIC/POLOS)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</si>
  <si>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</si>
  <si>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</si>
  <si>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</si>
  <si>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</si>
  <si>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</si>
  <si>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</si>
  <si>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</si>
  <si>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</si>
  <si>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</si>
  <si>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</si>
  <si>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</si>
  <si>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</si>
  <si>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</si>
  <si>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</si>
  <si>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</si>
  <si>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</si>
  <si>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</si>
  <si>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</si>
  <si>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</si>
  <si>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BP-254 MORA</t>
  </si>
  <si>
    <t>BALLPEN JOYKO BP-273 ZETO</t>
  </si>
  <si>
    <t>BALLPEN JOYKO BP-275 TRIS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</si>
  <si>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</si>
  <si>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</si>
  <si>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</si>
  <si>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</si>
  <si>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</si>
  <si>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</si>
  <si>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</si>
  <si>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</si>
  <si>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</si>
  <si>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</si>
  <si>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</si>
  <si>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</si>
  <si>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</si>
  <si>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</si>
  <si>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</si>
  <si>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</si>
  <si>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GP-147</t>
  </si>
  <si>
    <t>GEL PEN JOYKO GP-190 PINO</t>
  </si>
  <si>
    <t>GEL PEN JOYKO GP-212 I-DIAMOND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</si>
  <si>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</si>
  <si>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</si>
  <si>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</si>
  <si>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</si>
  <si>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</si>
  <si>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</si>
  <si>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GP-337 PASPEM</t>
  </si>
  <si>
    <t>GEL PEN JOYKO JK-100 KING JELLER</t>
  </si>
  <si>
    <t>GEL PEN KENKO BG-16 (BATIK)</t>
  </si>
  <si>
    <t>GEL PEN KENKO KE-16 DOT N DOT</t>
  </si>
  <si>
    <t>GEL PEN KENKO BG-20 (BATIK)</t>
  </si>
  <si>
    <t>GEL PEN KENKO KE-20 ZOO N ZOO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</si>
  <si>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</si>
  <si>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</si>
  <si>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</si>
  <si>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</si>
  <si>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</si>
  <si>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</si>
  <si>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</si>
  <si>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</si>
  <si>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</si>
  <si>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</si>
  <si>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KE-200</t>
  </si>
  <si>
    <t>GEL PEN KENKO KE-303 T-GEL TRIANGULAR</t>
  </si>
  <si>
    <t>GEL PEN KENKO KE-600 WINJELLER</t>
  </si>
  <si>
    <t>GEL PEN KENKO KS-97 SIGN PEN HITAM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</si>
  <si>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</si>
  <si>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</si>
  <si>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</si>
  <si>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</si>
  <si>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</si>
  <si>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</si>
  <si>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</si>
  <si>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</si>
  <si>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</si>
  <si>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</si>
  <si>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</si>
  <si>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</si>
  <si>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</si>
  <si>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</si>
  <si>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</si>
  <si>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</si>
  <si>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</si>
  <si>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</si>
  <si>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</si>
  <si>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</si>
  <si>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</si>
  <si>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</si>
  <si>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</si>
  <si>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</si>
  <si>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</si>
  <si>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TG-31763-DL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</si>
  <si>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</si>
  <si>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</si>
  <si>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</si>
  <si>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</si>
  <si>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</si>
  <si>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</si>
  <si>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GEL PEN TRIFELLO HI-TECH TF-1190 (Hitam, Biru)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</si>
  <si>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</si>
  <si>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</si>
  <si>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</si>
  <si>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</si>
  <si>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</si>
  <si>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</si>
  <si>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</si>
  <si>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</si>
  <si>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GEL PEN SET KENKO DM-100S DIAMOND (isi 8 pc)</t>
  </si>
  <si>
    <t>PEN STAND</t>
  </si>
  <si>
    <t>STAND PEN KENKO STP-18M2 SMILE</t>
  </si>
  <si>
    <t>STAND PEN KENKO STP-300SG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</si>
  <si>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</si>
  <si>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</si>
  <si>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</si>
  <si>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</si>
  <si>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</si>
  <si>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</si>
  <si>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</si>
  <si>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</si>
  <si>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</si>
  <si>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</si>
  <si>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P-90</t>
  </si>
  <si>
    <t>PENSIL JOYKO 2B P-91</t>
  </si>
  <si>
    <t>PENSIL JOYKO 2B P-93</t>
  </si>
  <si>
    <t>PENSIL JOYKO 2B P-94</t>
  </si>
  <si>
    <t>PENSIL KENKO 2B-0810 FLOURESCENT</t>
  </si>
  <si>
    <t>PENSIL KENKO 2B-3030 TRIANGULAR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</si>
  <si>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</si>
  <si>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</si>
  <si>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</si>
  <si>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</si>
  <si>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</si>
  <si>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</si>
  <si>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</si>
  <si>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</si>
  <si>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</si>
  <si>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</si>
  <si>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</si>
  <si>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2B-6388 ZOO N ZOO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</si>
  <si>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</si>
  <si>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</si>
  <si>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</si>
  <si>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</si>
  <si>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</si>
  <si>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</si>
  <si>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</si>
  <si>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</si>
  <si>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</si>
  <si>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</si>
  <si>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</si>
  <si>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</si>
  <si>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</si>
  <si>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</si>
  <si>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</si>
  <si>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</si>
  <si>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</si>
  <si>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</si>
  <si>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</si>
  <si>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</si>
  <si>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</si>
  <si>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</si>
  <si>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</si>
  <si>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</si>
  <si>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</si>
  <si>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</si>
  <si>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</si>
  <si>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</si>
  <si>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</si>
  <si>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</si>
  <si>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</si>
  <si>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</si>
  <si>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</si>
  <si>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</si>
  <si>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</si>
  <si>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</si>
  <si>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</si>
  <si>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</si>
  <si>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</si>
  <si>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</si>
  <si>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</si>
  <si>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</si>
  <si>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</si>
  <si>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</si>
  <si>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</si>
  <si>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CP-104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</si>
  <si>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</si>
  <si>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</si>
  <si>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</si>
  <si>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</si>
  <si>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</si>
  <si>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</si>
  <si>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</si>
  <si>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CP-36F CLASSIC (PANJANG)</t>
  </si>
  <si>
    <t>PENSIL WARNA KENKO CP-12FNW (NON WOOD)</t>
  </si>
  <si>
    <t>PENSIL WARNA KENKO CP-12FNWE (NON WOOD ERASABLE)</t>
  </si>
  <si>
    <t>PENSIL WARNA KENKO CP-24FNW (NON WOOD)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</si>
  <si>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</si>
  <si>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</si>
  <si>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</si>
  <si>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</si>
  <si>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</si>
  <si>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</si>
  <si>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</si>
  <si>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</si>
  <si>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</si>
  <si>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</si>
  <si>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</si>
  <si>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KK-2C 8D S 2 BD</t>
  </si>
  <si>
    <t>PENCIL CASE KRT 3320 + LAMPU SUSUN 3</t>
  </si>
  <si>
    <t>PENCIL CASE 22 x 7.5 MAGNET LC-1059</t>
  </si>
  <si>
    <t>PENCIL CASE 22 x 7.5 MAGNET TC-1057 (LC-10)</t>
  </si>
  <si>
    <t>PENCIL CASE 22 x 7.5 MAGNET TC-1756</t>
  </si>
  <si>
    <t>PENCIL CASE / TEMPAT PENSIL MAGNET B-3513-15</t>
  </si>
  <si>
    <t>PENCIL CASE / TEMPAT PENSIL MAGNET B-35138-21</t>
  </si>
  <si>
    <t>PENCIL CASE / TEMPAT PENSIL MAGNET B-35145</t>
  </si>
  <si>
    <t>PENCIL CASE / TEMPAT PENSIL MAGNET B-35165</t>
  </si>
  <si>
    <t>PENCIL CASE / TEMPAT PENSIL MAGNET OGGY O-022</t>
  </si>
  <si>
    <t>PUSH PIN</t>
  </si>
  <si>
    <t>PUSH PIN JOYKO PP-30 WARNA</t>
  </si>
  <si>
    <t>PUSH PIN KENKO PN-30 WARNA</t>
  </si>
  <si>
    <t>PUNCH / PEMBOLONG</t>
  </si>
  <si>
    <t>PUNCH JOYKO 30</t>
  </si>
  <si>
    <t>PUNCH JOYKO 30-2T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</si>
  <si>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</si>
  <si>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</si>
  <si>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</si>
  <si>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</si>
  <si>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</si>
  <si>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</si>
  <si>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</si>
  <si>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</si>
  <si>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</si>
  <si>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</si>
  <si>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</si>
  <si>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</si>
  <si>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</si>
  <si>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</si>
  <si>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</si>
  <si>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</si>
  <si>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</si>
  <si>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</si>
  <si>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</si>
  <si>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</si>
  <si>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</si>
  <si>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</si>
  <si>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</si>
  <si>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</si>
  <si>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</si>
  <si>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</si>
  <si>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</si>
  <si>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</si>
  <si>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</si>
  <si>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</si>
  <si>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</si>
  <si>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</si>
  <si>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HIGHLIGHTER / STABILLO ZRM ZH-103 (Br,Hj,Or,Pink,Ungu,Kn)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</si>
  <si>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</si>
  <si>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</si>
  <si>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</si>
  <si>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</si>
  <si>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</si>
  <si>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</si>
  <si>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</si>
  <si>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</si>
  <si>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</si>
  <si>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</si>
  <si>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</si>
  <si>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</si>
  <si>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</si>
  <si>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</si>
  <si>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</si>
  <si>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</si>
  <si>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GUNTACKER</t>
  </si>
  <si>
    <t>STAPLER GUNTACKER JOYKO GT-700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</si>
  <si>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</si>
  <si>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</si>
  <si>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</si>
  <si>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</si>
  <si>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</si>
  <si>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</si>
  <si>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</si>
  <si>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</si>
  <si>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</si>
  <si>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</si>
  <si>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</si>
  <si>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</si>
  <si>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</si>
  <si>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</si>
  <si>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</si>
  <si>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</si>
  <si>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</si>
  <si>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</si>
  <si>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</si>
  <si>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NEW COLOR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</si>
  <si>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</si>
  <si>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</si>
  <si>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</si>
  <si>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</si>
  <si>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</si>
  <si>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</si>
  <si>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</si>
  <si>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</si>
  <si>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</si>
  <si>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</si>
  <si>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</si>
  <si>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</si>
  <si>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</si>
  <si>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</si>
  <si>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</si>
  <si>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</si>
  <si>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</si>
  <si>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</si>
  <si>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</si>
  <si>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</si>
  <si>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GREATWALL GW-NO. 10 (KECIL)</t>
  </si>
  <si>
    <t>ISI STAPLER (STAPLES) GREATWALL GW-369 (BESAR)</t>
  </si>
  <si>
    <t>ISI STAPLER (STAPLES) JOYKO NO. 10S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</si>
  <si>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</si>
  <si>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</si>
  <si>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</si>
  <si>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</si>
  <si>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ISI STAPLER (STAPLES) SDI 1213 (23/13)</t>
  </si>
  <si>
    <t>STIP / PENGHAPUS / ERASER</t>
  </si>
  <si>
    <t>STIP / PENGHAPUS GOZTAR B-24 WARNA BESAR</t>
  </si>
  <si>
    <t>STIP / PENGHAPUS JOYKO ER-107 ANIMAL (isi 30 pc)</t>
  </si>
  <si>
    <t>STIP / PENGHAPUS JOYKO ER-109 (isi 30 pc)</t>
  </si>
  <si>
    <t>STIP / PENGHAPUS JOYKO ER-116 (isi 20 pc)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</si>
  <si>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</si>
  <si>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</si>
  <si>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</si>
  <si>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</si>
  <si>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</si>
  <si>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</si>
  <si>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</si>
  <si>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</si>
  <si>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</si>
  <si>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ER-30BTK BATIK</t>
  </si>
  <si>
    <t>STIP / PENGHAPUS KENKO ER-30F FAUNA</t>
  </si>
  <si>
    <t>STIP / PENGHAPUS KENKO ERW-40SQ PUTIH</t>
  </si>
  <si>
    <t>STIP / PENGHAPUS KENKO ERB-40SQ HITAM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</si>
  <si>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</si>
  <si>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</si>
  <si>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</si>
  <si>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</si>
  <si>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</si>
  <si>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</si>
  <si>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</si>
  <si>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</si>
  <si>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</si>
  <si>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</si>
  <si>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</si>
  <si>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BENING 80 M KENKO 48 MM RED CORE</t>
  </si>
  <si>
    <t>PLAKBAND COKLAT 80 M KENKO 48 MM RED CORE</t>
  </si>
  <si>
    <t>PLAKBAND BENING KENKO 45 MM x 100 Y GREEN CORE</t>
  </si>
  <si>
    <t>PLAKBAND COKLAT KENKO 45 MM x 100 Y GREEN CORE</t>
  </si>
  <si>
    <t>PLAKBAND KAIN / CLOTH TAPE</t>
  </si>
  <si>
    <t>PLAKBAND KAIN HITAM KENKO 24 MM (1") BLUE CORE</t>
  </si>
  <si>
    <t>PLAKBAND KAIN HITAM KENKO 36 MM (1,5") BLUE CORE</t>
  </si>
  <si>
    <t>PLAKBAND KAIN HITAM KENKO 48 MM (2") BLUE CORE</t>
  </si>
  <si>
    <t>PLAKBAND KAIN HITAM KENKO 36 MM (1,5") RED CORE SQ</t>
  </si>
  <si>
    <t>PLAKBAND KAIN HITAM KENKO 48 MM (2") RED CORE SQ</t>
  </si>
  <si>
    <t>TAPE DISPENSER / CUTTER</t>
  </si>
  <si>
    <t>TAPE CUTTER JOYKO TC-117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</si>
  <si>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</si>
  <si>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</si>
  <si>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</si>
  <si>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</si>
  <si>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</si>
  <si>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</si>
  <si>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</si>
  <si>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</si>
  <si>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</si>
  <si>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TAPE DISPENSER KENKO TD-201 (1" CORE)</t>
  </si>
  <si>
    <t>TAPE DISPENSER KENKO TD-321 (1" &amp; 3" CORE)</t>
  </si>
  <si>
    <t>TAPE DISPENSER KENKO TD-323 (1" &amp; 3" CORE)</t>
  </si>
  <si>
    <t>TAPE DISPENSER KENKO TD-323 NC (1" &amp; 3" CORE)</t>
  </si>
  <si>
    <t>TAPE DISPENSER NOJI KENKO TD-323 OJ (1" &amp; 3" CORE)</t>
  </si>
  <si>
    <t>TAPE DISPENSER KENKO TD-501 (1" CORE)</t>
  </si>
  <si>
    <t>TAPE DISPENSER KENKO TD-503 (3" CORE)</t>
  </si>
  <si>
    <t>TAPE DISPENSER KENKO TD-505 (3" CORE)</t>
  </si>
  <si>
    <t>HANDY TAPE DISPENSER KENKO TDB-2 (BESI)</t>
  </si>
  <si>
    <t>TAPE DISPENSER POLAR BEAR MN-305 @12pc</t>
  </si>
  <si>
    <t>TAPE DISPENSER ZRM 2066</t>
  </si>
  <si>
    <t>TAS</t>
  </si>
  <si>
    <t>TAS SHOPING BAG JOYKO SPB-3029CT-29A/B CULTURE</t>
  </si>
  <si>
    <t>Desk Set Kenko k 8312</t>
  </si>
  <si>
    <t>Dispenser JK TD 2S</t>
  </si>
  <si>
    <t>L Leaf Kenko A5 50</t>
  </si>
  <si>
    <t>Laminating Kenko LF 2234</t>
  </si>
  <si>
    <t>PW JK 12W CP-103</t>
  </si>
  <si>
    <t>Binder Clip Kenko no.107</t>
  </si>
  <si>
    <t>Bp Hitech Kenko 0.4 (Hijau, Orange, Pink, Ungu)</t>
  </si>
  <si>
    <t>Clip Warna JK C.3100</t>
  </si>
  <si>
    <t>Lem JK GL-50</t>
  </si>
  <si>
    <t>Lem JK GL R-50</t>
  </si>
  <si>
    <t>Lem Stick Kenko 25gr besar</t>
  </si>
  <si>
    <t>PW JK 24W CP-24 TC kaleng</t>
  </si>
  <si>
    <t>PW JK 24W CP-S 24 Pendek</t>
  </si>
  <si>
    <t>PW JK 12W CP-S 12 pendek</t>
  </si>
  <si>
    <t>Stip JK ER-110</t>
  </si>
  <si>
    <t>Stip JK 40 Ht</t>
  </si>
  <si>
    <t>Bp TB SG 09</t>
  </si>
  <si>
    <t>Bp Debozz DB G 05</t>
  </si>
  <si>
    <t>Bp Debozz DB G 08</t>
  </si>
  <si>
    <t>Bp TG 501</t>
  </si>
  <si>
    <t>Bp TF 1190 B</t>
  </si>
  <si>
    <t>BN A5 60 FPHY 001</t>
  </si>
  <si>
    <t>BN B5 60 FPHY 001</t>
  </si>
  <si>
    <t>Isi Refill card CY RFI Bensia</t>
  </si>
  <si>
    <t>864 PCS</t>
  </si>
  <si>
    <t>Mech pen TM 030A-1</t>
  </si>
  <si>
    <t>Sipoa 13 tiang (ETJ)</t>
  </si>
  <si>
    <t>Stip DBH B40</t>
  </si>
  <si>
    <t>2000 PCS</t>
  </si>
  <si>
    <t>Key ring Debozz DBKC 003. 96pc (5)</t>
  </si>
  <si>
    <t>Map Jala A5 enter kcg 355-2 B(4)/ M(1)</t>
  </si>
  <si>
    <t>Map Jala A5 enter kcg 355-2 Hj(1)/ K(1)</t>
  </si>
  <si>
    <t>Map tali sika biru</t>
  </si>
  <si>
    <t>Plakband Kain Kenko 1.1/2</t>
  </si>
  <si>
    <t>Bp JK GP 330</t>
  </si>
  <si>
    <t>Bp Kenko NK 7B Hitam</t>
  </si>
  <si>
    <t>Dispenser Kenko 505</t>
  </si>
  <si>
    <t>Dispenser Kenko 321</t>
  </si>
  <si>
    <t>Dispenser JK 103</t>
  </si>
  <si>
    <t>Lem Stick JK GS 15</t>
  </si>
  <si>
    <t>54 LSN</t>
  </si>
  <si>
    <t>Lem Kenko LG 35</t>
  </si>
  <si>
    <t>O pastel Titi 72W JK</t>
  </si>
  <si>
    <t>Binder clip 260 JK</t>
  </si>
  <si>
    <t>BN gasta A5 HP 2005 P</t>
  </si>
  <si>
    <t>BN Gasta B5 P2601 F</t>
  </si>
  <si>
    <t>BN Gasta B5 UN 1909</t>
  </si>
  <si>
    <t>BN Microtop A5 CA 35 Campus</t>
  </si>
  <si>
    <t>BN Microtop A5 CL 35 College</t>
  </si>
  <si>
    <t>BN Microtop A5 UT 35 University</t>
  </si>
  <si>
    <t>BN Gasta B5 BT 65 02 Batik</t>
  </si>
  <si>
    <t>BN A5 Gasta 1510 Jahit</t>
  </si>
  <si>
    <t>BN Gasta A5 W2 77725-25 Vintage</t>
  </si>
  <si>
    <t>Bp Zhui Zhua HY 1020</t>
  </si>
  <si>
    <t>Cip Board Kayu Kotak Candy</t>
  </si>
  <si>
    <t>Garisan Kayu 1 meter</t>
  </si>
  <si>
    <t>ID Card Tali Peony Ht (SBS)</t>
  </si>
  <si>
    <t>Penghapus W/B B 803 Enter</t>
  </si>
  <si>
    <t>Penghapus W/B Enter Kecil 823</t>
  </si>
  <si>
    <t xml:space="preserve">Penghapus W/B Kenjoy Lubang Kecil </t>
  </si>
  <si>
    <t>Pianika Marvel Box Kain Biru</t>
  </si>
  <si>
    <t>Box file tylo C 306 Bmuda(8), M(5)</t>
  </si>
  <si>
    <t>Box file tylo C 306 Orange(5), Hj(5)</t>
  </si>
  <si>
    <t>Business file Sika K</t>
  </si>
  <si>
    <t>Isi gel Vtro 2016 (2)/ 2015 (1)</t>
  </si>
  <si>
    <t>PC Ret Ky 6203(5)/ 6214 (1)</t>
  </si>
  <si>
    <t>PC Ret Ky A 6201</t>
  </si>
  <si>
    <t>PC Ret Ky 1186(1)/ 1203(3)</t>
  </si>
  <si>
    <t>Penghapus W/B clear Besar</t>
  </si>
  <si>
    <t>Stabillo 2w HL 220(6)/ 221(12)</t>
  </si>
  <si>
    <t>Tas Tali Batik Putih Alpin B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</si>
  <si>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</si>
  <si>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</si>
  <si>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</si>
  <si>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</si>
  <si>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</si>
  <si>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</si>
  <si>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</si>
  <si>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</si>
  <si>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L Leaf polos T</t>
  </si>
  <si>
    <t>L Leaf A5 100 LBR Koala MTK Strimin</t>
  </si>
  <si>
    <t>L Leaf A5 100 MTK Kotak B</t>
  </si>
  <si>
    <t>L Leaf A5 50 koala MTK kotak k</t>
  </si>
  <si>
    <t>L Leaf A5 50 MTK kotak b</t>
  </si>
  <si>
    <t>Mesin Label JA MX-3300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</si>
  <si>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</si>
  <si>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</si>
  <si>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</si>
  <si>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</si>
  <si>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</si>
  <si>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</si>
  <si>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</si>
  <si>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</si>
  <si>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</si>
  <si>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</si>
  <si>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</si>
  <si>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</si>
  <si>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</si>
  <si>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</si>
  <si>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</si>
  <si>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</si>
  <si>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</si>
  <si>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</si>
  <si>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Call JK DTC-1516</t>
  </si>
  <si>
    <t>Mesin label harga JK MX-5500</t>
  </si>
  <si>
    <t>PW JK 12W Panjang</t>
  </si>
  <si>
    <t>Bp D Tian 1015 (6)/ 108 (10)</t>
  </si>
  <si>
    <t>Tali Transparant Yoyo montana Ht(6)/ M(22)</t>
  </si>
  <si>
    <t>Clipboard kayu Candy</t>
  </si>
  <si>
    <t>Agenda 123 polos mix</t>
  </si>
  <si>
    <t>Agenda Pro Deluxe PC 121 WK</t>
  </si>
  <si>
    <t>BN A5 B 0181</t>
  </si>
  <si>
    <t>BN B5 B 0181</t>
  </si>
  <si>
    <t>BN B5 26H-3</t>
  </si>
  <si>
    <t>BN B5 93835-16K</t>
  </si>
  <si>
    <t>Isolasi Warna Polos kecil</t>
  </si>
  <si>
    <t>Kemoceng Plastik Kecil (B5109)</t>
  </si>
  <si>
    <t>500 PCS</t>
  </si>
  <si>
    <t>Map Kcg Sika B</t>
  </si>
  <si>
    <t>Notes 156-80</t>
  </si>
  <si>
    <t>PW Kiko 12/24</t>
  </si>
  <si>
    <t>PW Kiko 18/36</t>
  </si>
  <si>
    <t>Simpoa 8025</t>
  </si>
  <si>
    <t>Suling Yamaha</t>
  </si>
  <si>
    <t>Tas Coklat Besar Tebal (B5)</t>
  </si>
  <si>
    <t>Tas Motif Bunga B</t>
  </si>
  <si>
    <t>336 PCS</t>
  </si>
  <si>
    <t>Tas Motif Bunga k</t>
  </si>
  <si>
    <t>M5A</t>
  </si>
  <si>
    <t>M5B</t>
  </si>
  <si>
    <t>M2B_h</t>
  </si>
  <si>
    <t>M3B_h</t>
  </si>
  <si>
    <t>M4B_h</t>
  </si>
  <si>
    <t>M5B_h</t>
  </si>
  <si>
    <t>Bp Kenko T-303 Triangular</t>
  </si>
  <si>
    <t>BN A5 517 JK</t>
  </si>
  <si>
    <t>BN A5 416/ 401 Campus JK</t>
  </si>
  <si>
    <t>BN A5 Fancy 511/ 484 JK</t>
  </si>
  <si>
    <t>Bp JK 266 Hitam</t>
  </si>
  <si>
    <t>Crayon 12W Putar Pendek JK</t>
  </si>
  <si>
    <t>Isi Cutter JK Kecil</t>
  </si>
  <si>
    <t>Kuas JK BR-4</t>
  </si>
  <si>
    <t>PW JK 24W panjang</t>
  </si>
  <si>
    <t>Balon Jumbo GJ 1836</t>
  </si>
  <si>
    <t>Balon Macaron LKM 2800</t>
  </si>
  <si>
    <t>BN A5-60 FPHY002</t>
  </si>
  <si>
    <t>BN A5 F 2002 T</t>
  </si>
  <si>
    <t>BN B5 P 2601 F</t>
  </si>
  <si>
    <t>BN B5 P 2602 T</t>
  </si>
  <si>
    <t>BN Gasta A5 1510 Jahit</t>
  </si>
  <si>
    <t>Bp Zhixin 3126/ 3129</t>
  </si>
  <si>
    <t>Bp Pelna 01</t>
  </si>
  <si>
    <t>Bp TG 340 Hitam</t>
  </si>
  <si>
    <t>Crayon Putar 12W panjang karakter CP 1012 (dos)</t>
  </si>
  <si>
    <t>Garisan 30 cm lipat 008 (24)</t>
  </si>
  <si>
    <t>Garisan kayu 1M</t>
  </si>
  <si>
    <t>Gunting SPL Coklat</t>
  </si>
  <si>
    <t>Gunting FM Coklat</t>
  </si>
  <si>
    <t>ID card holder Vertical 0174</t>
  </si>
  <si>
    <t>Map kcg 2 sika Hijau (3) / Merah (4)</t>
  </si>
  <si>
    <t>Map resleting Jala BLK/ M</t>
  </si>
  <si>
    <t>Map resleting Jala Hijau</t>
  </si>
  <si>
    <t>Map kcg sika 05 Merah</t>
  </si>
  <si>
    <t>Map kcg 05 B/P</t>
  </si>
  <si>
    <t>Map Tali Sika B/M</t>
  </si>
  <si>
    <t>Map Tali Sika Hj</t>
  </si>
  <si>
    <t>Palet Anggur</t>
  </si>
  <si>
    <t>Sampul Dust 344</t>
  </si>
  <si>
    <t>Sampul Dust 254</t>
  </si>
  <si>
    <t>Stampad Hero B</t>
  </si>
  <si>
    <t>Stick Note TF 0244 (400lb)</t>
  </si>
  <si>
    <t>Tali Jepit Cantol B (007)</t>
  </si>
  <si>
    <t>Tali Jepit Cantol Hj (008)</t>
  </si>
  <si>
    <t>Tali Cepit Cantol Ht (009)</t>
  </si>
  <si>
    <t>Tali Batik Tali Putih T Alpindo</t>
  </si>
  <si>
    <t>Tali Batik Putih B Alpindo</t>
  </si>
  <si>
    <t>Agenda 6212(2)/ 6213(1)</t>
  </si>
  <si>
    <t>Box file tylo C 306 ht(8), Btua(5)</t>
  </si>
  <si>
    <t>Asahan Payu 846 (2)/ 851 (2)</t>
  </si>
  <si>
    <t>BN A5 FPHY 001</t>
  </si>
  <si>
    <t>Block note Enter 403</t>
  </si>
  <si>
    <t>Block note Enter 404</t>
  </si>
  <si>
    <t>Block note Enter 501</t>
  </si>
  <si>
    <t>Bp D Tian 801</t>
  </si>
  <si>
    <t>Bp D Tian 2036</t>
  </si>
  <si>
    <t>Bp T2 8401 4W</t>
  </si>
  <si>
    <t>Garisan 15cm YD 1516 (30)</t>
  </si>
  <si>
    <t>80 BOX</t>
  </si>
  <si>
    <t>Isi GW no.10 Faktur</t>
  </si>
  <si>
    <t>100 DOZ</t>
  </si>
  <si>
    <t>Kantong Plastik 25 x 50</t>
  </si>
  <si>
    <t>Kantong Plastik 18 x 36</t>
  </si>
  <si>
    <t>Kertas Krep Koala M/ P</t>
  </si>
  <si>
    <t xml:space="preserve">Lem Tebak B MS Putih </t>
  </si>
  <si>
    <t>Meja Belajar</t>
  </si>
  <si>
    <t>Magic board YE 103</t>
  </si>
  <si>
    <t>Magic board YE 108</t>
  </si>
  <si>
    <t>Pc Kalkulator 1 susun 8003</t>
  </si>
  <si>
    <t>Pc rest jahitan 385</t>
  </si>
  <si>
    <t>27 LSN</t>
  </si>
  <si>
    <t>Bp Vanco VC 559 Ht FAKTUR</t>
  </si>
  <si>
    <t>Bp Zhxin 3112</t>
  </si>
  <si>
    <t>Kuas JK BR-9</t>
  </si>
  <si>
    <t>Stapler Kenko HD-10 S Mini</t>
  </si>
  <si>
    <t>Crayon 12W Putar Mini</t>
  </si>
  <si>
    <t>Bensia Dadu (faktur)</t>
  </si>
  <si>
    <t>768 PCS</t>
  </si>
  <si>
    <t>Bp Tf 1190 Ht (biasa)</t>
  </si>
  <si>
    <t>Karet Cantik K</t>
  </si>
  <si>
    <t>Label harga Kojiko 99</t>
  </si>
  <si>
    <t>Map L putih Sika</t>
  </si>
  <si>
    <t>Map L B</t>
  </si>
  <si>
    <t>Map L K</t>
  </si>
  <si>
    <t>Map L M</t>
  </si>
  <si>
    <t>Map L Hj</t>
  </si>
  <si>
    <t>Asahan 9910(10)/ 9916(3) BLK</t>
  </si>
  <si>
    <t>Bussines file enter K</t>
  </si>
  <si>
    <t>Map gagang kcg 2 batik nariko Hj(1) M(1) B(1) Coklat (1)</t>
  </si>
  <si>
    <t>PC KRT 2C 8D (faktur)</t>
  </si>
  <si>
    <t>Garisan 30cm Kenko besi</t>
  </si>
  <si>
    <t>Label JK 1 line k</t>
  </si>
  <si>
    <t>Label JK 1 line p</t>
  </si>
  <si>
    <t>Label JK 2 line k</t>
  </si>
  <si>
    <t>Label JK 2 line p</t>
  </si>
  <si>
    <t>Map Bag JK 2637 b, m, k</t>
  </si>
  <si>
    <t>Bp Hitech Kenko 0.4 Hitam</t>
  </si>
  <si>
    <t>Bp Microtec Kenko 0.28 Hitam</t>
  </si>
  <si>
    <t>Bp Microtec Kenko 0.4 Hitam</t>
  </si>
  <si>
    <t>Asahan Meja 1006 Rumah</t>
  </si>
  <si>
    <t>Asahan TR 385 Hippo (54)</t>
  </si>
  <si>
    <t>60 BOX)</t>
  </si>
  <si>
    <t>BN B5 93836-16K</t>
  </si>
  <si>
    <t>BN B5 93833-16K</t>
  </si>
  <si>
    <t>BN B5 93834 16K</t>
  </si>
  <si>
    <t>Bp Zhixin 3126</t>
  </si>
  <si>
    <t>Balon Smile Kuning LKS 3200 SK</t>
  </si>
  <si>
    <t>Balion Smile Warna LKS 3200 SW</t>
  </si>
  <si>
    <t>BN B5 5938-32</t>
  </si>
  <si>
    <t>Business file Sika B</t>
  </si>
  <si>
    <t>Celengan M</t>
  </si>
  <si>
    <t>Cutter A-18 Transparan Gunindo</t>
  </si>
  <si>
    <t>Card DX 6616 M (15), B (15)</t>
  </si>
  <si>
    <t>Card DX 6616 K (9), Hj (14)</t>
  </si>
  <si>
    <t>Card DX 6616 P (5), B (2)</t>
  </si>
  <si>
    <t>Celengan Jumbo Plastik BTS 3101</t>
  </si>
  <si>
    <t>Map Kcg Sika P</t>
  </si>
  <si>
    <t>Pc Klg 3348 D set TSUM</t>
  </si>
  <si>
    <t>Pc Klg 3348 D set MM</t>
  </si>
  <si>
    <t>Pc Klg 3348 D Hk</t>
  </si>
  <si>
    <t>Pc Klg 3348 Minion</t>
  </si>
  <si>
    <t>Pc Klg 3348 D World</t>
  </si>
  <si>
    <t>Pc Klg 3348 D G000</t>
  </si>
  <si>
    <t>Pc Klg 3348 (x2) Peppa Pig</t>
  </si>
  <si>
    <t>BN A5 Sika K(3)/ M(1) ring 20</t>
  </si>
  <si>
    <t>Celengan Bulat 310</t>
  </si>
  <si>
    <t>Double Foam polar Sp 015 (3)/ F(2)</t>
  </si>
  <si>
    <t>Isi Gel Fancy Vtro 2013</t>
  </si>
  <si>
    <t>Isi Gel Fancy Vtro 2015</t>
  </si>
  <si>
    <t>Isi Gel Fancy Vtro 2018</t>
  </si>
  <si>
    <t>Kartu Stock Folio K(12)/ B(6)</t>
  </si>
  <si>
    <t>Kartu Stock Folio M</t>
  </si>
  <si>
    <t>Kuas PBB 1110 Pagoda</t>
  </si>
  <si>
    <t>Kuas PBB 1111 Pagoda</t>
  </si>
  <si>
    <t>Label Kenjoy 103</t>
  </si>
  <si>
    <t>Map Topla 3080 Ht (1)/ B (3)</t>
  </si>
  <si>
    <t>Map Topla 3080 orange (2)/ M (1)</t>
  </si>
  <si>
    <t>Tali Jepit Cantol K</t>
  </si>
  <si>
    <t>SUPPLIER</t>
  </si>
  <si>
    <t>JENIS</t>
  </si>
  <si>
    <t>KENKO</t>
  </si>
  <si>
    <t>JOYKO</t>
  </si>
  <si>
    <t>SDI</t>
  </si>
  <si>
    <t>asahan</t>
  </si>
  <si>
    <t>clip</t>
  </si>
  <si>
    <t>pen</t>
  </si>
  <si>
    <t>kalkulator</t>
  </si>
  <si>
    <t>map</t>
  </si>
  <si>
    <t>crayon/ op</t>
  </si>
  <si>
    <t>cutter</t>
  </si>
  <si>
    <t>desk set</t>
  </si>
  <si>
    <t>tape cutter</t>
  </si>
  <si>
    <t>garisan</t>
  </si>
  <si>
    <t>gunting</t>
  </si>
  <si>
    <t>isi</t>
  </si>
  <si>
    <t>jangka</t>
  </si>
  <si>
    <t>kuas</t>
  </si>
  <si>
    <t>loose leaf</t>
  </si>
  <si>
    <t>label</t>
  </si>
  <si>
    <t>lem</t>
  </si>
  <si>
    <t>p case</t>
  </si>
  <si>
    <t>p warna</t>
  </si>
  <si>
    <t>spidol</t>
  </si>
  <si>
    <t>stampad</t>
  </si>
  <si>
    <t>stapler</t>
  </si>
  <si>
    <t>stip</t>
  </si>
  <si>
    <t>tas</t>
  </si>
  <si>
    <t>tipe-ex</t>
  </si>
  <si>
    <t>plakband</t>
  </si>
  <si>
    <t>5</t>
  </si>
  <si>
    <t>Q/CTN</t>
  </si>
  <si>
    <t>KET CTN</t>
  </si>
  <si>
    <t>GRS</t>
  </si>
  <si>
    <t>BOX</t>
  </si>
  <si>
    <t>LSN</t>
  </si>
  <si>
    <t>PCS</t>
  </si>
  <si>
    <t>-</t>
  </si>
  <si>
    <t>7</t>
  </si>
  <si>
    <t>6</t>
  </si>
  <si>
    <t>P case JK PC-0719-35 pastel</t>
  </si>
  <si>
    <t>Tipe-ex Kenko 210 SL</t>
  </si>
  <si>
    <t>Asahan meja 8909</t>
  </si>
  <si>
    <t>90 PCS</t>
  </si>
  <si>
    <t>Bk kas Folio</t>
  </si>
  <si>
    <t>Bp Zhixin 3101 (1), 3102 (2)</t>
  </si>
  <si>
    <t>Bp Zhixin 3108 (2), 3117 (3)</t>
  </si>
  <si>
    <t>Bp Zhixin 3118 (3), 3119 (2)</t>
  </si>
  <si>
    <t>Bp Zhixin 3120 (1), 3121 (2)</t>
  </si>
  <si>
    <t>Bp Zhixin 3122 (1), 3123 (3)</t>
  </si>
  <si>
    <t>Bp Zhixin 3124 (1), 3125 (4)</t>
  </si>
  <si>
    <t>Bp Zhixin 3100 (1), 3555A (1)</t>
  </si>
  <si>
    <t>Bp Zhixin 3099 (1), 3096 (1)</t>
  </si>
  <si>
    <t>Bp Zhixin 3115 (1), 3116 (1)</t>
  </si>
  <si>
    <t>Bp Zhixin 3117 (1), 3118 (1)</t>
  </si>
  <si>
    <t>Bp Zhixin 3110 (1), 3112 (1)</t>
  </si>
  <si>
    <t>Bp Zhixin 3109 (1), 3129 (1)</t>
  </si>
  <si>
    <t>Bp Gel TG 33580/ 32610</t>
  </si>
  <si>
    <t>Bp TG 340 Ht (6), B (2)</t>
  </si>
  <si>
    <t>Bp Zhixin 3567</t>
  </si>
  <si>
    <t>Bp Zhixin 3568</t>
  </si>
  <si>
    <t>Bp TG 346 E/D</t>
  </si>
  <si>
    <t>Bp TG 346 C</t>
  </si>
  <si>
    <t>Bp 31060</t>
  </si>
  <si>
    <t>Bp 313</t>
  </si>
  <si>
    <t>Bp DB GP 900</t>
  </si>
  <si>
    <t>Garisan BT 180'/ 12cm</t>
  </si>
  <si>
    <t>Isi gel 501 Ht</t>
  </si>
  <si>
    <t>Jangka TZ 8186</t>
  </si>
  <si>
    <t>Kertas lipat Fluorescent 16 x 16</t>
  </si>
  <si>
    <t>Kertas lipat Fluorescent 20 x 20</t>
  </si>
  <si>
    <t>Karet putih (A Mandala)</t>
  </si>
  <si>
    <t>Magic board 9811</t>
  </si>
  <si>
    <t>Map Jaring TZ 6003</t>
  </si>
  <si>
    <t>Map Tali Sika B</t>
  </si>
  <si>
    <t>Mech pen Tizo 030 D</t>
  </si>
  <si>
    <t>NB Spiral A6 SQY 190402</t>
  </si>
  <si>
    <t>288 PCS</t>
  </si>
  <si>
    <t>NB Spiral XQ 80K-851 (A6)</t>
  </si>
  <si>
    <t>Spidol DB 218-12</t>
  </si>
  <si>
    <t>Stabilo Debozz 007</t>
  </si>
  <si>
    <t>Stabilo TF 616</t>
  </si>
  <si>
    <t>Tipe-ex 8003</t>
  </si>
  <si>
    <t>Tipe-ex 8005</t>
  </si>
  <si>
    <t>Tipe-ex 8014</t>
  </si>
  <si>
    <t>Asahan Payu 823 (1)/ 826 (1)</t>
  </si>
  <si>
    <t>Asahan Payu 825 (1)/ 829 (1)</t>
  </si>
  <si>
    <t>Asahan Payu 830 (2)/ 835 (1)</t>
  </si>
  <si>
    <t>Asahan Payu 844 (1)/ 845 (1)</t>
  </si>
  <si>
    <t>Bp/ Vullpen TF 801 (12)/ TF 802 (25)</t>
  </si>
  <si>
    <t>1200 pk</t>
  </si>
  <si>
    <t>Lem tembak k Adtek FAKTUR</t>
  </si>
  <si>
    <t>Map Dokumen Keeper 40lb TNT 021 (moshi")</t>
  </si>
  <si>
    <t>Map UTN Dove 2w mix kcg</t>
  </si>
  <si>
    <t>PC Box magnit DF 08 (9)/ DF 09 (7)</t>
  </si>
  <si>
    <t>Stapler 414 Yuan Chong 414 Faktur (24)</t>
  </si>
  <si>
    <t>WC Marries 1325/ 12W BT (34) GM 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</si>
</sst>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0" borderId="0"/>
    <xf numFmtId="0" fontId="8" fillId="0" borderId="0"/>
    <xf numFmtId="0" fontId="8" fillId="0" borderId="0"/>
  </cellStyleXfs>
  <cellXfs count="109">
    <xf numFmtId="0" fontId="0" fillId="0" borderId="0" xfId="0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wrapText="1"/>
    </xf>
    <xf numFmtId="0" fontId="3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/>
    <xf numFmtId="0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ont="1" applyFill="1"/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NumberFormat="1" applyFont="1" applyFill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8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49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/>
    <xf numFmtId="49" fontId="9" fillId="0" borderId="0" xfId="0" applyNumberFormat="1" applyFont="1" applyFill="1" applyAlignment="1"/>
    <xf numFmtId="49" fontId="9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/>
    <xf numFmtId="0" fontId="15" fillId="0" borderId="0" xfId="0" applyFont="1" applyFill="1" applyBorder="1" applyAlignment="1">
      <alignment horizontal="center"/>
    </xf>
    <xf numFmtId="0" fontId="15" fillId="0" borderId="0" xfId="0" applyNumberFormat="1" applyFont="1" applyFill="1"/>
    <xf numFmtId="0" fontId="10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NumberFormat="1" applyFont="1" applyFill="1"/>
    <xf numFmtId="0" fontId="18" fillId="0" borderId="0" xfId="0" applyFont="1" applyFill="1"/>
    <xf numFmtId="0" fontId="10" fillId="3" borderId="0" xfId="0" applyFont="1" applyFill="1"/>
    <xf numFmtId="41" fontId="10" fillId="0" borderId="0" xfId="0" applyNumberFormat="1" applyFont="1" applyFill="1"/>
    <xf numFmtId="41" fontId="14" fillId="0" borderId="0" xfId="0" applyNumberFormat="1" applyFont="1" applyFill="1"/>
    <xf numFmtId="41" fontId="15" fillId="0" borderId="0" xfId="0" applyNumberFormat="1" applyFont="1" applyFill="1"/>
    <xf numFmtId="41" fontId="10" fillId="0" borderId="0" xfId="0" applyNumberFormat="1" applyFont="1" applyFill="1" applyBorder="1"/>
    <xf numFmtId="41" fontId="13" fillId="0" borderId="0" xfId="0" applyNumberFormat="1" applyFont="1" applyFill="1"/>
    <xf numFmtId="41" fontId="18" fillId="0" borderId="0" xfId="0" applyNumberFormat="1" applyFont="1" applyFill="1"/>
    <xf numFmtId="41" fontId="12" fillId="0" borderId="0" xfId="0" applyNumberFormat="1" applyFont="1" applyFill="1"/>
    <xf numFmtId="49" fontId="0" fillId="0" borderId="0" xfId="0" applyNumberFormat="1" applyFill="1" applyAlignment="1">
      <alignment horizontal="center" wrapText="1"/>
    </xf>
    <xf numFmtId="0" fontId="19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41" fontId="19" fillId="0" borderId="0" xfId="0" applyNumberFormat="1" applyFont="1" applyFill="1"/>
    <xf numFmtId="0" fontId="19" fillId="0" borderId="0" xfId="0" applyFont="1" applyFill="1"/>
    <xf numFmtId="0" fontId="19" fillId="0" borderId="0" xfId="0" applyNumberFormat="1" applyFont="1" applyFill="1"/>
    <xf numFmtId="41" fontId="0" fillId="0" borderId="0" xfId="0" applyNumberFormat="1" applyFill="1"/>
    <xf numFmtId="0" fontId="20" fillId="0" borderId="0" xfId="0" applyNumberFormat="1" applyFont="1" applyFill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41" fontId="20" fillId="0" borderId="0" xfId="0" applyNumberFormat="1" applyFont="1" applyFill="1"/>
    <xf numFmtId="0" fontId="20" fillId="0" borderId="0" xfId="0" applyFont="1" applyFill="1"/>
    <xf numFmtId="0" fontId="20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0" fontId="21" fillId="0" borderId="0" xfId="0" applyNumberFormat="1" applyFont="1"/>
    <xf numFmtId="0" fontId="21" fillId="0" borderId="0" xfId="0" applyNumberFormat="1" applyFont="1" applyAlignment="1">
      <alignment horizontal="center"/>
    </xf>
    <xf numFmtId="0" fontId="21" fillId="0" borderId="0" xfId="0" applyNumberFormat="1" applyFont="1" applyAlignment="1">
      <alignment horizontal="right"/>
    </xf>
    <xf numFmtId="49" fontId="0" fillId="0" borderId="0" xfId="0" applyNumberFormat="1" applyFill="1" applyAlignment="1">
      <alignment horizontal="center" wrapText="1"/>
    </xf>
    <xf numFmtId="49" fontId="9" fillId="0" borderId="0" xfId="0" applyNumberFormat="1" applyFont="1" applyFill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102"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33" formatCode="_(* #,##0_);_(* \(#,##0\);_(* &quot;-&quot;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5" displayName="Table5" ref="A1:M88" totalsRowShown="0" headerRowDxfId="101" dataDxfId="100">
  <autoFilter ref="A1:M88"/>
  <tableColumns count="13">
    <tableColumn id="1" name="NAMA" dataDxfId="99"/>
    <tableColumn id="2" name="STACK" dataDxfId="98"/>
    <tableColumn id="3" name="Q/CTN" dataDxfId="97"/>
    <tableColumn id="12" name="KET CTN" dataDxfId="96"/>
    <tableColumn id="5" name="SUPPLIER" dataDxfId="95"/>
    <tableColumn id="9" name="JENIS" dataDxfId="94"/>
    <tableColumn id="4" name="1" dataDxfId="93">
      <calculatedColumnFormula>Table5[[#This Row],[NAMA]]</calculatedColumnFormula>
    </tableColumn>
    <tableColumn id="6" name="2" dataDxfId="92">
      <calculatedColumnFormula>Table5[[#This Row],[STACK]]</calculatedColumnFormula>
    </tableColumn>
    <tableColumn id="7" name="3" dataDxfId="91">
      <calculatedColumnFormula>Table5[[#This Row],[Q/CTN]]</calculatedColumnFormula>
    </tableColumn>
    <tableColumn id="13" name="4" dataDxfId="90">
      <calculatedColumnFormula>Table5[[#This Row],[KET CTN]]</calculatedColumnFormula>
    </tableColumn>
    <tableColumn id="11" name="5" dataDxfId="89">
      <calculatedColumnFormula>Table5[[#This Row],[SUPPLIER]]</calculatedColumnFormula>
    </tableColumn>
    <tableColumn id="10" name="6" dataDxfId="88">
      <calculatedColumnFormula>Table5[[#This Row],[JENIS]]</calculatedColumnFormula>
    </tableColumn>
    <tableColumn id="8" name="7" dataDxfId="87">
      <calculatedColumnFormula>"('"&amp;Table5[[#This Row],[1]]&amp;"','"&amp;Table5[[#This Row],[2]]&amp;"','"&amp;Table5[[#This Row],[3]]&amp;"','"&amp;Table5[[#This Row],[4]]&amp;"','"&amp;Table5[[#This Row],[5]]&amp;"','"&amp;Table5[[#This Row],[6]]&amp;"')"&amp;","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S295" totalsRowShown="0" headerRowDxfId="86" dataDxfId="85">
  <autoFilter ref="A2:S295"/>
  <sortState ref="A3:S292">
    <sortCondition ref="B2:B292"/>
  </sortState>
  <tableColumns count="19">
    <tableColumn id="1" name="//" dataDxfId="53">
      <calculatedColumnFormula>IF(Table1[[#This Row],[NAMA BARANG]]="","",IF(Table1[[#This Row],[TT]]&lt;1,"",COUNT(A$2:A2)+1))</calculatedColumnFormula>
    </tableColumn>
    <tableColumn id="2" name="NAMA BARANG" dataDxfId="84"/>
    <tableColumn id="3" name="AWAL" dataDxfId="83"/>
    <tableColumn id="4" name="KET" dataDxfId="82"/>
    <tableColumn id="5" name="TT" dataDxfId="81">
      <calculatedColumnFormula>IF(Table1[[#This Row],[M5B]]="",Table1[[#This Row],[M5B_h]],SUM(Table1[[#This Row],[M5B_h]],Table1[[#This Row],[M5B]]))</calculatedColumnFormula>
    </tableColumn>
    <tableColumn id="6" name="M1A" dataDxfId="80"/>
    <tableColumn id="7" name="M1B" dataDxfId="79">
      <calculatedColumnFormula>IF(Table1[[#This Row],[M1A]]="","",Table1[[#This Row],[M1A]]-Table1[[#This Row],[AWAL]])</calculatedColumnFormula>
    </tableColumn>
    <tableColumn id="8" name="M2A" dataDxfId="78"/>
    <tableColumn id="9" name="M2B" dataDxfId="77">
      <calculatedColumnFormula>IF(Table1[[#This Row],[M2A]]="","",SUM(Table1[[#This Row],[M2A]]-Table1[[#This Row],[M2B_h]]))</calculatedColumnFormula>
    </tableColumn>
    <tableColumn id="10" name="M3A" dataDxfId="76"/>
    <tableColumn id="12" name="M3B" dataDxfId="75">
      <calculatedColumnFormula>IF(Table1[[#This Row],[M3A]]="","",SUM(Table1[[#This Row],[M3A]]-Table1[[#This Row],[M3B_h]]))</calculatedColumnFormula>
    </tableColumn>
    <tableColumn id="13" name="M4A" dataDxfId="74"/>
    <tableColumn id="14" name="M4B" dataDxfId="73">
      <calculatedColumnFormula>IF(Table1[[#This Row],[M4A]]="","",SUM(Table1[[#This Row],[M4A]]-Table1[[#This Row],[M4B_h]]))</calculatedColumnFormula>
    </tableColumn>
    <tableColumn id="21" name="M5A" dataDxfId="72"/>
    <tableColumn id="20" name="M5B" dataDxfId="71">
      <calculatedColumnFormula>IF(Table1[[#This Row],[M5A]]="","",SUM(Table1[[#This Row],[M5A]]-Table1[[#This Row],[M5B_h]]))</calculatedColumnFormula>
    </tableColumn>
    <tableColumn id="15" name="M2B_h" dataDxfId="70">
      <calculatedColumnFormula>SUM(Table1[[#This Row],[AWAL]],Table1[[#This Row],[M1B]])</calculatedColumnFormula>
    </tableColumn>
    <tableColumn id="16" name="M3B_h" dataDxfId="69">
      <calculatedColumnFormula>SUM(Table1[[#This Row],[M2B]],Table1[[#This Row],[M2B_h]])</calculatedColumnFormula>
    </tableColumn>
    <tableColumn id="19" name="M4B_h" dataDxfId="68">
      <calculatedColumnFormula>SUM(Table1[[#This Row],[M3B]],Table1[[#This Row],[M3B_h]])</calculatedColumnFormula>
    </tableColumn>
    <tableColumn id="22" name="M5B_h" dataDxfId="67">
      <calculatedColumnFormula>SUM(Table1[[#This Row],[M4B]],Table1[[#This Row],[M4B_h]])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2:T2857" totalsRowShown="0" headerRowDxfId="52" dataDxfId="51">
  <autoFilter ref="A2:T2857"/>
  <sortState ref="A3:T2858">
    <sortCondition ref="C2:C2858"/>
  </sortState>
  <tableColumns count="20">
    <tableColumn id="1" name="//" dataDxfId="31">
      <calculatedColumnFormula>IF(Table2[[#This Row],[TT]]&lt;1,"",COUNT($A$2:$A2)+1)</calculatedColumnFormula>
    </tableColumn>
    <tableColumn id="14" name="CONCAT" dataDxfId="32">
      <calculatedColumnFormula>LOWER(SUBSTITUTE(SUBSTITUTE(SUBSTITUTE(SUBSTITUTE(SUBSTITUTE(SUBSTITUTE(SUBSTITUTE(SUBSTITUTE(Table2[[#This Row],[NAMA BARANG]]," ",""),"""",""),"-",""),"/",""),"(",""),")",""),"&amp;",""),",",""))</calculatedColumnFormula>
    </tableColumn>
    <tableColumn id="2" name="NAMA BARANG" dataDxfId="50"/>
    <tableColumn id="3" name="AWAL" dataDxfId="49"/>
    <tableColumn id="4" name="KET" dataDxfId="48"/>
    <tableColumn id="5" name="TT" dataDxfId="47">
      <calculatedColumnFormula>IF(Table2[[#This Row],[M5B]]="",Table2[[#This Row],[M5B_h]],SUM(Table2[[#This Row],[M5B_h]],Table2[[#This Row],[M5B]]))</calculatedColumnFormula>
    </tableColumn>
    <tableColumn id="6" name="M1A" dataDxfId="46"/>
    <tableColumn id="7" name="M1B" dataDxfId="45">
      <calculatedColumnFormula>IF(Table2[[#This Row],[M1A]]="","",Table2[[#This Row],[M1A]]-Table2[[#This Row],[AWAL]])</calculatedColumnFormula>
    </tableColumn>
    <tableColumn id="8" name="M2A" dataDxfId="44"/>
    <tableColumn id="9" name="M2B" dataDxfId="43">
      <calculatedColumnFormula>IF(Table2[[#This Row],[M2A]]="","",SUM(Table2[[#This Row],[M2A]]-Table2[[#This Row],[M2B_h]]))</calculatedColumnFormula>
    </tableColumn>
    <tableColumn id="11" name="M3A" dataDxfId="42"/>
    <tableColumn id="30" name="M3B" dataDxfId="41">
      <calculatedColumnFormula>IF(Table2[[#This Row],[M3A]]="","",SUM(Table2[[#This Row],[M3A]]-Table2[[#This Row],[M3B_h]]))</calculatedColumnFormula>
    </tableColumn>
    <tableColumn id="13" name="M4A" dataDxfId="40"/>
    <tableColumn id="12" name="M4B" dataDxfId="39">
      <calculatedColumnFormula>IF(Table2[[#This Row],[M4A]]="","",SUM(Table2[[#This Row],[M4A]]-Table2[[#This Row],[M4B_h]]))</calculatedColumnFormula>
    </tableColumn>
    <tableColumn id="10" name="M5A" dataDxfId="38"/>
    <tableColumn id="15" name="M5B" dataDxfId="37">
      <calculatedColumnFormula>IF(Table2[[#This Row],[M5A]]="","",SUM(Table2[[#This Row],[M5A]]-Table2[[#This Row],[M5B_h]]))</calculatedColumnFormula>
    </tableColumn>
    <tableColumn id="16" name="M2B_h" dataDxfId="36">
      <calculatedColumnFormula>SUM(Table2[[#This Row],[AWAL]],Table2[[#This Row],[M1B]])</calculatedColumnFormula>
    </tableColumn>
    <tableColumn id="17" name="M3B_h" dataDxfId="35">
      <calculatedColumnFormula>SUM(Table2[[#This Row],[M2B]],Table2[[#This Row],[M2B_h]])</calculatedColumnFormula>
    </tableColumn>
    <tableColumn id="18" name="M4B_h" dataDxfId="34">
      <calculatedColumnFormula>SUM(Table2[[#This Row],[M3B]],Table2[[#This Row],[M3B_h]])</calculatedColumnFormula>
    </tableColumn>
    <tableColumn id="19" name="M5B_h" dataDxfId="33">
      <calculatedColumnFormula>SUM(Table2[[#This Row],[M4B]],Table2[[#This Row],[M4B_h]])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83" totalsRowShown="0" headerRowDxfId="66" dataDxfId="65">
  <autoFilter ref="A1:C83"/>
  <tableColumns count="3">
    <tableColumn id="1" name="NAMA" dataDxfId="64">
      <calculatedColumnFormula>INDEX(Table1[NAMA BARANG],MATCH(ROW()-1,Table1[//]))</calculatedColumnFormula>
    </tableColumn>
    <tableColumn id="2" name="CTN" dataDxfId="63">
      <calculatedColumnFormula>INDEX(Table1[TT],MATCH(ROW()-1,Table1[//]))</calculatedColumnFormula>
    </tableColumn>
    <tableColumn id="3" name="KET" dataDxfId="62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3" displayName="Table3" ref="A1:C2337" totalsRowShown="0" headerRowDxfId="61" dataDxfId="60">
  <autoFilter ref="A1:C2337"/>
  <sortState ref="A2:C2487">
    <sortCondition ref="A1:A2487"/>
  </sortState>
  <tableColumns count="3">
    <tableColumn id="1" name="NAMA" dataDxfId="59" totalsRowDxfId="58">
      <calculatedColumnFormula>INDEX(Table2[NAMA BARANG],MATCH(ROW()-1,Table2[//]))</calculatedColumnFormula>
    </tableColumn>
    <tableColumn id="2" name="CTN" dataDxfId="57" totalsRowDxfId="56">
      <calculatedColumnFormula>INDEX(Table2[TT],MATCH(ROW()-1,Table2[//]))</calculatedColumnFormula>
    </tableColumn>
    <tableColumn id="3" name="KET" dataDxfId="55" totalsRowDxfId="54">
      <calculatedColumnFormula>IF(INDEX(Table2[KET],MATCH(ROW()-1,Table2[//]))="","-",INDEX(Table2[KET],MATCH(ROW()-1,Table2[//])))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34" workbookViewId="0">
      <selection activeCell="G10" sqref="G10"/>
    </sheetView>
  </sheetViews>
  <sheetFormatPr defaultRowHeight="15"/>
  <cols>
    <col min="1" max="1" width="29.5703125" style="37" customWidth="1"/>
    <col min="2" max="2" width="7.85546875" style="37" customWidth="1"/>
    <col min="3" max="6" width="10.5703125" style="37" customWidth="1"/>
    <col min="7" max="7" width="31.42578125" style="37" customWidth="1"/>
    <col min="8" max="8" width="6.7109375" style="37" customWidth="1"/>
    <col min="9" max="9" width="7.5703125" style="37" customWidth="1"/>
    <col min="10" max="10" width="6.5703125" style="37" customWidth="1"/>
    <col min="11" max="11" width="9.7109375" style="37" customWidth="1"/>
    <col min="12" max="12" width="7.140625" style="37" customWidth="1"/>
    <col min="13" max="13" width="25.7109375" style="37" customWidth="1"/>
    <col min="14" max="16384" width="9.140625" style="37"/>
  </cols>
  <sheetData>
    <row r="1" spans="1:13">
      <c r="A1" s="37" t="s">
        <v>1</v>
      </c>
      <c r="B1" s="37" t="s">
        <v>2940</v>
      </c>
      <c r="C1" s="37" t="s">
        <v>4276</v>
      </c>
      <c r="D1" s="37" t="s">
        <v>4277</v>
      </c>
      <c r="E1" s="37" t="s">
        <v>4244</v>
      </c>
      <c r="F1" s="37" t="s">
        <v>4245</v>
      </c>
      <c r="G1" s="37" t="s">
        <v>2941</v>
      </c>
      <c r="H1" s="37" t="s">
        <v>2942</v>
      </c>
      <c r="I1" s="37" t="s">
        <v>2943</v>
      </c>
      <c r="J1" s="37" t="s">
        <v>2944</v>
      </c>
      <c r="K1" s="37" t="s">
        <v>4275</v>
      </c>
      <c r="L1" s="37" t="s">
        <v>4284</v>
      </c>
      <c r="M1" s="37" t="s">
        <v>4283</v>
      </c>
    </row>
    <row r="2" spans="1:13">
      <c r="A2" s="37" t="s">
        <v>5</v>
      </c>
      <c r="B2" s="37">
        <v>1</v>
      </c>
      <c r="C2" s="37">
        <v>72</v>
      </c>
      <c r="D2" s="37" t="s">
        <v>4282</v>
      </c>
      <c r="E2" s="37" t="s">
        <v>4246</v>
      </c>
      <c r="F2" s="37" t="s">
        <v>4249</v>
      </c>
      <c r="G2" s="37" t="str">
        <f>Table5[[#This Row],[NAMA]]</f>
        <v>Asahan Kenko F4 FT</v>
      </c>
      <c r="H2" s="37">
        <f>Table5[[#This Row],[STACK]]</f>
        <v>1</v>
      </c>
      <c r="I2" s="37">
        <f>Table5[[#This Row],[Q/CTN]]</f>
        <v>72</v>
      </c>
      <c r="J2" s="37" t="str">
        <f>Table5[[#This Row],[KET CTN]]</f>
        <v>-</v>
      </c>
      <c r="K2" s="37" t="str">
        <f>Table5[[#This Row],[SUPPLIER]]</f>
        <v>KENKO</v>
      </c>
      <c r="L2" s="37" t="str">
        <f>Table5[[#This Row],[JENIS]]</f>
        <v>asahan</v>
      </c>
      <c r="M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('Asahan Kenko F4 FT','1','72','-','KENKO','asahan'),</v>
      </c>
    </row>
    <row r="3" spans="1:13">
      <c r="A3" s="37" t="s">
        <v>2610</v>
      </c>
      <c r="B3" s="37">
        <v>1</v>
      </c>
      <c r="C3" s="37">
        <v>60</v>
      </c>
      <c r="D3" s="37" t="s">
        <v>4278</v>
      </c>
      <c r="E3" s="37" t="s">
        <v>4247</v>
      </c>
      <c r="F3" s="37" t="s">
        <v>4250</v>
      </c>
      <c r="G3" s="37" t="str">
        <f>Table5[[#This Row],[NAMA]]</f>
        <v>Binder clip 105 JK</v>
      </c>
      <c r="H3" s="37">
        <f>Table5[[#This Row],[STACK]]</f>
        <v>1</v>
      </c>
      <c r="I3" s="37">
        <f>Table5[[#This Row],[Q/CTN]]</f>
        <v>60</v>
      </c>
      <c r="J3" s="37" t="str">
        <f>Table5[[#This Row],[KET CTN]]</f>
        <v>GRS</v>
      </c>
      <c r="K3" s="37" t="str">
        <f>Table5[[#This Row],[SUPPLIER]]</f>
        <v>JOYKO</v>
      </c>
      <c r="L3" s="37" t="str">
        <f>Table5[[#This Row],[JENIS]]</f>
        <v>clip</v>
      </c>
      <c r="M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105 JK','1','60','GRS','JOYKO','clip'),</v>
      </c>
    </row>
    <row r="4" spans="1:13">
      <c r="A4" s="37" t="s">
        <v>2611</v>
      </c>
      <c r="B4" s="37">
        <v>4</v>
      </c>
      <c r="C4" s="37">
        <v>50</v>
      </c>
      <c r="D4" s="37" t="s">
        <v>4278</v>
      </c>
      <c r="E4" s="37" t="s">
        <v>4247</v>
      </c>
      <c r="F4" s="37" t="s">
        <v>4250</v>
      </c>
      <c r="G4" s="37" t="str">
        <f>Table5[[#This Row],[NAMA]]</f>
        <v>Binder clip 107 JK</v>
      </c>
      <c r="H4" s="37">
        <f>Table5[[#This Row],[STACK]]</f>
        <v>4</v>
      </c>
      <c r="I4" s="37">
        <f>Table5[[#This Row],[Q/CTN]]</f>
        <v>50</v>
      </c>
      <c r="J4" s="37" t="str">
        <f>Table5[[#This Row],[KET CTN]]</f>
        <v>GRS</v>
      </c>
      <c r="K4" s="37" t="str">
        <f>Table5[[#This Row],[SUPPLIER]]</f>
        <v>JOYKO</v>
      </c>
      <c r="L4" s="37" t="str">
        <f>Table5[[#This Row],[JENIS]]</f>
        <v>clip</v>
      </c>
      <c r="M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107 JK','4','50','GRS','JOYKO','clip'),</v>
      </c>
    </row>
    <row r="5" spans="1:13">
      <c r="A5" s="37" t="s">
        <v>4020</v>
      </c>
      <c r="B5" s="37">
        <v>14</v>
      </c>
      <c r="C5" s="37">
        <v>5</v>
      </c>
      <c r="D5" s="37" t="s">
        <v>4278</v>
      </c>
      <c r="E5" s="37" t="s">
        <v>4247</v>
      </c>
      <c r="F5" s="37" t="s">
        <v>4250</v>
      </c>
      <c r="G5" s="37" t="str">
        <f>Table5[[#This Row],[NAMA]]</f>
        <v>Binder clip 260 JK</v>
      </c>
      <c r="H5" s="37">
        <f>Table5[[#This Row],[STACK]]</f>
        <v>14</v>
      </c>
      <c r="I5" s="37">
        <f>Table5[[#This Row],[Q/CTN]]</f>
        <v>5</v>
      </c>
      <c r="J5" s="37" t="str">
        <f>Table5[[#This Row],[KET CTN]]</f>
        <v>GRS</v>
      </c>
      <c r="K5" s="37" t="str">
        <f>Table5[[#This Row],[SUPPLIER]]</f>
        <v>JOYKO</v>
      </c>
      <c r="L5" s="37" t="str">
        <f>Table5[[#This Row],[JENIS]]</f>
        <v>clip</v>
      </c>
      <c r="M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260 JK','14','5','GRS','JOYKO','clip'),</v>
      </c>
    </row>
    <row r="6" spans="1:13">
      <c r="A6" s="37" t="s">
        <v>3132</v>
      </c>
      <c r="B6" s="37">
        <v>2</v>
      </c>
      <c r="C6" s="37">
        <v>30</v>
      </c>
      <c r="D6" s="37" t="s">
        <v>4278</v>
      </c>
      <c r="E6" s="37" t="s">
        <v>4246</v>
      </c>
      <c r="F6" s="37" t="s">
        <v>4250</v>
      </c>
      <c r="G6" s="37" t="str">
        <f>Table5[[#This Row],[NAMA]]</f>
        <v>Binder clip Kenko no.111</v>
      </c>
      <c r="H6" s="37">
        <f>Table5[[#This Row],[STACK]]</f>
        <v>2</v>
      </c>
      <c r="I6" s="37">
        <f>Table5[[#This Row],[Q/CTN]]</f>
        <v>30</v>
      </c>
      <c r="J6" s="37" t="str">
        <f>Table5[[#This Row],[KET CTN]]</f>
        <v>GRS</v>
      </c>
      <c r="K6" s="37" t="str">
        <f>Table5[[#This Row],[SUPPLIER]]</f>
        <v>KENKO</v>
      </c>
      <c r="L6" s="37" t="str">
        <f>Table5[[#This Row],[JENIS]]</f>
        <v>clip</v>
      </c>
      <c r="M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no.111','2','30','GRS','KENKO','clip'),</v>
      </c>
    </row>
    <row r="7" spans="1:13">
      <c r="A7" s="37" t="s">
        <v>2559</v>
      </c>
      <c r="B7" s="37">
        <v>1</v>
      </c>
      <c r="C7" s="37">
        <v>20</v>
      </c>
      <c r="D7" s="37" t="s">
        <v>4278</v>
      </c>
      <c r="E7" s="37" t="s">
        <v>4246</v>
      </c>
      <c r="F7" s="37" t="s">
        <v>4250</v>
      </c>
      <c r="G7" s="37" t="str">
        <f>Table5[[#This Row],[NAMA]]</f>
        <v>Binder clip Kenko no.155</v>
      </c>
      <c r="H7" s="37">
        <f>Table5[[#This Row],[STACK]]</f>
        <v>1</v>
      </c>
      <c r="I7" s="37">
        <f>Table5[[#This Row],[Q/CTN]]</f>
        <v>20</v>
      </c>
      <c r="J7" s="37" t="str">
        <f>Table5[[#This Row],[KET CTN]]</f>
        <v>GRS</v>
      </c>
      <c r="K7" s="37" t="str">
        <f>Table5[[#This Row],[SUPPLIER]]</f>
        <v>KENKO</v>
      </c>
      <c r="L7" s="37" t="str">
        <f>Table5[[#This Row],[JENIS]]</f>
        <v>clip</v>
      </c>
      <c r="M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no.155','1','20','GRS','KENKO','clip'),</v>
      </c>
    </row>
    <row r="8" spans="1:13">
      <c r="A8" s="37" t="s">
        <v>2561</v>
      </c>
      <c r="B8" s="37">
        <v>1</v>
      </c>
      <c r="C8" s="37">
        <v>5</v>
      </c>
      <c r="D8" s="37" t="s">
        <v>4278</v>
      </c>
      <c r="E8" s="37" t="s">
        <v>4246</v>
      </c>
      <c r="F8" s="37" t="s">
        <v>4250</v>
      </c>
      <c r="G8" s="37" t="str">
        <f>Table5[[#This Row],[NAMA]]</f>
        <v>Binder clip Kenko no.260</v>
      </c>
      <c r="H8" s="37">
        <f>Table5[[#This Row],[STACK]]</f>
        <v>1</v>
      </c>
      <c r="I8" s="37">
        <f>Table5[[#This Row],[Q/CTN]]</f>
        <v>5</v>
      </c>
      <c r="J8" s="37" t="str">
        <f>Table5[[#This Row],[KET CTN]]</f>
        <v>GRS</v>
      </c>
      <c r="K8" s="37" t="str">
        <f>Table5[[#This Row],[SUPPLIER]]</f>
        <v>KENKO</v>
      </c>
      <c r="L8" s="37" t="str">
        <f>Table5[[#This Row],[JENIS]]</f>
        <v>clip</v>
      </c>
      <c r="M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no.260','1','5','GRS','KENKO','clip'),</v>
      </c>
    </row>
    <row r="9" spans="1:13">
      <c r="A9" s="37" t="s">
        <v>3033</v>
      </c>
      <c r="B9" s="37">
        <v>1</v>
      </c>
      <c r="C9" s="37">
        <v>72</v>
      </c>
      <c r="D9" s="37" t="s">
        <v>4279</v>
      </c>
      <c r="E9" s="37" t="s">
        <v>4246</v>
      </c>
      <c r="F9" s="37" t="s">
        <v>4250</v>
      </c>
      <c r="G9" s="37" t="str">
        <f>Table5[[#This Row],[NAMA]]</f>
        <v>Binder Clip Kenko no.280</v>
      </c>
      <c r="H9" s="37">
        <f>Table5[[#This Row],[STACK]]</f>
        <v>1</v>
      </c>
      <c r="I9" s="37">
        <f>Table5[[#This Row],[Q/CTN]]</f>
        <v>72</v>
      </c>
      <c r="J9" s="37" t="str">
        <f>Table5[[#This Row],[KET CTN]]</f>
        <v>BOX</v>
      </c>
      <c r="K9" s="37" t="str">
        <f>Table5[[#This Row],[SUPPLIER]]</f>
        <v>KENKO</v>
      </c>
      <c r="L9" s="37" t="str">
        <f>Table5[[#This Row],[JENIS]]</f>
        <v>clip</v>
      </c>
      <c r="M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('Binder Clip Kenko no.280','1','72','BOX','KENKO','clip'),</v>
      </c>
    </row>
    <row r="10" spans="1:13">
      <c r="A10" s="37" t="s">
        <v>2768</v>
      </c>
      <c r="B10" s="37">
        <v>3</v>
      </c>
      <c r="C10" s="37">
        <v>144</v>
      </c>
      <c r="D10" s="37" t="s">
        <v>4280</v>
      </c>
      <c r="E10" s="37" t="s">
        <v>4247</v>
      </c>
      <c r="F10" s="37" t="s">
        <v>4251</v>
      </c>
      <c r="G10" s="37" t="str">
        <f>Table5[[#This Row],[NAMA]]</f>
        <v>Bp 265 JK</v>
      </c>
      <c r="H10" s="37">
        <f>Table5[[#This Row],[STACK]]</f>
        <v>3</v>
      </c>
      <c r="I10" s="37">
        <f>Table5[[#This Row],[Q/CTN]]</f>
        <v>144</v>
      </c>
      <c r="J10" s="37" t="str">
        <f>Table5[[#This Row],[KET CTN]]</f>
        <v>LSN</v>
      </c>
      <c r="K10" s="37" t="str">
        <f>Table5[[#This Row],[SUPPLIER]]</f>
        <v>JOYKO</v>
      </c>
      <c r="L10" s="37" t="str">
        <f>Table5[[#This Row],[JENIS]]</f>
        <v>pen</v>
      </c>
      <c r="M1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265 JK','3','144','LSN','JOYKO','pen'),</v>
      </c>
    </row>
    <row r="11" spans="1:13">
      <c r="A11" s="37" t="s">
        <v>2770</v>
      </c>
      <c r="B11" s="37">
        <v>12</v>
      </c>
      <c r="C11" s="37">
        <v>144</v>
      </c>
      <c r="D11" s="37" t="s">
        <v>4280</v>
      </c>
      <c r="E11" s="37" t="s">
        <v>4247</v>
      </c>
      <c r="F11" s="37" t="s">
        <v>4251</v>
      </c>
      <c r="G11" s="37" t="str">
        <f>Table5[[#This Row],[NAMA]]</f>
        <v>Bp 338 JK (bonus)</v>
      </c>
      <c r="H11" s="37">
        <f>Table5[[#This Row],[STACK]]</f>
        <v>12</v>
      </c>
      <c r="I11" s="37">
        <f>Table5[[#This Row],[Q/CTN]]</f>
        <v>144</v>
      </c>
      <c r="J11" s="37" t="str">
        <f>Table5[[#This Row],[KET CTN]]</f>
        <v>LSN</v>
      </c>
      <c r="K11" s="37" t="str">
        <f>Table5[[#This Row],[SUPPLIER]]</f>
        <v>JOYKO</v>
      </c>
      <c r="L11" s="37" t="str">
        <f>Table5[[#This Row],[JENIS]]</f>
        <v>pen</v>
      </c>
      <c r="M1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338 JK (bonus)','12','144','LSN','JOYKO','pen'),</v>
      </c>
    </row>
    <row r="12" spans="1:13">
      <c r="A12" s="37" t="s">
        <v>3983</v>
      </c>
      <c r="B12" s="37">
        <v>4</v>
      </c>
      <c r="C12" s="37">
        <v>144</v>
      </c>
      <c r="D12" s="37" t="s">
        <v>4280</v>
      </c>
      <c r="E12" s="37" t="s">
        <v>4246</v>
      </c>
      <c r="F12" s="37" t="s">
        <v>4251</v>
      </c>
      <c r="G12" s="37" t="str">
        <f>Table5[[#This Row],[NAMA]]</f>
        <v>Bp Hitech Kenko 0.4 (Hijau, Orange, Pink, Ungu)</v>
      </c>
      <c r="H12" s="37">
        <f>Table5[[#This Row],[STACK]]</f>
        <v>4</v>
      </c>
      <c r="I12" s="37">
        <f>Table5[[#This Row],[Q/CTN]]</f>
        <v>144</v>
      </c>
      <c r="J12" s="37" t="str">
        <f>Table5[[#This Row],[KET CTN]]</f>
        <v>LSN</v>
      </c>
      <c r="K12" s="37" t="str">
        <f>Table5[[#This Row],[SUPPLIER]]</f>
        <v>KENKO</v>
      </c>
      <c r="L12" s="37" t="str">
        <f>Table5[[#This Row],[JENIS]]</f>
        <v>pen</v>
      </c>
      <c r="M1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Hitech Kenko 0.4 (Hijau, Orange, Pink, Ungu)','4','144','LSN','KENKO','pen'),</v>
      </c>
    </row>
    <row r="13" spans="1:13">
      <c r="A13" s="37" t="s">
        <v>4202</v>
      </c>
      <c r="B13" s="37">
        <v>1</v>
      </c>
      <c r="C13" s="37">
        <v>144</v>
      </c>
      <c r="D13" s="37" t="s">
        <v>4280</v>
      </c>
      <c r="E13" s="37" t="s">
        <v>4246</v>
      </c>
      <c r="F13" s="37" t="s">
        <v>4251</v>
      </c>
      <c r="G13" s="37" t="str">
        <f>Table5[[#This Row],[NAMA]]</f>
        <v>Bp Hitech Kenko 0.4 Hitam</v>
      </c>
      <c r="H13" s="37">
        <f>Table5[[#This Row],[STACK]]</f>
        <v>1</v>
      </c>
      <c r="I13" s="37">
        <f>Table5[[#This Row],[Q/CTN]]</f>
        <v>144</v>
      </c>
      <c r="J13" s="37" t="str">
        <f>Table5[[#This Row],[KET CTN]]</f>
        <v>LSN</v>
      </c>
      <c r="K13" s="37" t="str">
        <f>Table5[[#This Row],[SUPPLIER]]</f>
        <v>KENKO</v>
      </c>
      <c r="L13" s="37" t="str">
        <f>Table5[[#This Row],[JENIS]]</f>
        <v>pen</v>
      </c>
      <c r="M1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Hitech Kenko 0.4 Hitam','1','144','LSN','KENKO','pen'),</v>
      </c>
    </row>
    <row r="14" spans="1:13">
      <c r="A14" s="37" t="s">
        <v>4203</v>
      </c>
      <c r="B14" s="37">
        <v>3</v>
      </c>
      <c r="C14" s="37">
        <v>144</v>
      </c>
      <c r="D14" s="37" t="s">
        <v>4280</v>
      </c>
      <c r="E14" s="37" t="s">
        <v>4246</v>
      </c>
      <c r="F14" s="37" t="s">
        <v>4251</v>
      </c>
      <c r="G14" s="37" t="str">
        <f>Table5[[#This Row],[NAMA]]</f>
        <v>Bp Microtec Kenko 0.28 Hitam</v>
      </c>
      <c r="H14" s="37">
        <f>Table5[[#This Row],[STACK]]</f>
        <v>3</v>
      </c>
      <c r="I14" s="37">
        <f>Table5[[#This Row],[Q/CTN]]</f>
        <v>144</v>
      </c>
      <c r="J14" s="37" t="str">
        <f>Table5[[#This Row],[KET CTN]]</f>
        <v>LSN</v>
      </c>
      <c r="K14" s="37" t="str">
        <f>Table5[[#This Row],[SUPPLIER]]</f>
        <v>KENKO</v>
      </c>
      <c r="L14" s="37" t="str">
        <f>Table5[[#This Row],[JENIS]]</f>
        <v>pen</v>
      </c>
      <c r="M1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Microtec Kenko 0.28 Hitam','3','144','LSN','KENKO','pen'),</v>
      </c>
    </row>
    <row r="15" spans="1:13">
      <c r="A15" s="37" t="s">
        <v>4204</v>
      </c>
      <c r="B15" s="37">
        <v>1</v>
      </c>
      <c r="C15" s="37">
        <v>144</v>
      </c>
      <c r="D15" s="37" t="s">
        <v>4280</v>
      </c>
      <c r="E15" s="37" t="s">
        <v>4246</v>
      </c>
      <c r="F15" s="37" t="s">
        <v>4251</v>
      </c>
      <c r="G15" s="37" t="str">
        <f>Table5[[#This Row],[NAMA]]</f>
        <v>Bp Microtec Kenko 0.4 Hitam</v>
      </c>
      <c r="H15" s="37">
        <f>Table5[[#This Row],[STACK]]</f>
        <v>1</v>
      </c>
      <c r="I15" s="37">
        <f>Table5[[#This Row],[Q/CTN]]</f>
        <v>144</v>
      </c>
      <c r="J15" s="37" t="str">
        <f>Table5[[#This Row],[KET CTN]]</f>
        <v>LSN</v>
      </c>
      <c r="K15" s="37" t="str">
        <f>Table5[[#This Row],[SUPPLIER]]</f>
        <v>KENKO</v>
      </c>
      <c r="L15" s="37" t="str">
        <f>Table5[[#This Row],[JENIS]]</f>
        <v>pen</v>
      </c>
      <c r="M1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Microtec Kenko 0.4 Hitam','1','144','LSN','KENKO','pen'),</v>
      </c>
    </row>
    <row r="16" spans="1:13">
      <c r="A16" s="37" t="s">
        <v>15</v>
      </c>
      <c r="B16" s="37">
        <v>2</v>
      </c>
      <c r="C16" s="37">
        <v>144</v>
      </c>
      <c r="D16" s="37" t="s">
        <v>4280</v>
      </c>
      <c r="E16" s="37" t="s">
        <v>4246</v>
      </c>
      <c r="F16" s="37" t="s">
        <v>4251</v>
      </c>
      <c r="G16" s="37" t="str">
        <f>Table5[[#This Row],[NAMA]]</f>
        <v>Bp Kenko KC 6 Nano tip</v>
      </c>
      <c r="H16" s="37">
        <f>Table5[[#This Row],[STACK]]</f>
        <v>2</v>
      </c>
      <c r="I16" s="37">
        <f>Table5[[#This Row],[Q/CTN]]</f>
        <v>144</v>
      </c>
      <c r="J16" s="37" t="str">
        <f>Table5[[#This Row],[KET CTN]]</f>
        <v>LSN</v>
      </c>
      <c r="K16" s="37" t="str">
        <f>Table5[[#This Row],[SUPPLIER]]</f>
        <v>KENKO</v>
      </c>
      <c r="L16" s="37" t="str">
        <f>Table5[[#This Row],[JENIS]]</f>
        <v>pen</v>
      </c>
      <c r="M1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KC 6 Nano tip','2','144','LSN','KENKO','pen'),</v>
      </c>
    </row>
    <row r="17" spans="1:13">
      <c r="A17" s="37" t="s">
        <v>16</v>
      </c>
      <c r="B17" s="37">
        <v>14</v>
      </c>
      <c r="C17" s="37">
        <v>144</v>
      </c>
      <c r="D17" s="37" t="s">
        <v>4280</v>
      </c>
      <c r="E17" s="37" t="s">
        <v>4246</v>
      </c>
      <c r="F17" s="37" t="s">
        <v>4251</v>
      </c>
      <c r="G17" s="37" t="str">
        <f>Table5[[#This Row],[NAMA]]</f>
        <v xml:space="preserve">Bp Kenko KI spider B </v>
      </c>
      <c r="H17" s="37">
        <f>Table5[[#This Row],[STACK]]</f>
        <v>14</v>
      </c>
      <c r="I17" s="37">
        <f>Table5[[#This Row],[Q/CTN]]</f>
        <v>144</v>
      </c>
      <c r="J17" s="37" t="str">
        <f>Table5[[#This Row],[KET CTN]]</f>
        <v>LSN</v>
      </c>
      <c r="K17" s="37" t="str">
        <f>Table5[[#This Row],[SUPPLIER]]</f>
        <v>KENKO</v>
      </c>
      <c r="L17" s="37" t="str">
        <f>Table5[[#This Row],[JENIS]]</f>
        <v>pen</v>
      </c>
      <c r="M1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KI spider B ','14','144','LSN','KENKO','pen'),</v>
      </c>
    </row>
    <row r="18" spans="1:13">
      <c r="A18" s="37" t="s">
        <v>17</v>
      </c>
      <c r="B18" s="37">
        <v>7</v>
      </c>
      <c r="C18" s="37">
        <v>144</v>
      </c>
      <c r="D18" s="37" t="s">
        <v>4280</v>
      </c>
      <c r="E18" s="37" t="s">
        <v>4246</v>
      </c>
      <c r="F18" s="37" t="s">
        <v>4251</v>
      </c>
      <c r="G18" s="37" t="str">
        <f>Table5[[#This Row],[NAMA]]</f>
        <v xml:space="preserve">Bp Kenko KI spider M </v>
      </c>
      <c r="H18" s="37">
        <f>Table5[[#This Row],[STACK]]</f>
        <v>7</v>
      </c>
      <c r="I18" s="37">
        <f>Table5[[#This Row],[Q/CTN]]</f>
        <v>144</v>
      </c>
      <c r="J18" s="37" t="str">
        <f>Table5[[#This Row],[KET CTN]]</f>
        <v>LSN</v>
      </c>
      <c r="K18" s="37" t="str">
        <f>Table5[[#This Row],[SUPPLIER]]</f>
        <v>KENKO</v>
      </c>
      <c r="L18" s="37" t="str">
        <f>Table5[[#This Row],[JENIS]]</f>
        <v>pen</v>
      </c>
      <c r="M1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KI spider M ','7','144','LSN','KENKO','pen'),</v>
      </c>
    </row>
    <row r="19" spans="1:13">
      <c r="A19" s="37" t="s">
        <v>18</v>
      </c>
      <c r="B19" s="37">
        <v>39</v>
      </c>
      <c r="C19" s="37">
        <v>120</v>
      </c>
      <c r="D19" s="37" t="s">
        <v>4280</v>
      </c>
      <c r="E19" s="37" t="s">
        <v>4246</v>
      </c>
      <c r="F19" s="37" t="s">
        <v>4251</v>
      </c>
      <c r="G19" s="37" t="str">
        <f>Table5[[#This Row],[NAMA]]</f>
        <v>Bp Kenko KR 6 NaNoRay</v>
      </c>
      <c r="H19" s="37">
        <f>Table5[[#This Row],[STACK]]</f>
        <v>39</v>
      </c>
      <c r="I19" s="37">
        <f>Table5[[#This Row],[Q/CTN]]</f>
        <v>120</v>
      </c>
      <c r="J19" s="37" t="str">
        <f>Table5[[#This Row],[KET CTN]]</f>
        <v>LSN</v>
      </c>
      <c r="K19" s="37" t="str">
        <f>Table5[[#This Row],[SUPPLIER]]</f>
        <v>KENKO</v>
      </c>
      <c r="L19" s="37" t="str">
        <f>Table5[[#This Row],[JENIS]]</f>
        <v>pen</v>
      </c>
      <c r="M1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KR 6 NaNoRay','39','120','LSN','KENKO','pen'),</v>
      </c>
    </row>
    <row r="20" spans="1:13">
      <c r="A20" s="37" t="s">
        <v>20</v>
      </c>
      <c r="B20" s="37">
        <v>39</v>
      </c>
      <c r="C20" s="37">
        <v>120</v>
      </c>
      <c r="D20" s="37" t="s">
        <v>4280</v>
      </c>
      <c r="E20" s="37" t="s">
        <v>4246</v>
      </c>
      <c r="F20" s="37" t="s">
        <v>4251</v>
      </c>
      <c r="G20" s="37" t="str">
        <f>Table5[[#This Row],[NAMA]]</f>
        <v xml:space="preserve">Bp Kenko KR 6 NaNoTip </v>
      </c>
      <c r="H20" s="37">
        <f>Table5[[#This Row],[STACK]]</f>
        <v>39</v>
      </c>
      <c r="I20" s="37">
        <f>Table5[[#This Row],[Q/CTN]]</f>
        <v>120</v>
      </c>
      <c r="J20" s="37" t="str">
        <f>Table5[[#This Row],[KET CTN]]</f>
        <v>LSN</v>
      </c>
      <c r="K20" s="37" t="str">
        <f>Table5[[#This Row],[SUPPLIER]]</f>
        <v>KENKO</v>
      </c>
      <c r="L20" s="37" t="str">
        <f>Table5[[#This Row],[JENIS]]</f>
        <v>pen</v>
      </c>
      <c r="M2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KR 6 NaNoTip ','39','120','LSN','KENKO','pen'),</v>
      </c>
    </row>
    <row r="21" spans="1:13">
      <c r="A21" s="37" t="s">
        <v>21</v>
      </c>
      <c r="B21" s="37">
        <v>1</v>
      </c>
      <c r="C21" s="37">
        <v>144</v>
      </c>
      <c r="D21" s="37" t="s">
        <v>4280</v>
      </c>
      <c r="E21" s="37" t="s">
        <v>4246</v>
      </c>
      <c r="F21" s="37" t="s">
        <v>4251</v>
      </c>
      <c r="G21" s="37" t="str">
        <f>Table5[[#This Row],[NAMA]]</f>
        <v>Bp Kenko MD 2</v>
      </c>
      <c r="H21" s="37">
        <f>Table5[[#This Row],[STACK]]</f>
        <v>1</v>
      </c>
      <c r="I21" s="37">
        <f>Table5[[#This Row],[Q/CTN]]</f>
        <v>144</v>
      </c>
      <c r="J21" s="37" t="str">
        <f>Table5[[#This Row],[KET CTN]]</f>
        <v>LSN</v>
      </c>
      <c r="K21" s="37" t="str">
        <f>Table5[[#This Row],[SUPPLIER]]</f>
        <v>KENKO</v>
      </c>
      <c r="L21" s="37" t="str">
        <f>Table5[[#This Row],[JENIS]]</f>
        <v>pen</v>
      </c>
      <c r="M2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MD 2','1','144','LSN','KENKO','pen'),</v>
      </c>
    </row>
    <row r="22" spans="1:13">
      <c r="A22" s="37" t="s">
        <v>4012</v>
      </c>
      <c r="B22" s="37">
        <v>1</v>
      </c>
      <c r="C22" s="37">
        <v>144</v>
      </c>
      <c r="D22" s="37" t="s">
        <v>4280</v>
      </c>
      <c r="E22" s="37" t="s">
        <v>4246</v>
      </c>
      <c r="F22" s="37" t="s">
        <v>4251</v>
      </c>
      <c r="G22" s="37" t="str">
        <f>Table5[[#This Row],[NAMA]]</f>
        <v>Bp Kenko NK 7B Hitam</v>
      </c>
      <c r="H22" s="37">
        <f>Table5[[#This Row],[STACK]]</f>
        <v>1</v>
      </c>
      <c r="I22" s="37">
        <f>Table5[[#This Row],[Q/CTN]]</f>
        <v>144</v>
      </c>
      <c r="J22" s="37" t="str">
        <f>Table5[[#This Row],[KET CTN]]</f>
        <v>LSN</v>
      </c>
      <c r="K22" s="37" t="str">
        <f>Table5[[#This Row],[SUPPLIER]]</f>
        <v>KENKO</v>
      </c>
      <c r="L22" s="37" t="str">
        <f>Table5[[#This Row],[JENIS]]</f>
        <v>pen</v>
      </c>
      <c r="M2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NK 7B Hitam','1','144','LSN','KENKO','pen'),</v>
      </c>
    </row>
    <row r="23" spans="1:13">
      <c r="A23" s="37" t="s">
        <v>22</v>
      </c>
      <c r="B23" s="37">
        <v>74</v>
      </c>
      <c r="C23" s="37">
        <v>144</v>
      </c>
      <c r="D23" s="37" t="s">
        <v>4280</v>
      </c>
      <c r="E23" s="37" t="s">
        <v>4246</v>
      </c>
      <c r="F23" s="37" t="s">
        <v>4251</v>
      </c>
      <c r="G23" s="37" t="str">
        <f>Table5[[#This Row],[NAMA]]</f>
        <v>Bp Kenko Si biru</v>
      </c>
      <c r="H23" s="37">
        <f>Table5[[#This Row],[STACK]]</f>
        <v>74</v>
      </c>
      <c r="I23" s="37">
        <f>Table5[[#This Row],[Q/CTN]]</f>
        <v>144</v>
      </c>
      <c r="J23" s="37" t="str">
        <f>Table5[[#This Row],[KET CTN]]</f>
        <v>LSN</v>
      </c>
      <c r="K23" s="37" t="str">
        <f>Table5[[#This Row],[SUPPLIER]]</f>
        <v>KENKO</v>
      </c>
      <c r="L23" s="37" t="str">
        <f>Table5[[#This Row],[JENIS]]</f>
        <v>pen</v>
      </c>
      <c r="M2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Si biru','74','144','LSN','KENKO','pen'),</v>
      </c>
    </row>
    <row r="24" spans="1:13">
      <c r="A24" s="37" t="s">
        <v>23</v>
      </c>
      <c r="B24" s="37">
        <v>8</v>
      </c>
      <c r="C24" s="37">
        <v>144</v>
      </c>
      <c r="D24" s="37" t="s">
        <v>4280</v>
      </c>
      <c r="E24" s="37" t="s">
        <v>4246</v>
      </c>
      <c r="F24" s="37" t="s">
        <v>4251</v>
      </c>
      <c r="G24" s="37" t="str">
        <f>Table5[[#This Row],[NAMA]]</f>
        <v>Bp Kenko TIL SI Ht</v>
      </c>
      <c r="H24" s="37">
        <f>Table5[[#This Row],[STACK]]</f>
        <v>8</v>
      </c>
      <c r="I24" s="37">
        <f>Table5[[#This Row],[Q/CTN]]</f>
        <v>144</v>
      </c>
      <c r="J24" s="37" t="str">
        <f>Table5[[#This Row],[KET CTN]]</f>
        <v>LSN</v>
      </c>
      <c r="K24" s="37" t="str">
        <f>Table5[[#This Row],[SUPPLIER]]</f>
        <v>KENKO</v>
      </c>
      <c r="L24" s="37" t="str">
        <f>Table5[[#This Row],[JENIS]]</f>
        <v>pen</v>
      </c>
      <c r="M2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('Bp Kenko TIL SI Ht','8','144','LSN','KENKO','pen'),</v>
      </c>
    </row>
    <row r="25" spans="1:13">
      <c r="A25" s="37" t="s">
        <v>3117</v>
      </c>
      <c r="B25" s="37">
        <v>1</v>
      </c>
      <c r="C25" s="37">
        <v>60</v>
      </c>
      <c r="D25" s="37" t="s">
        <v>4281</v>
      </c>
      <c r="E25" s="37" t="s">
        <v>4247</v>
      </c>
      <c r="F25" s="37" t="s">
        <v>4251</v>
      </c>
      <c r="G25" s="37" t="str">
        <f>Table5[[#This Row],[NAMA]]</f>
        <v>BT JA 2833 R Pink</v>
      </c>
      <c r="H25" s="37">
        <f>Table5[[#This Row],[STACK]]</f>
        <v>1</v>
      </c>
      <c r="I25" s="37">
        <f>Table5[[#This Row],[Q/CTN]]</f>
        <v>60</v>
      </c>
      <c r="J25" s="37" t="str">
        <f>Table5[[#This Row],[KET CTN]]</f>
        <v>PCS</v>
      </c>
      <c r="K25" s="37" t="str">
        <f>Table5[[#This Row],[SUPPLIER]]</f>
        <v>JOYKO</v>
      </c>
      <c r="L25" s="37" t="str">
        <f>Table5[[#This Row],[JENIS]]</f>
        <v>pen</v>
      </c>
      <c r="M2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JA 2833 R Pink','1','60','PCS','JOYKO','pen'),</v>
      </c>
    </row>
    <row r="26" spans="1:13">
      <c r="A26" s="37" t="s">
        <v>3119</v>
      </c>
      <c r="B26" s="37">
        <v>4</v>
      </c>
      <c r="C26" s="37">
        <v>5</v>
      </c>
      <c r="D26" s="37" t="s">
        <v>4280</v>
      </c>
      <c r="E26" s="37" t="s">
        <v>4246</v>
      </c>
      <c r="F26" s="37" t="s">
        <v>4251</v>
      </c>
      <c r="G26" s="37" t="str">
        <f>Table5[[#This Row],[NAMA]]</f>
        <v>BT Kenko 2920 Batik</v>
      </c>
      <c r="H26" s="37">
        <f>Table5[[#This Row],[STACK]]</f>
        <v>4</v>
      </c>
      <c r="I26" s="37">
        <f>Table5[[#This Row],[Q/CTN]]</f>
        <v>5</v>
      </c>
      <c r="J26" s="37" t="str">
        <f>Table5[[#This Row],[KET CTN]]</f>
        <v>LSN</v>
      </c>
      <c r="K26" s="37" t="str">
        <f>Table5[[#This Row],[SUPPLIER]]</f>
        <v>KENKO</v>
      </c>
      <c r="L26" s="37" t="str">
        <f>Table5[[#This Row],[JENIS]]</f>
        <v>pen</v>
      </c>
      <c r="M2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2920 Batik','4','5','LSN','KENKO','pen'),</v>
      </c>
    </row>
    <row r="27" spans="1:13">
      <c r="A27" s="37" t="s">
        <v>3120</v>
      </c>
      <c r="B27" s="37">
        <v>4</v>
      </c>
      <c r="C27" s="37">
        <v>5</v>
      </c>
      <c r="D27" s="37" t="s">
        <v>4280</v>
      </c>
      <c r="E27" s="37" t="s">
        <v>4246</v>
      </c>
      <c r="F27" s="37" t="s">
        <v>4251</v>
      </c>
      <c r="G27" s="37" t="str">
        <f>Table5[[#This Row],[NAMA]]</f>
        <v>BT Kenko 3224-01 Bunga</v>
      </c>
      <c r="H27" s="37">
        <f>Table5[[#This Row],[STACK]]</f>
        <v>4</v>
      </c>
      <c r="I27" s="37">
        <f>Table5[[#This Row],[Q/CTN]]</f>
        <v>5</v>
      </c>
      <c r="J27" s="37" t="str">
        <f>Table5[[#This Row],[KET CTN]]</f>
        <v>LSN</v>
      </c>
      <c r="K27" s="37" t="str">
        <f>Table5[[#This Row],[SUPPLIER]]</f>
        <v>KENKO</v>
      </c>
      <c r="L27" s="37" t="str">
        <f>Table5[[#This Row],[JENIS]]</f>
        <v>pen</v>
      </c>
      <c r="M2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3224-01 Bunga','4','5','LSN','KENKO','pen'),</v>
      </c>
    </row>
    <row r="28" spans="1:13">
      <c r="A28" s="37" t="s">
        <v>3121</v>
      </c>
      <c r="B28" s="37">
        <v>4</v>
      </c>
      <c r="C28" s="37">
        <v>5</v>
      </c>
      <c r="D28" s="37" t="s">
        <v>4280</v>
      </c>
      <c r="E28" s="37" t="s">
        <v>4246</v>
      </c>
      <c r="F28" s="37" t="s">
        <v>4251</v>
      </c>
      <c r="G28" s="37" t="str">
        <f>Table5[[#This Row],[NAMA]]</f>
        <v>BT Kenko 3224-BTK 02</v>
      </c>
      <c r="H28" s="37">
        <f>Table5[[#This Row],[STACK]]</f>
        <v>4</v>
      </c>
      <c r="I28" s="37">
        <f>Table5[[#This Row],[Q/CTN]]</f>
        <v>5</v>
      </c>
      <c r="J28" s="37" t="str">
        <f>Table5[[#This Row],[KET CTN]]</f>
        <v>LSN</v>
      </c>
      <c r="K28" s="37" t="str">
        <f>Table5[[#This Row],[SUPPLIER]]</f>
        <v>KENKO</v>
      </c>
      <c r="L28" s="37" t="str">
        <f>Table5[[#This Row],[JENIS]]</f>
        <v>pen</v>
      </c>
      <c r="M2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('BT Kenko 3224-BTK 02','4','5','LSN','KENKO','pen'),</v>
      </c>
    </row>
    <row r="29" spans="1:13">
      <c r="A29" s="37" t="s">
        <v>31</v>
      </c>
      <c r="B29" s="37">
        <v>1</v>
      </c>
      <c r="C29" s="37">
        <v>40</v>
      </c>
      <c r="D29" s="37" t="s">
        <v>4280</v>
      </c>
      <c r="E29" s="37" t="s">
        <v>4246</v>
      </c>
      <c r="F29" s="37" t="s">
        <v>4253</v>
      </c>
      <c r="G29" s="37" t="str">
        <f>Table5[[#This Row],[NAMA]]</f>
        <v>Bussines file F PP320 A4 Kenko</v>
      </c>
      <c r="H29" s="37">
        <f>Table5[[#This Row],[STACK]]</f>
        <v>1</v>
      </c>
      <c r="I29" s="37">
        <f>Table5[[#This Row],[Q/CTN]]</f>
        <v>40</v>
      </c>
      <c r="J29" s="37" t="str">
        <f>Table5[[#This Row],[KET CTN]]</f>
        <v>LSN</v>
      </c>
      <c r="K29" s="37" t="str">
        <f>Table5[[#This Row],[SUPPLIER]]</f>
        <v>KENKO</v>
      </c>
      <c r="L29" s="37" t="str">
        <f>Table5[[#This Row],[JENIS]]</f>
        <v>map</v>
      </c>
      <c r="M2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('Bussines file F PP320 A4 Kenko','1','40','LSN','KENKO','map'),</v>
      </c>
    </row>
    <row r="30" spans="1:13">
      <c r="A30" s="37" t="s">
        <v>4080</v>
      </c>
      <c r="B30" s="37">
        <v>1</v>
      </c>
      <c r="C30" s="37">
        <v>60</v>
      </c>
      <c r="D30" s="37" t="s">
        <v>4281</v>
      </c>
      <c r="E30" s="37" t="s">
        <v>4247</v>
      </c>
      <c r="F30" s="37" t="s">
        <v>4252</v>
      </c>
      <c r="G30" s="37" t="str">
        <f>Table5[[#This Row],[NAMA]]</f>
        <v>Call JK DTC-1516</v>
      </c>
      <c r="H30" s="37">
        <f>Table5[[#This Row],[STACK]]</f>
        <v>1</v>
      </c>
      <c r="I30" s="37">
        <f>Table5[[#This Row],[Q/CTN]]</f>
        <v>60</v>
      </c>
      <c r="J30" s="37" t="str">
        <f>Table5[[#This Row],[KET CTN]]</f>
        <v>PCS</v>
      </c>
      <c r="K30" s="37" t="str">
        <f>Table5[[#This Row],[SUPPLIER]]</f>
        <v>JOYKO</v>
      </c>
      <c r="L30" s="37" t="str">
        <f>Table5[[#This Row],[JENIS]]</f>
        <v>kalkulator</v>
      </c>
      <c r="M3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('Call JK DTC-1516','1','60','PCS','JOYKO','kalkulator'),</v>
      </c>
    </row>
    <row r="31" spans="1:13">
      <c r="A31" s="37" t="s">
        <v>2569</v>
      </c>
      <c r="B31" s="37">
        <v>1</v>
      </c>
      <c r="C31" s="37">
        <v>500</v>
      </c>
      <c r="D31" s="37" t="s">
        <v>4279</v>
      </c>
      <c r="E31" s="37" t="s">
        <v>4246</v>
      </c>
      <c r="F31" s="37" t="s">
        <v>4252</v>
      </c>
      <c r="G31" s="37" t="str">
        <f>Table5[[#This Row],[NAMA]]</f>
        <v>Clip trigonal Kenko no.3</v>
      </c>
      <c r="H31" s="37">
        <f>Table5[[#This Row],[STACK]]</f>
        <v>1</v>
      </c>
      <c r="I31" s="37">
        <f>Table5[[#This Row],[Q/CTN]]</f>
        <v>500</v>
      </c>
      <c r="J31" s="37" t="str">
        <f>Table5[[#This Row],[KET CTN]]</f>
        <v>BOX</v>
      </c>
      <c r="K31" s="37" t="str">
        <f>Table5[[#This Row],[SUPPLIER]]</f>
        <v>KENKO</v>
      </c>
      <c r="L31" s="37" t="str">
        <f>Table5[[#This Row],[JENIS]]</f>
        <v>kalkulator</v>
      </c>
      <c r="M3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('Clip trigonal Kenko no.3','1','500','BOX','KENKO','kalkulator'),</v>
      </c>
    </row>
    <row r="32" spans="1:13">
      <c r="A32" s="37" t="s">
        <v>4116</v>
      </c>
      <c r="B32" s="37">
        <v>1</v>
      </c>
      <c r="C32" s="37">
        <v>144</v>
      </c>
      <c r="D32" s="37" t="s">
        <v>4281</v>
      </c>
      <c r="E32" s="37" t="s">
        <v>4247</v>
      </c>
      <c r="F32" s="37" t="s">
        <v>4254</v>
      </c>
      <c r="G32" s="37" t="str">
        <f>Table5[[#This Row],[NAMA]]</f>
        <v>Crayon 12W Putar Pendek JK</v>
      </c>
      <c r="H32" s="37">
        <f>Table5[[#This Row],[STACK]]</f>
        <v>1</v>
      </c>
      <c r="I32" s="37">
        <f>Table5[[#This Row],[Q/CTN]]</f>
        <v>144</v>
      </c>
      <c r="J32" s="37" t="str">
        <f>Table5[[#This Row],[KET CTN]]</f>
        <v>PCS</v>
      </c>
      <c r="K32" s="37" t="str">
        <f>Table5[[#This Row],[SUPPLIER]]</f>
        <v>JOYKO</v>
      </c>
      <c r="L32" s="37" t="str">
        <f>Table5[[#This Row],[JENIS]]</f>
        <v>crayon/ op</v>
      </c>
      <c r="M3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12W Putar Pendek JK','1','144','PCS','JOYKO','crayon/ op'),</v>
      </c>
    </row>
    <row r="33" spans="1:13">
      <c r="A33" s="37" t="s">
        <v>40</v>
      </c>
      <c r="B33" s="37">
        <v>6</v>
      </c>
      <c r="C33" s="37">
        <v>72</v>
      </c>
      <c r="D33" s="37" t="s">
        <v>4281</v>
      </c>
      <c r="E33" s="37" t="s">
        <v>4246</v>
      </c>
      <c r="F33" s="37" t="s">
        <v>4254</v>
      </c>
      <c r="G33" s="37" t="str">
        <f>Table5[[#This Row],[NAMA]]</f>
        <v>Crayon putar 24 AGE EiEi Kenko</v>
      </c>
      <c r="H33" s="37">
        <f>Table5[[#This Row],[STACK]]</f>
        <v>6</v>
      </c>
      <c r="I33" s="37">
        <f>Table5[[#This Row],[Q/CTN]]</f>
        <v>72</v>
      </c>
      <c r="J33" s="37" t="str">
        <f>Table5[[#This Row],[KET CTN]]</f>
        <v>PCS</v>
      </c>
      <c r="K33" s="37" t="str">
        <f>Table5[[#This Row],[SUPPLIER]]</f>
        <v>KENKO</v>
      </c>
      <c r="L33" s="37" t="str">
        <f>Table5[[#This Row],[JENIS]]</f>
        <v>crayon/ op</v>
      </c>
      <c r="M3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putar 24 AGE EiEi Kenko','6','72','PCS','KENKO','crayon/ op'),</v>
      </c>
    </row>
    <row r="34" spans="1:13">
      <c r="A34" s="37" t="s">
        <v>41</v>
      </c>
      <c r="B34" s="37">
        <v>28</v>
      </c>
      <c r="C34" s="37">
        <v>72</v>
      </c>
      <c r="D34" s="37" t="s">
        <v>4281</v>
      </c>
      <c r="E34" s="37" t="s">
        <v>4246</v>
      </c>
      <c r="F34" s="37" t="s">
        <v>4254</v>
      </c>
      <c r="G34" s="37" t="str">
        <f>Table5[[#This Row],[NAMA]]</f>
        <v>Crayon putar 24 Snoopy EiEi Kenko</v>
      </c>
      <c r="H34" s="37">
        <f>Table5[[#This Row],[STACK]]</f>
        <v>28</v>
      </c>
      <c r="I34" s="37">
        <f>Table5[[#This Row],[Q/CTN]]</f>
        <v>72</v>
      </c>
      <c r="J34" s="37" t="str">
        <f>Table5[[#This Row],[KET CTN]]</f>
        <v>PCS</v>
      </c>
      <c r="K34" s="37" t="str">
        <f>Table5[[#This Row],[SUPPLIER]]</f>
        <v>KENKO</v>
      </c>
      <c r="L34" s="37" t="str">
        <f>Table5[[#This Row],[JENIS]]</f>
        <v>crayon/ op</v>
      </c>
      <c r="M3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('Crayon putar 24 Snoopy EiEi Kenko','28','72','PCS','KENKO','crayon/ op'),</v>
      </c>
    </row>
    <row r="35" spans="1:13">
      <c r="A35" s="37" t="s">
        <v>44</v>
      </c>
      <c r="B35" s="37">
        <v>7</v>
      </c>
      <c r="C35" s="37">
        <v>20</v>
      </c>
      <c r="D35" s="37" t="s">
        <v>4280</v>
      </c>
      <c r="E35" s="37" t="s">
        <v>4246</v>
      </c>
      <c r="F35" s="37" t="s">
        <v>4255</v>
      </c>
      <c r="G35" s="37" t="str">
        <f>Table5[[#This Row],[NAMA]]</f>
        <v>Cutter Kenko 918c</v>
      </c>
      <c r="H35" s="37">
        <f>Table5[[#This Row],[STACK]]</f>
        <v>7</v>
      </c>
      <c r="I35" s="37">
        <f>Table5[[#This Row],[Q/CTN]]</f>
        <v>20</v>
      </c>
      <c r="J35" s="37" t="str">
        <f>Table5[[#This Row],[KET CTN]]</f>
        <v>LSN</v>
      </c>
      <c r="K35" s="37" t="str">
        <f>Table5[[#This Row],[SUPPLIER]]</f>
        <v>KENKO</v>
      </c>
      <c r="L35" s="37" t="str">
        <f>Table5[[#This Row],[JENIS]]</f>
        <v>cutter</v>
      </c>
      <c r="M3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('Cutter Kenko 918c','7','20','LSN','KENKO','cutter'),</v>
      </c>
    </row>
    <row r="36" spans="1:13">
      <c r="A36" s="37" t="s">
        <v>3977</v>
      </c>
      <c r="B36" s="37">
        <v>3</v>
      </c>
      <c r="C36" s="37">
        <v>48</v>
      </c>
      <c r="D36" s="37" t="s">
        <v>4281</v>
      </c>
      <c r="E36" s="37" t="s">
        <v>4246</v>
      </c>
      <c r="F36" s="37" t="s">
        <v>4256</v>
      </c>
      <c r="G36" s="37" t="str">
        <f>Table5[[#This Row],[NAMA]]</f>
        <v>Desk Set Kenko k 8312</v>
      </c>
      <c r="H36" s="37">
        <f>Table5[[#This Row],[STACK]]</f>
        <v>3</v>
      </c>
      <c r="I36" s="37">
        <f>Table5[[#This Row],[Q/CTN]]</f>
        <v>48</v>
      </c>
      <c r="J36" s="37" t="str">
        <f>Table5[[#This Row],[KET CTN]]</f>
        <v>PCS</v>
      </c>
      <c r="K36" s="37" t="str">
        <f>Table5[[#This Row],[SUPPLIER]]</f>
        <v>KENKO</v>
      </c>
      <c r="L36" s="37" t="str">
        <f>Table5[[#This Row],[JENIS]]</f>
        <v>desk set</v>
      </c>
      <c r="M3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('Desk Set Kenko k 8312','3','48','PCS','KENKO','desk set'),</v>
      </c>
    </row>
    <row r="37" spans="1:13">
      <c r="A37" s="37" t="s">
        <v>4015</v>
      </c>
      <c r="B37" s="37">
        <v>17</v>
      </c>
      <c r="C37" s="37">
        <v>24</v>
      </c>
      <c r="D37" s="37" t="s">
        <v>4281</v>
      </c>
      <c r="E37" s="37" t="s">
        <v>4247</v>
      </c>
      <c r="F37" s="37" t="s">
        <v>4257</v>
      </c>
      <c r="G37" s="37" t="str">
        <f>Table5[[#This Row],[NAMA]]</f>
        <v>Dispenser JK 103</v>
      </c>
      <c r="H37" s="37">
        <f>Table5[[#This Row],[STACK]]</f>
        <v>17</v>
      </c>
      <c r="I37" s="37">
        <f>Table5[[#This Row],[Q/CTN]]</f>
        <v>24</v>
      </c>
      <c r="J37" s="37" t="str">
        <f>Table5[[#This Row],[KET CTN]]</f>
        <v>PCS</v>
      </c>
      <c r="K37" s="37" t="str">
        <f>Table5[[#This Row],[SUPPLIER]]</f>
        <v>JOYKO</v>
      </c>
      <c r="L37" s="37" t="str">
        <f>Table5[[#This Row],[JENIS]]</f>
        <v>tape cutter</v>
      </c>
      <c r="M3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('Dispenser JK 103','17','24','PCS','JOYKO','tape cutter'),</v>
      </c>
    </row>
    <row r="38" spans="1:13">
      <c r="A38" s="37" t="s">
        <v>3978</v>
      </c>
      <c r="B38" s="37">
        <v>2</v>
      </c>
      <c r="C38" s="37">
        <v>100</v>
      </c>
      <c r="D38" s="37" t="s">
        <v>4281</v>
      </c>
      <c r="E38" s="37" t="s">
        <v>4247</v>
      </c>
      <c r="F38" s="37" t="s">
        <v>4257</v>
      </c>
      <c r="G38" s="37" t="str">
        <f>Table5[[#This Row],[NAMA]]</f>
        <v>Dispenser JK TD 2S</v>
      </c>
      <c r="H38" s="37">
        <f>Table5[[#This Row],[STACK]]</f>
        <v>2</v>
      </c>
      <c r="I38" s="37">
        <f>Table5[[#This Row],[Q/CTN]]</f>
        <v>100</v>
      </c>
      <c r="J38" s="37" t="str">
        <f>Table5[[#This Row],[KET CTN]]</f>
        <v>PCS</v>
      </c>
      <c r="K38" s="37" t="str">
        <f>Table5[[#This Row],[SUPPLIER]]</f>
        <v>JOYKO</v>
      </c>
      <c r="L38" s="37" t="str">
        <f>Table5[[#This Row],[JENIS]]</f>
        <v>tape cutter</v>
      </c>
      <c r="M3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('Dispenser JK TD 2S','2','100','PCS','JOYKO','tape cutter'),</v>
      </c>
    </row>
    <row r="39" spans="1:13">
      <c r="A39" s="37" t="s">
        <v>47</v>
      </c>
      <c r="B39" s="37">
        <v>2</v>
      </c>
      <c r="C39" s="37">
        <v>40</v>
      </c>
      <c r="D39" s="37" t="s">
        <v>4281</v>
      </c>
      <c r="E39" s="37" t="s">
        <v>4247</v>
      </c>
      <c r="F39" s="37" t="s">
        <v>4253</v>
      </c>
      <c r="G39" s="37" t="str">
        <f>Table5[[#This Row],[NAMA]]</f>
        <v xml:space="preserve">Expanding fille JK 2638 </v>
      </c>
      <c r="H39" s="37">
        <f>Table5[[#This Row],[STACK]]</f>
        <v>2</v>
      </c>
      <c r="I39" s="37">
        <f>Table5[[#This Row],[Q/CTN]]</f>
        <v>40</v>
      </c>
      <c r="J39" s="37" t="str">
        <f>Table5[[#This Row],[KET CTN]]</f>
        <v>PCS</v>
      </c>
      <c r="K39" s="37" t="str">
        <f>Table5[[#This Row],[SUPPLIER]]</f>
        <v>JOYKO</v>
      </c>
      <c r="L39" s="37" t="str">
        <f>Table5[[#This Row],[JENIS]]</f>
        <v>map</v>
      </c>
      <c r="M3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('Expanding fille JK 2638 ','2','40','PCS','JOYKO','map'),</v>
      </c>
    </row>
    <row r="40" spans="1:13">
      <c r="A40" s="37" t="s">
        <v>49</v>
      </c>
      <c r="B40" s="37">
        <v>6</v>
      </c>
      <c r="C40" s="37">
        <v>20</v>
      </c>
      <c r="D40" s="37" t="s">
        <v>4279</v>
      </c>
      <c r="E40" s="37" t="s">
        <v>4246</v>
      </c>
      <c r="F40" s="37" t="s">
        <v>4258</v>
      </c>
      <c r="G40" s="37" t="str">
        <f>Table5[[#This Row],[NAMA]]</f>
        <v>Garisan 30cm Kenko F4 (1 box=120)</v>
      </c>
      <c r="H40" s="37">
        <f>Table5[[#This Row],[STACK]]</f>
        <v>6</v>
      </c>
      <c r="I40" s="37">
        <f>Table5[[#This Row],[Q/CTN]]</f>
        <v>20</v>
      </c>
      <c r="J40" s="37" t="str">
        <f>Table5[[#This Row],[KET CTN]]</f>
        <v>BOX</v>
      </c>
      <c r="K40" s="37" t="str">
        <f>Table5[[#This Row],[SUPPLIER]]</f>
        <v>KENKO</v>
      </c>
      <c r="L40" s="37" t="str">
        <f>Table5[[#This Row],[JENIS]]</f>
        <v>garisan</v>
      </c>
      <c r="M4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('Garisan 30cm Kenko F4 (1 box=120)','6','20','BOX','KENKO','garisan'),</v>
      </c>
    </row>
    <row r="41" spans="1:13">
      <c r="A41" s="37" t="s">
        <v>4196</v>
      </c>
      <c r="B41" s="37">
        <v>2</v>
      </c>
      <c r="C41" s="37">
        <v>25</v>
      </c>
      <c r="D41" s="37" t="s">
        <v>4280</v>
      </c>
      <c r="E41" s="37" t="s">
        <v>4246</v>
      </c>
      <c r="F41" s="37" t="s">
        <v>4258</v>
      </c>
      <c r="G41" s="37" t="str">
        <f>Table5[[#This Row],[NAMA]]</f>
        <v>Garisan 30cm Kenko besi</v>
      </c>
      <c r="H41" s="37">
        <f>Table5[[#This Row],[STACK]]</f>
        <v>2</v>
      </c>
      <c r="I41" s="37">
        <f>Table5[[#This Row],[Q/CTN]]</f>
        <v>25</v>
      </c>
      <c r="J41" s="37" t="str">
        <f>Table5[[#This Row],[KET CTN]]</f>
        <v>LSN</v>
      </c>
      <c r="K41" s="37" t="str">
        <f>Table5[[#This Row],[SUPPLIER]]</f>
        <v>KENKO</v>
      </c>
      <c r="L41" s="37" t="str">
        <f>Table5[[#This Row],[JENIS]]</f>
        <v>garisan</v>
      </c>
      <c r="M4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('Garisan 30cm Kenko besi','2','25','LSN','KENKO','garisan'),</v>
      </c>
    </row>
    <row r="42" spans="1:13">
      <c r="A42" s="37" t="s">
        <v>2863</v>
      </c>
      <c r="B42" s="37">
        <v>2</v>
      </c>
      <c r="C42" s="37">
        <v>12</v>
      </c>
      <c r="D42" s="37" t="s">
        <v>4280</v>
      </c>
      <c r="E42" s="37" t="s">
        <v>4247</v>
      </c>
      <c r="F42" s="37" t="s">
        <v>4259</v>
      </c>
      <c r="G42" s="37" t="str">
        <f>Table5[[#This Row],[NAMA]]</f>
        <v>Gunting JK 848</v>
      </c>
      <c r="H42" s="37">
        <f>Table5[[#This Row],[STACK]]</f>
        <v>2</v>
      </c>
      <c r="I42" s="37">
        <f>Table5[[#This Row],[Q/CTN]]</f>
        <v>12</v>
      </c>
      <c r="J42" s="37" t="str">
        <f>Table5[[#This Row],[KET CTN]]</f>
        <v>LSN</v>
      </c>
      <c r="K42" s="37" t="str">
        <f>Table5[[#This Row],[SUPPLIER]]</f>
        <v>JOYKO</v>
      </c>
      <c r="L42" s="37" t="str">
        <f>Table5[[#This Row],[JENIS]]</f>
        <v>gunting</v>
      </c>
      <c r="M4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('Gunting JK 848','2','12','LSN','JOYKO','gunting'),</v>
      </c>
    </row>
    <row r="43" spans="1:13">
      <c r="A43" s="37" t="s">
        <v>2518</v>
      </c>
      <c r="B43" s="37">
        <v>1</v>
      </c>
      <c r="C43" s="37">
        <v>25</v>
      </c>
      <c r="D43" s="37" t="s">
        <v>4280</v>
      </c>
      <c r="E43" s="37" t="s">
        <v>4246</v>
      </c>
      <c r="F43" s="37" t="s">
        <v>4259</v>
      </c>
      <c r="G43" s="37" t="str">
        <f>Table5[[#This Row],[NAMA]]</f>
        <v>Gunting Kenko SC-828</v>
      </c>
      <c r="H43" s="37">
        <f>Table5[[#This Row],[STACK]]</f>
        <v>1</v>
      </c>
      <c r="I43" s="37">
        <f>Table5[[#This Row],[Q/CTN]]</f>
        <v>25</v>
      </c>
      <c r="J43" s="37" t="str">
        <f>Table5[[#This Row],[KET CTN]]</f>
        <v>LSN</v>
      </c>
      <c r="K43" s="37" t="str">
        <f>Table5[[#This Row],[SUPPLIER]]</f>
        <v>KENKO</v>
      </c>
      <c r="L43" s="37" t="str">
        <f>Table5[[#This Row],[JENIS]]</f>
        <v>gunting</v>
      </c>
      <c r="M4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('Gunting Kenko SC-828','1','25','LSN','KENKO','gunting'),</v>
      </c>
    </row>
    <row r="44" spans="1:13">
      <c r="A44" s="37" t="s">
        <v>4117</v>
      </c>
      <c r="B44" s="37">
        <v>2</v>
      </c>
      <c r="C44" s="37">
        <v>120</v>
      </c>
      <c r="D44" s="37" t="s">
        <v>4280</v>
      </c>
      <c r="E44" s="37" t="s">
        <v>4247</v>
      </c>
      <c r="F44" s="37" t="s">
        <v>4260</v>
      </c>
      <c r="G44" s="37" t="str">
        <f>Table5[[#This Row],[NAMA]]</f>
        <v>Isi Cutter JK Kecil</v>
      </c>
      <c r="H44" s="37">
        <f>Table5[[#This Row],[STACK]]</f>
        <v>2</v>
      </c>
      <c r="I44" s="37">
        <f>Table5[[#This Row],[Q/CTN]]</f>
        <v>120</v>
      </c>
      <c r="J44" s="37" t="str">
        <f>Table5[[#This Row],[KET CTN]]</f>
        <v>LSN</v>
      </c>
      <c r="K44" s="37" t="str">
        <f>Table5[[#This Row],[SUPPLIER]]</f>
        <v>JOYKO</v>
      </c>
      <c r="L44" s="37" t="str">
        <f>Table5[[#This Row],[JENIS]]</f>
        <v>isi</v>
      </c>
      <c r="M4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('Isi Cutter JK Kecil','2','120','LSN','JOYKO','isi'),</v>
      </c>
    </row>
    <row r="45" spans="1:13">
      <c r="A45" s="37" t="s">
        <v>2771</v>
      </c>
      <c r="B45" s="37">
        <v>4</v>
      </c>
      <c r="C45" s="37">
        <v>40</v>
      </c>
      <c r="D45" s="37" t="s">
        <v>4280</v>
      </c>
      <c r="E45" s="37" t="s">
        <v>4247</v>
      </c>
      <c r="F45" s="37" t="s">
        <v>4260</v>
      </c>
      <c r="G45" s="37" t="str">
        <f>Table5[[#This Row],[NAMA]]</f>
        <v>Isi cutter JK L-150 besar</v>
      </c>
      <c r="H45" s="37">
        <f>Table5[[#This Row],[STACK]]</f>
        <v>4</v>
      </c>
      <c r="I45" s="37">
        <f>Table5[[#This Row],[Q/CTN]]</f>
        <v>40</v>
      </c>
      <c r="J45" s="37" t="str">
        <f>Table5[[#This Row],[KET CTN]]</f>
        <v>LSN</v>
      </c>
      <c r="K45" s="37" t="str">
        <f>Table5[[#This Row],[SUPPLIER]]</f>
        <v>JOYKO</v>
      </c>
      <c r="L45" s="37" t="str">
        <f>Table5[[#This Row],[JENIS]]</f>
        <v>isi</v>
      </c>
      <c r="M4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('Isi cutter JK L-150 besar','4','40','LSN','JOYKO','isi'),</v>
      </c>
    </row>
    <row r="46" spans="1:13">
      <c r="A46" s="37" t="s">
        <v>57</v>
      </c>
      <c r="B46" s="37">
        <v>1</v>
      </c>
      <c r="C46" s="37">
        <v>120</v>
      </c>
      <c r="D46" s="37" t="s">
        <v>4281</v>
      </c>
      <c r="E46" s="37" t="s">
        <v>4247</v>
      </c>
      <c r="F46" s="37" t="s">
        <v>4261</v>
      </c>
      <c r="G46" s="37" t="str">
        <f>Table5[[#This Row],[NAMA]]</f>
        <v>Jangka JK MS 406</v>
      </c>
      <c r="H46" s="37">
        <f>Table5[[#This Row],[STACK]]</f>
        <v>1</v>
      </c>
      <c r="I46" s="37">
        <f>Table5[[#This Row],[Q/CTN]]</f>
        <v>120</v>
      </c>
      <c r="J46" s="37" t="str">
        <f>Table5[[#This Row],[KET CTN]]</f>
        <v>PCS</v>
      </c>
      <c r="K46" s="37" t="str">
        <f>Table5[[#This Row],[SUPPLIER]]</f>
        <v>JOYKO</v>
      </c>
      <c r="L46" s="37" t="str">
        <f>Table5[[#This Row],[JENIS]]</f>
        <v>jangka</v>
      </c>
      <c r="M4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('Jangka JK MS 406','1','120','PCS','JOYKO','jangka'),</v>
      </c>
    </row>
    <row r="47" spans="1:13">
      <c r="A47" s="37" t="s">
        <v>4118</v>
      </c>
      <c r="B47" s="37">
        <v>3</v>
      </c>
      <c r="C47" s="37">
        <v>144</v>
      </c>
      <c r="D47" s="37" t="s">
        <v>4281</v>
      </c>
      <c r="E47" s="37" t="s">
        <v>4247</v>
      </c>
      <c r="F47" s="37" t="s">
        <v>4262</v>
      </c>
      <c r="G47" s="37" t="str">
        <f>Table5[[#This Row],[NAMA]]</f>
        <v>Kuas JK BR-4</v>
      </c>
      <c r="H47" s="37">
        <f>Table5[[#This Row],[STACK]]</f>
        <v>3</v>
      </c>
      <c r="I47" s="37">
        <f>Table5[[#This Row],[Q/CTN]]</f>
        <v>144</v>
      </c>
      <c r="J47" s="37" t="str">
        <f>Table5[[#This Row],[KET CTN]]</f>
        <v>PCS</v>
      </c>
      <c r="K47" s="37" t="str">
        <f>Table5[[#This Row],[SUPPLIER]]</f>
        <v>JOYKO</v>
      </c>
      <c r="L47" s="37" t="str">
        <f>Table5[[#This Row],[JENIS]]</f>
        <v>kuas</v>
      </c>
      <c r="M4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('Kuas JK BR-4','3','144','PCS','JOYKO','kuas'),</v>
      </c>
    </row>
    <row r="48" spans="1:13">
      <c r="A48" s="37" t="s">
        <v>4179</v>
      </c>
      <c r="B48" s="37">
        <v>1</v>
      </c>
      <c r="C48" s="37">
        <v>144</v>
      </c>
      <c r="D48" s="37" t="s">
        <v>4281</v>
      </c>
      <c r="E48" s="37" t="s">
        <v>4247</v>
      </c>
      <c r="F48" s="37" t="s">
        <v>4262</v>
      </c>
      <c r="G48" s="37" t="str">
        <f>Table5[[#This Row],[NAMA]]</f>
        <v>Kuas JK BR-9</v>
      </c>
      <c r="H48" s="37">
        <f>Table5[[#This Row],[STACK]]</f>
        <v>1</v>
      </c>
      <c r="I48" s="37">
        <f>Table5[[#This Row],[Q/CTN]]</f>
        <v>144</v>
      </c>
      <c r="J48" s="37" t="str">
        <f>Table5[[#This Row],[KET CTN]]</f>
        <v>PCS</v>
      </c>
      <c r="K48" s="37" t="str">
        <f>Table5[[#This Row],[SUPPLIER]]</f>
        <v>JOYKO</v>
      </c>
      <c r="L48" s="37" t="str">
        <f>Table5[[#This Row],[JENIS]]</f>
        <v>kuas</v>
      </c>
      <c r="M4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('Kuas JK BR-9','1','144','PCS','JOYKO','kuas'),</v>
      </c>
    </row>
    <row r="49" spans="1:13">
      <c r="A49" s="37" t="s">
        <v>2440</v>
      </c>
      <c r="B49" s="37">
        <v>1</v>
      </c>
      <c r="C49" s="37">
        <v>300</v>
      </c>
      <c r="D49" s="37" t="s">
        <v>4281</v>
      </c>
      <c r="E49" s="37" t="s">
        <v>4247</v>
      </c>
      <c r="F49" s="37" t="s">
        <v>4263</v>
      </c>
      <c r="G49" s="37" t="str">
        <f>Table5[[#This Row],[NAMA]]</f>
        <v>L leaf A5 50 koala MTK kotak</v>
      </c>
      <c r="H49" s="37">
        <f>Table5[[#This Row],[STACK]]</f>
        <v>1</v>
      </c>
      <c r="I49" s="37">
        <f>Table5[[#This Row],[Q/CTN]]</f>
        <v>300</v>
      </c>
      <c r="J49" s="37" t="str">
        <f>Table5[[#This Row],[KET CTN]]</f>
        <v>PCS</v>
      </c>
      <c r="K49" s="37" t="str">
        <f>Table5[[#This Row],[SUPPLIER]]</f>
        <v>JOYKO</v>
      </c>
      <c r="L49" s="37" t="str">
        <f>Table5[[#This Row],[JENIS]]</f>
        <v>loose leaf</v>
      </c>
      <c r="M4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A5 50 koala MTK kotak','1','300','PCS','JOYKO','loose leaf'),</v>
      </c>
    </row>
    <row r="50" spans="1:13">
      <c r="A50" s="37" t="s">
        <v>62</v>
      </c>
      <c r="B50" s="37">
        <v>145</v>
      </c>
      <c r="C50" s="37">
        <v>160</v>
      </c>
      <c r="D50" s="37" t="s">
        <v>4281</v>
      </c>
      <c r="E50" s="37" t="s">
        <v>4247</v>
      </c>
      <c r="F50" s="37" t="s">
        <v>4263</v>
      </c>
      <c r="G50" s="37" t="str">
        <f>Table5[[#This Row],[NAMA]]</f>
        <v>L Leaf JA B5 50</v>
      </c>
      <c r="H50" s="37">
        <f>Table5[[#This Row],[STACK]]</f>
        <v>145</v>
      </c>
      <c r="I50" s="37">
        <f>Table5[[#This Row],[Q/CTN]]</f>
        <v>160</v>
      </c>
      <c r="J50" s="37" t="str">
        <f>Table5[[#This Row],[KET CTN]]</f>
        <v>PCS</v>
      </c>
      <c r="K50" s="37" t="str">
        <f>Table5[[#This Row],[SUPPLIER]]</f>
        <v>JOYKO</v>
      </c>
      <c r="L50" s="37" t="str">
        <f>Table5[[#This Row],[JENIS]]</f>
        <v>loose leaf</v>
      </c>
      <c r="M5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JA B5 50','145','160','PCS','JOYKO','loose leaf'),</v>
      </c>
    </row>
    <row r="51" spans="1:13">
      <c r="A51" s="37" t="s">
        <v>2470</v>
      </c>
      <c r="B51" s="37">
        <v>3</v>
      </c>
      <c r="C51" s="37">
        <v>192</v>
      </c>
      <c r="D51" s="37" t="s">
        <v>4281</v>
      </c>
      <c r="E51" s="37" t="s">
        <v>4247</v>
      </c>
      <c r="F51" s="37" t="s">
        <v>4263</v>
      </c>
      <c r="G51" s="37" t="str">
        <f>Table5[[#This Row],[NAMA]]</f>
        <v>L Leaf JK A5 tanpa Cover Mix Mogu/ Minim/ Mola(4)</v>
      </c>
      <c r="H51" s="37">
        <f>Table5[[#This Row],[STACK]]</f>
        <v>3</v>
      </c>
      <c r="I51" s="37">
        <f>Table5[[#This Row],[Q/CTN]]</f>
        <v>192</v>
      </c>
      <c r="J51" s="37" t="str">
        <f>Table5[[#This Row],[KET CTN]]</f>
        <v>PCS</v>
      </c>
      <c r="K51" s="37" t="str">
        <f>Table5[[#This Row],[SUPPLIER]]</f>
        <v>JOYKO</v>
      </c>
      <c r="L51" s="37" t="str">
        <f>Table5[[#This Row],[JENIS]]</f>
        <v>loose leaf</v>
      </c>
      <c r="M5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JK A5 tanpa Cover Mix Mogu/ Minim/ Mola(4)','3','192','PCS','JOYKO','loose leaf'),</v>
      </c>
    </row>
    <row r="52" spans="1:13">
      <c r="A52" s="37" t="s">
        <v>3979</v>
      </c>
      <c r="B52" s="37">
        <v>3</v>
      </c>
      <c r="C52" s="37">
        <v>192</v>
      </c>
      <c r="D52" s="37" t="s">
        <v>4281</v>
      </c>
      <c r="E52" s="37" t="s">
        <v>4246</v>
      </c>
      <c r="F52" s="37" t="s">
        <v>4263</v>
      </c>
      <c r="G52" s="37" t="str">
        <f>Table5[[#This Row],[NAMA]]</f>
        <v>L Leaf Kenko A5 50</v>
      </c>
      <c r="H52" s="37">
        <f>Table5[[#This Row],[STACK]]</f>
        <v>3</v>
      </c>
      <c r="I52" s="37">
        <f>Table5[[#This Row],[Q/CTN]]</f>
        <v>192</v>
      </c>
      <c r="J52" s="37" t="str">
        <f>Table5[[#This Row],[KET CTN]]</f>
        <v>PCS</v>
      </c>
      <c r="K52" s="37" t="str">
        <f>Table5[[#This Row],[SUPPLIER]]</f>
        <v>KENKO</v>
      </c>
      <c r="L52" s="37" t="str">
        <f>Table5[[#This Row],[JENIS]]</f>
        <v>loose leaf</v>
      </c>
      <c r="M5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 Leaf Kenko A5 50','3','192','PCS','KENKO','loose leaf'),</v>
      </c>
    </row>
    <row r="53" spans="1:13">
      <c r="A53" s="37" t="s">
        <v>4197</v>
      </c>
      <c r="B53" s="37">
        <v>1</v>
      </c>
      <c r="C53" s="37">
        <v>1000</v>
      </c>
      <c r="D53" s="37" t="s">
        <v>4281</v>
      </c>
      <c r="E53" s="37" t="s">
        <v>4247</v>
      </c>
      <c r="F53" s="37" t="s">
        <v>4264</v>
      </c>
      <c r="G53" s="37" t="str">
        <f>Table5[[#This Row],[NAMA]]</f>
        <v>Label JK 1 line k</v>
      </c>
      <c r="H53" s="37">
        <f>Table5[[#This Row],[STACK]]</f>
        <v>1</v>
      </c>
      <c r="I53" s="37">
        <f>Table5[[#This Row],[Q/CTN]]</f>
        <v>1000</v>
      </c>
      <c r="J53" s="37" t="str">
        <f>Table5[[#This Row],[KET CTN]]</f>
        <v>PCS</v>
      </c>
      <c r="K53" s="37" t="str">
        <f>Table5[[#This Row],[SUPPLIER]]</f>
        <v>JOYKO</v>
      </c>
      <c r="L53" s="37" t="str">
        <f>Table5[[#This Row],[JENIS]]</f>
        <v>label</v>
      </c>
      <c r="M5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1 line k','1','1000','PCS','JOYKO','label'),</v>
      </c>
    </row>
    <row r="54" spans="1:13">
      <c r="A54" s="37" t="s">
        <v>4198</v>
      </c>
      <c r="B54" s="37">
        <v>3</v>
      </c>
      <c r="C54" s="37">
        <v>1000</v>
      </c>
      <c r="D54" s="37" t="s">
        <v>4281</v>
      </c>
      <c r="E54" s="37" t="s">
        <v>4247</v>
      </c>
      <c r="F54" s="37" t="s">
        <v>4264</v>
      </c>
      <c r="G54" s="37" t="str">
        <f>Table5[[#This Row],[NAMA]]</f>
        <v>Label JK 1 line p</v>
      </c>
      <c r="H54" s="37">
        <f>Table5[[#This Row],[STACK]]</f>
        <v>3</v>
      </c>
      <c r="I54" s="37">
        <f>Table5[[#This Row],[Q/CTN]]</f>
        <v>1000</v>
      </c>
      <c r="J54" s="37" t="str">
        <f>Table5[[#This Row],[KET CTN]]</f>
        <v>PCS</v>
      </c>
      <c r="K54" s="37" t="str">
        <f>Table5[[#This Row],[SUPPLIER]]</f>
        <v>JOYKO</v>
      </c>
      <c r="L54" s="37" t="str">
        <f>Table5[[#This Row],[JENIS]]</f>
        <v>label</v>
      </c>
      <c r="M5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1 line p','3','1000','PCS','JOYKO','label'),</v>
      </c>
    </row>
    <row r="55" spans="1:13">
      <c r="A55" s="37" t="s">
        <v>4199</v>
      </c>
      <c r="B55" s="37">
        <v>2</v>
      </c>
      <c r="C55" s="37">
        <v>500</v>
      </c>
      <c r="D55" s="37" t="s">
        <v>4281</v>
      </c>
      <c r="E55" s="37" t="s">
        <v>4247</v>
      </c>
      <c r="F55" s="37" t="s">
        <v>4264</v>
      </c>
      <c r="G55" s="37" t="str">
        <f>Table5[[#This Row],[NAMA]]</f>
        <v>Label JK 2 line k</v>
      </c>
      <c r="H55" s="37">
        <f>Table5[[#This Row],[STACK]]</f>
        <v>2</v>
      </c>
      <c r="I55" s="37">
        <f>Table5[[#This Row],[Q/CTN]]</f>
        <v>500</v>
      </c>
      <c r="J55" s="37" t="str">
        <f>Table5[[#This Row],[KET CTN]]</f>
        <v>PCS</v>
      </c>
      <c r="K55" s="37" t="str">
        <f>Table5[[#This Row],[SUPPLIER]]</f>
        <v>JOYKO</v>
      </c>
      <c r="L55" s="37" t="str">
        <f>Table5[[#This Row],[JENIS]]</f>
        <v>label</v>
      </c>
      <c r="M5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2 line k','2','500','PCS','JOYKO','label'),</v>
      </c>
    </row>
    <row r="56" spans="1:13">
      <c r="A56" s="37" t="s">
        <v>4200</v>
      </c>
      <c r="B56" s="37">
        <v>1</v>
      </c>
      <c r="C56" s="37">
        <v>500</v>
      </c>
      <c r="D56" s="37" t="s">
        <v>4281</v>
      </c>
      <c r="E56" s="37" t="s">
        <v>4247</v>
      </c>
      <c r="F56" s="37" t="s">
        <v>4264</v>
      </c>
      <c r="G56" s="37" t="str">
        <f>Table5[[#This Row],[NAMA]]</f>
        <v>Label JK 2 line p</v>
      </c>
      <c r="H56" s="37">
        <f>Table5[[#This Row],[STACK]]</f>
        <v>1</v>
      </c>
      <c r="I56" s="37">
        <f>Table5[[#This Row],[Q/CTN]]</f>
        <v>500</v>
      </c>
      <c r="J56" s="37" t="str">
        <f>Table5[[#This Row],[KET CTN]]</f>
        <v>PCS</v>
      </c>
      <c r="K56" s="37" t="str">
        <f>Table5[[#This Row],[SUPPLIER]]</f>
        <v>JOYKO</v>
      </c>
      <c r="L56" s="37" t="str">
        <f>Table5[[#This Row],[JENIS]]</f>
        <v>label</v>
      </c>
      <c r="M5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JK 2 line p','1','500','PCS','JOYKO','label'),</v>
      </c>
    </row>
    <row r="57" spans="1:13">
      <c r="A57" s="37" t="s">
        <v>3083</v>
      </c>
      <c r="B57" s="37">
        <v>6</v>
      </c>
      <c r="C57" s="37">
        <v>500</v>
      </c>
      <c r="D57" s="37" t="s">
        <v>4281</v>
      </c>
      <c r="E57" s="37" t="s">
        <v>4246</v>
      </c>
      <c r="F57" s="37" t="s">
        <v>4264</v>
      </c>
      <c r="G57" s="37" t="str">
        <f>Table5[[#This Row],[NAMA]]</f>
        <v>Label Kenko 2 line 5002 P</v>
      </c>
      <c r="H57" s="37">
        <f>Table5[[#This Row],[STACK]]</f>
        <v>6</v>
      </c>
      <c r="I57" s="37">
        <f>Table5[[#This Row],[Q/CTN]]</f>
        <v>500</v>
      </c>
      <c r="J57" s="37" t="str">
        <f>Table5[[#This Row],[KET CTN]]</f>
        <v>PCS</v>
      </c>
      <c r="K57" s="37" t="str">
        <f>Table5[[#This Row],[SUPPLIER]]</f>
        <v>KENKO</v>
      </c>
      <c r="L57" s="37" t="str">
        <f>Table5[[#This Row],[JENIS]]</f>
        <v>label</v>
      </c>
      <c r="M5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('Label Kenko 2 line 5002 P','6','500','PCS','KENKO','label'),</v>
      </c>
    </row>
    <row r="58" spans="1:13">
      <c r="A58" s="37" t="s">
        <v>3986</v>
      </c>
      <c r="B58" s="37">
        <v>1</v>
      </c>
      <c r="C58" s="37">
        <v>24</v>
      </c>
      <c r="D58" s="37" t="s">
        <v>4280</v>
      </c>
      <c r="E58" s="37" t="s">
        <v>4247</v>
      </c>
      <c r="F58" s="37" t="s">
        <v>4265</v>
      </c>
      <c r="G58" s="37" t="str">
        <f>Table5[[#This Row],[NAMA]]</f>
        <v>Lem JK GL R-50</v>
      </c>
      <c r="H58" s="37">
        <f>Table5[[#This Row],[STACK]]</f>
        <v>1</v>
      </c>
      <c r="I58" s="37">
        <f>Table5[[#This Row],[Q/CTN]]</f>
        <v>24</v>
      </c>
      <c r="J58" s="37" t="str">
        <f>Table5[[#This Row],[KET CTN]]</f>
        <v>LSN</v>
      </c>
      <c r="K58" s="37" t="str">
        <f>Table5[[#This Row],[SUPPLIER]]</f>
        <v>JOYKO</v>
      </c>
      <c r="L58" s="37" t="str">
        <f>Table5[[#This Row],[JENIS]]</f>
        <v>lem</v>
      </c>
      <c r="M5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JK GL R-50','1','24','LSN','JOYKO','lem'),</v>
      </c>
    </row>
    <row r="59" spans="1:13">
      <c r="A59" s="37" t="s">
        <v>65</v>
      </c>
      <c r="B59" s="37">
        <v>2</v>
      </c>
      <c r="C59" s="37">
        <v>24</v>
      </c>
      <c r="D59" s="37" t="s">
        <v>4280</v>
      </c>
      <c r="E59" s="37" t="s">
        <v>4246</v>
      </c>
      <c r="F59" s="37" t="s">
        <v>4265</v>
      </c>
      <c r="G59" s="37" t="str">
        <f>Table5[[#This Row],[NAMA]]</f>
        <v>Lem Kenko GT 406</v>
      </c>
      <c r="H59" s="37">
        <f>Table5[[#This Row],[STACK]]</f>
        <v>2</v>
      </c>
      <c r="I59" s="37">
        <f>Table5[[#This Row],[Q/CTN]]</f>
        <v>24</v>
      </c>
      <c r="J59" s="37" t="str">
        <f>Table5[[#This Row],[KET CTN]]</f>
        <v>LSN</v>
      </c>
      <c r="K59" s="37" t="str">
        <f>Table5[[#This Row],[SUPPLIER]]</f>
        <v>KENKO</v>
      </c>
      <c r="L59" s="37" t="str">
        <f>Table5[[#This Row],[JENIS]]</f>
        <v>lem</v>
      </c>
      <c r="M5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Kenko GT 406','2','24','LSN','KENKO','lem'),</v>
      </c>
    </row>
    <row r="60" spans="1:13">
      <c r="A60" s="37" t="s">
        <v>3125</v>
      </c>
      <c r="B60" s="37">
        <v>3</v>
      </c>
      <c r="C60" s="37">
        <v>20</v>
      </c>
      <c r="D60" s="37" t="s">
        <v>4280</v>
      </c>
      <c r="E60" s="37" t="s">
        <v>4246</v>
      </c>
      <c r="F60" s="37" t="s">
        <v>4265</v>
      </c>
      <c r="G60" s="37" t="str">
        <f>Table5[[#This Row],[NAMA]]</f>
        <v>Lem Kenko LG 50</v>
      </c>
      <c r="H60" s="37">
        <f>Table5[[#This Row],[STACK]]</f>
        <v>3</v>
      </c>
      <c r="I60" s="37">
        <f>Table5[[#This Row],[Q/CTN]]</f>
        <v>20</v>
      </c>
      <c r="J60" s="37" t="str">
        <f>Table5[[#This Row],[KET CTN]]</f>
        <v>LSN</v>
      </c>
      <c r="K60" s="37" t="str">
        <f>Table5[[#This Row],[SUPPLIER]]</f>
        <v>KENKO</v>
      </c>
      <c r="L60" s="37" t="str">
        <f>Table5[[#This Row],[JENIS]]</f>
        <v>lem</v>
      </c>
      <c r="M6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Kenko LG 50','3','20','LSN','KENKO','lem'),</v>
      </c>
    </row>
    <row r="61" spans="1:13">
      <c r="A61" s="37" t="s">
        <v>3126</v>
      </c>
      <c r="B61" s="37">
        <v>1</v>
      </c>
      <c r="C61" s="37">
        <v>64</v>
      </c>
      <c r="D61" s="37" t="s">
        <v>4279</v>
      </c>
      <c r="E61" s="37" t="s">
        <v>4247</v>
      </c>
      <c r="F61" s="37" t="s">
        <v>4265</v>
      </c>
      <c r="G61" s="37" t="str">
        <f>Table5[[#This Row],[NAMA]]</f>
        <v>Lem Stick JK GS 09</v>
      </c>
      <c r="H61" s="37">
        <f>Table5[[#This Row],[STACK]]</f>
        <v>1</v>
      </c>
      <c r="I61" s="37">
        <f>Table5[[#This Row],[Q/CTN]]</f>
        <v>64</v>
      </c>
      <c r="J61" s="37" t="str">
        <f>Table5[[#This Row],[KET CTN]]</f>
        <v>BOX</v>
      </c>
      <c r="K61" s="37" t="str">
        <f>Table5[[#This Row],[SUPPLIER]]</f>
        <v>JOYKO</v>
      </c>
      <c r="L61" s="37" t="str">
        <f>Table5[[#This Row],[JENIS]]</f>
        <v>lem</v>
      </c>
      <c r="M6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('Lem Stick JK GS 09','1','64','BOX','JOYKO','lem'),</v>
      </c>
    </row>
    <row r="62" spans="1:13">
      <c r="A62" s="37" t="s">
        <v>72</v>
      </c>
      <c r="B62" s="37">
        <v>7</v>
      </c>
      <c r="C62" s="37">
        <v>120</v>
      </c>
      <c r="D62" s="37" t="s">
        <v>4281</v>
      </c>
      <c r="E62" s="37" t="s">
        <v>4246</v>
      </c>
      <c r="F62" s="37" t="s">
        <v>4266</v>
      </c>
      <c r="G62" s="37" t="str">
        <f>Table5[[#This Row],[NAMA]]</f>
        <v>PC Kenko 2160p AGE</v>
      </c>
      <c r="H62" s="37">
        <f>Table5[[#This Row],[STACK]]</f>
        <v>7</v>
      </c>
      <c r="I62" s="37">
        <f>Table5[[#This Row],[Q/CTN]]</f>
        <v>120</v>
      </c>
      <c r="J62" s="37" t="str">
        <f>Table5[[#This Row],[KET CTN]]</f>
        <v>PCS</v>
      </c>
      <c r="K62" s="37" t="str">
        <f>Table5[[#This Row],[SUPPLIER]]</f>
        <v>KENKO</v>
      </c>
      <c r="L62" s="37" t="str">
        <f>Table5[[#This Row],[JENIS]]</f>
        <v>p case</v>
      </c>
      <c r="M6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('PC Kenko 2160p AGE','7','120','PCS','KENKO','p case'),</v>
      </c>
    </row>
    <row r="63" spans="1:13">
      <c r="A63" s="37" t="s">
        <v>73</v>
      </c>
      <c r="B63" s="37">
        <v>14</v>
      </c>
      <c r="C63" s="37">
        <v>120</v>
      </c>
      <c r="D63" s="37" t="s">
        <v>4281</v>
      </c>
      <c r="E63" s="37" t="s">
        <v>4246</v>
      </c>
      <c r="F63" s="37" t="s">
        <v>4266</v>
      </c>
      <c r="G63" s="37" t="str">
        <f>Table5[[#This Row],[NAMA]]</f>
        <v>PC Kenko 2180 MG</v>
      </c>
      <c r="H63" s="37">
        <f>Table5[[#This Row],[STACK]]</f>
        <v>14</v>
      </c>
      <c r="I63" s="37">
        <f>Table5[[#This Row],[Q/CTN]]</f>
        <v>120</v>
      </c>
      <c r="J63" s="37" t="str">
        <f>Table5[[#This Row],[KET CTN]]</f>
        <v>PCS</v>
      </c>
      <c r="K63" s="37" t="str">
        <f>Table5[[#This Row],[SUPPLIER]]</f>
        <v>KENKO</v>
      </c>
      <c r="L63" s="37" t="str">
        <f>Table5[[#This Row],[JENIS]]</f>
        <v>p case</v>
      </c>
      <c r="M6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('PC Kenko 2180 MG','14','120','PCS','KENKO','p case'),</v>
      </c>
    </row>
    <row r="64" spans="1:13">
      <c r="A64" s="37" t="s">
        <v>4010</v>
      </c>
      <c r="B64" s="37">
        <v>2</v>
      </c>
      <c r="C64" s="37">
        <v>80</v>
      </c>
      <c r="D64" s="37" t="s">
        <v>4281</v>
      </c>
      <c r="E64" s="37" t="s">
        <v>4246</v>
      </c>
      <c r="F64" s="37" t="s">
        <v>4274</v>
      </c>
      <c r="G64" s="37" t="str">
        <f>Table5[[#This Row],[NAMA]]</f>
        <v>Plakband Kain Kenko 1.1/2</v>
      </c>
      <c r="H64" s="37">
        <f>Table5[[#This Row],[STACK]]</f>
        <v>2</v>
      </c>
      <c r="I64" s="37">
        <f>Table5[[#This Row],[Q/CTN]]</f>
        <v>80</v>
      </c>
      <c r="J64" s="37" t="str">
        <f>Table5[[#This Row],[KET CTN]]</f>
        <v>PCS</v>
      </c>
      <c r="K64" s="37" t="str">
        <f>Table5[[#This Row],[SUPPLIER]]</f>
        <v>KENKO</v>
      </c>
      <c r="L64" s="37" t="str">
        <f>Table5[[#This Row],[JENIS]]</f>
        <v>plakband</v>
      </c>
      <c r="M6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('Plakband Kain Kenko 1.1/2','2','80','PCS','KENKO','plakband'),</v>
      </c>
    </row>
    <row r="65" spans="1:13">
      <c r="A65" s="37" t="s">
        <v>3990</v>
      </c>
      <c r="B65" s="37">
        <v>3</v>
      </c>
      <c r="C65" s="37">
        <v>24</v>
      </c>
      <c r="D65" s="37" t="s">
        <v>4280</v>
      </c>
      <c r="E65" s="37" t="s">
        <v>4247</v>
      </c>
      <c r="F65" s="37" t="s">
        <v>4267</v>
      </c>
      <c r="G65" s="37" t="str">
        <f>Table5[[#This Row],[NAMA]]</f>
        <v>PW JK 12W CP-S 12 pendek</v>
      </c>
      <c r="H65" s="37">
        <f>Table5[[#This Row],[STACK]]</f>
        <v>3</v>
      </c>
      <c r="I65" s="37">
        <f>Table5[[#This Row],[Q/CTN]]</f>
        <v>24</v>
      </c>
      <c r="J65" s="37" t="str">
        <f>Table5[[#This Row],[KET CTN]]</f>
        <v>LSN</v>
      </c>
      <c r="K65" s="37" t="str">
        <f>Table5[[#This Row],[SUPPLIER]]</f>
        <v>JOYKO</v>
      </c>
      <c r="L65" s="37" t="str">
        <f>Table5[[#This Row],[JENIS]]</f>
        <v>p warna</v>
      </c>
      <c r="M6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12W CP-S 12 pendek','3','24','LSN','JOYKO','p warna'),</v>
      </c>
    </row>
    <row r="66" spans="1:13">
      <c r="A66" s="37" t="s">
        <v>3988</v>
      </c>
      <c r="B66" s="37">
        <v>1</v>
      </c>
      <c r="C66" s="37">
        <v>72</v>
      </c>
      <c r="D66" s="37" t="s">
        <v>4281</v>
      </c>
      <c r="E66" s="37" t="s">
        <v>4247</v>
      </c>
      <c r="F66" s="37" t="s">
        <v>4267</v>
      </c>
      <c r="G66" s="37" t="str">
        <f>Table5[[#This Row],[NAMA]]</f>
        <v>PW JK 24W CP-24 TC kaleng</v>
      </c>
      <c r="H66" s="37">
        <f>Table5[[#This Row],[STACK]]</f>
        <v>1</v>
      </c>
      <c r="I66" s="37">
        <f>Table5[[#This Row],[Q/CTN]]</f>
        <v>72</v>
      </c>
      <c r="J66" s="37" t="str">
        <f>Table5[[#This Row],[KET CTN]]</f>
        <v>PCS</v>
      </c>
      <c r="K66" s="37" t="str">
        <f>Table5[[#This Row],[SUPPLIER]]</f>
        <v>JOYKO</v>
      </c>
      <c r="L66" s="37" t="str">
        <f>Table5[[#This Row],[JENIS]]</f>
        <v>p warna</v>
      </c>
      <c r="M6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24W CP-24 TC kaleng','1','72','PCS','JOYKO','p warna'),</v>
      </c>
    </row>
    <row r="67" spans="1:13">
      <c r="A67" s="37" t="s">
        <v>3989</v>
      </c>
      <c r="B67" s="37">
        <v>1</v>
      </c>
      <c r="C67" s="37">
        <v>144</v>
      </c>
      <c r="D67" s="37" t="s">
        <v>4281</v>
      </c>
      <c r="E67" s="37" t="s">
        <v>4247</v>
      </c>
      <c r="F67" s="37" t="s">
        <v>4267</v>
      </c>
      <c r="G67" s="37" t="str">
        <f>Table5[[#This Row],[NAMA]]</f>
        <v>PW JK 24W CP-S 24 Pendek</v>
      </c>
      <c r="H67" s="37">
        <f>Table5[[#This Row],[STACK]]</f>
        <v>1</v>
      </c>
      <c r="I67" s="37">
        <f>Table5[[#This Row],[Q/CTN]]</f>
        <v>144</v>
      </c>
      <c r="J67" s="37" t="str">
        <f>Table5[[#This Row],[KET CTN]]</f>
        <v>PCS</v>
      </c>
      <c r="K67" s="37" t="str">
        <f>Table5[[#This Row],[SUPPLIER]]</f>
        <v>JOYKO</v>
      </c>
      <c r="L67" s="37" t="str">
        <f>Table5[[#This Row],[JENIS]]</f>
        <v>p warna</v>
      </c>
      <c r="M6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('PW JK 24W CP-S 24 Pendek','1','144','PCS','JOYKO','p warna'),</v>
      </c>
    </row>
    <row r="68" spans="1:13">
      <c r="A68" s="37" t="s">
        <v>4048</v>
      </c>
      <c r="B68" s="37">
        <v>2</v>
      </c>
      <c r="C68" s="37">
        <v>144</v>
      </c>
      <c r="D68" s="37" t="s">
        <v>4280</v>
      </c>
      <c r="E68" s="37" t="s">
        <v>4246</v>
      </c>
      <c r="F68" s="37" t="s">
        <v>4268</v>
      </c>
      <c r="G68" s="37" t="str">
        <f>Table5[[#This Row],[NAMA]]</f>
        <v>Spidol Color marker Kenko Hj</v>
      </c>
      <c r="H68" s="37">
        <f>Table5[[#This Row],[STACK]]</f>
        <v>2</v>
      </c>
      <c r="I68" s="37">
        <f>Table5[[#This Row],[Q/CTN]]</f>
        <v>144</v>
      </c>
      <c r="J68" s="37" t="str">
        <f>Table5[[#This Row],[KET CTN]]</f>
        <v>LSN</v>
      </c>
      <c r="K68" s="37" t="str">
        <f>Table5[[#This Row],[SUPPLIER]]</f>
        <v>KENKO</v>
      </c>
      <c r="L68" s="37" t="str">
        <f>Table5[[#This Row],[JENIS]]</f>
        <v>spidol</v>
      </c>
      <c r="M6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Color marker Kenko Hj','2','144','LSN','KENKO','spidol'),</v>
      </c>
    </row>
    <row r="69" spans="1:13">
      <c r="A69" s="37" t="s">
        <v>4049</v>
      </c>
      <c r="B69" s="37">
        <v>4</v>
      </c>
      <c r="C69" s="37">
        <v>72</v>
      </c>
      <c r="D69" s="37" t="s">
        <v>4280</v>
      </c>
      <c r="E69" s="37" t="s">
        <v>4246</v>
      </c>
      <c r="F69" s="37" t="s">
        <v>4268</v>
      </c>
      <c r="G69" s="37" t="str">
        <f>Table5[[#This Row],[NAMA]]</f>
        <v>Spidol Kenko H lighter Or(3)/ Hj(1)</v>
      </c>
      <c r="H69" s="37">
        <f>Table5[[#This Row],[STACK]]</f>
        <v>4</v>
      </c>
      <c r="I69" s="37">
        <f>Table5[[#This Row],[Q/CTN]]</f>
        <v>72</v>
      </c>
      <c r="J69" s="37" t="str">
        <f>Table5[[#This Row],[KET CTN]]</f>
        <v>LSN</v>
      </c>
      <c r="K69" s="37" t="str">
        <f>Table5[[#This Row],[SUPPLIER]]</f>
        <v>KENKO</v>
      </c>
      <c r="L69" s="37" t="str">
        <f>Table5[[#This Row],[JENIS]]</f>
        <v>spidol</v>
      </c>
      <c r="M6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H lighter Or(3)/ Hj(1)','4','72','LSN','KENKO','spidol'),</v>
      </c>
    </row>
    <row r="70" spans="1:13">
      <c r="A70" s="37" t="s">
        <v>80</v>
      </c>
      <c r="B70" s="37">
        <v>2</v>
      </c>
      <c r="C70" s="37">
        <v>72</v>
      </c>
      <c r="D70" s="37" t="s">
        <v>4280</v>
      </c>
      <c r="E70" s="37" t="s">
        <v>4246</v>
      </c>
      <c r="F70" s="37" t="s">
        <v>4268</v>
      </c>
      <c r="G70" s="37" t="str">
        <f>Table5[[#This Row],[NAMA]]</f>
        <v>Spidol Kenko H lighter win liner K</v>
      </c>
      <c r="H70" s="37">
        <f>Table5[[#This Row],[STACK]]</f>
        <v>2</v>
      </c>
      <c r="I70" s="37">
        <f>Table5[[#This Row],[Q/CTN]]</f>
        <v>72</v>
      </c>
      <c r="J70" s="37" t="str">
        <f>Table5[[#This Row],[KET CTN]]</f>
        <v>LSN</v>
      </c>
      <c r="K70" s="37" t="str">
        <f>Table5[[#This Row],[SUPPLIER]]</f>
        <v>KENKO</v>
      </c>
      <c r="L70" s="37" t="str">
        <f>Table5[[#This Row],[JENIS]]</f>
        <v>spidol</v>
      </c>
      <c r="M7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H lighter win liner K','2','72','LSN','KENKO','spidol'),</v>
      </c>
    </row>
    <row r="71" spans="1:13">
      <c r="A71" s="37" t="s">
        <v>81</v>
      </c>
      <c r="B71" s="37">
        <v>7</v>
      </c>
      <c r="C71" s="37">
        <v>144</v>
      </c>
      <c r="D71" s="37" t="s">
        <v>4280</v>
      </c>
      <c r="E71" s="37" t="s">
        <v>4246</v>
      </c>
      <c r="F71" s="37" t="s">
        <v>4268</v>
      </c>
      <c r="G71" s="37" t="str">
        <f>Table5[[#This Row],[NAMA]]</f>
        <v>Spidol Kenko Marker M lepasan</v>
      </c>
      <c r="H71" s="37">
        <f>Table5[[#This Row],[STACK]]</f>
        <v>7</v>
      </c>
      <c r="I71" s="37">
        <f>Table5[[#This Row],[Q/CTN]]</f>
        <v>144</v>
      </c>
      <c r="J71" s="37" t="str">
        <f>Table5[[#This Row],[KET CTN]]</f>
        <v>LSN</v>
      </c>
      <c r="K71" s="37" t="str">
        <f>Table5[[#This Row],[SUPPLIER]]</f>
        <v>KENKO</v>
      </c>
      <c r="L71" s="37" t="str">
        <f>Table5[[#This Row],[JENIS]]</f>
        <v>spidol</v>
      </c>
      <c r="M7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M lepasan','7','144','LSN','KENKO','spidol'),</v>
      </c>
    </row>
    <row r="72" spans="1:13">
      <c r="A72" s="37" t="s">
        <v>82</v>
      </c>
      <c r="B72" s="37">
        <v>6</v>
      </c>
      <c r="C72" s="37">
        <v>60</v>
      </c>
      <c r="D72" s="37" t="s">
        <v>4280</v>
      </c>
      <c r="E72" s="37" t="s">
        <v>4246</v>
      </c>
      <c r="F72" s="37" t="s">
        <v>4268</v>
      </c>
      <c r="G72" s="38" t="str">
        <f>Table5[[#This Row],[NAMA]]</f>
        <v>Spidol Kenko Marker PM 700 M</v>
      </c>
      <c r="H72" s="38">
        <f>Table5[[#This Row],[STACK]]</f>
        <v>6</v>
      </c>
      <c r="I72" s="38">
        <f>Table5[[#This Row],[Q/CTN]]</f>
        <v>60</v>
      </c>
      <c r="J72" s="38" t="str">
        <f>Table5[[#This Row],[KET CTN]]</f>
        <v>LSN</v>
      </c>
      <c r="K72" s="38" t="str">
        <f>Table5[[#This Row],[SUPPLIER]]</f>
        <v>KENKO</v>
      </c>
      <c r="L72" s="38" t="str">
        <f>Table5[[#This Row],[JENIS]]</f>
        <v>spidol</v>
      </c>
      <c r="M7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PM 700 M','6','60','LSN','KENKO','spidol'),</v>
      </c>
    </row>
    <row r="73" spans="1:13">
      <c r="A73" s="37" t="s">
        <v>84</v>
      </c>
      <c r="B73" s="37">
        <v>54</v>
      </c>
      <c r="C73" s="37">
        <v>60</v>
      </c>
      <c r="D73" s="37" t="s">
        <v>4280</v>
      </c>
      <c r="E73" s="37" t="s">
        <v>4246</v>
      </c>
      <c r="F73" s="37" t="s">
        <v>4268</v>
      </c>
      <c r="G73" s="38" t="str">
        <f>Table5[[#This Row],[NAMA]]</f>
        <v>Spidol Kenko Marker WM 700 B/ M Whiteboard</v>
      </c>
      <c r="H73" s="38">
        <f>Table5[[#This Row],[STACK]]</f>
        <v>54</v>
      </c>
      <c r="I73" s="38">
        <f>Table5[[#This Row],[Q/CTN]]</f>
        <v>60</v>
      </c>
      <c r="J73" s="38" t="str">
        <f>Table5[[#This Row],[KET CTN]]</f>
        <v>LSN</v>
      </c>
      <c r="K73" s="38" t="str">
        <f>Table5[[#This Row],[SUPPLIER]]</f>
        <v>KENKO</v>
      </c>
      <c r="L73" s="38" t="str">
        <f>Table5[[#This Row],[JENIS]]</f>
        <v>spidol</v>
      </c>
      <c r="M7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Kenko Marker WM 700 B/ M Whiteboard','54','60','LSN','KENKO','spidol'),</v>
      </c>
    </row>
    <row r="74" spans="1:13">
      <c r="A74" s="37" t="s">
        <v>3131</v>
      </c>
      <c r="B74" s="37">
        <v>2</v>
      </c>
      <c r="C74" s="37">
        <v>60</v>
      </c>
      <c r="D74" s="37" t="s">
        <v>4280</v>
      </c>
      <c r="E74" s="37" t="s">
        <v>4246</v>
      </c>
      <c r="F74" s="37" t="s">
        <v>4268</v>
      </c>
      <c r="G74" s="38" t="str">
        <f>Table5[[#This Row],[NAMA]]</f>
        <v>Spidol Permanent PM100 Ht</v>
      </c>
      <c r="H74" s="38">
        <f>Table5[[#This Row],[STACK]]</f>
        <v>2</v>
      </c>
      <c r="I74" s="38">
        <f>Table5[[#This Row],[Q/CTN]]</f>
        <v>60</v>
      </c>
      <c r="J74" s="38" t="str">
        <f>Table5[[#This Row],[KET CTN]]</f>
        <v>LSN</v>
      </c>
      <c r="K74" s="38" t="str">
        <f>Table5[[#This Row],[SUPPLIER]]</f>
        <v>KENKO</v>
      </c>
      <c r="L74" s="38" t="str">
        <f>Table5[[#This Row],[JENIS]]</f>
        <v>spidol</v>
      </c>
      <c r="M7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('Spidol Permanent PM100 Ht','2','60','LSN','KENKO','spidol'),</v>
      </c>
    </row>
    <row r="75" spans="1:13">
      <c r="A75" s="37" t="s">
        <v>85</v>
      </c>
      <c r="B75" s="37">
        <v>5</v>
      </c>
      <c r="C75" s="37">
        <v>864</v>
      </c>
      <c r="D75" s="37" t="s">
        <v>4281</v>
      </c>
      <c r="E75" s="37" t="s">
        <v>4246</v>
      </c>
      <c r="F75" s="37" t="s">
        <v>4268</v>
      </c>
      <c r="G75" s="38" t="str">
        <f>Table5[[#This Row],[NAMA]]</f>
        <v>Stabillo Kenko High Winner kuning</v>
      </c>
      <c r="H75" s="38">
        <f>Table5[[#This Row],[STACK]]</f>
        <v>5</v>
      </c>
      <c r="I75" s="38">
        <f>Table5[[#This Row],[Q/CTN]]</f>
        <v>864</v>
      </c>
      <c r="J75" s="38" t="str">
        <f>Table5[[#This Row],[KET CTN]]</f>
        <v>PCS</v>
      </c>
      <c r="K75" s="38" t="str">
        <f>Table5[[#This Row],[SUPPLIER]]</f>
        <v>KENKO</v>
      </c>
      <c r="L75" s="38" t="str">
        <f>Table5[[#This Row],[JENIS]]</f>
        <v>spidol</v>
      </c>
      <c r="M7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('Stabillo Kenko High Winner kuning','5','864','PCS','KENKO','spidol'),</v>
      </c>
    </row>
    <row r="76" spans="1:13">
      <c r="A76" s="37" t="s">
        <v>2817</v>
      </c>
      <c r="B76" s="37">
        <v>4</v>
      </c>
      <c r="C76" s="37">
        <v>600</v>
      </c>
      <c r="D76" s="37" t="s">
        <v>4281</v>
      </c>
      <c r="E76" s="37" t="s">
        <v>4248</v>
      </c>
      <c r="F76" s="37" t="s">
        <v>4268</v>
      </c>
      <c r="G76" s="38" t="str">
        <f>Table5[[#This Row],[NAMA]]</f>
        <v>Stabillo ZRM 2H 103 K</v>
      </c>
      <c r="H76" s="38">
        <f>Table5[[#This Row],[STACK]]</f>
        <v>4</v>
      </c>
      <c r="I76" s="38">
        <f>Table5[[#This Row],[Q/CTN]]</f>
        <v>600</v>
      </c>
      <c r="J76" s="38" t="str">
        <f>Table5[[#This Row],[KET CTN]]</f>
        <v>PCS</v>
      </c>
      <c r="K76" s="38" t="str">
        <f>Table5[[#This Row],[SUPPLIER]]</f>
        <v>SDI</v>
      </c>
      <c r="L76" s="38" t="str">
        <f>Table5[[#This Row],[JENIS]]</f>
        <v>spidol</v>
      </c>
      <c r="M7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('Stabillo ZRM 2H 103 K','4','600','PCS','SDI','spidol'),</v>
      </c>
    </row>
    <row r="77" spans="1:13">
      <c r="A77" s="37" t="s">
        <v>87</v>
      </c>
      <c r="B77" s="37">
        <v>1</v>
      </c>
      <c r="C77" s="37">
        <v>144</v>
      </c>
      <c r="D77" s="37" t="s">
        <v>4281</v>
      </c>
      <c r="E77" s="37" t="s">
        <v>4247</v>
      </c>
      <c r="F77" s="37" t="s">
        <v>4269</v>
      </c>
      <c r="G77" s="38" t="str">
        <f>Table5[[#This Row],[NAMA]]</f>
        <v>Stampad JK no 2</v>
      </c>
      <c r="H77" s="38">
        <f>Table5[[#This Row],[STACK]]</f>
        <v>1</v>
      </c>
      <c r="I77" s="38">
        <f>Table5[[#This Row],[Q/CTN]]</f>
        <v>144</v>
      </c>
      <c r="J77" s="38" t="str">
        <f>Table5[[#This Row],[KET CTN]]</f>
        <v>PCS</v>
      </c>
      <c r="K77" s="38" t="str">
        <f>Table5[[#This Row],[SUPPLIER]]</f>
        <v>JOYKO</v>
      </c>
      <c r="L77" s="38" t="str">
        <f>Table5[[#This Row],[JENIS]]</f>
        <v>stampad</v>
      </c>
      <c r="M7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('Stampad JK no 2','1','144','PCS','JOYKO','stampad'),</v>
      </c>
    </row>
    <row r="78" spans="1:13">
      <c r="A78" s="37" t="s">
        <v>4201</v>
      </c>
      <c r="B78" s="37">
        <v>3</v>
      </c>
      <c r="C78" s="37">
        <v>48</v>
      </c>
      <c r="D78" s="37" t="s">
        <v>4281</v>
      </c>
      <c r="E78" s="37" t="s">
        <v>4247</v>
      </c>
      <c r="F78" s="37" t="s">
        <v>4253</v>
      </c>
      <c r="G78" s="38" t="str">
        <f>Table5[[#This Row],[NAMA]]</f>
        <v>Map Bag JK 2637 b, m, k</v>
      </c>
      <c r="H78" s="38">
        <f>Table5[[#This Row],[STACK]]</f>
        <v>3</v>
      </c>
      <c r="I78" s="38">
        <f>Table5[[#This Row],[Q/CTN]]</f>
        <v>48</v>
      </c>
      <c r="J78" s="38" t="str">
        <f>Table5[[#This Row],[KET CTN]]</f>
        <v>PCS</v>
      </c>
      <c r="K78" s="38" t="str">
        <f>Table5[[#This Row],[SUPPLIER]]</f>
        <v>JOYKO</v>
      </c>
      <c r="L78" s="38" t="str">
        <f>Table5[[#This Row],[JENIS]]</f>
        <v>map</v>
      </c>
      <c r="M7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('Map Bag JK 2637 b, m, k','3','48','PCS','JOYKO','map'),</v>
      </c>
    </row>
    <row r="79" spans="1:13">
      <c r="A79" s="37" t="s">
        <v>2600</v>
      </c>
      <c r="B79" s="37">
        <v>2</v>
      </c>
      <c r="C79" s="37">
        <v>12</v>
      </c>
      <c r="D79" s="37" t="s">
        <v>4281</v>
      </c>
      <c r="E79" s="37" t="s">
        <v>4247</v>
      </c>
      <c r="F79" s="37" t="s">
        <v>4270</v>
      </c>
      <c r="G79" s="38" t="str">
        <f>Table5[[#This Row],[NAMA]]</f>
        <v>Stapler JK HD-12N/13</v>
      </c>
      <c r="H79" s="38">
        <f>Table5[[#This Row],[STACK]]</f>
        <v>2</v>
      </c>
      <c r="I79" s="38">
        <f>Table5[[#This Row],[Q/CTN]]</f>
        <v>12</v>
      </c>
      <c r="J79" s="38" t="str">
        <f>Table5[[#This Row],[KET CTN]]</f>
        <v>PCS</v>
      </c>
      <c r="K79" s="38" t="str">
        <f>Table5[[#This Row],[SUPPLIER]]</f>
        <v>JOYKO</v>
      </c>
      <c r="L79" s="38" t="str">
        <f>Table5[[#This Row],[JENIS]]</f>
        <v>stapler</v>
      </c>
      <c r="M79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JK HD-12N/13','2','12','PCS','JOYKO','stapler'),</v>
      </c>
    </row>
    <row r="80" spans="1:13">
      <c r="A80" s="37" t="s">
        <v>2459</v>
      </c>
      <c r="B80" s="37">
        <v>3</v>
      </c>
      <c r="C80" s="37">
        <v>6</v>
      </c>
      <c r="D80" s="37" t="s">
        <v>4281</v>
      </c>
      <c r="E80" s="37" t="s">
        <v>4246</v>
      </c>
      <c r="F80" s="37" t="s">
        <v>4270</v>
      </c>
      <c r="G80" s="38" t="str">
        <f>Table5[[#This Row],[NAMA]]</f>
        <v>Stapler Kenko 12L/ 24</v>
      </c>
      <c r="H80" s="38">
        <f>Table5[[#This Row],[STACK]]</f>
        <v>3</v>
      </c>
      <c r="I80" s="38">
        <f>Table5[[#This Row],[Q/CTN]]</f>
        <v>6</v>
      </c>
      <c r="J80" s="38" t="str">
        <f>Table5[[#This Row],[KET CTN]]</f>
        <v>PCS</v>
      </c>
      <c r="K80" s="38" t="str">
        <f>Table5[[#This Row],[SUPPLIER]]</f>
        <v>KENKO</v>
      </c>
      <c r="L80" s="38" t="str">
        <f>Table5[[#This Row],[JENIS]]</f>
        <v>stapler</v>
      </c>
      <c r="M80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12L/ 24','3','6','PCS','KENKO','stapler'),</v>
      </c>
    </row>
    <row r="81" spans="1:13">
      <c r="A81" s="37" t="s">
        <v>2551</v>
      </c>
      <c r="B81" s="37">
        <v>6</v>
      </c>
      <c r="C81" s="37">
        <v>20</v>
      </c>
      <c r="D81" s="37" t="s">
        <v>4280</v>
      </c>
      <c r="E81" s="37" t="s">
        <v>4246</v>
      </c>
      <c r="F81" s="37" t="s">
        <v>4270</v>
      </c>
      <c r="G81" s="38" t="str">
        <f>Table5[[#This Row],[NAMA]]</f>
        <v>Stapler Kenko HD-10</v>
      </c>
      <c r="H81" s="38">
        <f>Table5[[#This Row],[STACK]]</f>
        <v>6</v>
      </c>
      <c r="I81" s="38">
        <f>Table5[[#This Row],[Q/CTN]]</f>
        <v>20</v>
      </c>
      <c r="J81" s="38" t="str">
        <f>Table5[[#This Row],[KET CTN]]</f>
        <v>LSN</v>
      </c>
      <c r="K81" s="38" t="str">
        <f>Table5[[#This Row],[SUPPLIER]]</f>
        <v>KENKO</v>
      </c>
      <c r="L81" s="38" t="str">
        <f>Table5[[#This Row],[JENIS]]</f>
        <v>stapler</v>
      </c>
      <c r="M81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HD-10','6','20','LSN','KENKO','stapler'),</v>
      </c>
    </row>
    <row r="82" spans="1:13">
      <c r="A82" s="37" t="s">
        <v>2790</v>
      </c>
      <c r="B82" s="37">
        <v>3</v>
      </c>
      <c r="C82" s="37">
        <v>20</v>
      </c>
      <c r="D82" s="37" t="s">
        <v>4280</v>
      </c>
      <c r="E82" s="37" t="s">
        <v>4246</v>
      </c>
      <c r="F82" s="37" t="s">
        <v>4270</v>
      </c>
      <c r="G82" s="38" t="str">
        <f>Table5[[#This Row],[NAMA]]</f>
        <v>Stapler Kenko HD-10D</v>
      </c>
      <c r="H82" s="38">
        <f>Table5[[#This Row],[STACK]]</f>
        <v>3</v>
      </c>
      <c r="I82" s="38">
        <f>Table5[[#This Row],[Q/CTN]]</f>
        <v>20</v>
      </c>
      <c r="J82" s="38" t="str">
        <f>Table5[[#This Row],[KET CTN]]</f>
        <v>LSN</v>
      </c>
      <c r="K82" s="38" t="str">
        <f>Table5[[#This Row],[SUPPLIER]]</f>
        <v>KENKO</v>
      </c>
      <c r="L82" s="38" t="str">
        <f>Table5[[#This Row],[JENIS]]</f>
        <v>stapler</v>
      </c>
      <c r="M82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('Stapler Kenko HD-10D','3','20','LSN','KENKO','stapler'),</v>
      </c>
    </row>
    <row r="83" spans="1:13">
      <c r="A83" s="37" t="s">
        <v>2792</v>
      </c>
      <c r="B83" s="37">
        <v>2</v>
      </c>
      <c r="C83" s="37">
        <v>50</v>
      </c>
      <c r="D83" s="37" t="s">
        <v>4279</v>
      </c>
      <c r="E83" s="37" t="s">
        <v>4247</v>
      </c>
      <c r="F83" s="37" t="s">
        <v>4271</v>
      </c>
      <c r="G83" s="38" t="str">
        <f>Table5[[#This Row],[NAMA]]</f>
        <v>Stip JK 30 P</v>
      </c>
      <c r="H83" s="38">
        <f>Table5[[#This Row],[STACK]]</f>
        <v>2</v>
      </c>
      <c r="I83" s="38">
        <f>Table5[[#This Row],[Q/CTN]]</f>
        <v>50</v>
      </c>
      <c r="J83" s="38" t="str">
        <f>Table5[[#This Row],[KET CTN]]</f>
        <v>BOX</v>
      </c>
      <c r="K83" s="38" t="str">
        <f>Table5[[#This Row],[SUPPLIER]]</f>
        <v>JOYKO</v>
      </c>
      <c r="L83" s="38" t="str">
        <f>Table5[[#This Row],[JENIS]]</f>
        <v>stip</v>
      </c>
      <c r="M83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30 P','2','50','BOX','JOYKO','stip'),</v>
      </c>
    </row>
    <row r="84" spans="1:13">
      <c r="A84" s="37" t="s">
        <v>3992</v>
      </c>
      <c r="B84" s="37">
        <v>3</v>
      </c>
      <c r="C84" s="37">
        <v>50</v>
      </c>
      <c r="D84" s="37" t="s">
        <v>4279</v>
      </c>
      <c r="E84" s="37" t="s">
        <v>4247</v>
      </c>
      <c r="F84" s="37" t="s">
        <v>4271</v>
      </c>
      <c r="G84" s="38" t="str">
        <f>Table5[[#This Row],[NAMA]]</f>
        <v>Stip JK 40 Ht</v>
      </c>
      <c r="H84" s="38">
        <f>Table5[[#This Row],[STACK]]</f>
        <v>3</v>
      </c>
      <c r="I84" s="38">
        <f>Table5[[#This Row],[Q/CTN]]</f>
        <v>50</v>
      </c>
      <c r="J84" s="38" t="str">
        <f>Table5[[#This Row],[KET CTN]]</f>
        <v>BOX</v>
      </c>
      <c r="K84" s="38" t="str">
        <f>Table5[[#This Row],[SUPPLIER]]</f>
        <v>JOYKO</v>
      </c>
      <c r="L84" s="38" t="str">
        <f>Table5[[#This Row],[JENIS]]</f>
        <v>stip</v>
      </c>
      <c r="M84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40 Ht','3','50','BOX','JOYKO','stip'),</v>
      </c>
    </row>
    <row r="85" spans="1:13">
      <c r="A85" s="37" t="s">
        <v>3991</v>
      </c>
      <c r="B85" s="37">
        <v>1</v>
      </c>
      <c r="C85" s="37">
        <v>50</v>
      </c>
      <c r="D85" s="37" t="s">
        <v>4279</v>
      </c>
      <c r="E85" s="37" t="s">
        <v>4247</v>
      </c>
      <c r="F85" s="37" t="s">
        <v>4271</v>
      </c>
      <c r="G85" s="38" t="str">
        <f>Table5[[#This Row],[NAMA]]</f>
        <v>Stip JK ER-110</v>
      </c>
      <c r="H85" s="38">
        <f>Table5[[#This Row],[STACK]]</f>
        <v>1</v>
      </c>
      <c r="I85" s="38">
        <f>Table5[[#This Row],[Q/CTN]]</f>
        <v>50</v>
      </c>
      <c r="J85" s="38" t="str">
        <f>Table5[[#This Row],[KET CTN]]</f>
        <v>BOX</v>
      </c>
      <c r="K85" s="38" t="str">
        <f>Table5[[#This Row],[SUPPLIER]]</f>
        <v>JOYKO</v>
      </c>
      <c r="L85" s="38" t="str">
        <f>Table5[[#This Row],[JENIS]]</f>
        <v>stip</v>
      </c>
      <c r="M85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ER-110','1','50','BOX','JOYKO','stip'),</v>
      </c>
    </row>
    <row r="86" spans="1:13">
      <c r="A86" s="37" t="s">
        <v>89</v>
      </c>
      <c r="B86" s="37">
        <v>7</v>
      </c>
      <c r="C86" s="37">
        <v>144</v>
      </c>
      <c r="D86" s="37" t="s">
        <v>4280</v>
      </c>
      <c r="E86" s="37" t="s">
        <v>4247</v>
      </c>
      <c r="F86" s="37" t="s">
        <v>4271</v>
      </c>
      <c r="G86" s="38" t="str">
        <f>Table5[[#This Row],[NAMA]]</f>
        <v>Stip JK Pen MER-01</v>
      </c>
      <c r="H86" s="38">
        <f>Table5[[#This Row],[STACK]]</f>
        <v>7</v>
      </c>
      <c r="I86" s="38">
        <f>Table5[[#This Row],[Q/CTN]]</f>
        <v>144</v>
      </c>
      <c r="J86" s="38" t="str">
        <f>Table5[[#This Row],[KET CTN]]</f>
        <v>LSN</v>
      </c>
      <c r="K86" s="38" t="str">
        <f>Table5[[#This Row],[SUPPLIER]]</f>
        <v>JOYKO</v>
      </c>
      <c r="L86" s="38" t="str">
        <f>Table5[[#This Row],[JENIS]]</f>
        <v>stip</v>
      </c>
      <c r="M86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('Stip JK Pen MER-01','7','144','LSN','JOYKO','stip'),</v>
      </c>
    </row>
    <row r="87" spans="1:13">
      <c r="A87" s="37" t="s">
        <v>94</v>
      </c>
      <c r="B87" s="37">
        <v>1</v>
      </c>
      <c r="C87" s="37">
        <v>100</v>
      </c>
      <c r="D87" s="37" t="s">
        <v>4281</v>
      </c>
      <c r="E87" s="37" t="s">
        <v>4247</v>
      </c>
      <c r="F87" s="37" t="s">
        <v>4272</v>
      </c>
      <c r="G87" s="38" t="str">
        <f>Table5[[#This Row],[NAMA]]</f>
        <v>Tas 3234 paradise JK</v>
      </c>
      <c r="H87" s="38">
        <f>Table5[[#This Row],[STACK]]</f>
        <v>1</v>
      </c>
      <c r="I87" s="38">
        <f>Table5[[#This Row],[Q/CTN]]</f>
        <v>100</v>
      </c>
      <c r="J87" s="38" t="str">
        <f>Table5[[#This Row],[KET CTN]]</f>
        <v>PCS</v>
      </c>
      <c r="K87" s="38" t="str">
        <f>Table5[[#This Row],[SUPPLIER]]</f>
        <v>JOYKO</v>
      </c>
      <c r="L87" s="38" t="str">
        <f>Table5[[#This Row],[JENIS]]</f>
        <v>tas</v>
      </c>
      <c r="M87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('Tas 3234 paradise JK','1','100','PCS','JOYKO','tas'),</v>
      </c>
    </row>
    <row r="88" spans="1:13">
      <c r="A88" s="37" t="s">
        <v>2820</v>
      </c>
      <c r="B88" s="37">
        <v>2</v>
      </c>
      <c r="C88" s="37">
        <v>36</v>
      </c>
      <c r="D88" s="37" t="s">
        <v>4280</v>
      </c>
      <c r="E88" s="37" t="s">
        <v>4247</v>
      </c>
      <c r="F88" s="37" t="s">
        <v>4273</v>
      </c>
      <c r="G88" s="38" t="str">
        <f>Table5[[#This Row],[NAMA]]</f>
        <v>Tipe-ex JK S.225</v>
      </c>
      <c r="H88" s="38">
        <f>Table5[[#This Row],[STACK]]</f>
        <v>2</v>
      </c>
      <c r="I88" s="38">
        <f>Table5[[#This Row],[Q/CTN]]</f>
        <v>36</v>
      </c>
      <c r="J88" s="38" t="str">
        <f>Table5[[#This Row],[KET CTN]]</f>
        <v>LSN</v>
      </c>
      <c r="K88" s="38" t="str">
        <f>Table5[[#This Row],[SUPPLIER]]</f>
        <v>JOYKO</v>
      </c>
      <c r="L88" s="38" t="str">
        <f>Table5[[#This Row],[JENIS]]</f>
        <v>tipe-ex</v>
      </c>
      <c r="M88" s="38" t="str">
        <f>"('"&amp;Table5[[#This Row],[1]]&amp;"','"&amp;Table5[[#This Row],[2]]&amp;"','"&amp;Table5[[#This Row],[3]]&amp;"','"&amp;Table5[[#This Row],[4]]&amp;"','"&amp;Table5[[#This Row],[5]]&amp;"','"&amp;Table5[[#This Row],[6]]&amp;"')"&amp;","</f>
        <v>('Tipe-ex JK S.225','2','36','LSN','JOYKO','tipe-ex'),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4"/>
  <sheetViews>
    <sheetView topLeftCell="A286" zoomScale="85" zoomScaleNormal="85" workbookViewId="0">
      <selection activeCell="L293" sqref="L293:L295"/>
    </sheetView>
  </sheetViews>
  <sheetFormatPr defaultRowHeight="15" outlineLevelCol="4"/>
  <cols>
    <col min="1" max="1" width="5.28515625" style="9" customWidth="1"/>
    <col min="2" max="2" width="47.5703125" style="9" bestFit="1" customWidth="1"/>
    <col min="3" max="3" width="11" style="51" bestFit="1" customWidth="1"/>
    <col min="4" max="4" width="11.5703125" style="51" customWidth="1"/>
    <col min="5" max="5" width="7.5703125" style="51" bestFit="1" customWidth="1"/>
    <col min="6" max="6" width="9.5703125" style="51" hidden="1" customWidth="1" outlineLevel="4"/>
    <col min="7" max="7" width="9.42578125" style="51" hidden="1" customWidth="1" outlineLevel="4"/>
    <col min="8" max="8" width="9.5703125" style="51" hidden="1" customWidth="1" outlineLevel="3" collapsed="1"/>
    <col min="9" max="9" width="9.42578125" style="51" hidden="1" customWidth="1" outlineLevel="3"/>
    <col min="10" max="10" width="9.5703125" style="51" hidden="1" customWidth="1" outlineLevel="2" collapsed="1"/>
    <col min="11" max="11" width="9.42578125" style="51" hidden="1" customWidth="1" outlineLevel="2"/>
    <col min="12" max="12" width="9.5703125" style="51" customWidth="1" outlineLevel="1" collapsed="1"/>
    <col min="13" max="13" width="9.42578125" style="51" customWidth="1" outlineLevel="1"/>
    <col min="14" max="15" width="9.42578125" style="51" customWidth="1"/>
    <col min="16" max="17" width="9.85546875" style="9" bestFit="1" customWidth="1"/>
    <col min="18" max="26" width="9.140625" style="9"/>
    <col min="27" max="27" width="59.85546875" style="9" bestFit="1" customWidth="1"/>
    <col min="28" max="28" width="8" style="9" bestFit="1" customWidth="1"/>
    <col min="29" max="16384" width="9.140625" style="9"/>
  </cols>
  <sheetData>
    <row r="1" spans="1:28" s="10" customFormat="1" ht="17.25" customHeight="1">
      <c r="C1" s="50"/>
      <c r="D1" s="50"/>
      <c r="E1" s="50"/>
      <c r="F1" s="107"/>
      <c r="G1" s="107"/>
      <c r="H1" s="107"/>
      <c r="I1" s="107"/>
      <c r="J1" s="107"/>
      <c r="K1" s="107"/>
      <c r="L1" s="107"/>
      <c r="M1" s="107"/>
      <c r="N1" s="87"/>
      <c r="O1" s="87"/>
    </row>
    <row r="2" spans="1:28">
      <c r="A2" s="45" t="s">
        <v>0</v>
      </c>
      <c r="B2" s="1" t="s">
        <v>2491</v>
      </c>
      <c r="C2" s="2" t="s">
        <v>2</v>
      </c>
      <c r="D2" s="2" t="s">
        <v>3</v>
      </c>
      <c r="E2" s="51" t="s">
        <v>4</v>
      </c>
      <c r="F2" s="52" t="s">
        <v>2436</v>
      </c>
      <c r="G2" s="51" t="s">
        <v>2437</v>
      </c>
      <c r="H2" s="51" t="s">
        <v>2438</v>
      </c>
      <c r="I2" s="51" t="s">
        <v>2439</v>
      </c>
      <c r="J2" s="51" t="s">
        <v>2456</v>
      </c>
      <c r="K2" s="51" t="s">
        <v>2455</v>
      </c>
      <c r="L2" s="51" t="s">
        <v>2472</v>
      </c>
      <c r="M2" s="51" t="s">
        <v>2471</v>
      </c>
      <c r="N2" s="51" t="s">
        <v>4105</v>
      </c>
      <c r="O2" s="51" t="s">
        <v>4106</v>
      </c>
      <c r="P2" s="9" t="s">
        <v>4107</v>
      </c>
      <c r="Q2" s="9" t="s">
        <v>4108</v>
      </c>
      <c r="R2" s="9" t="s">
        <v>4109</v>
      </c>
      <c r="S2" s="9" t="s">
        <v>4110</v>
      </c>
      <c r="AA2" s="10" t="s">
        <v>2491</v>
      </c>
      <c r="AB2" s="10" t="s">
        <v>3259</v>
      </c>
    </row>
    <row r="3" spans="1:28">
      <c r="A3" s="44" t="str">
        <f>IF(Table1[[#This Row],[NAMA BARANG]]="","",IF(Table1[[#This Row],[TT]]&lt;1,"",COUNT(A$2:A2)+1))</f>
        <v/>
      </c>
      <c r="B3" s="9" t="s">
        <v>2766</v>
      </c>
      <c r="D3" s="51">
        <v>60</v>
      </c>
      <c r="E3" s="52">
        <f>IF(Table1[[#This Row],[M5B]]="",Table1[[#This Row],[M5B_h]],SUM(Table1[[#This Row],[M5B_h]],Table1[[#This Row],[M5B]]))</f>
        <v>0</v>
      </c>
      <c r="F3" s="54"/>
      <c r="G3" s="54" t="str">
        <f>IF(Table1[[#This Row],[M1A]]="","",Table1[[#This Row],[M1A]]-Table1[[#This Row],[AWAL]])</f>
        <v/>
      </c>
      <c r="H3" s="54"/>
      <c r="I3" s="54" t="str">
        <f>IF(Table1[[#This Row],[M2A]]="","",SUM(Table1[[#This Row],[M2A]]-Table1[[#This Row],[M2B_h]]))</f>
        <v/>
      </c>
      <c r="K3" s="52" t="str">
        <f>IF(Table1[[#This Row],[M3A]]="","",SUM(Table1[[#This Row],[M3A]]-Table1[[#This Row],[M3B_h]]))</f>
        <v/>
      </c>
      <c r="M3" s="52" t="str">
        <f>IF(Table1[[#This Row],[M4A]]="","",SUM(Table1[[#This Row],[M4A]]-Table1[[#This Row],[M4B_h]]))</f>
        <v/>
      </c>
      <c r="N3" s="52"/>
      <c r="O3" s="52" t="str">
        <f>IF(Table1[[#This Row],[M5A]]="","",SUM(Table1[[#This Row],[M5A]]-Table1[[#This Row],[M5B_h]]))</f>
        <v/>
      </c>
      <c r="P3" s="95">
        <f>SUM(Table1[[#This Row],[AWAL]],Table1[[#This Row],[M1B]])</f>
        <v>0</v>
      </c>
      <c r="Q3" s="95">
        <f>SUM(Table1[[#This Row],[M2B]],Table1[[#This Row],[M2B_h]])</f>
        <v>0</v>
      </c>
      <c r="R3" s="95">
        <f>SUM(Table1[[#This Row],[M3B]],Table1[[#This Row],[M3B_h]])</f>
        <v>0</v>
      </c>
      <c r="S3" s="95">
        <f>SUM(Table1[[#This Row],[M4B]],Table1[[#This Row],[M4B_h]])</f>
        <v>0</v>
      </c>
      <c r="T3" s="44"/>
      <c r="U3" s="44"/>
      <c r="V3" s="44"/>
      <c r="W3" s="44"/>
      <c r="X3" s="44"/>
      <c r="Y3" s="44"/>
      <c r="Z3" s="44"/>
      <c r="AA3" s="9" t="s">
        <v>3260</v>
      </c>
    </row>
    <row r="4" spans="1:28">
      <c r="A4" s="9">
        <f>IF(Table1[[#This Row],[NAMA BARANG]]="","",IF(Table1[[#This Row],[TT]]&lt;1,"",COUNT(A$2:A3)+1))</f>
        <v>1</v>
      </c>
      <c r="B4" s="9" t="s">
        <v>5</v>
      </c>
      <c r="C4" s="51">
        <v>1</v>
      </c>
      <c r="D4" s="51">
        <v>72</v>
      </c>
      <c r="E4" s="51">
        <f>IF(Table1[[#This Row],[M5B]]="",Table1[[#This Row],[M5B_h]],SUM(Table1[[#This Row],[M5B_h]],Table1[[#This Row],[M5B]]))</f>
        <v>1</v>
      </c>
      <c r="F4" s="9"/>
      <c r="G4" s="9" t="str">
        <f>IF(Table1[[#This Row],[M1A]]="","",Table1[[#This Row],[M1A]]-Table1[[#This Row],[AWAL]])</f>
        <v/>
      </c>
      <c r="H4" s="53"/>
      <c r="I4" s="51" t="str">
        <f>IF(Table1[[#This Row],[M2A]]="","",SUM(Table1[[#This Row],[M2A]]-Table1[[#This Row],[M2B_h]]))</f>
        <v/>
      </c>
      <c r="J4" s="9"/>
      <c r="K4" s="51" t="str">
        <f>IF(Table1[[#This Row],[M3A]]="","",SUM(Table1[[#This Row],[M3A]]-Table1[[#This Row],[M3B_h]]))</f>
        <v/>
      </c>
      <c r="L4" s="9"/>
      <c r="M4" s="51" t="str">
        <f>IF(Table1[[#This Row],[M4A]]="","",SUM(Table1[[#This Row],[M4A]]-Table1[[#This Row],[M4B_h]]))</f>
        <v/>
      </c>
      <c r="O4" s="51" t="str">
        <f>IF(Table1[[#This Row],[M5A]]="","",SUM(Table1[[#This Row],[M5A]]-Table1[[#This Row],[M5B_h]]))</f>
        <v/>
      </c>
      <c r="P4" s="95">
        <f>SUM(Table1[[#This Row],[AWAL]],Table1[[#This Row],[M1B]])</f>
        <v>1</v>
      </c>
      <c r="Q4" s="95">
        <f>SUM(Table1[[#This Row],[M2B]],Table1[[#This Row],[M2B_h]])</f>
        <v>1</v>
      </c>
      <c r="R4" s="95">
        <f>SUM(Table1[[#This Row],[M3B]],Table1[[#This Row],[M3B_h]])</f>
        <v>1</v>
      </c>
      <c r="S4" s="95">
        <f>SUM(Table1[[#This Row],[M4B]],Table1[[#This Row],[M4B_h]])</f>
        <v>1</v>
      </c>
      <c r="T4" s="44"/>
      <c r="U4" s="44"/>
      <c r="V4" s="44"/>
      <c r="W4" s="44"/>
      <c r="X4" s="44"/>
      <c r="Y4" s="44"/>
      <c r="Z4" s="44"/>
      <c r="AA4" s="9" t="s">
        <v>3261</v>
      </c>
    </row>
    <row r="5" spans="1:28">
      <c r="A5" s="9">
        <f>IF(Table1[[#This Row],[NAMA BARANG]]="","",IF(Table1[[#This Row],[TT]]&lt;1,"",COUNT(A$2:A4)+1))</f>
        <v>2</v>
      </c>
      <c r="B5" s="9" t="s">
        <v>2610</v>
      </c>
      <c r="D5" s="51" t="s">
        <v>6</v>
      </c>
      <c r="E5" s="51">
        <f>IF(Table1[[#This Row],[M5B]]="",Table1[[#This Row],[M5B_h]],SUM(Table1[[#This Row],[M5B_h]],Table1[[#This Row],[M5B]]))</f>
        <v>1</v>
      </c>
      <c r="F5" s="53"/>
      <c r="G5" s="53" t="str">
        <f>IF(Table1[[#This Row],[M1A]]="","",Table1[[#This Row],[M1A]]-Table1[[#This Row],[AWAL]])</f>
        <v/>
      </c>
      <c r="H5" s="53"/>
      <c r="I5" s="51" t="str">
        <f>IF(Table1[[#This Row],[M2A]]="","",SUM(Table1[[#This Row],[M2A]]-Table1[[#This Row],[M2B_h]]))</f>
        <v/>
      </c>
      <c r="J5" s="9">
        <v>1</v>
      </c>
      <c r="K5" s="51">
        <f>IF(Table1[[#This Row],[M3A]]="","",SUM(Table1[[#This Row],[M3A]]-Table1[[#This Row],[M3B_h]]))</f>
        <v>1</v>
      </c>
      <c r="L5" s="9"/>
      <c r="M5" s="51" t="str">
        <f>IF(Table1[[#This Row],[M4A]]="","",SUM(Table1[[#This Row],[M4A]]-Table1[[#This Row],[M4B_h]]))</f>
        <v/>
      </c>
      <c r="O5" s="51" t="str">
        <f>IF(Table1[[#This Row],[M5A]]="","",SUM(Table1[[#This Row],[M5A]]-Table1[[#This Row],[M5B_h]]))</f>
        <v/>
      </c>
      <c r="P5" s="95">
        <f>SUM(Table1[[#This Row],[AWAL]],Table1[[#This Row],[M1B]])</f>
        <v>0</v>
      </c>
      <c r="Q5" s="95">
        <f>SUM(Table1[[#This Row],[M2B]],Table1[[#This Row],[M2B_h]])</f>
        <v>0</v>
      </c>
      <c r="R5" s="95">
        <f>SUM(Table1[[#This Row],[M3B]],Table1[[#This Row],[M3B_h]])</f>
        <v>1</v>
      </c>
      <c r="S5" s="95">
        <f>SUM(Table1[[#This Row],[M4B]],Table1[[#This Row],[M4B_h]])</f>
        <v>1</v>
      </c>
      <c r="T5" s="44"/>
      <c r="U5" s="44"/>
      <c r="V5" s="44"/>
      <c r="W5" s="44"/>
      <c r="X5" s="44"/>
      <c r="Y5" s="44"/>
      <c r="Z5" s="44"/>
      <c r="AA5" s="9" t="s">
        <v>3262</v>
      </c>
    </row>
    <row r="6" spans="1:28">
      <c r="A6" s="9">
        <f>IF(Table1[[#This Row],[NAMA BARANG]]="","",IF(Table1[[#This Row],[TT]]&lt;1,"",COUNT(A$2:A5)+1))</f>
        <v>3</v>
      </c>
      <c r="B6" s="9" t="s">
        <v>2611</v>
      </c>
      <c r="C6" s="51">
        <v>5</v>
      </c>
      <c r="D6" s="51" t="s">
        <v>7</v>
      </c>
      <c r="E6" s="51">
        <f>IF(Table1[[#This Row],[M5B]]="",Table1[[#This Row],[M5B_h]],SUM(Table1[[#This Row],[M5B_h]],Table1[[#This Row],[M5B]]))</f>
        <v>4</v>
      </c>
      <c r="F6" s="53">
        <v>6</v>
      </c>
      <c r="G6" s="53">
        <f>IF(Table1[[#This Row],[M1A]]="","",Table1[[#This Row],[M1A]]-Table1[[#This Row],[AWAL]])</f>
        <v>1</v>
      </c>
      <c r="H6" s="53">
        <v>5</v>
      </c>
      <c r="I6" s="51">
        <f>IF(Table1[[#This Row],[M2A]]="","",SUM(Table1[[#This Row],[M2A]]-Table1[[#This Row],[M2B_h]]))</f>
        <v>-1</v>
      </c>
      <c r="J6" s="9">
        <v>4</v>
      </c>
      <c r="K6" s="51">
        <f>IF(Table1[[#This Row],[M3A]]="","",SUM(Table1[[#This Row],[M3A]]-Table1[[#This Row],[M3B_h]]))</f>
        <v>-1</v>
      </c>
      <c r="L6" s="9"/>
      <c r="M6" s="51" t="str">
        <f>IF(Table1[[#This Row],[M4A]]="","",SUM(Table1[[#This Row],[M4A]]-Table1[[#This Row],[M4B_h]]))</f>
        <v/>
      </c>
      <c r="O6" s="51" t="str">
        <f>IF(Table1[[#This Row],[M5A]]="","",SUM(Table1[[#This Row],[M5A]]-Table1[[#This Row],[M5B_h]]))</f>
        <v/>
      </c>
      <c r="P6" s="95">
        <f>SUM(Table1[[#This Row],[AWAL]],Table1[[#This Row],[M1B]])</f>
        <v>6</v>
      </c>
      <c r="Q6" s="95">
        <f>SUM(Table1[[#This Row],[M2B]],Table1[[#This Row],[M2B_h]])</f>
        <v>5</v>
      </c>
      <c r="R6" s="95">
        <f>SUM(Table1[[#This Row],[M3B]],Table1[[#This Row],[M3B_h]])</f>
        <v>4</v>
      </c>
      <c r="S6" s="95">
        <f>SUM(Table1[[#This Row],[M4B]],Table1[[#This Row],[M4B_h]])</f>
        <v>4</v>
      </c>
      <c r="T6" s="44"/>
      <c r="U6" s="44"/>
      <c r="V6" s="44"/>
      <c r="W6" s="44"/>
      <c r="X6" s="44"/>
      <c r="Y6" s="44"/>
      <c r="Z6" s="44"/>
      <c r="AA6" s="9" t="s">
        <v>3263</v>
      </c>
    </row>
    <row r="7" spans="1:28">
      <c r="A7" s="9" t="str">
        <f>IF(Table1[[#This Row],[NAMA BARANG]]="","",IF(Table1[[#This Row],[TT]]&lt;1,"",COUNT(A$2:A6)+1))</f>
        <v/>
      </c>
      <c r="B7" s="9" t="s">
        <v>2612</v>
      </c>
      <c r="D7" s="51" t="s">
        <v>8</v>
      </c>
      <c r="E7" s="51">
        <f>IF(Table1[[#This Row],[M5B]]="",Table1[[#This Row],[M5B_h]],SUM(Table1[[#This Row],[M5B_h]],Table1[[#This Row],[M5B]]))</f>
        <v>0</v>
      </c>
      <c r="F7" s="53"/>
      <c r="G7" s="53" t="str">
        <f>IF(Table1[[#This Row],[M1A]]="","",Table1[[#This Row],[M1A]]-Table1[[#This Row],[AWAL]])</f>
        <v/>
      </c>
      <c r="H7" s="53"/>
      <c r="I7" s="51" t="str">
        <f>IF(Table1[[#This Row],[M2A]]="","",SUM(Table1[[#This Row],[M2A]]-Table1[[#This Row],[M2B_h]]))</f>
        <v/>
      </c>
      <c r="J7" s="9"/>
      <c r="K7" s="51" t="str">
        <f>IF(Table1[[#This Row],[M3A]]="","",SUM(Table1[[#This Row],[M3A]]-Table1[[#This Row],[M3B_h]]))</f>
        <v/>
      </c>
      <c r="L7" s="9"/>
      <c r="M7" s="51" t="str">
        <f>IF(Table1[[#This Row],[M4A]]="","",SUM(Table1[[#This Row],[M4A]]-Table1[[#This Row],[M4B_h]]))</f>
        <v/>
      </c>
      <c r="O7" s="51" t="str">
        <f>IF(Table1[[#This Row],[M5A]]="","",SUM(Table1[[#This Row],[M5A]]-Table1[[#This Row],[M5B_h]]))</f>
        <v/>
      </c>
      <c r="P7" s="95">
        <f>SUM(Table1[[#This Row],[AWAL]],Table1[[#This Row],[M1B]])</f>
        <v>0</v>
      </c>
      <c r="Q7" s="95">
        <f>SUM(Table1[[#This Row],[M2B]],Table1[[#This Row],[M2B_h]])</f>
        <v>0</v>
      </c>
      <c r="R7" s="95">
        <f>SUM(Table1[[#This Row],[M3B]],Table1[[#This Row],[M3B_h]])</f>
        <v>0</v>
      </c>
      <c r="S7" s="95">
        <f>SUM(Table1[[#This Row],[M4B]],Table1[[#This Row],[M4B_h]])</f>
        <v>0</v>
      </c>
      <c r="T7" s="44"/>
      <c r="U7" s="44"/>
      <c r="V7" s="44"/>
      <c r="W7" s="44"/>
      <c r="X7" s="44"/>
      <c r="Y7" s="44"/>
      <c r="Z7" s="44"/>
      <c r="AA7" s="9" t="s">
        <v>3264</v>
      </c>
    </row>
    <row r="8" spans="1:28">
      <c r="A8" s="9" t="str">
        <f>IF(Table1[[#This Row],[NAMA BARANG]]="","",IF(Table1[[#This Row],[TT]]&lt;1,"",COUNT(A$2:A7)+1))</f>
        <v/>
      </c>
      <c r="B8" s="9" t="s">
        <v>2613</v>
      </c>
      <c r="D8" s="51" t="s">
        <v>9</v>
      </c>
      <c r="E8" s="51">
        <f>IF(Table1[[#This Row],[M5B]]="",Table1[[#This Row],[M5B_h]],SUM(Table1[[#This Row],[M5B_h]],Table1[[#This Row],[M5B]]))</f>
        <v>0</v>
      </c>
      <c r="F8" s="53"/>
      <c r="G8" s="53" t="str">
        <f>IF(Table1[[#This Row],[M1A]]="","",Table1[[#This Row],[M1A]]-Table1[[#This Row],[AWAL]])</f>
        <v/>
      </c>
      <c r="H8" s="53"/>
      <c r="I8" s="51" t="str">
        <f>IF(Table1[[#This Row],[M2A]]="","",SUM(Table1[[#This Row],[M2A]]-Table1[[#This Row],[M2B_h]]))</f>
        <v/>
      </c>
      <c r="J8" s="9"/>
      <c r="K8" s="51" t="str">
        <f>IF(Table1[[#This Row],[M3A]]="","",SUM(Table1[[#This Row],[M3A]]-Table1[[#This Row],[M3B_h]]))</f>
        <v/>
      </c>
      <c r="L8" s="9"/>
      <c r="M8" s="51" t="str">
        <f>IF(Table1[[#This Row],[M4A]]="","",SUM(Table1[[#This Row],[M4A]]-Table1[[#This Row],[M4B_h]]))</f>
        <v/>
      </c>
      <c r="O8" s="51" t="str">
        <f>IF(Table1[[#This Row],[M5A]]="","",SUM(Table1[[#This Row],[M5A]]-Table1[[#This Row],[M5B_h]]))</f>
        <v/>
      </c>
      <c r="P8" s="95">
        <f>SUM(Table1[[#This Row],[AWAL]],Table1[[#This Row],[M1B]])</f>
        <v>0</v>
      </c>
      <c r="Q8" s="95">
        <f>SUM(Table1[[#This Row],[M2B]],Table1[[#This Row],[M2B_h]])</f>
        <v>0</v>
      </c>
      <c r="R8" s="95">
        <f>SUM(Table1[[#This Row],[M3B]],Table1[[#This Row],[M3B_h]])</f>
        <v>0</v>
      </c>
      <c r="S8" s="95">
        <f>SUM(Table1[[#This Row],[M4B]],Table1[[#This Row],[M4B_h]])</f>
        <v>0</v>
      </c>
      <c r="T8" s="44"/>
      <c r="U8" s="44"/>
      <c r="V8" s="44"/>
      <c r="W8" s="44"/>
      <c r="X8" s="44"/>
      <c r="Y8" s="44"/>
      <c r="Z8" s="44"/>
      <c r="AA8" s="9" t="s">
        <v>3265</v>
      </c>
    </row>
    <row r="9" spans="1:28">
      <c r="A9" s="44">
        <f>IF(Table1[[#This Row],[NAMA BARANG]]="","",IF(Table1[[#This Row],[TT]]&lt;1,"",COUNT(A$2:A8)+1))</f>
        <v>4</v>
      </c>
      <c r="B9" s="21" t="s">
        <v>4020</v>
      </c>
      <c r="C9" s="51">
        <v>14</v>
      </c>
      <c r="D9" s="51" t="s">
        <v>2615</v>
      </c>
      <c r="E9" s="52">
        <f>IF(Table1[[#This Row],[M5B]]="",Table1[[#This Row],[M5B_h]],SUM(Table1[[#This Row],[M5B_h]],Table1[[#This Row],[M5B]]))</f>
        <v>14</v>
      </c>
      <c r="F9" s="54"/>
      <c r="G9" s="54" t="str">
        <f>IF(Table1[[#This Row],[M1A]]="","",Table1[[#This Row],[M1A]]-Table1[[#This Row],[AWAL]])</f>
        <v/>
      </c>
      <c r="H9" s="54"/>
      <c r="I9" s="51" t="str">
        <f>IF(Table1[[#This Row],[M2A]]="","",SUM(Table1[[#This Row],[M2A]]-Table1[[#This Row],[M2B_h]]))</f>
        <v/>
      </c>
      <c r="K9" s="52" t="str">
        <f>IF(Table1[[#This Row],[M3A]]="","",SUM(Table1[[#This Row],[M3A]]-Table1[[#This Row],[M3B_h]]))</f>
        <v/>
      </c>
      <c r="M9" s="52" t="str">
        <f>IF(Table1[[#This Row],[M4A]]="","",SUM(Table1[[#This Row],[M4A]]-Table1[[#This Row],[M4B_h]]))</f>
        <v/>
      </c>
      <c r="N9" s="52"/>
      <c r="O9" s="52" t="str">
        <f>IF(Table1[[#This Row],[M5A]]="","",SUM(Table1[[#This Row],[M5A]]-Table1[[#This Row],[M5B_h]]))</f>
        <v/>
      </c>
      <c r="P9" s="95">
        <f>SUM(Table1[[#This Row],[AWAL]],Table1[[#This Row],[M1B]])</f>
        <v>14</v>
      </c>
      <c r="Q9" s="95">
        <f>SUM(Table1[[#This Row],[M2B]],Table1[[#This Row],[M2B_h]])</f>
        <v>14</v>
      </c>
      <c r="R9" s="95">
        <f>SUM(Table1[[#This Row],[M3B]],Table1[[#This Row],[M3B_h]])</f>
        <v>14</v>
      </c>
      <c r="S9" s="95">
        <f>SUM(Table1[[#This Row],[M4B]],Table1[[#This Row],[M4B_h]])</f>
        <v>14</v>
      </c>
      <c r="T9" s="44"/>
      <c r="U9" s="44"/>
      <c r="V9" s="44"/>
      <c r="W9" s="44"/>
      <c r="X9" s="44"/>
      <c r="Y9" s="44"/>
      <c r="Z9" s="44"/>
      <c r="AA9" s="9" t="s">
        <v>3266</v>
      </c>
    </row>
    <row r="10" spans="1:28">
      <c r="A10" s="9" t="str">
        <f>IF(Table1[[#This Row],[NAMA BARANG]]="","",IF(Table1[[#This Row],[TT]]&lt;1,"",COUNT(A$2:A9)+1))</f>
        <v/>
      </c>
      <c r="B10" s="21" t="s">
        <v>2512</v>
      </c>
      <c r="D10" s="51" t="s">
        <v>2513</v>
      </c>
      <c r="E10" s="51">
        <f>IF(Table1[[#This Row],[M5B]]="",Table1[[#This Row],[M5B_h]],SUM(Table1[[#This Row],[M5B_h]],Table1[[#This Row],[M5B]]))</f>
        <v>0</v>
      </c>
      <c r="F10" s="53"/>
      <c r="G10" s="53" t="str">
        <f>IF(Table1[[#This Row],[M1A]]="","",Table1[[#This Row],[M1A]]-Table1[[#This Row],[AWAL]])</f>
        <v/>
      </c>
      <c r="H10" s="53"/>
      <c r="I10" s="51" t="str">
        <f>IF(Table1[[#This Row],[M2A]]="","",SUM(Table1[[#This Row],[M2A]]-Table1[[#This Row],[M2B_h]]))</f>
        <v/>
      </c>
      <c r="J10" s="9"/>
      <c r="K10" s="51" t="str">
        <f>IF(Table1[[#This Row],[M3A]]="","",SUM(Table1[[#This Row],[M3A]]-Table1[[#This Row],[M3B_h]]))</f>
        <v/>
      </c>
      <c r="L10" s="9"/>
      <c r="M10" s="51" t="str">
        <f>IF(Table1[[#This Row],[M4A]]="","",SUM(Table1[[#This Row],[M4A]]-Table1[[#This Row],[M4B_h]]))</f>
        <v/>
      </c>
      <c r="O10" s="51" t="str">
        <f>IF(Table1[[#This Row],[M5A]]="","",SUM(Table1[[#This Row],[M5A]]-Table1[[#This Row],[M5B_h]]))</f>
        <v/>
      </c>
      <c r="P10" s="95">
        <f>SUM(Table1[[#This Row],[AWAL]],Table1[[#This Row],[M1B]])</f>
        <v>0</v>
      </c>
      <c r="Q10" s="95">
        <f>SUM(Table1[[#This Row],[M2B]],Table1[[#This Row],[M2B_h]])</f>
        <v>0</v>
      </c>
      <c r="R10" s="95">
        <f>SUM(Table1[[#This Row],[M3B]],Table1[[#This Row],[M3B_h]])</f>
        <v>0</v>
      </c>
      <c r="S10" s="95">
        <f>SUM(Table1[[#This Row],[M4B]],Table1[[#This Row],[M4B_h]])</f>
        <v>0</v>
      </c>
      <c r="T10" s="44"/>
      <c r="U10" s="44"/>
      <c r="V10" s="44"/>
      <c r="W10" s="44"/>
      <c r="X10" s="44"/>
      <c r="Y10" s="44"/>
      <c r="Z10" s="44"/>
      <c r="AA10" s="9" t="s">
        <v>3267</v>
      </c>
    </row>
    <row r="11" spans="1:28">
      <c r="A11" s="44" t="str">
        <f>IF(Table1[[#This Row],[NAMA BARANG]]="","",IF(Table1[[#This Row],[TT]]&lt;1,"",COUNT(A$2:A10)+1))</f>
        <v/>
      </c>
      <c r="B11" s="21" t="s">
        <v>2558</v>
      </c>
      <c r="C11" s="51">
        <v>5</v>
      </c>
      <c r="D11" s="51" t="s">
        <v>2616</v>
      </c>
      <c r="E11" s="52">
        <f>IF(Table1[[#This Row],[M5B]]="",Table1[[#This Row],[M5B_h]],SUM(Table1[[#This Row],[M5B_h]],Table1[[#This Row],[M5B]]))</f>
        <v>0</v>
      </c>
      <c r="F11" s="54">
        <v>2</v>
      </c>
      <c r="G11" s="54">
        <f>IF(Table1[[#This Row],[M1A]]="","",Table1[[#This Row],[M1A]]-Table1[[#This Row],[AWAL]])</f>
        <v>-3</v>
      </c>
      <c r="H11" s="53">
        <v>1</v>
      </c>
      <c r="I11" s="51">
        <f>IF(Table1[[#This Row],[M2A]]="","",SUM(Table1[[#This Row],[M2A]]-Table1[[#This Row],[M2B_h]]))</f>
        <v>-1</v>
      </c>
      <c r="J11" s="51">
        <v>0</v>
      </c>
      <c r="K11" s="52">
        <f>IF(Table1[[#This Row],[M3A]]="","",SUM(Table1[[#This Row],[M3A]]-Table1[[#This Row],[M3B_h]]))</f>
        <v>-1</v>
      </c>
      <c r="M11" s="52" t="str">
        <f>IF(Table1[[#This Row],[M4A]]="","",SUM(Table1[[#This Row],[M4A]]-Table1[[#This Row],[M4B_h]]))</f>
        <v/>
      </c>
      <c r="N11" s="52"/>
      <c r="O11" s="52" t="str">
        <f>IF(Table1[[#This Row],[M5A]]="","",SUM(Table1[[#This Row],[M5A]]-Table1[[#This Row],[M5B_h]]))</f>
        <v/>
      </c>
      <c r="P11" s="95">
        <f>SUM(Table1[[#This Row],[AWAL]],Table1[[#This Row],[M1B]])</f>
        <v>2</v>
      </c>
      <c r="Q11" s="95">
        <f>SUM(Table1[[#This Row],[M2B]],Table1[[#This Row],[M2B_h]])</f>
        <v>1</v>
      </c>
      <c r="R11" s="95">
        <f>SUM(Table1[[#This Row],[M3B]],Table1[[#This Row],[M3B_h]])</f>
        <v>0</v>
      </c>
      <c r="S11" s="95">
        <f>SUM(Table1[[#This Row],[M4B]],Table1[[#This Row],[M4B_h]])</f>
        <v>0</v>
      </c>
      <c r="T11" s="44"/>
      <c r="U11" s="44"/>
      <c r="V11" s="44"/>
      <c r="W11" s="44"/>
      <c r="X11" s="44"/>
      <c r="Y11" s="44"/>
      <c r="Z11" s="44"/>
      <c r="AA11" s="9" t="s">
        <v>3268</v>
      </c>
    </row>
    <row r="12" spans="1:28">
      <c r="A12" s="44" t="str">
        <f>IF(Table1[[#This Row],[NAMA BARANG]]="","",IF(Table1[[#This Row],[TT]]&lt;1,"",COUNT(A$2:A11)+1))</f>
        <v/>
      </c>
      <c r="B12" s="21" t="s">
        <v>3982</v>
      </c>
      <c r="D12" s="51" t="s">
        <v>2616</v>
      </c>
      <c r="E12" s="52">
        <f>IF(Table1[[#This Row],[M5B]]="",Table1[[#This Row],[M5B_h]],SUM(Table1[[#This Row],[M5B_h]],Table1[[#This Row],[M5B]]))</f>
        <v>0</v>
      </c>
      <c r="F12" s="54"/>
      <c r="G12" s="54" t="str">
        <f>IF(Table1[[#This Row],[M1A]]="","",Table1[[#This Row],[M1A]]-Table1[[#This Row],[AWAL]])</f>
        <v/>
      </c>
      <c r="H12" s="53"/>
      <c r="I12" s="51" t="str">
        <f>IF(Table1[[#This Row],[M2A]]="","",SUM(Table1[[#This Row],[M2A]]-Table1[[#This Row],[M2B_h]]))</f>
        <v/>
      </c>
      <c r="K12" s="52" t="str">
        <f>IF(Table1[[#This Row],[M3A]]="","",SUM(Table1[[#This Row],[M3A]]-Table1[[#This Row],[M3B_h]]))</f>
        <v/>
      </c>
      <c r="M12" s="52" t="str">
        <f>IF(Table1[[#This Row],[M4A]]="","",SUM(Table1[[#This Row],[M4A]]-Table1[[#This Row],[M4B_h]]))</f>
        <v/>
      </c>
      <c r="N12" s="52"/>
      <c r="O12" s="52" t="str">
        <f>IF(Table1[[#This Row],[M5A]]="","",SUM(Table1[[#This Row],[M5A]]-Table1[[#This Row],[M5B_h]]))</f>
        <v/>
      </c>
      <c r="P12" s="95">
        <f>SUM(Table1[[#This Row],[AWAL]],Table1[[#This Row],[M1B]])</f>
        <v>0</v>
      </c>
      <c r="Q12" s="95">
        <f>SUM(Table1[[#This Row],[M2B]],Table1[[#This Row],[M2B_h]])</f>
        <v>0</v>
      </c>
      <c r="R12" s="95">
        <f>SUM(Table1[[#This Row],[M3B]],Table1[[#This Row],[M3B_h]])</f>
        <v>0</v>
      </c>
      <c r="S12" s="95">
        <f>SUM(Table1[[#This Row],[M4B]],Table1[[#This Row],[M4B_h]])</f>
        <v>0</v>
      </c>
      <c r="T12" s="44"/>
      <c r="U12" s="44"/>
      <c r="V12" s="44"/>
      <c r="W12" s="44"/>
      <c r="X12" s="44"/>
      <c r="Y12" s="44"/>
      <c r="Z12" s="44"/>
    </row>
    <row r="13" spans="1:28">
      <c r="A13" s="44">
        <f>IF(Table1[[#This Row],[NAMA BARANG]]="","",IF(Table1[[#This Row],[TT]]&lt;1,"",COUNT(A$2:A12)+1))</f>
        <v>5</v>
      </c>
      <c r="B13" s="9" t="s">
        <v>3132</v>
      </c>
      <c r="D13" s="51" t="s">
        <v>2485</v>
      </c>
      <c r="E13" s="52">
        <f>IF(Table1[[#This Row],[M5B]]="",Table1[[#This Row],[M5B_h]],SUM(Table1[[#This Row],[M5B_h]],Table1[[#This Row],[M5B]]))</f>
        <v>2</v>
      </c>
      <c r="F13" s="54">
        <v>4</v>
      </c>
      <c r="G13" s="54">
        <f>IF(Table1[[#This Row],[M1A]]="","",Table1[[#This Row],[M1A]]-Table1[[#This Row],[AWAL]])</f>
        <v>4</v>
      </c>
      <c r="H13" s="54">
        <v>2</v>
      </c>
      <c r="I13" s="52">
        <f>IF(Table1[[#This Row],[M2A]]="","",SUM(Table1[[#This Row],[M2A]]-Table1[[#This Row],[M2B_h]]))</f>
        <v>-2</v>
      </c>
      <c r="J13" s="51">
        <v>2</v>
      </c>
      <c r="K13" s="52">
        <f>IF(Table1[[#This Row],[M3A]]="","",SUM(Table1[[#This Row],[M3A]]-Table1[[#This Row],[M3B_h]]))</f>
        <v>0</v>
      </c>
      <c r="M13" s="52" t="str">
        <f>IF(Table1[[#This Row],[M4A]]="","",SUM(Table1[[#This Row],[M4A]]-Table1[[#This Row],[M4B_h]]))</f>
        <v/>
      </c>
      <c r="N13" s="52"/>
      <c r="O13" s="52" t="str">
        <f>IF(Table1[[#This Row],[M5A]]="","",SUM(Table1[[#This Row],[M5A]]-Table1[[#This Row],[M5B_h]]))</f>
        <v/>
      </c>
      <c r="P13" s="95">
        <f>SUM(Table1[[#This Row],[AWAL]],Table1[[#This Row],[M1B]])</f>
        <v>4</v>
      </c>
      <c r="Q13" s="95">
        <f>SUM(Table1[[#This Row],[M2B]],Table1[[#This Row],[M2B_h]])</f>
        <v>2</v>
      </c>
      <c r="R13" s="95">
        <f>SUM(Table1[[#This Row],[M3B]],Table1[[#This Row],[M3B_h]])</f>
        <v>2</v>
      </c>
      <c r="S13" s="95">
        <f>SUM(Table1[[#This Row],[M4B]],Table1[[#This Row],[M4B_h]])</f>
        <v>2</v>
      </c>
      <c r="T13" s="44"/>
      <c r="U13" s="44"/>
      <c r="V13" s="44"/>
      <c r="W13" s="44"/>
      <c r="X13" s="44"/>
      <c r="Y13" s="44"/>
      <c r="Z13" s="44"/>
      <c r="AA13" s="9" t="s">
        <v>3269</v>
      </c>
    </row>
    <row r="14" spans="1:28">
      <c r="A14" s="44" t="str">
        <f>IF(Table1[[#This Row],[NAMA BARANG]]="","",IF(Table1[[#This Row],[TT]]&lt;1,"",COUNT(A$2:A13)+1))</f>
        <v/>
      </c>
      <c r="B14" s="21" t="s">
        <v>2559</v>
      </c>
      <c r="C14" s="51">
        <v>2</v>
      </c>
      <c r="D14" s="51" t="s">
        <v>2617</v>
      </c>
      <c r="E14" s="52">
        <f>IF(Table1[[#This Row],[M5B]]="",Table1[[#This Row],[M5B_h]],SUM(Table1[[#This Row],[M5B_h]],Table1[[#This Row],[M5B]]))</f>
        <v>0</v>
      </c>
      <c r="F14" s="54">
        <v>0</v>
      </c>
      <c r="G14" s="54">
        <f>IF(Table1[[#This Row],[M1A]]="","",Table1[[#This Row],[M1A]]-Table1[[#This Row],[AWAL]])</f>
        <v>-2</v>
      </c>
      <c r="H14" s="53"/>
      <c r="I14" s="51" t="str">
        <f>IF(Table1[[#This Row],[M2A]]="","",SUM(Table1[[#This Row],[M2A]]-Table1[[#This Row],[M2B_h]]))</f>
        <v/>
      </c>
      <c r="J14" s="51">
        <v>1</v>
      </c>
      <c r="K14" s="52">
        <f>IF(Table1[[#This Row],[M3A]]="","",SUM(Table1[[#This Row],[M3A]]-Table1[[#This Row],[M3B_h]]))</f>
        <v>1</v>
      </c>
      <c r="L14" s="51">
        <v>0</v>
      </c>
      <c r="M14" s="52">
        <f>IF(Table1[[#This Row],[M4A]]="","",SUM(Table1[[#This Row],[M4A]]-Table1[[#This Row],[M4B_h]]))</f>
        <v>-1</v>
      </c>
      <c r="N14" s="52"/>
      <c r="O14" s="52" t="str">
        <f>IF(Table1[[#This Row],[M5A]]="","",SUM(Table1[[#This Row],[M5A]]-Table1[[#This Row],[M5B_h]]))</f>
        <v/>
      </c>
      <c r="P14" s="95">
        <f>SUM(Table1[[#This Row],[AWAL]],Table1[[#This Row],[M1B]])</f>
        <v>0</v>
      </c>
      <c r="Q14" s="95">
        <f>SUM(Table1[[#This Row],[M2B]],Table1[[#This Row],[M2B_h]])</f>
        <v>0</v>
      </c>
      <c r="R14" s="95">
        <f>SUM(Table1[[#This Row],[M3B]],Table1[[#This Row],[M3B_h]])</f>
        <v>1</v>
      </c>
      <c r="S14" s="95">
        <f>SUM(Table1[[#This Row],[M4B]],Table1[[#This Row],[M4B_h]])</f>
        <v>0</v>
      </c>
      <c r="T14" s="44"/>
      <c r="U14" s="44"/>
      <c r="V14" s="44"/>
      <c r="W14" s="44"/>
      <c r="X14" s="44"/>
      <c r="Y14" s="44"/>
      <c r="Z14" s="44"/>
      <c r="AA14" s="9" t="s">
        <v>3270</v>
      </c>
      <c r="AB14" s="9">
        <v>1</v>
      </c>
    </row>
    <row r="15" spans="1:28">
      <c r="A15" s="44">
        <f>IF(Table1[[#This Row],[NAMA BARANG]]="","",IF(Table1[[#This Row],[TT]]&lt;1,"",COUNT(A$2:A14)+1))</f>
        <v>6</v>
      </c>
      <c r="B15" s="21" t="s">
        <v>2560</v>
      </c>
      <c r="C15" s="51">
        <v>2</v>
      </c>
      <c r="D15" s="51" t="s">
        <v>2618</v>
      </c>
      <c r="E15" s="52">
        <f>IF(Table1[[#This Row],[M5B]]="",Table1[[#This Row],[M5B_h]],SUM(Table1[[#This Row],[M5B_h]],Table1[[#This Row],[M5B]]))</f>
        <v>2</v>
      </c>
      <c r="F15" s="54">
        <v>0</v>
      </c>
      <c r="G15" s="54">
        <f>IF(Table1[[#This Row],[M1A]]="","",Table1[[#This Row],[M1A]]-Table1[[#This Row],[AWAL]])</f>
        <v>-2</v>
      </c>
      <c r="H15" s="53"/>
      <c r="I15" s="51" t="str">
        <f>IF(Table1[[#This Row],[M2A]]="","",SUM(Table1[[#This Row],[M2A]]-Table1[[#This Row],[M2B_h]]))</f>
        <v/>
      </c>
      <c r="K15" s="52" t="str">
        <f>IF(Table1[[#This Row],[M3A]]="","",SUM(Table1[[#This Row],[M3A]]-Table1[[#This Row],[M3B_h]]))</f>
        <v/>
      </c>
      <c r="L15" s="51">
        <v>2</v>
      </c>
      <c r="M15" s="52">
        <f>IF(Table1[[#This Row],[M4A]]="","",SUM(Table1[[#This Row],[M4A]]-Table1[[#This Row],[M4B_h]]))</f>
        <v>2</v>
      </c>
      <c r="N15" s="52"/>
      <c r="O15" s="52" t="str">
        <f>IF(Table1[[#This Row],[M5A]]="","",SUM(Table1[[#This Row],[M5A]]-Table1[[#This Row],[M5B_h]]))</f>
        <v/>
      </c>
      <c r="P15" s="95">
        <f>SUM(Table1[[#This Row],[AWAL]],Table1[[#This Row],[M1B]])</f>
        <v>0</v>
      </c>
      <c r="Q15" s="95">
        <f>SUM(Table1[[#This Row],[M2B]],Table1[[#This Row],[M2B_h]])</f>
        <v>0</v>
      </c>
      <c r="R15" s="95">
        <f>SUM(Table1[[#This Row],[M3B]],Table1[[#This Row],[M3B_h]])</f>
        <v>0</v>
      </c>
      <c r="S15" s="95">
        <f>SUM(Table1[[#This Row],[M4B]],Table1[[#This Row],[M4B_h]])</f>
        <v>2</v>
      </c>
      <c r="T15" s="44"/>
      <c r="U15" s="44"/>
      <c r="V15" s="44"/>
      <c r="W15" s="44"/>
      <c r="X15" s="44"/>
      <c r="Y15" s="44"/>
      <c r="Z15" s="44"/>
      <c r="AA15" s="9" t="s">
        <v>3271</v>
      </c>
    </row>
    <row r="16" spans="1:28">
      <c r="A16" s="44" t="str">
        <f>IF(Table1[[#This Row],[NAMA BARANG]]="","",IF(Table1[[#This Row],[TT]]&lt;1,"",COUNT(A$2:A15)+1))</f>
        <v/>
      </c>
      <c r="B16" s="21" t="s">
        <v>2561</v>
      </c>
      <c r="C16" s="51">
        <v>4</v>
      </c>
      <c r="D16" s="51" t="s">
        <v>2615</v>
      </c>
      <c r="E16" s="52">
        <f>IF(Table1[[#This Row],[M5B]]="",Table1[[#This Row],[M5B_h]],SUM(Table1[[#This Row],[M5B_h]],Table1[[#This Row],[M5B]]))</f>
        <v>0</v>
      </c>
      <c r="F16" s="54"/>
      <c r="G16" s="54" t="str">
        <f>IF(Table1[[#This Row],[M1A]]="","",Table1[[#This Row],[M1A]]-Table1[[#This Row],[AWAL]])</f>
        <v/>
      </c>
      <c r="H16" s="54">
        <v>2</v>
      </c>
      <c r="I16" s="51">
        <f>IF(Table1[[#This Row],[M2A]]="","",SUM(Table1[[#This Row],[M2A]]-Table1[[#This Row],[M2B_h]]))</f>
        <v>-2</v>
      </c>
      <c r="J16" s="51">
        <v>1</v>
      </c>
      <c r="K16" s="52">
        <f>IF(Table1[[#This Row],[M3A]]="","",SUM(Table1[[#This Row],[M3A]]-Table1[[#This Row],[M3B_h]]))</f>
        <v>-1</v>
      </c>
      <c r="L16" s="51">
        <v>0</v>
      </c>
      <c r="M16" s="52">
        <f>IF(Table1[[#This Row],[M4A]]="","",SUM(Table1[[#This Row],[M4A]]-Table1[[#This Row],[M4B_h]]))</f>
        <v>-1</v>
      </c>
      <c r="N16" s="52"/>
      <c r="O16" s="52" t="str">
        <f>IF(Table1[[#This Row],[M5A]]="","",SUM(Table1[[#This Row],[M5A]]-Table1[[#This Row],[M5B_h]]))</f>
        <v/>
      </c>
      <c r="P16" s="95">
        <f>SUM(Table1[[#This Row],[AWAL]],Table1[[#This Row],[M1B]])</f>
        <v>4</v>
      </c>
      <c r="Q16" s="95">
        <f>SUM(Table1[[#This Row],[M2B]],Table1[[#This Row],[M2B_h]])</f>
        <v>2</v>
      </c>
      <c r="R16" s="95">
        <f>SUM(Table1[[#This Row],[M3B]],Table1[[#This Row],[M3B_h]])</f>
        <v>1</v>
      </c>
      <c r="S16" s="95">
        <f>SUM(Table1[[#This Row],[M4B]],Table1[[#This Row],[M4B_h]])</f>
        <v>0</v>
      </c>
      <c r="T16" s="44"/>
      <c r="U16" s="44"/>
      <c r="V16" s="44"/>
      <c r="W16" s="44"/>
      <c r="X16" s="44"/>
      <c r="Y16" s="44"/>
      <c r="Z16" s="44"/>
      <c r="AA16" s="9" t="s">
        <v>3272</v>
      </c>
    </row>
    <row r="17" spans="1:28">
      <c r="A17" s="44" t="str">
        <f>IF(Table1[[#This Row],[NAMA BARANG]]="","",IF(Table1[[#This Row],[TT]]&lt;1,"",COUNT(A$2:A16)+1))</f>
        <v/>
      </c>
      <c r="B17" s="21" t="s">
        <v>3033</v>
      </c>
      <c r="D17" s="51" t="s">
        <v>2619</v>
      </c>
      <c r="E17" s="52">
        <f>IF(Table1[[#This Row],[M5B]]="",Table1[[#This Row],[M5B_h]],SUM(Table1[[#This Row],[M5B_h]],Table1[[#This Row],[M5B]]))</f>
        <v>0</v>
      </c>
      <c r="F17" s="54"/>
      <c r="G17" s="54" t="str">
        <f>IF(Table1[[#This Row],[M1A]]="","",Table1[[#This Row],[M1A]]-Table1[[#This Row],[AWAL]])</f>
        <v/>
      </c>
      <c r="H17" s="54"/>
      <c r="I17" s="51" t="str">
        <f>IF(Table1[[#This Row],[M2A]]="","",SUM(Table1[[#This Row],[M2A]]-Table1[[#This Row],[M2B_h]]))</f>
        <v/>
      </c>
      <c r="J17" s="51">
        <v>1</v>
      </c>
      <c r="K17" s="52">
        <f>IF(Table1[[#This Row],[M3A]]="","",SUM(Table1[[#This Row],[M3A]]-Table1[[#This Row],[M3B_h]]))</f>
        <v>1</v>
      </c>
      <c r="L17" s="51">
        <v>0</v>
      </c>
      <c r="M17" s="52">
        <f>IF(Table1[[#This Row],[M4A]]="","",SUM(Table1[[#This Row],[M4A]]-Table1[[#This Row],[M4B_h]]))</f>
        <v>-1</v>
      </c>
      <c r="N17" s="52"/>
      <c r="O17" s="52" t="str">
        <f>IF(Table1[[#This Row],[M5A]]="","",SUM(Table1[[#This Row],[M5A]]-Table1[[#This Row],[M5B_h]]))</f>
        <v/>
      </c>
      <c r="P17" s="95">
        <f>SUM(Table1[[#This Row],[AWAL]],Table1[[#This Row],[M1B]])</f>
        <v>0</v>
      </c>
      <c r="Q17" s="95">
        <f>SUM(Table1[[#This Row],[M2B]],Table1[[#This Row],[M2B_h]])</f>
        <v>0</v>
      </c>
      <c r="R17" s="95">
        <f>SUM(Table1[[#This Row],[M3B]],Table1[[#This Row],[M3B_h]])</f>
        <v>1</v>
      </c>
      <c r="S17" s="95">
        <f>SUM(Table1[[#This Row],[M4B]],Table1[[#This Row],[M4B_h]])</f>
        <v>0</v>
      </c>
      <c r="T17" s="44"/>
      <c r="U17" s="44"/>
      <c r="V17" s="44"/>
      <c r="W17" s="44"/>
      <c r="X17" s="44"/>
      <c r="Y17" s="44"/>
      <c r="Z17" s="44"/>
      <c r="AA17" s="9" t="s">
        <v>3273</v>
      </c>
    </row>
    <row r="18" spans="1:28">
      <c r="A18" s="44" t="str">
        <f>IF(Table1[[#This Row],[NAMA BARANG]]="","",IF(Table1[[#This Row],[TT]]&lt;1,"",COUNT(A$2:A17)+1))</f>
        <v/>
      </c>
      <c r="B18" s="9" t="s">
        <v>3080</v>
      </c>
      <c r="D18" s="51" t="s">
        <v>2695</v>
      </c>
      <c r="E18" s="52">
        <f>IF(Table1[[#This Row],[M5B]]="",Table1[[#This Row],[M5B_h]],SUM(Table1[[#This Row],[M5B_h]],Table1[[#This Row],[M5B]]))</f>
        <v>0</v>
      </c>
      <c r="F18" s="54"/>
      <c r="G18" s="54" t="str">
        <f>IF(Table1[[#This Row],[M1A]]="","",Table1[[#This Row],[M1A]]-Table1[[#This Row],[AWAL]])</f>
        <v/>
      </c>
      <c r="H18" s="54"/>
      <c r="I18" s="52" t="str">
        <f>IF(Table1[[#This Row],[M2A]]="","",SUM(Table1[[#This Row],[M2A]]-Table1[[#This Row],[M2B_h]]))</f>
        <v/>
      </c>
      <c r="K18" s="52" t="str">
        <f>IF(Table1[[#This Row],[M3A]]="","",SUM(Table1[[#This Row],[M3A]]-Table1[[#This Row],[M3B_h]]))</f>
        <v/>
      </c>
      <c r="M18" s="52" t="str">
        <f>IF(Table1[[#This Row],[M4A]]="","",SUM(Table1[[#This Row],[M4A]]-Table1[[#This Row],[M4B_h]]))</f>
        <v/>
      </c>
      <c r="N18" s="52"/>
      <c r="O18" s="52" t="str">
        <f>IF(Table1[[#This Row],[M5A]]="","",SUM(Table1[[#This Row],[M5A]]-Table1[[#This Row],[M5B_h]]))</f>
        <v/>
      </c>
      <c r="P18" s="95">
        <f>SUM(Table1[[#This Row],[AWAL]],Table1[[#This Row],[M1B]])</f>
        <v>0</v>
      </c>
      <c r="Q18" s="95">
        <f>SUM(Table1[[#This Row],[M2B]],Table1[[#This Row],[M2B_h]])</f>
        <v>0</v>
      </c>
      <c r="R18" s="95">
        <f>SUM(Table1[[#This Row],[M3B]],Table1[[#This Row],[M3B_h]])</f>
        <v>0</v>
      </c>
      <c r="S18" s="95">
        <f>SUM(Table1[[#This Row],[M4B]],Table1[[#This Row],[M4B_h]])</f>
        <v>0</v>
      </c>
      <c r="T18" s="44"/>
      <c r="U18" s="44"/>
      <c r="V18" s="44"/>
      <c r="W18" s="44"/>
      <c r="X18" s="44"/>
      <c r="Y18" s="44"/>
      <c r="Z18" s="44"/>
      <c r="AA18" s="9" t="s">
        <v>3274</v>
      </c>
    </row>
    <row r="19" spans="1:28">
      <c r="A19" s="44" t="str">
        <f>IF(Table1[[#This Row],[NAMA BARANG]]="","",IF(Table1[[#This Row],[TT]]&lt;1,"",COUNT(A$2:A18)+1))</f>
        <v/>
      </c>
      <c r="B19" s="9" t="s">
        <v>4113</v>
      </c>
      <c r="C19" s="51">
        <v>2</v>
      </c>
      <c r="D19" s="51">
        <v>72</v>
      </c>
      <c r="E19" s="52">
        <f>IF(Table1[[#This Row],[M5B]]="",Table1[[#This Row],[M5B_h]],SUM(Table1[[#This Row],[M5B_h]],Table1[[#This Row],[M5B]]))</f>
        <v>0</v>
      </c>
      <c r="F19" s="54"/>
      <c r="G19" s="54" t="str">
        <f>IF(Table1[[#This Row],[M1A]]="","",Table1[[#This Row],[M1A]]-Table1[[#This Row],[AWAL]])</f>
        <v/>
      </c>
      <c r="H19" s="54">
        <v>0</v>
      </c>
      <c r="I19" s="52">
        <f>IF(Table1[[#This Row],[M2A]]="","",SUM(Table1[[#This Row],[M2A]]-Table1[[#This Row],[M2B_h]]))</f>
        <v>-2</v>
      </c>
      <c r="K19" s="52" t="str">
        <f>IF(Table1[[#This Row],[M3A]]="","",SUM(Table1[[#This Row],[M3A]]-Table1[[#This Row],[M3B_h]]))</f>
        <v/>
      </c>
      <c r="M19" s="52" t="str">
        <f>IF(Table1[[#This Row],[M4A]]="","",SUM(Table1[[#This Row],[M4A]]-Table1[[#This Row],[M4B_h]]))</f>
        <v/>
      </c>
      <c r="N19" s="52"/>
      <c r="O19" s="52" t="str">
        <f>IF(Table1[[#This Row],[M5A]]="","",SUM(Table1[[#This Row],[M5A]]-Table1[[#This Row],[M5B_h]]))</f>
        <v/>
      </c>
      <c r="P19" s="95">
        <f>SUM(Table1[[#This Row],[AWAL]],Table1[[#This Row],[M1B]])</f>
        <v>2</v>
      </c>
      <c r="Q19" s="95">
        <f>SUM(Table1[[#This Row],[M2B]],Table1[[#This Row],[M2B_h]])</f>
        <v>0</v>
      </c>
      <c r="R19" s="95">
        <f>SUM(Table1[[#This Row],[M3B]],Table1[[#This Row],[M3B_h]])</f>
        <v>0</v>
      </c>
      <c r="S19" s="95">
        <f>SUM(Table1[[#This Row],[M4B]],Table1[[#This Row],[M4B_h]])</f>
        <v>0</v>
      </c>
      <c r="T19" s="44"/>
      <c r="U19" s="44"/>
      <c r="V19" s="44"/>
      <c r="W19" s="44"/>
      <c r="X19" s="44"/>
      <c r="Y19" s="44"/>
      <c r="Z19" s="44"/>
      <c r="AA19" s="9" t="s">
        <v>3275</v>
      </c>
    </row>
    <row r="20" spans="1:28">
      <c r="A20" s="44" t="str">
        <f>IF(Table1[[#This Row],[NAMA BARANG]]="","",IF(Table1[[#This Row],[TT]]&lt;1,"",COUNT(A$2:A19)+1))</f>
        <v/>
      </c>
      <c r="B20" s="9" t="s">
        <v>4112</v>
      </c>
      <c r="C20" s="51">
        <v>1</v>
      </c>
      <c r="D20" s="51">
        <v>72</v>
      </c>
      <c r="E20" s="52">
        <f>IF(Table1[[#This Row],[M5B]]="",Table1[[#This Row],[M5B_h]],SUM(Table1[[#This Row],[M5B_h]],Table1[[#This Row],[M5B]]))</f>
        <v>0</v>
      </c>
      <c r="F20" s="54"/>
      <c r="G20" s="54" t="str">
        <f>IF(Table1[[#This Row],[M1A]]="","",Table1[[#This Row],[M1A]]-Table1[[#This Row],[AWAL]])</f>
        <v/>
      </c>
      <c r="H20" s="54">
        <v>1</v>
      </c>
      <c r="I20" s="52">
        <f>IF(Table1[[#This Row],[M2A]]="","",SUM(Table1[[#This Row],[M2A]]-Table1[[#This Row],[M2B_h]]))</f>
        <v>0</v>
      </c>
      <c r="J20" s="51">
        <v>0</v>
      </c>
      <c r="K20" s="52">
        <f>IF(Table1[[#This Row],[M3A]]="","",SUM(Table1[[#This Row],[M3A]]-Table1[[#This Row],[M3B_h]]))</f>
        <v>-1</v>
      </c>
      <c r="M20" s="52" t="str">
        <f>IF(Table1[[#This Row],[M4A]]="","",SUM(Table1[[#This Row],[M4A]]-Table1[[#This Row],[M4B_h]]))</f>
        <v/>
      </c>
      <c r="N20" s="52"/>
      <c r="O20" s="52" t="str">
        <f>IF(Table1[[#This Row],[M5A]]="","",SUM(Table1[[#This Row],[M5A]]-Table1[[#This Row],[M5B_h]]))</f>
        <v/>
      </c>
      <c r="P20" s="95">
        <f>SUM(Table1[[#This Row],[AWAL]],Table1[[#This Row],[M1B]])</f>
        <v>1</v>
      </c>
      <c r="Q20" s="95">
        <f>SUM(Table1[[#This Row],[M2B]],Table1[[#This Row],[M2B_h]])</f>
        <v>1</v>
      </c>
      <c r="R20" s="95">
        <f>SUM(Table1[[#This Row],[M3B]],Table1[[#This Row],[M3B_h]])</f>
        <v>0</v>
      </c>
      <c r="S20" s="95">
        <f>SUM(Table1[[#This Row],[M4B]],Table1[[#This Row],[M4B_h]])</f>
        <v>0</v>
      </c>
      <c r="T20" s="44"/>
      <c r="U20" s="44"/>
      <c r="V20" s="44"/>
      <c r="W20" s="44"/>
      <c r="X20" s="44"/>
      <c r="Y20" s="44"/>
      <c r="Z20" s="44"/>
      <c r="AA20" s="9" t="s">
        <v>3276</v>
      </c>
    </row>
    <row r="21" spans="1:28">
      <c r="A21" s="44" t="str">
        <f>IF(Table1[[#This Row],[NAMA BARANG]]="","",IF(Table1[[#This Row],[TT]]&lt;1,"",COUNT(A$2:A20)+1))</f>
        <v/>
      </c>
      <c r="B21" s="9" t="s">
        <v>3116</v>
      </c>
      <c r="D21" s="51" t="s">
        <v>2682</v>
      </c>
      <c r="E21" s="52">
        <f>IF(Table1[[#This Row],[M5B]]="",Table1[[#This Row],[M5B_h]],SUM(Table1[[#This Row],[M5B_h]],Table1[[#This Row],[M5B]]))</f>
        <v>0</v>
      </c>
      <c r="F21" s="54"/>
      <c r="G21" s="54" t="str">
        <f>IF(Table1[[#This Row],[M1A]]="","",Table1[[#This Row],[M1A]]-Table1[[#This Row],[AWAL]])</f>
        <v/>
      </c>
      <c r="H21" s="54"/>
      <c r="I21" s="52" t="str">
        <f>IF(Table1[[#This Row],[M2A]]="","",SUM(Table1[[#This Row],[M2A]]-Table1[[#This Row],[M2B_h]]))</f>
        <v/>
      </c>
      <c r="K21" s="52" t="str">
        <f>IF(Table1[[#This Row],[M3A]]="","",SUM(Table1[[#This Row],[M3A]]-Table1[[#This Row],[M3B_h]]))</f>
        <v/>
      </c>
      <c r="M21" s="52" t="str">
        <f>IF(Table1[[#This Row],[M4A]]="","",SUM(Table1[[#This Row],[M4A]]-Table1[[#This Row],[M4B_h]]))</f>
        <v/>
      </c>
      <c r="N21" s="52"/>
      <c r="O21" s="52" t="str">
        <f>IF(Table1[[#This Row],[M5A]]="","",SUM(Table1[[#This Row],[M5A]]-Table1[[#This Row],[M5B_h]]))</f>
        <v/>
      </c>
      <c r="P21" s="95">
        <f>SUM(Table1[[#This Row],[AWAL]],Table1[[#This Row],[M1B]])</f>
        <v>0</v>
      </c>
      <c r="Q21" s="95">
        <f>SUM(Table1[[#This Row],[M2B]],Table1[[#This Row],[M2B_h]])</f>
        <v>0</v>
      </c>
      <c r="R21" s="95">
        <f>SUM(Table1[[#This Row],[M3B]],Table1[[#This Row],[M3B_h]])</f>
        <v>0</v>
      </c>
      <c r="S21" s="95">
        <f>SUM(Table1[[#This Row],[M4B]],Table1[[#This Row],[M4B_h]])</f>
        <v>0</v>
      </c>
      <c r="T21" s="44"/>
      <c r="U21" s="44"/>
      <c r="V21" s="44"/>
      <c r="W21" s="44"/>
      <c r="X21" s="44"/>
      <c r="Y21" s="44"/>
      <c r="Z21" s="44"/>
      <c r="AA21" s="9" t="s">
        <v>3277</v>
      </c>
    </row>
    <row r="22" spans="1:28">
      <c r="A22" s="44" t="str">
        <f>IF(Table1[[#This Row],[NAMA BARANG]]="","",IF(Table1[[#This Row],[TT]]&lt;1,"",COUNT(A$2:A21)+1))</f>
        <v/>
      </c>
      <c r="B22" s="9" t="s">
        <v>2767</v>
      </c>
      <c r="D22" s="51">
        <v>72</v>
      </c>
      <c r="E22" s="52">
        <f>IF(Table1[[#This Row],[M5B]]="",Table1[[#This Row],[M5B_h]],SUM(Table1[[#This Row],[M5B_h]],Table1[[#This Row],[M5B]]))</f>
        <v>0</v>
      </c>
      <c r="F22" s="54"/>
      <c r="G22" s="54" t="str">
        <f>IF(Table1[[#This Row],[M1A]]="","",Table1[[#This Row],[M1A]]-Table1[[#This Row],[AWAL]])</f>
        <v/>
      </c>
      <c r="H22" s="54"/>
      <c r="I22" s="51" t="str">
        <f>IF(Table1[[#This Row],[M2A]]="","",SUM(Table1[[#This Row],[M2A]]-Table1[[#This Row],[M2B_h]]))</f>
        <v/>
      </c>
      <c r="K22" s="52" t="str">
        <f>IF(Table1[[#This Row],[M3A]]="","",SUM(Table1[[#This Row],[M3A]]-Table1[[#This Row],[M3B_h]]))</f>
        <v/>
      </c>
      <c r="M22" s="52" t="str">
        <f>IF(Table1[[#This Row],[M4A]]="","",SUM(Table1[[#This Row],[M4A]]-Table1[[#This Row],[M4B_h]]))</f>
        <v/>
      </c>
      <c r="N22" s="52"/>
      <c r="O22" s="52" t="str">
        <f>IF(Table1[[#This Row],[M5A]]="","",SUM(Table1[[#This Row],[M5A]]-Table1[[#This Row],[M5B_h]]))</f>
        <v/>
      </c>
      <c r="P22" s="95">
        <f>SUM(Table1[[#This Row],[AWAL]],Table1[[#This Row],[M1B]])</f>
        <v>0</v>
      </c>
      <c r="Q22" s="95">
        <f>SUM(Table1[[#This Row],[M2B]],Table1[[#This Row],[M2B_h]])</f>
        <v>0</v>
      </c>
      <c r="R22" s="95">
        <f>SUM(Table1[[#This Row],[M3B]],Table1[[#This Row],[M3B_h]])</f>
        <v>0</v>
      </c>
      <c r="S22" s="95">
        <f>SUM(Table1[[#This Row],[M4B]],Table1[[#This Row],[M4B_h]])</f>
        <v>0</v>
      </c>
      <c r="T22" s="44"/>
      <c r="U22" s="44"/>
      <c r="V22" s="44"/>
      <c r="W22" s="44"/>
      <c r="X22" s="44"/>
      <c r="Y22" s="44"/>
      <c r="Z22" s="44"/>
      <c r="AA22" s="9" t="s">
        <v>3278</v>
      </c>
    </row>
    <row r="23" spans="1:28">
      <c r="A23" s="44" t="str">
        <f>IF(Table1[[#This Row],[NAMA BARANG]]="","",IF(Table1[[#This Row],[TT]]&lt;1,"",COUNT(A$2:A22)+1))</f>
        <v/>
      </c>
      <c r="B23" s="9" t="s">
        <v>4114</v>
      </c>
      <c r="C23" s="51">
        <v>2</v>
      </c>
      <c r="D23" s="51">
        <v>72</v>
      </c>
      <c r="E23" s="52">
        <f>IF(Table1[[#This Row],[M5B]]="",Table1[[#This Row],[M5B_h]],SUM(Table1[[#This Row],[M5B_h]],Table1[[#This Row],[M5B]]))</f>
        <v>0</v>
      </c>
      <c r="F23" s="54"/>
      <c r="G23" s="54" t="str">
        <f>IF(Table1[[#This Row],[M1A]]="","",Table1[[#This Row],[M1A]]-Table1[[#This Row],[AWAL]])</f>
        <v/>
      </c>
      <c r="H23" s="54">
        <v>3</v>
      </c>
      <c r="I23" s="52">
        <f>IF(Table1[[#This Row],[M2A]]="","",SUM(Table1[[#This Row],[M2A]]-Table1[[#This Row],[M2B_h]]))</f>
        <v>1</v>
      </c>
      <c r="J23" s="51">
        <v>0</v>
      </c>
      <c r="K23" s="52">
        <f>IF(Table1[[#This Row],[M3A]]="","",SUM(Table1[[#This Row],[M3A]]-Table1[[#This Row],[M3B_h]]))</f>
        <v>-3</v>
      </c>
      <c r="M23" s="52" t="str">
        <f>IF(Table1[[#This Row],[M4A]]="","",SUM(Table1[[#This Row],[M4A]]-Table1[[#This Row],[M4B_h]]))</f>
        <v/>
      </c>
      <c r="N23" s="52"/>
      <c r="O23" s="52" t="str">
        <f>IF(Table1[[#This Row],[M5A]]="","",SUM(Table1[[#This Row],[M5A]]-Table1[[#This Row],[M5B_h]]))</f>
        <v/>
      </c>
      <c r="P23" s="95">
        <f>SUM(Table1[[#This Row],[AWAL]],Table1[[#This Row],[M1B]])</f>
        <v>2</v>
      </c>
      <c r="Q23" s="95">
        <f>SUM(Table1[[#This Row],[M2B]],Table1[[#This Row],[M2B_h]])</f>
        <v>3</v>
      </c>
      <c r="R23" s="95">
        <f>SUM(Table1[[#This Row],[M3B]],Table1[[#This Row],[M3B_h]])</f>
        <v>0</v>
      </c>
      <c r="S23" s="95">
        <f>SUM(Table1[[#This Row],[M4B]],Table1[[#This Row],[M4B_h]])</f>
        <v>0</v>
      </c>
      <c r="T23" s="44"/>
      <c r="U23" s="44"/>
      <c r="V23" s="44"/>
      <c r="W23" s="44"/>
      <c r="X23" s="44"/>
      <c r="Y23" s="44"/>
      <c r="Z23" s="44"/>
      <c r="AA23" s="9" t="s">
        <v>3279</v>
      </c>
    </row>
    <row r="24" spans="1:28">
      <c r="A24" s="9" t="str">
        <f>IF(Table1[[#This Row],[NAMA BARANG]]="","",IF(Table1[[#This Row],[TT]]&lt;1,"",COUNT(A$2:A23)+1))</f>
        <v/>
      </c>
      <c r="B24" s="9" t="s">
        <v>10</v>
      </c>
      <c r="D24" s="51" t="s">
        <v>11</v>
      </c>
      <c r="E24" s="51">
        <f>IF(Table1[[#This Row],[M5B]]="",Table1[[#This Row],[M5B_h]],SUM(Table1[[#This Row],[M5B_h]],Table1[[#This Row],[M5B]]))</f>
        <v>0</v>
      </c>
      <c r="F24" s="53"/>
      <c r="G24" s="53" t="str">
        <f>IF(Table1[[#This Row],[M1A]]="","",Table1[[#This Row],[M1A]]-Table1[[#This Row],[AWAL]])</f>
        <v/>
      </c>
      <c r="H24" s="53"/>
      <c r="I24" s="51" t="str">
        <f>IF(Table1[[#This Row],[M2A]]="","",SUM(Table1[[#This Row],[M2A]]-Table1[[#This Row],[M2B_h]]))</f>
        <v/>
      </c>
      <c r="J24" s="9"/>
      <c r="K24" s="51" t="str">
        <f>IF(Table1[[#This Row],[M3A]]="","",SUM(Table1[[#This Row],[M3A]]-Table1[[#This Row],[M3B_h]]))</f>
        <v/>
      </c>
      <c r="L24" s="9"/>
      <c r="M24" s="51" t="str">
        <f>IF(Table1[[#This Row],[M4A]]="","",SUM(Table1[[#This Row],[M4A]]-Table1[[#This Row],[M4B_h]]))</f>
        <v/>
      </c>
      <c r="O24" s="51" t="str">
        <f>IF(Table1[[#This Row],[M5A]]="","",SUM(Table1[[#This Row],[M5A]]-Table1[[#This Row],[M5B_h]]))</f>
        <v/>
      </c>
      <c r="P24" s="95">
        <f>SUM(Table1[[#This Row],[AWAL]],Table1[[#This Row],[M1B]])</f>
        <v>0</v>
      </c>
      <c r="Q24" s="95">
        <f>SUM(Table1[[#This Row],[M2B]],Table1[[#This Row],[M2B_h]])</f>
        <v>0</v>
      </c>
      <c r="R24" s="95">
        <f>SUM(Table1[[#This Row],[M3B]],Table1[[#This Row],[M3B_h]])</f>
        <v>0</v>
      </c>
      <c r="S24" s="95">
        <f>SUM(Table1[[#This Row],[M4B]],Table1[[#This Row],[M4B_h]])</f>
        <v>0</v>
      </c>
      <c r="T24" s="44"/>
      <c r="U24" s="44"/>
      <c r="V24" s="44"/>
      <c r="W24" s="44"/>
      <c r="X24" s="44"/>
      <c r="Y24" s="44"/>
      <c r="Z24" s="44"/>
      <c r="AA24" s="9" t="s">
        <v>3280</v>
      </c>
    </row>
    <row r="25" spans="1:28">
      <c r="A25" s="9" t="str">
        <f>IF(Table1[[#This Row],[NAMA BARANG]]="","",IF(Table1[[#This Row],[TT]]&lt;1,"",COUNT(A$2:A24)+1))</f>
        <v/>
      </c>
      <c r="B25" s="9" t="s">
        <v>12</v>
      </c>
      <c r="D25" s="51">
        <v>72</v>
      </c>
      <c r="E25" s="51">
        <f>IF(Table1[[#This Row],[M5B]]="",Table1[[#This Row],[M5B_h]],SUM(Table1[[#This Row],[M5B_h]],Table1[[#This Row],[M5B]]))</f>
        <v>0</v>
      </c>
      <c r="F25" s="53"/>
      <c r="G25" s="53" t="str">
        <f>IF(Table1[[#This Row],[M1A]]="","",Table1[[#This Row],[M1A]]-Table1[[#This Row],[AWAL]])</f>
        <v/>
      </c>
      <c r="H25" s="53"/>
      <c r="I25" s="51" t="str">
        <f>IF(Table1[[#This Row],[M2A]]="","",SUM(Table1[[#This Row],[M2A]]-Table1[[#This Row],[M2B_h]]))</f>
        <v/>
      </c>
      <c r="J25" s="9"/>
      <c r="K25" s="51" t="str">
        <f>IF(Table1[[#This Row],[M3A]]="","",SUM(Table1[[#This Row],[M3A]]-Table1[[#This Row],[M3B_h]]))</f>
        <v/>
      </c>
      <c r="L25" s="9"/>
      <c r="M25" s="51" t="str">
        <f>IF(Table1[[#This Row],[M4A]]="","",SUM(Table1[[#This Row],[M4A]]-Table1[[#This Row],[M4B_h]]))</f>
        <v/>
      </c>
      <c r="O25" s="51" t="str">
        <f>IF(Table1[[#This Row],[M5A]]="","",SUM(Table1[[#This Row],[M5A]]-Table1[[#This Row],[M5B_h]]))</f>
        <v/>
      </c>
      <c r="P25" s="95">
        <f>SUM(Table1[[#This Row],[AWAL]],Table1[[#This Row],[M1B]])</f>
        <v>0</v>
      </c>
      <c r="Q25" s="95">
        <f>SUM(Table1[[#This Row],[M2B]],Table1[[#This Row],[M2B_h]])</f>
        <v>0</v>
      </c>
      <c r="R25" s="95">
        <f>SUM(Table1[[#This Row],[M3B]],Table1[[#This Row],[M3B_h]])</f>
        <v>0</v>
      </c>
      <c r="S25" s="95">
        <f>SUM(Table1[[#This Row],[M4B]],Table1[[#This Row],[M4B_h]])</f>
        <v>0</v>
      </c>
      <c r="T25" s="44"/>
      <c r="U25" s="44"/>
      <c r="V25" s="44"/>
      <c r="W25" s="44"/>
      <c r="X25" s="44"/>
      <c r="Y25" s="44"/>
      <c r="Z25" s="44"/>
      <c r="AA25" s="9" t="s">
        <v>3281</v>
      </c>
      <c r="AB25" s="9">
        <v>1</v>
      </c>
    </row>
    <row r="26" spans="1:28">
      <c r="A26" s="9" t="str">
        <f>IF(Table1[[#This Row],[NAMA BARANG]]="","",IF(Table1[[#This Row],[TT]]&lt;1,"",COUNT(A$2:A25)+1))</f>
        <v/>
      </c>
      <c r="B26" s="9" t="s">
        <v>13</v>
      </c>
      <c r="D26" s="51" t="s">
        <v>11</v>
      </c>
      <c r="E26" s="51">
        <f>IF(Table1[[#This Row],[M5B]]="",Table1[[#This Row],[M5B_h]],SUM(Table1[[#This Row],[M5B_h]],Table1[[#This Row],[M5B]]))</f>
        <v>0</v>
      </c>
      <c r="F26" s="53"/>
      <c r="G26" s="53" t="str">
        <f>IF(Table1[[#This Row],[M1A]]="","",Table1[[#This Row],[M1A]]-Table1[[#This Row],[AWAL]])</f>
        <v/>
      </c>
      <c r="H26" s="53"/>
      <c r="I26" s="51" t="str">
        <f>IF(Table1[[#This Row],[M2A]]="","",SUM(Table1[[#This Row],[M2A]]-Table1[[#This Row],[M2B_h]]))</f>
        <v/>
      </c>
      <c r="J26" s="9"/>
      <c r="K26" s="51" t="str">
        <f>IF(Table1[[#This Row],[M3A]]="","",SUM(Table1[[#This Row],[M3A]]-Table1[[#This Row],[M3B_h]]))</f>
        <v/>
      </c>
      <c r="L26" s="9"/>
      <c r="M26" s="51" t="str">
        <f>IF(Table1[[#This Row],[M4A]]="","",SUM(Table1[[#This Row],[M4A]]-Table1[[#This Row],[M4B_h]]))</f>
        <v/>
      </c>
      <c r="O26" s="51" t="str">
        <f>IF(Table1[[#This Row],[M5A]]="","",SUM(Table1[[#This Row],[M5A]]-Table1[[#This Row],[M5B_h]]))</f>
        <v/>
      </c>
      <c r="P26" s="95">
        <f>SUM(Table1[[#This Row],[AWAL]],Table1[[#This Row],[M1B]])</f>
        <v>0</v>
      </c>
      <c r="Q26" s="95">
        <f>SUM(Table1[[#This Row],[M2B]],Table1[[#This Row],[M2B_h]])</f>
        <v>0</v>
      </c>
      <c r="R26" s="95">
        <f>SUM(Table1[[#This Row],[M3B]],Table1[[#This Row],[M3B_h]])</f>
        <v>0</v>
      </c>
      <c r="S26" s="95">
        <f>SUM(Table1[[#This Row],[M4B]],Table1[[#This Row],[M4B_h]])</f>
        <v>0</v>
      </c>
      <c r="T26" s="44"/>
      <c r="U26" s="44"/>
      <c r="V26" s="44"/>
      <c r="W26" s="44"/>
      <c r="X26" s="44"/>
      <c r="Y26" s="44"/>
      <c r="Z26" s="44"/>
      <c r="AA26" s="9" t="s">
        <v>3282</v>
      </c>
      <c r="AB26" s="9">
        <v>6</v>
      </c>
    </row>
    <row r="27" spans="1:28">
      <c r="A27" s="44" t="str">
        <f>IF(Table1[[#This Row],[NAMA BARANG]]="","",IF(Table1[[#This Row],[TT]]&lt;1,"",COUNT(A$2:A26)+1))</f>
        <v/>
      </c>
      <c r="B27" s="9" t="s">
        <v>3034</v>
      </c>
      <c r="D27" s="51">
        <v>72</v>
      </c>
      <c r="E27" s="52">
        <f>IF(Table1[[#This Row],[M5B]]="",Table1[[#This Row],[M5B_h]],SUM(Table1[[#This Row],[M5B_h]],Table1[[#This Row],[M5B]]))</f>
        <v>0</v>
      </c>
      <c r="F27" s="54"/>
      <c r="G27" s="54" t="str">
        <f>IF(Table1[[#This Row],[M1A]]="","",Table1[[#This Row],[M1A]]-Table1[[#This Row],[AWAL]])</f>
        <v/>
      </c>
      <c r="H27" s="54"/>
      <c r="I27" s="52" t="str">
        <f>IF(Table1[[#This Row],[M2A]]="","",SUM(Table1[[#This Row],[M2A]]-Table1[[#This Row],[M2B_h]]))</f>
        <v/>
      </c>
      <c r="K27" s="52" t="str">
        <f>IF(Table1[[#This Row],[M3A]]="","",SUM(Table1[[#This Row],[M3A]]-Table1[[#This Row],[M3B_h]]))</f>
        <v/>
      </c>
      <c r="M27" s="52" t="str">
        <f>IF(Table1[[#This Row],[M4A]]="","",SUM(Table1[[#This Row],[M4A]]-Table1[[#This Row],[M4B_h]]))</f>
        <v/>
      </c>
      <c r="N27" s="52"/>
      <c r="O27" s="52" t="str">
        <f>IF(Table1[[#This Row],[M5A]]="","",SUM(Table1[[#This Row],[M5A]]-Table1[[#This Row],[M5B_h]]))</f>
        <v/>
      </c>
      <c r="P27" s="95">
        <f>SUM(Table1[[#This Row],[AWAL]],Table1[[#This Row],[M1B]])</f>
        <v>0</v>
      </c>
      <c r="Q27" s="95">
        <f>SUM(Table1[[#This Row],[M2B]],Table1[[#This Row],[M2B_h]])</f>
        <v>0</v>
      </c>
      <c r="R27" s="95">
        <f>SUM(Table1[[#This Row],[M3B]],Table1[[#This Row],[M3B_h]])</f>
        <v>0</v>
      </c>
      <c r="S27" s="95">
        <f>SUM(Table1[[#This Row],[M4B]],Table1[[#This Row],[M4B_h]])</f>
        <v>0</v>
      </c>
      <c r="T27" s="44"/>
      <c r="U27" s="44"/>
      <c r="V27" s="44"/>
      <c r="W27" s="44"/>
      <c r="X27" s="44"/>
      <c r="Y27" s="44"/>
      <c r="Z27" s="44"/>
    </row>
    <row r="28" spans="1:28">
      <c r="A28" s="44">
        <f>IF(Table1[[#This Row],[NAMA BARANG]]="","",IF(Table1[[#This Row],[TT]]&lt;1,"",COUNT(A$2:A27)+1))</f>
        <v>7</v>
      </c>
      <c r="B28" s="9" t="s">
        <v>2768</v>
      </c>
      <c r="C28" s="51">
        <v>3</v>
      </c>
      <c r="D28" s="51" t="s">
        <v>2626</v>
      </c>
      <c r="E28" s="52">
        <f>IF(Table1[[#This Row],[M5B]]="",Table1[[#This Row],[M5B_h]],SUM(Table1[[#This Row],[M5B_h]],Table1[[#This Row],[M5B]]))</f>
        <v>2</v>
      </c>
      <c r="F28" s="54"/>
      <c r="G28" s="54" t="str">
        <f>IF(Table1[[#This Row],[M1A]]="","",Table1[[#This Row],[M1A]]-Table1[[#This Row],[AWAL]])</f>
        <v/>
      </c>
      <c r="H28" s="54"/>
      <c r="I28" s="51" t="str">
        <f>IF(Table1[[#This Row],[M2A]]="","",SUM(Table1[[#This Row],[M2A]]-Table1[[#This Row],[M2B_h]]))</f>
        <v/>
      </c>
      <c r="K28" s="52" t="str">
        <f>IF(Table1[[#This Row],[M3A]]="","",SUM(Table1[[#This Row],[M3A]]-Table1[[#This Row],[M3B_h]]))</f>
        <v/>
      </c>
      <c r="L28" s="51">
        <v>2</v>
      </c>
      <c r="M28" s="52">
        <f>IF(Table1[[#This Row],[M4A]]="","",SUM(Table1[[#This Row],[M4A]]-Table1[[#This Row],[M4B_h]]))</f>
        <v>-1</v>
      </c>
      <c r="N28" s="52"/>
      <c r="O28" s="52" t="str">
        <f>IF(Table1[[#This Row],[M5A]]="","",SUM(Table1[[#This Row],[M5A]]-Table1[[#This Row],[M5B_h]]))</f>
        <v/>
      </c>
      <c r="P28" s="95">
        <f>SUM(Table1[[#This Row],[AWAL]],Table1[[#This Row],[M1B]])</f>
        <v>3</v>
      </c>
      <c r="Q28" s="95">
        <f>SUM(Table1[[#This Row],[M2B]],Table1[[#This Row],[M2B_h]])</f>
        <v>3</v>
      </c>
      <c r="R28" s="95">
        <f>SUM(Table1[[#This Row],[M3B]],Table1[[#This Row],[M3B_h]])</f>
        <v>3</v>
      </c>
      <c r="S28" s="95">
        <f>SUM(Table1[[#This Row],[M4B]],Table1[[#This Row],[M4B_h]])</f>
        <v>2</v>
      </c>
      <c r="T28" s="44"/>
      <c r="U28" s="44"/>
      <c r="V28" s="44"/>
      <c r="W28" s="44"/>
      <c r="X28" s="44"/>
      <c r="Y28" s="44"/>
      <c r="Z28" s="44"/>
    </row>
    <row r="29" spans="1:28">
      <c r="A29" s="44" t="str">
        <f>IF(Table1[[#This Row],[NAMA BARANG]]="","",IF(Table1[[#This Row],[TT]]&lt;1,"",COUNT(A$2:A28)+1))</f>
        <v/>
      </c>
      <c r="B29" s="9" t="s">
        <v>2769</v>
      </c>
      <c r="D29" s="51" t="s">
        <v>2626</v>
      </c>
      <c r="E29" s="52">
        <f>IF(Table1[[#This Row],[M5B]]="",Table1[[#This Row],[M5B_h]],SUM(Table1[[#This Row],[M5B_h]],Table1[[#This Row],[M5B]]))</f>
        <v>0</v>
      </c>
      <c r="F29" s="54"/>
      <c r="G29" s="54" t="str">
        <f>IF(Table1[[#This Row],[M1A]]="","",Table1[[#This Row],[M1A]]-Table1[[#This Row],[AWAL]])</f>
        <v/>
      </c>
      <c r="H29" s="54"/>
      <c r="I29" s="51" t="str">
        <f>IF(Table1[[#This Row],[M2A]]="","",SUM(Table1[[#This Row],[M2A]]-Table1[[#This Row],[M2B_h]]))</f>
        <v/>
      </c>
      <c r="K29" s="52" t="str">
        <f>IF(Table1[[#This Row],[M3A]]="","",SUM(Table1[[#This Row],[M3A]]-Table1[[#This Row],[M3B_h]]))</f>
        <v/>
      </c>
      <c r="M29" s="52" t="str">
        <f>IF(Table1[[#This Row],[M4A]]="","",SUM(Table1[[#This Row],[M4A]]-Table1[[#This Row],[M4B_h]]))</f>
        <v/>
      </c>
      <c r="N29" s="52"/>
      <c r="O29" s="52" t="str">
        <f>IF(Table1[[#This Row],[M5A]]="","",SUM(Table1[[#This Row],[M5A]]-Table1[[#This Row],[M5B_h]]))</f>
        <v/>
      </c>
      <c r="P29" s="95">
        <f>SUM(Table1[[#This Row],[AWAL]],Table1[[#This Row],[M1B]])</f>
        <v>0</v>
      </c>
      <c r="Q29" s="95">
        <f>SUM(Table1[[#This Row],[M2B]],Table1[[#This Row],[M2B_h]])</f>
        <v>0</v>
      </c>
      <c r="R29" s="95">
        <f>SUM(Table1[[#This Row],[M3B]],Table1[[#This Row],[M3B_h]])</f>
        <v>0</v>
      </c>
      <c r="S29" s="95">
        <f>SUM(Table1[[#This Row],[M4B]],Table1[[#This Row],[M4B_h]])</f>
        <v>0</v>
      </c>
      <c r="T29" s="44"/>
      <c r="U29" s="44"/>
      <c r="V29" s="44"/>
      <c r="W29" s="44"/>
      <c r="X29" s="44"/>
      <c r="Y29" s="44"/>
      <c r="Z29" s="44"/>
      <c r="AA29" s="9" t="s">
        <v>3283</v>
      </c>
      <c r="AB29" s="9">
        <v>1</v>
      </c>
    </row>
    <row r="30" spans="1:28">
      <c r="A30" s="44">
        <f>IF(Table1[[#This Row],[NAMA BARANG]]="","",IF(Table1[[#This Row],[TT]]&lt;1,"",COUNT(A$2:A29)+1))</f>
        <v>8</v>
      </c>
      <c r="B30" s="9" t="s">
        <v>2770</v>
      </c>
      <c r="C30" s="51">
        <v>14</v>
      </c>
      <c r="D30" s="51" t="s">
        <v>2626</v>
      </c>
      <c r="E30" s="52">
        <f>IF(Table1[[#This Row],[M5B]]="",Table1[[#This Row],[M5B_h]],SUM(Table1[[#This Row],[M5B_h]],Table1[[#This Row],[M5B]]))</f>
        <v>7</v>
      </c>
      <c r="F30" s="54"/>
      <c r="G30" s="54" t="str">
        <f>IF(Table1[[#This Row],[M1A]]="","",Table1[[#This Row],[M1A]]-Table1[[#This Row],[AWAL]])</f>
        <v/>
      </c>
      <c r="H30" s="54"/>
      <c r="I30" s="51" t="str">
        <f>IF(Table1[[#This Row],[M2A]]="","",SUM(Table1[[#This Row],[M2A]]-Table1[[#This Row],[M2B_h]]))</f>
        <v/>
      </c>
      <c r="J30" s="51">
        <v>12</v>
      </c>
      <c r="K30" s="52">
        <f>IF(Table1[[#This Row],[M3A]]="","",SUM(Table1[[#This Row],[M3A]]-Table1[[#This Row],[M3B_h]]))</f>
        <v>-2</v>
      </c>
      <c r="L30" s="51">
        <v>7</v>
      </c>
      <c r="M30" s="52">
        <f>IF(Table1[[#This Row],[M4A]]="","",SUM(Table1[[#This Row],[M4A]]-Table1[[#This Row],[M4B_h]]))</f>
        <v>-5</v>
      </c>
      <c r="N30" s="52"/>
      <c r="O30" s="52" t="str">
        <f>IF(Table1[[#This Row],[M5A]]="","",SUM(Table1[[#This Row],[M5A]]-Table1[[#This Row],[M5B_h]]))</f>
        <v/>
      </c>
      <c r="P30" s="95">
        <f>SUM(Table1[[#This Row],[AWAL]],Table1[[#This Row],[M1B]])</f>
        <v>14</v>
      </c>
      <c r="Q30" s="95">
        <f>SUM(Table1[[#This Row],[M2B]],Table1[[#This Row],[M2B_h]])</f>
        <v>14</v>
      </c>
      <c r="R30" s="95">
        <f>SUM(Table1[[#This Row],[M3B]],Table1[[#This Row],[M3B_h]])</f>
        <v>12</v>
      </c>
      <c r="S30" s="95">
        <f>SUM(Table1[[#This Row],[M4B]],Table1[[#This Row],[M4B_h]])</f>
        <v>7</v>
      </c>
      <c r="T30" s="44"/>
      <c r="U30" s="44"/>
      <c r="V30" s="44"/>
      <c r="W30" s="44"/>
      <c r="X30" s="44"/>
      <c r="Y30" s="44"/>
      <c r="Z30" s="44"/>
      <c r="AA30" s="9" t="s">
        <v>3284</v>
      </c>
      <c r="AB30" s="9">
        <v>3</v>
      </c>
    </row>
    <row r="31" spans="1:28">
      <c r="A31" s="44" t="str">
        <f>IF(Table1[[#This Row],[NAMA BARANG]]="","",IF(Table1[[#This Row],[TT]]&lt;1,"",COUNT(A$2:A30)+1))</f>
        <v/>
      </c>
      <c r="B31" s="9" t="s">
        <v>2994</v>
      </c>
      <c r="D31" s="51" t="s">
        <v>2626</v>
      </c>
      <c r="E31" s="52">
        <f>IF(Table1[[#This Row],[M5B]]="",Table1[[#This Row],[M5B_h]],SUM(Table1[[#This Row],[M5B_h]],Table1[[#This Row],[M5B]]))</f>
        <v>0</v>
      </c>
      <c r="G31" s="54" t="str">
        <f>IF(Table1[[#This Row],[M1A]]="","",Table1[[#This Row],[M1A]]-Table1[[#This Row],[AWAL]])</f>
        <v/>
      </c>
      <c r="H31" s="54"/>
      <c r="I31" s="52" t="str">
        <f>IF(Table1[[#This Row],[M2A]]="","",SUM(Table1[[#This Row],[M2A]]-Table1[[#This Row],[M2B_h]]))</f>
        <v/>
      </c>
      <c r="K31" s="52" t="str">
        <f>IF(Table1[[#This Row],[M3A]]="","",SUM(Table1[[#This Row],[M3A]]-Table1[[#This Row],[M3B_h]]))</f>
        <v/>
      </c>
      <c r="M31" s="52" t="str">
        <f>IF(Table1[[#This Row],[M4A]]="","",SUM(Table1[[#This Row],[M4A]]-Table1[[#This Row],[M4B_h]]))</f>
        <v/>
      </c>
      <c r="N31" s="52"/>
      <c r="O31" s="52" t="str">
        <f>IF(Table1[[#This Row],[M5A]]="","",SUM(Table1[[#This Row],[M5A]]-Table1[[#This Row],[M5B_h]]))</f>
        <v/>
      </c>
      <c r="P31" s="95">
        <f>SUM(Table1[[#This Row],[AWAL]],Table1[[#This Row],[M1B]])</f>
        <v>0</v>
      </c>
      <c r="Q31" s="95">
        <f>SUM(Table1[[#This Row],[M2B]],Table1[[#This Row],[M2B_h]])</f>
        <v>0</v>
      </c>
      <c r="R31" s="95">
        <f>SUM(Table1[[#This Row],[M3B]],Table1[[#This Row],[M3B_h]])</f>
        <v>0</v>
      </c>
      <c r="S31" s="95">
        <f>SUM(Table1[[#This Row],[M4B]],Table1[[#This Row],[M4B_h]])</f>
        <v>0</v>
      </c>
      <c r="T31" s="44"/>
      <c r="U31" s="44"/>
      <c r="V31" s="44"/>
      <c r="W31" s="44"/>
      <c r="X31" s="44"/>
      <c r="Y31" s="44"/>
      <c r="Z31" s="44"/>
      <c r="AA31" s="9" t="s">
        <v>3285</v>
      </c>
      <c r="AB31" s="9">
        <v>4</v>
      </c>
    </row>
    <row r="32" spans="1:28">
      <c r="A32" s="9" t="str">
        <f>IF(Table1[[#This Row],[NAMA BARANG]]="","",IF(Table1[[#This Row],[TT]]&lt;1,"",COUNT(A$2:A31)+1))</f>
        <v/>
      </c>
      <c r="B32" s="9" t="s">
        <v>2427</v>
      </c>
      <c r="C32" s="51">
        <v>1</v>
      </c>
      <c r="D32" s="51" t="s">
        <v>14</v>
      </c>
      <c r="E32" s="51">
        <f>IF(Table1[[#This Row],[M5B]]="",Table1[[#This Row],[M5B_h]],SUM(Table1[[#This Row],[M5B_h]],Table1[[#This Row],[M5B]]))</f>
        <v>0</v>
      </c>
      <c r="F32" s="53"/>
      <c r="G32" s="53" t="str">
        <f>IF(Table1[[#This Row],[M1A]]="","",Table1[[#This Row],[M1A]]-Table1[[#This Row],[AWAL]])</f>
        <v/>
      </c>
      <c r="H32" s="53"/>
      <c r="I32" s="51" t="str">
        <f>IF(Table1[[#This Row],[M2A]]="","",SUM(Table1[[#This Row],[M2A]]-Table1[[#This Row],[M2B_h]]))</f>
        <v/>
      </c>
      <c r="J32" s="9">
        <v>0</v>
      </c>
      <c r="K32" s="51">
        <f>IF(Table1[[#This Row],[M3A]]="","",SUM(Table1[[#This Row],[M3A]]-Table1[[#This Row],[M3B_h]]))</f>
        <v>-1</v>
      </c>
      <c r="L32" s="9"/>
      <c r="M32" s="51" t="str">
        <f>IF(Table1[[#This Row],[M4A]]="","",SUM(Table1[[#This Row],[M4A]]-Table1[[#This Row],[M4B_h]]))</f>
        <v/>
      </c>
      <c r="O32" s="51" t="str">
        <f>IF(Table1[[#This Row],[M5A]]="","",SUM(Table1[[#This Row],[M5A]]-Table1[[#This Row],[M5B_h]]))</f>
        <v/>
      </c>
      <c r="P32" s="95">
        <f>SUM(Table1[[#This Row],[AWAL]],Table1[[#This Row],[M1B]])</f>
        <v>1</v>
      </c>
      <c r="Q32" s="95">
        <f>SUM(Table1[[#This Row],[M2B]],Table1[[#This Row],[M2B_h]])</f>
        <v>1</v>
      </c>
      <c r="R32" s="95">
        <f>SUM(Table1[[#This Row],[M3B]],Table1[[#This Row],[M3B_h]])</f>
        <v>0</v>
      </c>
      <c r="S32" s="95">
        <f>SUM(Table1[[#This Row],[M4B]],Table1[[#This Row],[M4B_h]])</f>
        <v>0</v>
      </c>
      <c r="T32" s="44"/>
      <c r="U32" s="44"/>
      <c r="V32" s="44"/>
      <c r="W32" s="44"/>
      <c r="X32" s="44"/>
      <c r="Y32" s="44"/>
      <c r="Z32" s="44"/>
      <c r="AA32" s="9" t="s">
        <v>3286</v>
      </c>
    </row>
    <row r="33" spans="1:28">
      <c r="A33" s="44" t="str">
        <f>IF(Table1[[#This Row],[NAMA BARANG]]="","",IF(Table1[[#This Row],[TT]]&lt;1,"",COUNT(A$2:A32)+1))</f>
        <v/>
      </c>
      <c r="B33" s="9" t="s">
        <v>3021</v>
      </c>
      <c r="D33" s="51" t="s">
        <v>2626</v>
      </c>
      <c r="E33" s="52">
        <f>IF(Table1[[#This Row],[M5B]]="",Table1[[#This Row],[M5B_h]],SUM(Table1[[#This Row],[M5B_h]],Table1[[#This Row],[M5B]]))</f>
        <v>0</v>
      </c>
      <c r="F33" s="54"/>
      <c r="G33" s="54" t="str">
        <f>IF(Table1[[#This Row],[M1A]]="","",Table1[[#This Row],[M1A]]-Table1[[#This Row],[AWAL]])</f>
        <v/>
      </c>
      <c r="H33" s="54"/>
      <c r="I33" s="52" t="str">
        <f>IF(Table1[[#This Row],[M2A]]="","",SUM(Table1[[#This Row],[M2A]]-Table1[[#This Row],[M2B_h]]))</f>
        <v/>
      </c>
      <c r="K33" s="52" t="str">
        <f>IF(Table1[[#This Row],[M3A]]="","",SUM(Table1[[#This Row],[M3A]]-Table1[[#This Row],[M3B_h]]))</f>
        <v/>
      </c>
      <c r="M33" s="52" t="str">
        <f>IF(Table1[[#This Row],[M4A]]="","",SUM(Table1[[#This Row],[M4A]]-Table1[[#This Row],[M4B_h]]))</f>
        <v/>
      </c>
      <c r="N33" s="52"/>
      <c r="O33" s="52" t="str">
        <f>IF(Table1[[#This Row],[M5A]]="","",SUM(Table1[[#This Row],[M5A]]-Table1[[#This Row],[M5B_h]]))</f>
        <v/>
      </c>
      <c r="P33" s="95">
        <f>SUM(Table1[[#This Row],[AWAL]],Table1[[#This Row],[M1B]])</f>
        <v>0</v>
      </c>
      <c r="Q33" s="95">
        <f>SUM(Table1[[#This Row],[M2B]],Table1[[#This Row],[M2B_h]])</f>
        <v>0</v>
      </c>
      <c r="R33" s="95">
        <f>SUM(Table1[[#This Row],[M3B]],Table1[[#This Row],[M3B_h]])</f>
        <v>0</v>
      </c>
      <c r="S33" s="95">
        <f>SUM(Table1[[#This Row],[M4B]],Table1[[#This Row],[M4B_h]])</f>
        <v>0</v>
      </c>
      <c r="T33" s="44"/>
      <c r="U33" s="44"/>
      <c r="V33" s="44"/>
      <c r="W33" s="44"/>
      <c r="X33" s="44"/>
      <c r="Y33" s="44"/>
      <c r="Z33" s="44"/>
      <c r="AA33" s="9" t="s">
        <v>3287</v>
      </c>
    </row>
    <row r="34" spans="1:28">
      <c r="A34" s="44" t="str">
        <f>IF(Table1[[#This Row],[NAMA BARANG]]="","",IF(Table1[[#This Row],[TT]]&lt;1,"",COUNT(A$2:A33)+1))</f>
        <v/>
      </c>
      <c r="B34" s="9" t="s">
        <v>2992</v>
      </c>
      <c r="D34" s="51" t="s">
        <v>2626</v>
      </c>
      <c r="E34" s="52">
        <f>IF(Table1[[#This Row],[M5B]]="",Table1[[#This Row],[M5B_h]],SUM(Table1[[#This Row],[M5B_h]],Table1[[#This Row],[M5B]]))</f>
        <v>0</v>
      </c>
      <c r="G34" s="54" t="str">
        <f>IF(Table1[[#This Row],[M1A]]="","",Table1[[#This Row],[M1A]]-Table1[[#This Row],[AWAL]])</f>
        <v/>
      </c>
      <c r="H34" s="54"/>
      <c r="I34" s="52" t="str">
        <f>IF(Table1[[#This Row],[M2A]]="","",SUM(Table1[[#This Row],[M2A]]-Table1[[#This Row],[M2B_h]]))</f>
        <v/>
      </c>
      <c r="K34" s="52" t="str">
        <f>IF(Table1[[#This Row],[M3A]]="","",SUM(Table1[[#This Row],[M3A]]-Table1[[#This Row],[M3B_h]]))</f>
        <v/>
      </c>
      <c r="M34" s="52" t="str">
        <f>IF(Table1[[#This Row],[M4A]]="","",SUM(Table1[[#This Row],[M4A]]-Table1[[#This Row],[M4B_h]]))</f>
        <v/>
      </c>
      <c r="N34" s="52"/>
      <c r="O34" s="52" t="str">
        <f>IF(Table1[[#This Row],[M5A]]="","",SUM(Table1[[#This Row],[M5A]]-Table1[[#This Row],[M5B_h]]))</f>
        <v/>
      </c>
      <c r="P34" s="95">
        <f>SUM(Table1[[#This Row],[AWAL]],Table1[[#This Row],[M1B]])</f>
        <v>0</v>
      </c>
      <c r="Q34" s="95">
        <f>SUM(Table1[[#This Row],[M2B]],Table1[[#This Row],[M2B_h]])</f>
        <v>0</v>
      </c>
      <c r="R34" s="95">
        <f>SUM(Table1[[#This Row],[M3B]],Table1[[#This Row],[M3B_h]])</f>
        <v>0</v>
      </c>
      <c r="S34" s="95">
        <f>SUM(Table1[[#This Row],[M4B]],Table1[[#This Row],[M4B_h]])</f>
        <v>0</v>
      </c>
      <c r="T34" s="44"/>
      <c r="U34" s="44"/>
      <c r="V34" s="44"/>
      <c r="W34" s="44"/>
      <c r="X34" s="44"/>
      <c r="Y34" s="44"/>
      <c r="Z34" s="44"/>
    </row>
    <row r="35" spans="1:28">
      <c r="A35" s="44">
        <f>IF(Table1[[#This Row],[NAMA BARANG]]="","",IF(Table1[[#This Row],[TT]]&lt;1,"",COUNT(A$2:A34)+1))</f>
        <v>9</v>
      </c>
      <c r="B35" s="9" t="s">
        <v>3983</v>
      </c>
      <c r="C35" s="51">
        <v>4</v>
      </c>
      <c r="D35" s="51" t="s">
        <v>2626</v>
      </c>
      <c r="E35" s="52">
        <f>IF(Table1[[#This Row],[M5B]]="",Table1[[#This Row],[M5B_h]],SUM(Table1[[#This Row],[M5B_h]],Table1[[#This Row],[M5B]]))</f>
        <v>4</v>
      </c>
      <c r="G35" s="54" t="str">
        <f>IF(Table1[[#This Row],[M1A]]="","",Table1[[#This Row],[M1A]]-Table1[[#This Row],[AWAL]])</f>
        <v/>
      </c>
      <c r="H35" s="54"/>
      <c r="I35" s="52" t="str">
        <f>IF(Table1[[#This Row],[M2A]]="","",SUM(Table1[[#This Row],[M2A]]-Table1[[#This Row],[M2B_h]]))</f>
        <v/>
      </c>
      <c r="K35" s="52" t="str">
        <f>IF(Table1[[#This Row],[M3A]]="","",SUM(Table1[[#This Row],[M3A]]-Table1[[#This Row],[M3B_h]]))</f>
        <v/>
      </c>
      <c r="M35" s="52" t="str">
        <f>IF(Table1[[#This Row],[M4A]]="","",SUM(Table1[[#This Row],[M4A]]-Table1[[#This Row],[M4B_h]]))</f>
        <v/>
      </c>
      <c r="N35" s="52"/>
      <c r="O35" s="52" t="str">
        <f>IF(Table1[[#This Row],[M5A]]="","",SUM(Table1[[#This Row],[M5A]]-Table1[[#This Row],[M5B_h]]))</f>
        <v/>
      </c>
      <c r="P35" s="95">
        <f>SUM(Table1[[#This Row],[AWAL]],Table1[[#This Row],[M1B]])</f>
        <v>4</v>
      </c>
      <c r="Q35" s="95">
        <f>SUM(Table1[[#This Row],[M2B]],Table1[[#This Row],[M2B_h]])</f>
        <v>4</v>
      </c>
      <c r="R35" s="95">
        <f>SUM(Table1[[#This Row],[M3B]],Table1[[#This Row],[M3B_h]])</f>
        <v>4</v>
      </c>
      <c r="S35" s="95">
        <f>SUM(Table1[[#This Row],[M4B]],Table1[[#This Row],[M4B_h]])</f>
        <v>4</v>
      </c>
      <c r="T35" s="44"/>
      <c r="U35" s="44"/>
      <c r="V35" s="44"/>
      <c r="W35" s="44"/>
      <c r="X35" s="44"/>
      <c r="Y35" s="44"/>
      <c r="Z35" s="44"/>
      <c r="AA35" s="9" t="s">
        <v>3288</v>
      </c>
    </row>
    <row r="36" spans="1:28">
      <c r="A36" s="44" t="str">
        <f>IF(Table1[[#This Row],[NAMA BARANG]]="","",IF(Table1[[#This Row],[TT]]&lt;1,"",COUNT(A$2:A35)+1))</f>
        <v/>
      </c>
      <c r="B36" s="9" t="s">
        <v>4202</v>
      </c>
      <c r="D36" s="51" t="s">
        <v>2626</v>
      </c>
      <c r="E36" s="52">
        <f>IF(Table1[[#This Row],[M5B]]="",Table1[[#This Row],[M5B_h]],SUM(Table1[[#This Row],[M5B_h]],Table1[[#This Row],[M5B]]))</f>
        <v>0</v>
      </c>
      <c r="G36" s="54" t="str">
        <f>IF(Table1[[#This Row],[M1A]]="","",Table1[[#This Row],[M1A]]-Table1[[#This Row],[AWAL]])</f>
        <v/>
      </c>
      <c r="H36" s="54"/>
      <c r="I36" s="52" t="str">
        <f>IF(Table1[[#This Row],[M2A]]="","",SUM(Table1[[#This Row],[M2A]]-Table1[[#This Row],[M2B_h]]))</f>
        <v/>
      </c>
      <c r="J36" s="51">
        <v>1</v>
      </c>
      <c r="K36" s="52">
        <f>IF(Table1[[#This Row],[M3A]]="","",SUM(Table1[[#This Row],[M3A]]-Table1[[#This Row],[M3B_h]]))</f>
        <v>1</v>
      </c>
      <c r="L36" s="51">
        <v>0</v>
      </c>
      <c r="M36" s="52">
        <f>IF(Table1[[#This Row],[M4A]]="","",SUM(Table1[[#This Row],[M4A]]-Table1[[#This Row],[M4B_h]]))</f>
        <v>-1</v>
      </c>
      <c r="N36" s="52"/>
      <c r="O36" s="52" t="str">
        <f>IF(Table1[[#This Row],[M5A]]="","",SUM(Table1[[#This Row],[M5A]]-Table1[[#This Row],[M5B_h]]))</f>
        <v/>
      </c>
      <c r="P36" s="95">
        <f>SUM(Table1[[#This Row],[AWAL]],Table1[[#This Row],[M1B]])</f>
        <v>0</v>
      </c>
      <c r="Q36" s="95">
        <f>SUM(Table1[[#This Row],[M2B]],Table1[[#This Row],[M2B_h]])</f>
        <v>0</v>
      </c>
      <c r="R36" s="95">
        <f>SUM(Table1[[#This Row],[M3B]],Table1[[#This Row],[M3B_h]])</f>
        <v>1</v>
      </c>
      <c r="S36" s="95">
        <f>SUM(Table1[[#This Row],[M4B]],Table1[[#This Row],[M4B_h]])</f>
        <v>0</v>
      </c>
      <c r="T36" s="44"/>
      <c r="U36" s="44"/>
      <c r="V36" s="44"/>
      <c r="W36" s="44"/>
      <c r="X36" s="44"/>
      <c r="Y36" s="44"/>
      <c r="Z36" s="44"/>
    </row>
    <row r="37" spans="1:28">
      <c r="A37" s="44" t="str">
        <f>IF(Table1[[#This Row],[NAMA BARANG]]="","",IF(Table1[[#This Row],[TT]]&lt;1,"",COUNT(A$2:A36)+1))</f>
        <v/>
      </c>
      <c r="B37" s="9" t="s">
        <v>4115</v>
      </c>
      <c r="C37" s="51">
        <v>2</v>
      </c>
      <c r="D37" s="51" t="s">
        <v>2626</v>
      </c>
      <c r="E37" s="52">
        <f>IF(Table1[[#This Row],[M5B]]="",Table1[[#This Row],[M5B_h]],SUM(Table1[[#This Row],[M5B_h]],Table1[[#This Row],[M5B]]))</f>
        <v>0</v>
      </c>
      <c r="F37" s="54"/>
      <c r="G37" s="54" t="str">
        <f>IF(Table1[[#This Row],[M1A]]="","",Table1[[#This Row],[M1A]]-Table1[[#This Row],[AWAL]])</f>
        <v/>
      </c>
      <c r="H37" s="54"/>
      <c r="I37" s="52" t="str">
        <f>IF(Table1[[#This Row],[M2A]]="","",SUM(Table1[[#This Row],[M2A]]-Table1[[#This Row],[M2B_h]]))</f>
        <v/>
      </c>
      <c r="J37" s="51">
        <v>0</v>
      </c>
      <c r="K37" s="52">
        <f>IF(Table1[[#This Row],[M3A]]="","",SUM(Table1[[#This Row],[M3A]]-Table1[[#This Row],[M3B_h]]))</f>
        <v>-2</v>
      </c>
      <c r="M37" s="52" t="str">
        <f>IF(Table1[[#This Row],[M4A]]="","",SUM(Table1[[#This Row],[M4A]]-Table1[[#This Row],[M4B_h]]))</f>
        <v/>
      </c>
      <c r="N37" s="52"/>
      <c r="O37" s="52" t="str">
        <f>IF(Table1[[#This Row],[M5A]]="","",SUM(Table1[[#This Row],[M5A]]-Table1[[#This Row],[M5B_h]]))</f>
        <v/>
      </c>
      <c r="P37" s="95">
        <f>SUM(Table1[[#This Row],[AWAL]],Table1[[#This Row],[M1B]])</f>
        <v>2</v>
      </c>
      <c r="Q37" s="95">
        <f>SUM(Table1[[#This Row],[M2B]],Table1[[#This Row],[M2B_h]])</f>
        <v>2</v>
      </c>
      <c r="R37" s="95">
        <f>SUM(Table1[[#This Row],[M3B]],Table1[[#This Row],[M3B_h]])</f>
        <v>0</v>
      </c>
      <c r="S37" s="95">
        <f>SUM(Table1[[#This Row],[M4B]],Table1[[#This Row],[M4B_h]])</f>
        <v>0</v>
      </c>
      <c r="T37" s="44"/>
      <c r="U37" s="44"/>
      <c r="V37" s="44"/>
      <c r="W37" s="44"/>
      <c r="X37" s="44"/>
      <c r="Y37" s="44"/>
      <c r="Z37" s="44"/>
    </row>
    <row r="38" spans="1:28">
      <c r="A38" s="44" t="str">
        <f>IF(Table1[[#This Row],[NAMA BARANG]]="","",IF(Table1[[#This Row],[TT]]&lt;1,"",COUNT(A$2:A37)+1))</f>
        <v/>
      </c>
      <c r="B38" s="9" t="s">
        <v>2562</v>
      </c>
      <c r="D38" s="51" t="s">
        <v>14</v>
      </c>
      <c r="E38" s="52">
        <f>IF(Table1[[#This Row],[M5B]]="",Table1[[#This Row],[M5B_h]],SUM(Table1[[#This Row],[M5B_h]],Table1[[#This Row],[M5B]]))</f>
        <v>0</v>
      </c>
      <c r="F38" s="54"/>
      <c r="G38" s="54" t="str">
        <f>IF(Table1[[#This Row],[M1A]]="","",Table1[[#This Row],[M1A]]-Table1[[#This Row],[AWAL]])</f>
        <v/>
      </c>
      <c r="H38" s="54"/>
      <c r="I38" s="51" t="str">
        <f>IF(Table1[[#This Row],[M2A]]="","",SUM(Table1[[#This Row],[M2A]]-Table1[[#This Row],[M2B_h]]))</f>
        <v/>
      </c>
      <c r="K38" s="52" t="str">
        <f>IF(Table1[[#This Row],[M3A]]="","",SUM(Table1[[#This Row],[M3A]]-Table1[[#This Row],[M3B_h]]))</f>
        <v/>
      </c>
      <c r="M38" s="52" t="str">
        <f>IF(Table1[[#This Row],[M4A]]="","",SUM(Table1[[#This Row],[M4A]]-Table1[[#This Row],[M4B_h]]))</f>
        <v/>
      </c>
      <c r="N38" s="52"/>
      <c r="O38" s="52" t="str">
        <f>IF(Table1[[#This Row],[M5A]]="","",SUM(Table1[[#This Row],[M5A]]-Table1[[#This Row],[M5B_h]]))</f>
        <v/>
      </c>
      <c r="P38" s="95">
        <f>SUM(Table1[[#This Row],[AWAL]],Table1[[#This Row],[M1B]])</f>
        <v>0</v>
      </c>
      <c r="Q38" s="95">
        <f>SUM(Table1[[#This Row],[M2B]],Table1[[#This Row],[M2B_h]])</f>
        <v>0</v>
      </c>
      <c r="R38" s="95">
        <f>SUM(Table1[[#This Row],[M3B]],Table1[[#This Row],[M3B_h]])</f>
        <v>0</v>
      </c>
      <c r="S38" s="95">
        <f>SUM(Table1[[#This Row],[M4B]],Table1[[#This Row],[M4B_h]])</f>
        <v>0</v>
      </c>
      <c r="T38" s="44"/>
      <c r="U38" s="44"/>
      <c r="V38" s="44"/>
      <c r="W38" s="44"/>
      <c r="X38" s="44"/>
      <c r="Y38" s="44"/>
      <c r="Z38" s="44"/>
    </row>
    <row r="39" spans="1:28">
      <c r="A39" s="44" t="str">
        <f>IF(Table1[[#This Row],[NAMA BARANG]]="","",IF(Table1[[#This Row],[TT]]&lt;1,"",COUNT(A$2:A38)+1))</f>
        <v/>
      </c>
      <c r="B39" s="9" t="s">
        <v>3122</v>
      </c>
      <c r="D39" s="51" t="s">
        <v>2626</v>
      </c>
      <c r="E39" s="52">
        <f>IF(Table1[[#This Row],[M5B]]="",Table1[[#This Row],[M5B_h]],SUM(Table1[[#This Row],[M5B_h]],Table1[[#This Row],[M5B]]))</f>
        <v>0</v>
      </c>
      <c r="F39" s="54">
        <v>2</v>
      </c>
      <c r="G39" s="54">
        <f>IF(Table1[[#This Row],[M1A]]="","",Table1[[#This Row],[M1A]]-Table1[[#This Row],[AWAL]])</f>
        <v>2</v>
      </c>
      <c r="H39" s="54"/>
      <c r="I39" s="52" t="str">
        <f>IF(Table1[[#This Row],[M2A]]="","",SUM(Table1[[#This Row],[M2A]]-Table1[[#This Row],[M2B_h]]))</f>
        <v/>
      </c>
      <c r="J39" s="51">
        <v>0</v>
      </c>
      <c r="K39" s="52">
        <f>IF(Table1[[#This Row],[M3A]]="","",SUM(Table1[[#This Row],[M3A]]-Table1[[#This Row],[M3B_h]]))</f>
        <v>-2</v>
      </c>
      <c r="M39" s="52" t="str">
        <f>IF(Table1[[#This Row],[M4A]]="","",SUM(Table1[[#This Row],[M4A]]-Table1[[#This Row],[M4B_h]]))</f>
        <v/>
      </c>
      <c r="N39" s="52"/>
      <c r="O39" s="52" t="str">
        <f>IF(Table1[[#This Row],[M5A]]="","",SUM(Table1[[#This Row],[M5A]]-Table1[[#This Row],[M5B_h]]))</f>
        <v/>
      </c>
      <c r="P39" s="95">
        <f>SUM(Table1[[#This Row],[AWAL]],Table1[[#This Row],[M1B]])</f>
        <v>2</v>
      </c>
      <c r="Q39" s="95">
        <f>SUM(Table1[[#This Row],[M2B]],Table1[[#This Row],[M2B_h]])</f>
        <v>2</v>
      </c>
      <c r="R39" s="95">
        <f>SUM(Table1[[#This Row],[M3B]],Table1[[#This Row],[M3B_h]])</f>
        <v>0</v>
      </c>
      <c r="S39" s="95">
        <f>SUM(Table1[[#This Row],[M4B]],Table1[[#This Row],[M4B_h]])</f>
        <v>0</v>
      </c>
      <c r="T39" s="44"/>
      <c r="U39" s="44"/>
      <c r="V39" s="44"/>
      <c r="W39" s="44"/>
      <c r="X39" s="44"/>
      <c r="Y39" s="44"/>
      <c r="Z39" s="44"/>
      <c r="AA39" s="9" t="s">
        <v>3289</v>
      </c>
    </row>
    <row r="40" spans="1:28">
      <c r="A40" s="44" t="str">
        <f>IF(Table1[[#This Row],[NAMA BARANG]]="","",IF(Table1[[#This Row],[TT]]&lt;1,"",COUNT(A$2:A39)+1))</f>
        <v/>
      </c>
      <c r="B40" s="9" t="s">
        <v>4011</v>
      </c>
      <c r="C40" s="51">
        <v>1</v>
      </c>
      <c r="D40" s="51" t="s">
        <v>2626</v>
      </c>
      <c r="E40" s="52">
        <f>IF(Table1[[#This Row],[M5B]]="",Table1[[#This Row],[M5B_h]],SUM(Table1[[#This Row],[M5B_h]],Table1[[#This Row],[M5B]]))</f>
        <v>0</v>
      </c>
      <c r="F40" s="54"/>
      <c r="G40" s="54" t="str">
        <f>IF(Table1[[#This Row],[M1A]]="","",Table1[[#This Row],[M1A]]-Table1[[#This Row],[AWAL]])</f>
        <v/>
      </c>
      <c r="H40" s="54"/>
      <c r="I40" s="51" t="str">
        <f>IF(Table1[[#This Row],[M2A]]="","",SUM(Table1[[#This Row],[M2A]]-Table1[[#This Row],[M2B_h]]))</f>
        <v/>
      </c>
      <c r="J40" s="51">
        <v>0</v>
      </c>
      <c r="K40" s="52">
        <f>IF(Table1[[#This Row],[M3A]]="","",SUM(Table1[[#This Row],[M3A]]-Table1[[#This Row],[M3B_h]]))</f>
        <v>-1</v>
      </c>
      <c r="M40" s="52" t="str">
        <f>IF(Table1[[#This Row],[M4A]]="","",SUM(Table1[[#This Row],[M4A]]-Table1[[#This Row],[M4B_h]]))</f>
        <v/>
      </c>
      <c r="N40" s="52"/>
      <c r="O40" s="52" t="str">
        <f>IF(Table1[[#This Row],[M5A]]="","",SUM(Table1[[#This Row],[M5A]]-Table1[[#This Row],[M5B_h]]))</f>
        <v/>
      </c>
      <c r="P40" s="95">
        <f>SUM(Table1[[#This Row],[AWAL]],Table1[[#This Row],[M1B]])</f>
        <v>1</v>
      </c>
      <c r="Q40" s="95">
        <f>SUM(Table1[[#This Row],[M2B]],Table1[[#This Row],[M2B_h]])</f>
        <v>1</v>
      </c>
      <c r="R40" s="95">
        <f>SUM(Table1[[#This Row],[M3B]],Table1[[#This Row],[M3B_h]])</f>
        <v>0</v>
      </c>
      <c r="S40" s="95">
        <f>SUM(Table1[[#This Row],[M4B]],Table1[[#This Row],[M4B_h]])</f>
        <v>0</v>
      </c>
      <c r="T40" s="44"/>
      <c r="U40" s="44"/>
      <c r="V40" s="44"/>
      <c r="W40" s="44"/>
      <c r="X40" s="44"/>
      <c r="Y40" s="44"/>
      <c r="Z40" s="44"/>
      <c r="AA40" s="9" t="s">
        <v>3290</v>
      </c>
    </row>
    <row r="41" spans="1:28">
      <c r="A41" s="44" t="str">
        <f>IF(Table1[[#This Row],[NAMA BARANG]]="","",IF(Table1[[#This Row],[TT]]&lt;1,"",COUNT(A$2:A40)+1))</f>
        <v/>
      </c>
      <c r="B41" s="9" t="s">
        <v>3022</v>
      </c>
      <c r="D41" s="51" t="s">
        <v>2626</v>
      </c>
      <c r="E41" s="52">
        <f>IF(Table1[[#This Row],[M5B]]="",Table1[[#This Row],[M5B_h]],SUM(Table1[[#This Row],[M5B_h]],Table1[[#This Row],[M5B]]))</f>
        <v>0</v>
      </c>
      <c r="F41" s="54"/>
      <c r="G41" s="54" t="str">
        <f>IF(Table1[[#This Row],[M1A]]="","",Table1[[#This Row],[M1A]]-Table1[[#This Row],[AWAL]])</f>
        <v/>
      </c>
      <c r="H41" s="54"/>
      <c r="I41" s="52" t="str">
        <f>IF(Table1[[#This Row],[M2A]]="","",SUM(Table1[[#This Row],[M2A]]-Table1[[#This Row],[M2B_h]]))</f>
        <v/>
      </c>
      <c r="K41" s="52" t="str">
        <f>IF(Table1[[#This Row],[M3A]]="","",SUM(Table1[[#This Row],[M3A]]-Table1[[#This Row],[M3B_h]]))</f>
        <v/>
      </c>
      <c r="M41" s="52" t="str">
        <f>IF(Table1[[#This Row],[M4A]]="","",SUM(Table1[[#This Row],[M4A]]-Table1[[#This Row],[M4B_h]]))</f>
        <v/>
      </c>
      <c r="N41" s="52"/>
      <c r="O41" s="52" t="str">
        <f>IF(Table1[[#This Row],[M5A]]="","",SUM(Table1[[#This Row],[M5A]]-Table1[[#This Row],[M5B_h]]))</f>
        <v/>
      </c>
      <c r="P41" s="95">
        <f>SUM(Table1[[#This Row],[AWAL]],Table1[[#This Row],[M1B]])</f>
        <v>0</v>
      </c>
      <c r="Q41" s="95">
        <f>SUM(Table1[[#This Row],[M2B]],Table1[[#This Row],[M2B_h]])</f>
        <v>0</v>
      </c>
      <c r="R41" s="95">
        <f>SUM(Table1[[#This Row],[M3B]],Table1[[#This Row],[M3B_h]])</f>
        <v>0</v>
      </c>
      <c r="S41" s="95">
        <f>SUM(Table1[[#This Row],[M4B]],Table1[[#This Row],[M4B_h]])</f>
        <v>0</v>
      </c>
      <c r="T41" s="44"/>
      <c r="U41" s="44"/>
      <c r="V41" s="44"/>
      <c r="W41" s="44"/>
      <c r="X41" s="44"/>
      <c r="Y41" s="44"/>
      <c r="Z41" s="44"/>
      <c r="AA41" s="9" t="s">
        <v>3291</v>
      </c>
    </row>
    <row r="42" spans="1:28">
      <c r="A42" s="44" t="str">
        <f>IF(Table1[[#This Row],[NAMA BARANG]]="","",IF(Table1[[#This Row],[TT]]&lt;1,"",COUNT(A$2:A41)+1))</f>
        <v/>
      </c>
      <c r="B42" s="9" t="s">
        <v>2993</v>
      </c>
      <c r="D42" s="51" t="s">
        <v>2626</v>
      </c>
      <c r="E42" s="52">
        <f>IF(Table1[[#This Row],[M5B]]="",Table1[[#This Row],[M5B_h]],SUM(Table1[[#This Row],[M5B_h]],Table1[[#This Row],[M5B]]))</f>
        <v>0</v>
      </c>
      <c r="G42" s="54" t="str">
        <f>IF(Table1[[#This Row],[M1A]]="","",Table1[[#This Row],[M1A]]-Table1[[#This Row],[AWAL]])</f>
        <v/>
      </c>
      <c r="H42" s="54"/>
      <c r="I42" s="52" t="str">
        <f>IF(Table1[[#This Row],[M2A]]="","",SUM(Table1[[#This Row],[M2A]]-Table1[[#This Row],[M2B_h]]))</f>
        <v/>
      </c>
      <c r="K42" s="52" t="str">
        <f>IF(Table1[[#This Row],[M3A]]="","",SUM(Table1[[#This Row],[M3A]]-Table1[[#This Row],[M3B_h]]))</f>
        <v/>
      </c>
      <c r="M42" s="52" t="str">
        <f>IF(Table1[[#This Row],[M4A]]="","",SUM(Table1[[#This Row],[M4A]]-Table1[[#This Row],[M4B_h]]))</f>
        <v/>
      </c>
      <c r="N42" s="52"/>
      <c r="O42" s="52" t="str">
        <f>IF(Table1[[#This Row],[M5A]]="","",SUM(Table1[[#This Row],[M5A]]-Table1[[#This Row],[M5B_h]]))</f>
        <v/>
      </c>
      <c r="P42" s="95">
        <f>SUM(Table1[[#This Row],[AWAL]],Table1[[#This Row],[M1B]])</f>
        <v>0</v>
      </c>
      <c r="Q42" s="95">
        <f>SUM(Table1[[#This Row],[M2B]],Table1[[#This Row],[M2B_h]])</f>
        <v>0</v>
      </c>
      <c r="R42" s="95">
        <f>SUM(Table1[[#This Row],[M3B]],Table1[[#This Row],[M3B_h]])</f>
        <v>0</v>
      </c>
      <c r="S42" s="95">
        <f>SUM(Table1[[#This Row],[M4B]],Table1[[#This Row],[M4B_h]])</f>
        <v>0</v>
      </c>
      <c r="T42" s="44"/>
      <c r="U42" s="44"/>
      <c r="V42" s="44"/>
      <c r="W42" s="44"/>
      <c r="X42" s="44"/>
      <c r="Y42" s="44"/>
      <c r="Z42" s="44"/>
      <c r="AA42" s="9" t="s">
        <v>3292</v>
      </c>
      <c r="AB42" s="9">
        <v>2</v>
      </c>
    </row>
    <row r="43" spans="1:28">
      <c r="A43" s="9">
        <f>IF(Table1[[#This Row],[NAMA BARANG]]="","",IF(Table1[[#This Row],[TT]]&lt;1,"",COUNT(A$2:A42)+1))</f>
        <v>10</v>
      </c>
      <c r="B43" s="9" t="s">
        <v>15</v>
      </c>
      <c r="C43" s="51">
        <v>2</v>
      </c>
      <c r="D43" s="51" t="s">
        <v>14</v>
      </c>
      <c r="E43" s="51">
        <f>IF(Table1[[#This Row],[M5B]]="",Table1[[#This Row],[M5B_h]],SUM(Table1[[#This Row],[M5B_h]],Table1[[#This Row],[M5B]]))</f>
        <v>2</v>
      </c>
      <c r="F43" s="53"/>
      <c r="G43" s="53" t="str">
        <f>IF(Table1[[#This Row],[M1A]]="","",Table1[[#This Row],[M1A]]-Table1[[#This Row],[AWAL]])</f>
        <v/>
      </c>
      <c r="H43" s="53"/>
      <c r="I43" s="51" t="str">
        <f>IF(Table1[[#This Row],[M2A]]="","",SUM(Table1[[#This Row],[M2A]]-Table1[[#This Row],[M2B_h]]))</f>
        <v/>
      </c>
      <c r="J43" s="9"/>
      <c r="K43" s="51" t="str">
        <f>IF(Table1[[#This Row],[M3A]]="","",SUM(Table1[[#This Row],[M3A]]-Table1[[#This Row],[M3B_h]]))</f>
        <v/>
      </c>
      <c r="L43" s="9"/>
      <c r="M43" s="51" t="str">
        <f>IF(Table1[[#This Row],[M4A]]="","",SUM(Table1[[#This Row],[M4A]]-Table1[[#This Row],[M4B_h]]))</f>
        <v/>
      </c>
      <c r="O43" s="51" t="str">
        <f>IF(Table1[[#This Row],[M5A]]="","",SUM(Table1[[#This Row],[M5A]]-Table1[[#This Row],[M5B_h]]))</f>
        <v/>
      </c>
      <c r="P43" s="95">
        <f>SUM(Table1[[#This Row],[AWAL]],Table1[[#This Row],[M1B]])</f>
        <v>2</v>
      </c>
      <c r="Q43" s="95">
        <f>SUM(Table1[[#This Row],[M2B]],Table1[[#This Row],[M2B_h]])</f>
        <v>2</v>
      </c>
      <c r="R43" s="95">
        <f>SUM(Table1[[#This Row],[M3B]],Table1[[#This Row],[M3B_h]])</f>
        <v>2</v>
      </c>
      <c r="S43" s="95">
        <f>SUM(Table1[[#This Row],[M4B]],Table1[[#This Row],[M4B_h]])</f>
        <v>2</v>
      </c>
      <c r="T43" s="44"/>
      <c r="U43" s="44"/>
      <c r="V43" s="44"/>
      <c r="W43" s="44"/>
      <c r="X43" s="44"/>
      <c r="Y43" s="44"/>
      <c r="Z43" s="44"/>
      <c r="AA43" s="9" t="s">
        <v>3293</v>
      </c>
    </row>
    <row r="44" spans="1:28">
      <c r="A44" s="44" t="str">
        <f>IF(Table1[[#This Row],[NAMA BARANG]]="","",IF(Table1[[#This Row],[TT]]&lt;1,"",COUNT(A$2:A43)+1))</f>
        <v/>
      </c>
      <c r="B44" s="9" t="s">
        <v>3023</v>
      </c>
      <c r="D44" s="51" t="s">
        <v>2626</v>
      </c>
      <c r="E44" s="52">
        <f>IF(Table1[[#This Row],[M5B]]="",Table1[[#This Row],[M5B_h]],SUM(Table1[[#This Row],[M5B_h]],Table1[[#This Row],[M5B]]))</f>
        <v>0</v>
      </c>
      <c r="F44" s="54"/>
      <c r="G44" s="54" t="str">
        <f>IF(Table1[[#This Row],[M1A]]="","",Table1[[#This Row],[M1A]]-Table1[[#This Row],[AWAL]])</f>
        <v/>
      </c>
      <c r="H44" s="54"/>
      <c r="I44" s="52" t="str">
        <f>IF(Table1[[#This Row],[M2A]]="","",SUM(Table1[[#This Row],[M2A]]-Table1[[#This Row],[M2B_h]]))</f>
        <v/>
      </c>
      <c r="K44" s="52" t="str">
        <f>IF(Table1[[#This Row],[M3A]]="","",SUM(Table1[[#This Row],[M3A]]-Table1[[#This Row],[M3B_h]]))</f>
        <v/>
      </c>
      <c r="M44" s="52" t="str">
        <f>IF(Table1[[#This Row],[M4A]]="","",SUM(Table1[[#This Row],[M4A]]-Table1[[#This Row],[M4B_h]]))</f>
        <v/>
      </c>
      <c r="N44" s="52"/>
      <c r="O44" s="52" t="str">
        <f>IF(Table1[[#This Row],[M5A]]="","",SUM(Table1[[#This Row],[M5A]]-Table1[[#This Row],[M5B_h]]))</f>
        <v/>
      </c>
      <c r="P44" s="95">
        <f>SUM(Table1[[#This Row],[AWAL]],Table1[[#This Row],[M1B]])</f>
        <v>0</v>
      </c>
      <c r="Q44" s="95">
        <f>SUM(Table1[[#This Row],[M2B]],Table1[[#This Row],[M2B_h]])</f>
        <v>0</v>
      </c>
      <c r="R44" s="95">
        <f>SUM(Table1[[#This Row],[M3B]],Table1[[#This Row],[M3B_h]])</f>
        <v>0</v>
      </c>
      <c r="S44" s="95">
        <f>SUM(Table1[[#This Row],[M4B]],Table1[[#This Row],[M4B_h]])</f>
        <v>0</v>
      </c>
      <c r="T44" s="44"/>
      <c r="U44" s="44"/>
      <c r="V44" s="44"/>
      <c r="W44" s="44"/>
      <c r="X44" s="44"/>
      <c r="Y44" s="44"/>
      <c r="Z44" s="44"/>
      <c r="AA44" s="9" t="s">
        <v>3294</v>
      </c>
    </row>
    <row r="45" spans="1:28">
      <c r="A45" s="9">
        <f>IF(Table1[[#This Row],[NAMA BARANG]]="","",IF(Table1[[#This Row],[TT]]&lt;1,"",COUNT(A$2:A44)+1))</f>
        <v>11</v>
      </c>
      <c r="B45" s="9" t="s">
        <v>16</v>
      </c>
      <c r="C45" s="51">
        <v>14</v>
      </c>
      <c r="D45" s="51" t="s">
        <v>14</v>
      </c>
      <c r="E45" s="51">
        <f>IF(Table1[[#This Row],[M5B]]="",Table1[[#This Row],[M5B_h]],SUM(Table1[[#This Row],[M5B_h]],Table1[[#This Row],[M5B]]))</f>
        <v>14</v>
      </c>
      <c r="F45" s="53"/>
      <c r="G45" s="53" t="str">
        <f>IF(Table1[[#This Row],[M1A]]="","",Table1[[#This Row],[M1A]]-Table1[[#This Row],[AWAL]])</f>
        <v/>
      </c>
      <c r="H45" s="53"/>
      <c r="I45" s="51" t="str">
        <f>IF(Table1[[#This Row],[M2A]]="","",SUM(Table1[[#This Row],[M2A]]-Table1[[#This Row],[M2B_h]]))</f>
        <v/>
      </c>
      <c r="J45" s="9"/>
      <c r="K45" s="51" t="str">
        <f>IF(Table1[[#This Row],[M3A]]="","",SUM(Table1[[#This Row],[M3A]]-Table1[[#This Row],[M3B_h]]))</f>
        <v/>
      </c>
      <c r="L45" s="9"/>
      <c r="M45" s="51" t="str">
        <f>IF(Table1[[#This Row],[M4A]]="","",SUM(Table1[[#This Row],[M4A]]-Table1[[#This Row],[M4B_h]]))</f>
        <v/>
      </c>
      <c r="O45" s="51" t="str">
        <f>IF(Table1[[#This Row],[M5A]]="","",SUM(Table1[[#This Row],[M5A]]-Table1[[#This Row],[M5B_h]]))</f>
        <v/>
      </c>
      <c r="P45" s="95">
        <f>SUM(Table1[[#This Row],[AWAL]],Table1[[#This Row],[M1B]])</f>
        <v>14</v>
      </c>
      <c r="Q45" s="95">
        <f>SUM(Table1[[#This Row],[M2B]],Table1[[#This Row],[M2B_h]])</f>
        <v>14</v>
      </c>
      <c r="R45" s="95">
        <f>SUM(Table1[[#This Row],[M3B]],Table1[[#This Row],[M3B_h]])</f>
        <v>14</v>
      </c>
      <c r="S45" s="95">
        <f>SUM(Table1[[#This Row],[M4B]],Table1[[#This Row],[M4B_h]])</f>
        <v>14</v>
      </c>
      <c r="T45" s="44"/>
      <c r="U45" s="44"/>
      <c r="V45" s="44"/>
      <c r="W45" s="44"/>
      <c r="X45" s="44"/>
      <c r="Y45" s="44"/>
      <c r="Z45" s="44"/>
      <c r="AA45" s="9" t="s">
        <v>3295</v>
      </c>
      <c r="AB45" s="9">
        <v>1</v>
      </c>
    </row>
    <row r="46" spans="1:28">
      <c r="A46" s="9">
        <f>IF(Table1[[#This Row],[NAMA BARANG]]="","",IF(Table1[[#This Row],[TT]]&lt;1,"",COUNT(A$2:A45)+1))</f>
        <v>12</v>
      </c>
      <c r="B46" s="9" t="s">
        <v>17</v>
      </c>
      <c r="C46" s="51">
        <v>7</v>
      </c>
      <c r="D46" s="51" t="s">
        <v>14</v>
      </c>
      <c r="E46" s="51">
        <f>IF(Table1[[#This Row],[M5B]]="",Table1[[#This Row],[M5B_h]],SUM(Table1[[#This Row],[M5B_h]],Table1[[#This Row],[M5B]]))</f>
        <v>7</v>
      </c>
      <c r="F46" s="53"/>
      <c r="G46" s="53" t="str">
        <f>IF(Table1[[#This Row],[M1A]]="","",Table1[[#This Row],[M1A]]-Table1[[#This Row],[AWAL]])</f>
        <v/>
      </c>
      <c r="H46" s="53"/>
      <c r="I46" s="51" t="str">
        <f>IF(Table1[[#This Row],[M2A]]="","",SUM(Table1[[#This Row],[M2A]]-Table1[[#This Row],[M2B_h]]))</f>
        <v/>
      </c>
      <c r="J46" s="9"/>
      <c r="K46" s="51" t="str">
        <f>IF(Table1[[#This Row],[M3A]]="","",SUM(Table1[[#This Row],[M3A]]-Table1[[#This Row],[M3B_h]]))</f>
        <v/>
      </c>
      <c r="L46" s="9"/>
      <c r="M46" s="51" t="str">
        <f>IF(Table1[[#This Row],[M4A]]="","",SUM(Table1[[#This Row],[M4A]]-Table1[[#This Row],[M4B_h]]))</f>
        <v/>
      </c>
      <c r="O46" s="51" t="str">
        <f>IF(Table1[[#This Row],[M5A]]="","",SUM(Table1[[#This Row],[M5A]]-Table1[[#This Row],[M5B_h]]))</f>
        <v/>
      </c>
      <c r="P46" s="95">
        <f>SUM(Table1[[#This Row],[AWAL]],Table1[[#This Row],[M1B]])</f>
        <v>7</v>
      </c>
      <c r="Q46" s="95">
        <f>SUM(Table1[[#This Row],[M2B]],Table1[[#This Row],[M2B_h]])</f>
        <v>7</v>
      </c>
      <c r="R46" s="95">
        <f>SUM(Table1[[#This Row],[M3B]],Table1[[#This Row],[M3B_h]])</f>
        <v>7</v>
      </c>
      <c r="S46" s="95">
        <f>SUM(Table1[[#This Row],[M4B]],Table1[[#This Row],[M4B_h]])</f>
        <v>7</v>
      </c>
      <c r="T46" s="44"/>
      <c r="U46" s="44"/>
      <c r="V46" s="44"/>
      <c r="W46" s="44"/>
      <c r="X46" s="44"/>
      <c r="Y46" s="44"/>
      <c r="Z46" s="44"/>
      <c r="AA46" s="9" t="s">
        <v>3296</v>
      </c>
    </row>
    <row r="47" spans="1:28">
      <c r="A47" s="9">
        <f>IF(Table1[[#This Row],[NAMA BARANG]]="","",IF(Table1[[#This Row],[TT]]&lt;1,"",COUNT(A$2:A46)+1))</f>
        <v>13</v>
      </c>
      <c r="B47" s="9" t="s">
        <v>18</v>
      </c>
      <c r="C47" s="51">
        <v>39</v>
      </c>
      <c r="D47" s="51" t="s">
        <v>19</v>
      </c>
      <c r="E47" s="51">
        <f>IF(Table1[[#This Row],[M5B]]="",Table1[[#This Row],[M5B_h]],SUM(Table1[[#This Row],[M5B_h]],Table1[[#This Row],[M5B]]))</f>
        <v>39</v>
      </c>
      <c r="F47" s="53"/>
      <c r="G47" s="53" t="str">
        <f>IF(Table1[[#This Row],[M1A]]="","",Table1[[#This Row],[M1A]]-Table1[[#This Row],[AWAL]])</f>
        <v/>
      </c>
      <c r="H47" s="53"/>
      <c r="I47" s="51" t="str">
        <f>IF(Table1[[#This Row],[M2A]]="","",SUM(Table1[[#This Row],[M2A]]-Table1[[#This Row],[M2B_h]]))</f>
        <v/>
      </c>
      <c r="J47" s="9"/>
      <c r="K47" s="51" t="str">
        <f>IF(Table1[[#This Row],[M3A]]="","",SUM(Table1[[#This Row],[M3A]]-Table1[[#This Row],[M3B_h]]))</f>
        <v/>
      </c>
      <c r="L47" s="9"/>
      <c r="M47" s="51" t="str">
        <f>IF(Table1[[#This Row],[M4A]]="","",SUM(Table1[[#This Row],[M4A]]-Table1[[#This Row],[M4B_h]]))</f>
        <v/>
      </c>
      <c r="O47" s="51" t="str">
        <f>IF(Table1[[#This Row],[M5A]]="","",SUM(Table1[[#This Row],[M5A]]-Table1[[#This Row],[M5B_h]]))</f>
        <v/>
      </c>
      <c r="P47" s="95">
        <f>SUM(Table1[[#This Row],[AWAL]],Table1[[#This Row],[M1B]])</f>
        <v>39</v>
      </c>
      <c r="Q47" s="95">
        <f>SUM(Table1[[#This Row],[M2B]],Table1[[#This Row],[M2B_h]])</f>
        <v>39</v>
      </c>
      <c r="R47" s="95">
        <f>SUM(Table1[[#This Row],[M3B]],Table1[[#This Row],[M3B_h]])</f>
        <v>39</v>
      </c>
      <c r="S47" s="95">
        <f>SUM(Table1[[#This Row],[M4B]],Table1[[#This Row],[M4B_h]])</f>
        <v>39</v>
      </c>
      <c r="T47" s="44"/>
      <c r="U47" s="44"/>
      <c r="V47" s="44"/>
      <c r="W47" s="44"/>
      <c r="X47" s="44"/>
      <c r="Y47" s="44"/>
      <c r="Z47" s="44"/>
      <c r="AA47" s="9" t="s">
        <v>3297</v>
      </c>
    </row>
    <row r="48" spans="1:28">
      <c r="A48" s="9">
        <f>IF(Table1[[#This Row],[NAMA BARANG]]="","",IF(Table1[[#This Row],[TT]]&lt;1,"",COUNT(A$2:A47)+1))</f>
        <v>14</v>
      </c>
      <c r="B48" s="9" t="s">
        <v>20</v>
      </c>
      <c r="C48" s="51">
        <v>39</v>
      </c>
      <c r="D48" s="51" t="s">
        <v>19</v>
      </c>
      <c r="E48" s="51">
        <f>IF(Table1[[#This Row],[M5B]]="",Table1[[#This Row],[M5B_h]],SUM(Table1[[#This Row],[M5B_h]],Table1[[#This Row],[M5B]]))</f>
        <v>39</v>
      </c>
      <c r="F48" s="53"/>
      <c r="G48" s="53" t="str">
        <f>IF(Table1[[#This Row],[M1A]]="","",Table1[[#This Row],[M1A]]-Table1[[#This Row],[AWAL]])</f>
        <v/>
      </c>
      <c r="H48" s="53"/>
      <c r="I48" s="51" t="str">
        <f>IF(Table1[[#This Row],[M2A]]="","",SUM(Table1[[#This Row],[M2A]]-Table1[[#This Row],[M2B_h]]))</f>
        <v/>
      </c>
      <c r="J48" s="9"/>
      <c r="K48" s="51" t="str">
        <f>IF(Table1[[#This Row],[M3A]]="","",SUM(Table1[[#This Row],[M3A]]-Table1[[#This Row],[M3B_h]]))</f>
        <v/>
      </c>
      <c r="L48" s="9"/>
      <c r="M48" s="51" t="str">
        <f>IF(Table1[[#This Row],[M4A]]="","",SUM(Table1[[#This Row],[M4A]]-Table1[[#This Row],[M4B_h]]))</f>
        <v/>
      </c>
      <c r="O48" s="51" t="str">
        <f>IF(Table1[[#This Row],[M5A]]="","",SUM(Table1[[#This Row],[M5A]]-Table1[[#This Row],[M5B_h]]))</f>
        <v/>
      </c>
      <c r="P48" s="95">
        <f>SUM(Table1[[#This Row],[AWAL]],Table1[[#This Row],[M1B]])</f>
        <v>39</v>
      </c>
      <c r="Q48" s="95">
        <f>SUM(Table1[[#This Row],[M2B]],Table1[[#This Row],[M2B_h]])</f>
        <v>39</v>
      </c>
      <c r="R48" s="95">
        <f>SUM(Table1[[#This Row],[M3B]],Table1[[#This Row],[M3B_h]])</f>
        <v>39</v>
      </c>
      <c r="S48" s="95">
        <f>SUM(Table1[[#This Row],[M4B]],Table1[[#This Row],[M4B_h]])</f>
        <v>39</v>
      </c>
      <c r="T48" s="44"/>
      <c r="U48" s="44"/>
      <c r="V48" s="44"/>
      <c r="W48" s="44"/>
      <c r="X48" s="44"/>
      <c r="Y48" s="44"/>
      <c r="Z48" s="44"/>
      <c r="AA48" s="9" t="s">
        <v>3298</v>
      </c>
    </row>
    <row r="49" spans="1:28">
      <c r="A49" s="44" t="str">
        <f>IF(Table1[[#This Row],[NAMA BARANG]]="","",IF(Table1[[#This Row],[TT]]&lt;1,"",COUNT(A$2:A48)+1))</f>
        <v/>
      </c>
      <c r="B49" s="9" t="s">
        <v>3081</v>
      </c>
      <c r="D49" s="51" t="s">
        <v>2626</v>
      </c>
      <c r="E49" s="52">
        <f>IF(Table1[[#This Row],[M5B]]="",Table1[[#This Row],[M5B_h]],SUM(Table1[[#This Row],[M5B_h]],Table1[[#This Row],[M5B]]))</f>
        <v>0</v>
      </c>
      <c r="F49" s="54"/>
      <c r="G49" s="54" t="str">
        <f>IF(Table1[[#This Row],[M1A]]="","",Table1[[#This Row],[M1A]]-Table1[[#This Row],[AWAL]])</f>
        <v/>
      </c>
      <c r="H49" s="54"/>
      <c r="I49" s="52" t="str">
        <f>IF(Table1[[#This Row],[M2A]]="","",SUM(Table1[[#This Row],[M2A]]-Table1[[#This Row],[M2B_h]]))</f>
        <v/>
      </c>
      <c r="K49" s="52" t="str">
        <f>IF(Table1[[#This Row],[M3A]]="","",SUM(Table1[[#This Row],[M3A]]-Table1[[#This Row],[M3B_h]]))</f>
        <v/>
      </c>
      <c r="M49" s="52" t="str">
        <f>IF(Table1[[#This Row],[M4A]]="","",SUM(Table1[[#This Row],[M4A]]-Table1[[#This Row],[M4B_h]]))</f>
        <v/>
      </c>
      <c r="N49" s="52"/>
      <c r="O49" s="52" t="str">
        <f>IF(Table1[[#This Row],[M5A]]="","",SUM(Table1[[#This Row],[M5A]]-Table1[[#This Row],[M5B_h]]))</f>
        <v/>
      </c>
      <c r="P49" s="95">
        <f>SUM(Table1[[#This Row],[AWAL]],Table1[[#This Row],[M1B]])</f>
        <v>0</v>
      </c>
      <c r="Q49" s="95">
        <f>SUM(Table1[[#This Row],[M2B]],Table1[[#This Row],[M2B_h]])</f>
        <v>0</v>
      </c>
      <c r="R49" s="95">
        <f>SUM(Table1[[#This Row],[M3B]],Table1[[#This Row],[M3B_h]])</f>
        <v>0</v>
      </c>
      <c r="S49" s="95">
        <f>SUM(Table1[[#This Row],[M4B]],Table1[[#This Row],[M4B_h]])</f>
        <v>0</v>
      </c>
      <c r="T49" s="44"/>
      <c r="U49" s="44"/>
      <c r="V49" s="44"/>
      <c r="W49" s="44"/>
      <c r="X49" s="44"/>
      <c r="Y49" s="44"/>
      <c r="Z49" s="44"/>
      <c r="AA49" s="9" t="s">
        <v>3299</v>
      </c>
    </row>
    <row r="50" spans="1:28">
      <c r="A50" s="9">
        <f>IF(Table1[[#This Row],[NAMA BARANG]]="","",IF(Table1[[#This Row],[TT]]&lt;1,"",COUNT(A$2:A49)+1))</f>
        <v>15</v>
      </c>
      <c r="B50" s="9" t="s">
        <v>21</v>
      </c>
      <c r="C50" s="51">
        <v>1</v>
      </c>
      <c r="D50" s="51" t="s">
        <v>14</v>
      </c>
      <c r="E50" s="51">
        <f>IF(Table1[[#This Row],[M5B]]="",Table1[[#This Row],[M5B_h]],SUM(Table1[[#This Row],[M5B_h]],Table1[[#This Row],[M5B]]))</f>
        <v>1</v>
      </c>
      <c r="F50" s="53"/>
      <c r="G50" s="53" t="str">
        <f>IF(Table1[[#This Row],[M1A]]="","",Table1[[#This Row],[M1A]]-Table1[[#This Row],[AWAL]])</f>
        <v/>
      </c>
      <c r="H50" s="53"/>
      <c r="I50" s="51" t="str">
        <f>IF(Table1[[#This Row],[M2A]]="","",SUM(Table1[[#This Row],[M2A]]-Table1[[#This Row],[M2B_h]]))</f>
        <v/>
      </c>
      <c r="J50" s="9"/>
      <c r="K50" s="51" t="str">
        <f>IF(Table1[[#This Row],[M3A]]="","",SUM(Table1[[#This Row],[M3A]]-Table1[[#This Row],[M3B_h]]))</f>
        <v/>
      </c>
      <c r="L50" s="9"/>
      <c r="M50" s="51" t="str">
        <f>IF(Table1[[#This Row],[M4A]]="","",SUM(Table1[[#This Row],[M4A]]-Table1[[#This Row],[M4B_h]]))</f>
        <v/>
      </c>
      <c r="O50" s="51" t="str">
        <f>IF(Table1[[#This Row],[M5A]]="","",SUM(Table1[[#This Row],[M5A]]-Table1[[#This Row],[M5B_h]]))</f>
        <v/>
      </c>
      <c r="P50" s="95">
        <f>SUM(Table1[[#This Row],[AWAL]],Table1[[#This Row],[M1B]])</f>
        <v>1</v>
      </c>
      <c r="Q50" s="95">
        <f>SUM(Table1[[#This Row],[M2B]],Table1[[#This Row],[M2B_h]])</f>
        <v>1</v>
      </c>
      <c r="R50" s="95">
        <f>SUM(Table1[[#This Row],[M3B]],Table1[[#This Row],[M3B_h]])</f>
        <v>1</v>
      </c>
      <c r="S50" s="95">
        <f>SUM(Table1[[#This Row],[M4B]],Table1[[#This Row],[M4B_h]])</f>
        <v>1</v>
      </c>
      <c r="T50" s="44"/>
      <c r="U50" s="44"/>
      <c r="V50" s="44"/>
      <c r="W50" s="44"/>
      <c r="X50" s="44"/>
      <c r="Y50" s="44"/>
      <c r="Z50" s="44"/>
      <c r="AA50" s="9" t="s">
        <v>3300</v>
      </c>
    </row>
    <row r="51" spans="1:28">
      <c r="A51" s="44">
        <f>IF(Table1[[#This Row],[NAMA BARANG]]="","",IF(Table1[[#This Row],[TT]]&lt;1,"",COUNT(A$2:A50)+1))</f>
        <v>16</v>
      </c>
      <c r="B51" s="9" t="s">
        <v>4012</v>
      </c>
      <c r="C51" s="51">
        <v>2</v>
      </c>
      <c r="D51" s="51" t="s">
        <v>2626</v>
      </c>
      <c r="E51" s="52">
        <f>IF(Table1[[#This Row],[M5B]]="",Table1[[#This Row],[M5B_h]],SUM(Table1[[#This Row],[M5B_h]],Table1[[#This Row],[M5B]]))</f>
        <v>1</v>
      </c>
      <c r="F51" s="54">
        <v>1</v>
      </c>
      <c r="G51" s="54">
        <f>IF(Table1[[#This Row],[M1A]]="","",Table1[[#This Row],[M1A]]-Table1[[#This Row],[AWAL]])</f>
        <v>-1</v>
      </c>
      <c r="H51" s="54"/>
      <c r="I51" s="51" t="str">
        <f>IF(Table1[[#This Row],[M2A]]="","",SUM(Table1[[#This Row],[M2A]]-Table1[[#This Row],[M2B_h]]))</f>
        <v/>
      </c>
      <c r="K51" s="52" t="str">
        <f>IF(Table1[[#This Row],[M3A]]="","",SUM(Table1[[#This Row],[M3A]]-Table1[[#This Row],[M3B_h]]))</f>
        <v/>
      </c>
      <c r="M51" s="52" t="str">
        <f>IF(Table1[[#This Row],[M4A]]="","",SUM(Table1[[#This Row],[M4A]]-Table1[[#This Row],[M4B_h]]))</f>
        <v/>
      </c>
      <c r="N51" s="52"/>
      <c r="O51" s="52" t="str">
        <f>IF(Table1[[#This Row],[M5A]]="","",SUM(Table1[[#This Row],[M5A]]-Table1[[#This Row],[M5B_h]]))</f>
        <v/>
      </c>
      <c r="P51" s="95">
        <f>SUM(Table1[[#This Row],[AWAL]],Table1[[#This Row],[M1B]])</f>
        <v>1</v>
      </c>
      <c r="Q51" s="95">
        <f>SUM(Table1[[#This Row],[M2B]],Table1[[#This Row],[M2B_h]])</f>
        <v>1</v>
      </c>
      <c r="R51" s="95">
        <f>SUM(Table1[[#This Row],[M3B]],Table1[[#This Row],[M3B_h]])</f>
        <v>1</v>
      </c>
      <c r="S51" s="95">
        <f>SUM(Table1[[#This Row],[M4B]],Table1[[#This Row],[M4B_h]])</f>
        <v>1</v>
      </c>
      <c r="T51" s="44"/>
      <c r="U51" s="44"/>
      <c r="V51" s="44"/>
      <c r="W51" s="44"/>
      <c r="X51" s="44"/>
      <c r="Y51" s="44"/>
      <c r="Z51" s="44"/>
      <c r="AA51" s="9" t="s">
        <v>3301</v>
      </c>
    </row>
    <row r="52" spans="1:28">
      <c r="A52" s="9">
        <f>IF(Table1[[#This Row],[NAMA BARANG]]="","",IF(Table1[[#This Row],[TT]]&lt;1,"",COUNT(A$2:A51)+1))</f>
        <v>17</v>
      </c>
      <c r="B52" s="9" t="s">
        <v>22</v>
      </c>
      <c r="C52" s="51">
        <v>74</v>
      </c>
      <c r="D52" s="51" t="s">
        <v>14</v>
      </c>
      <c r="E52" s="51">
        <f>IF(Table1[[#This Row],[M5B]]="",Table1[[#This Row],[M5B_h]],SUM(Table1[[#This Row],[M5B_h]],Table1[[#This Row],[M5B]]))</f>
        <v>74</v>
      </c>
      <c r="F52" s="53"/>
      <c r="G52" s="53" t="str">
        <f>IF(Table1[[#This Row],[M1A]]="","",Table1[[#This Row],[M1A]]-Table1[[#This Row],[AWAL]])</f>
        <v/>
      </c>
      <c r="H52" s="53"/>
      <c r="I52" s="51" t="str">
        <f>IF(Table1[[#This Row],[M2A]]="","",SUM(Table1[[#This Row],[M2A]]-Table1[[#This Row],[M2B_h]]))</f>
        <v/>
      </c>
      <c r="J52" s="9"/>
      <c r="K52" s="51" t="str">
        <f>IF(Table1[[#This Row],[M3A]]="","",SUM(Table1[[#This Row],[M3A]]-Table1[[#This Row],[M3B_h]]))</f>
        <v/>
      </c>
      <c r="L52" s="9"/>
      <c r="M52" s="51" t="str">
        <f>IF(Table1[[#This Row],[M4A]]="","",SUM(Table1[[#This Row],[M4A]]-Table1[[#This Row],[M4B_h]]))</f>
        <v/>
      </c>
      <c r="O52" s="51" t="str">
        <f>IF(Table1[[#This Row],[M5A]]="","",SUM(Table1[[#This Row],[M5A]]-Table1[[#This Row],[M5B_h]]))</f>
        <v/>
      </c>
      <c r="P52" s="95">
        <f>SUM(Table1[[#This Row],[AWAL]],Table1[[#This Row],[M1B]])</f>
        <v>74</v>
      </c>
      <c r="Q52" s="95">
        <f>SUM(Table1[[#This Row],[M2B]],Table1[[#This Row],[M2B_h]])</f>
        <v>74</v>
      </c>
      <c r="R52" s="95">
        <f>SUM(Table1[[#This Row],[M3B]],Table1[[#This Row],[M3B_h]])</f>
        <v>74</v>
      </c>
      <c r="S52" s="95">
        <f>SUM(Table1[[#This Row],[M4B]],Table1[[#This Row],[M4B_h]])</f>
        <v>74</v>
      </c>
      <c r="T52" s="44"/>
      <c r="U52" s="44"/>
      <c r="V52" s="44"/>
      <c r="W52" s="44"/>
      <c r="X52" s="44"/>
      <c r="Y52" s="44"/>
      <c r="Z52" s="44"/>
      <c r="AA52" s="9" t="s">
        <v>3302</v>
      </c>
    </row>
    <row r="53" spans="1:28">
      <c r="A53" s="44" t="str">
        <f>IF(Table1[[#This Row],[NAMA BARANG]]="","",IF(Table1[[#This Row],[TT]]&lt;1,"",COUNT(A$2:A52)+1))</f>
        <v/>
      </c>
      <c r="B53" s="9" t="s">
        <v>4111</v>
      </c>
      <c r="C53" s="51">
        <v>1</v>
      </c>
      <c r="D53" s="51" t="s">
        <v>2626</v>
      </c>
      <c r="E53" s="52">
        <f>IF(Table1[[#This Row],[M5B]]="",Table1[[#This Row],[M5B_h]],SUM(Table1[[#This Row],[M5B_h]],Table1[[#This Row],[M5B]]))</f>
        <v>0</v>
      </c>
      <c r="F53" s="54">
        <v>1</v>
      </c>
      <c r="G53" s="54">
        <f>IF(Table1[[#This Row],[M1A]]="","",Table1[[#This Row],[M1A]]-Table1[[#This Row],[AWAL]])</f>
        <v>0</v>
      </c>
      <c r="H53" s="54"/>
      <c r="I53" s="52" t="str">
        <f>IF(Table1[[#This Row],[M2A]]="","",SUM(Table1[[#This Row],[M2A]]-Table1[[#This Row],[M2B_h]]))</f>
        <v/>
      </c>
      <c r="J53" s="51">
        <v>0</v>
      </c>
      <c r="K53" s="52">
        <f>IF(Table1[[#This Row],[M3A]]="","",SUM(Table1[[#This Row],[M3A]]-Table1[[#This Row],[M3B_h]]))</f>
        <v>-1</v>
      </c>
      <c r="M53" s="52" t="str">
        <f>IF(Table1[[#This Row],[M4A]]="","",SUM(Table1[[#This Row],[M4A]]-Table1[[#This Row],[M4B_h]]))</f>
        <v/>
      </c>
      <c r="N53" s="52"/>
      <c r="O53" s="52" t="str">
        <f>IF(Table1[[#This Row],[M5A]]="","",SUM(Table1[[#This Row],[M5A]]-Table1[[#This Row],[M5B_h]]))</f>
        <v/>
      </c>
      <c r="P53" s="95">
        <f>SUM(Table1[[#This Row],[AWAL]],Table1[[#This Row],[M1B]])</f>
        <v>1</v>
      </c>
      <c r="Q53" s="95">
        <f>SUM(Table1[[#This Row],[M2B]],Table1[[#This Row],[M2B_h]])</f>
        <v>1</v>
      </c>
      <c r="R53" s="95">
        <f>SUM(Table1[[#This Row],[M3B]],Table1[[#This Row],[M3B_h]])</f>
        <v>0</v>
      </c>
      <c r="S53" s="95">
        <f>SUM(Table1[[#This Row],[M4B]],Table1[[#This Row],[M4B_h]])</f>
        <v>0</v>
      </c>
      <c r="T53" s="44"/>
      <c r="U53" s="44"/>
      <c r="V53" s="44"/>
      <c r="W53" s="44"/>
      <c r="X53" s="44"/>
      <c r="Y53" s="44"/>
      <c r="Z53" s="44"/>
      <c r="AA53" s="9" t="s">
        <v>3303</v>
      </c>
    </row>
    <row r="54" spans="1:28">
      <c r="A54" s="9">
        <f>IF(Table1[[#This Row],[NAMA BARANG]]="","",IF(Table1[[#This Row],[TT]]&lt;1,"",COUNT(A$2:A53)+1))</f>
        <v>18</v>
      </c>
      <c r="B54" s="9" t="s">
        <v>23</v>
      </c>
      <c r="C54" s="51">
        <v>8</v>
      </c>
      <c r="D54" s="51" t="s">
        <v>14</v>
      </c>
      <c r="E54" s="51">
        <f>IF(Table1[[#This Row],[M5B]]="",Table1[[#This Row],[M5B_h]],SUM(Table1[[#This Row],[M5B_h]],Table1[[#This Row],[M5B]]))</f>
        <v>8</v>
      </c>
      <c r="F54" s="53"/>
      <c r="G54" s="53" t="str">
        <f>IF(Table1[[#This Row],[M1A]]="","",Table1[[#This Row],[M1A]]-Table1[[#This Row],[AWAL]])</f>
        <v/>
      </c>
      <c r="H54" s="53"/>
      <c r="I54" s="51" t="str">
        <f>IF(Table1[[#This Row],[M2A]]="","",SUM(Table1[[#This Row],[M2A]]-Table1[[#This Row],[M2B_h]]))</f>
        <v/>
      </c>
      <c r="J54" s="9"/>
      <c r="K54" s="51" t="str">
        <f>IF(Table1[[#This Row],[M3A]]="","",SUM(Table1[[#This Row],[M3A]]-Table1[[#This Row],[M3B_h]]))</f>
        <v/>
      </c>
      <c r="L54" s="9"/>
      <c r="M54" s="51" t="str">
        <f>IF(Table1[[#This Row],[M4A]]="","",SUM(Table1[[#This Row],[M4A]]-Table1[[#This Row],[M4B_h]]))</f>
        <v/>
      </c>
      <c r="O54" s="51" t="str">
        <f>IF(Table1[[#This Row],[M5A]]="","",SUM(Table1[[#This Row],[M5A]]-Table1[[#This Row],[M5B_h]]))</f>
        <v/>
      </c>
      <c r="P54" s="95">
        <f>SUM(Table1[[#This Row],[AWAL]],Table1[[#This Row],[M1B]])</f>
        <v>8</v>
      </c>
      <c r="Q54" s="95">
        <f>SUM(Table1[[#This Row],[M2B]],Table1[[#This Row],[M2B_h]])</f>
        <v>8</v>
      </c>
      <c r="R54" s="95">
        <f>SUM(Table1[[#This Row],[M3B]],Table1[[#This Row],[M3B_h]])</f>
        <v>8</v>
      </c>
      <c r="S54" s="95">
        <f>SUM(Table1[[#This Row],[M4B]],Table1[[#This Row],[M4B_h]])</f>
        <v>8</v>
      </c>
      <c r="T54" s="44"/>
      <c r="U54" s="44"/>
      <c r="V54" s="44"/>
      <c r="W54" s="44"/>
      <c r="X54" s="44"/>
      <c r="Y54" s="44"/>
      <c r="Z54" s="44"/>
      <c r="AA54" s="9" t="s">
        <v>3304</v>
      </c>
    </row>
    <row r="55" spans="1:28">
      <c r="A55" s="44" t="str">
        <f>IF(Table1[[#This Row],[NAMA BARANG]]="","",IF(Table1[[#This Row],[TT]]&lt;1,"",COUNT(A$2:A54)+1))</f>
        <v/>
      </c>
      <c r="B55" s="9" t="s">
        <v>4203</v>
      </c>
      <c r="D55" s="51" t="s">
        <v>2626</v>
      </c>
      <c r="E55" s="52">
        <f>IF(Table1[[#This Row],[M5B]]="",Table1[[#This Row],[M5B_h]],SUM(Table1[[#This Row],[M5B_h]],Table1[[#This Row],[M5B]]))</f>
        <v>0</v>
      </c>
      <c r="G55" s="54" t="str">
        <f>IF(Table1[[#This Row],[M1A]]="","",Table1[[#This Row],[M1A]]-Table1[[#This Row],[AWAL]])</f>
        <v/>
      </c>
      <c r="H55" s="54"/>
      <c r="I55" s="52" t="str">
        <f>IF(Table1[[#This Row],[M2A]]="","",SUM(Table1[[#This Row],[M2A]]-Table1[[#This Row],[M2B_h]]))</f>
        <v/>
      </c>
      <c r="J55" s="51">
        <v>3</v>
      </c>
      <c r="K55" s="52">
        <f>IF(Table1[[#This Row],[M3A]]="","",SUM(Table1[[#This Row],[M3A]]-Table1[[#This Row],[M3B_h]]))</f>
        <v>3</v>
      </c>
      <c r="L55" s="51">
        <v>0</v>
      </c>
      <c r="M55" s="52">
        <f>IF(Table1[[#This Row],[M4A]]="","",SUM(Table1[[#This Row],[M4A]]-Table1[[#This Row],[M4B_h]]))</f>
        <v>-3</v>
      </c>
      <c r="N55" s="52"/>
      <c r="O55" s="52" t="str">
        <f>IF(Table1[[#This Row],[M5A]]="","",SUM(Table1[[#This Row],[M5A]]-Table1[[#This Row],[M5B_h]]))</f>
        <v/>
      </c>
      <c r="P55" s="95">
        <f>SUM(Table1[[#This Row],[AWAL]],Table1[[#This Row],[M1B]])</f>
        <v>0</v>
      </c>
      <c r="Q55" s="95">
        <f>SUM(Table1[[#This Row],[M2B]],Table1[[#This Row],[M2B_h]])</f>
        <v>0</v>
      </c>
      <c r="R55" s="95">
        <f>SUM(Table1[[#This Row],[M3B]],Table1[[#This Row],[M3B_h]])</f>
        <v>3</v>
      </c>
      <c r="S55" s="95">
        <f>SUM(Table1[[#This Row],[M4B]],Table1[[#This Row],[M4B_h]])</f>
        <v>0</v>
      </c>
      <c r="T55" s="44"/>
      <c r="U55" s="44"/>
      <c r="V55" s="44"/>
      <c r="W55" s="44"/>
      <c r="X55" s="44"/>
      <c r="Y55" s="44"/>
      <c r="Z55" s="44"/>
      <c r="AA55" s="9" t="s">
        <v>3305</v>
      </c>
    </row>
    <row r="56" spans="1:28">
      <c r="A56" s="44" t="str">
        <f>IF(Table1[[#This Row],[NAMA BARANG]]="","",IF(Table1[[#This Row],[TT]]&lt;1,"",COUNT(A$2:A55)+1))</f>
        <v/>
      </c>
      <c r="B56" s="9" t="s">
        <v>4204</v>
      </c>
      <c r="D56" s="51" t="s">
        <v>2626</v>
      </c>
      <c r="E56" s="52">
        <f>IF(Table1[[#This Row],[M5B]]="",Table1[[#This Row],[M5B_h]],SUM(Table1[[#This Row],[M5B_h]],Table1[[#This Row],[M5B]]))</f>
        <v>0</v>
      </c>
      <c r="G56" s="54" t="str">
        <f>IF(Table1[[#This Row],[M1A]]="","",Table1[[#This Row],[M1A]]-Table1[[#This Row],[AWAL]])</f>
        <v/>
      </c>
      <c r="H56" s="54"/>
      <c r="I56" s="52" t="str">
        <f>IF(Table1[[#This Row],[M2A]]="","",SUM(Table1[[#This Row],[M2A]]-Table1[[#This Row],[M2B_h]]))</f>
        <v/>
      </c>
      <c r="J56" s="51">
        <v>1</v>
      </c>
      <c r="K56" s="52">
        <f>IF(Table1[[#This Row],[M3A]]="","",SUM(Table1[[#This Row],[M3A]]-Table1[[#This Row],[M3B_h]]))</f>
        <v>1</v>
      </c>
      <c r="L56" s="51">
        <v>0</v>
      </c>
      <c r="M56" s="52">
        <f>IF(Table1[[#This Row],[M4A]]="","",SUM(Table1[[#This Row],[M4A]]-Table1[[#This Row],[M4B_h]]))</f>
        <v>-1</v>
      </c>
      <c r="N56" s="52"/>
      <c r="O56" s="52" t="str">
        <f>IF(Table1[[#This Row],[M5A]]="","",SUM(Table1[[#This Row],[M5A]]-Table1[[#This Row],[M5B_h]]))</f>
        <v/>
      </c>
      <c r="P56" s="95">
        <f>SUM(Table1[[#This Row],[AWAL]],Table1[[#This Row],[M1B]])</f>
        <v>0</v>
      </c>
      <c r="Q56" s="95">
        <f>SUM(Table1[[#This Row],[M2B]],Table1[[#This Row],[M2B_h]])</f>
        <v>0</v>
      </c>
      <c r="R56" s="95">
        <f>SUM(Table1[[#This Row],[M3B]],Table1[[#This Row],[M3B_h]])</f>
        <v>1</v>
      </c>
      <c r="S56" s="95">
        <f>SUM(Table1[[#This Row],[M4B]],Table1[[#This Row],[M4B_h]])</f>
        <v>0</v>
      </c>
      <c r="T56" s="44"/>
      <c r="U56" s="44"/>
      <c r="V56" s="44"/>
      <c r="W56" s="44"/>
      <c r="X56" s="44"/>
      <c r="Y56" s="44"/>
      <c r="Z56" s="44"/>
      <c r="AA56" s="9" t="s">
        <v>3306</v>
      </c>
    </row>
    <row r="57" spans="1:28">
      <c r="A57" s="9" t="str">
        <f>IF(Table1[[#This Row],[NAMA BARANG]]="","",IF(Table1[[#This Row],[TT]]&lt;1,"",COUNT(A$2:A56)+1))</f>
        <v/>
      </c>
      <c r="B57" s="9" t="s">
        <v>24</v>
      </c>
      <c r="D57" s="51" t="s">
        <v>25</v>
      </c>
      <c r="E57" s="51">
        <f>IF(Table1[[#This Row],[M5B]]="",Table1[[#This Row],[M5B_h]],SUM(Table1[[#This Row],[M5B_h]],Table1[[#This Row],[M5B]]))</f>
        <v>0</v>
      </c>
      <c r="F57" s="53"/>
      <c r="G57" s="53" t="str">
        <f>IF(Table1[[#This Row],[M1A]]="","",Table1[[#This Row],[M1A]]-Table1[[#This Row],[AWAL]])</f>
        <v/>
      </c>
      <c r="H57" s="53"/>
      <c r="I57" s="51" t="str">
        <f>IF(Table1[[#This Row],[M2A]]="","",SUM(Table1[[#This Row],[M2A]]-Table1[[#This Row],[M2B_h]]))</f>
        <v/>
      </c>
      <c r="J57" s="9"/>
      <c r="K57" s="51" t="str">
        <f>IF(Table1[[#This Row],[M3A]]="","",SUM(Table1[[#This Row],[M3A]]-Table1[[#This Row],[M3B_h]]))</f>
        <v/>
      </c>
      <c r="L57" s="9"/>
      <c r="M57" s="51" t="str">
        <f>IF(Table1[[#This Row],[M4A]]="","",SUM(Table1[[#This Row],[M4A]]-Table1[[#This Row],[M4B_h]]))</f>
        <v/>
      </c>
      <c r="O57" s="51" t="str">
        <f>IF(Table1[[#This Row],[M5A]]="","",SUM(Table1[[#This Row],[M5A]]-Table1[[#This Row],[M5B_h]]))</f>
        <v/>
      </c>
      <c r="P57" s="95">
        <f>SUM(Table1[[#This Row],[AWAL]],Table1[[#This Row],[M1B]])</f>
        <v>0</v>
      </c>
      <c r="Q57" s="95">
        <f>SUM(Table1[[#This Row],[M2B]],Table1[[#This Row],[M2B_h]])</f>
        <v>0</v>
      </c>
      <c r="R57" s="95">
        <f>SUM(Table1[[#This Row],[M3B]],Table1[[#This Row],[M3B_h]])</f>
        <v>0</v>
      </c>
      <c r="S57" s="95">
        <f>SUM(Table1[[#This Row],[M4B]],Table1[[#This Row],[M4B_h]])</f>
        <v>0</v>
      </c>
      <c r="T57" s="44"/>
      <c r="U57" s="44"/>
      <c r="V57" s="44"/>
      <c r="W57" s="44"/>
      <c r="X57" s="44"/>
      <c r="Y57" s="44"/>
      <c r="Z57" s="44"/>
      <c r="AA57" s="9" t="s">
        <v>3307</v>
      </c>
    </row>
    <row r="58" spans="1:28">
      <c r="A58" s="9" t="str">
        <f>IF(Table1[[#This Row],[NAMA BARANG]]="","",IF(Table1[[#This Row],[TT]]&lt;1,"",COUNT(A$2:A57)+1))</f>
        <v/>
      </c>
      <c r="B58" s="9" t="s">
        <v>26</v>
      </c>
      <c r="D58" s="51" t="s">
        <v>14</v>
      </c>
      <c r="E58" s="51">
        <f>IF(Table1[[#This Row],[M5B]]="",Table1[[#This Row],[M5B_h]],SUM(Table1[[#This Row],[M5B_h]],Table1[[#This Row],[M5B]]))</f>
        <v>0</v>
      </c>
      <c r="F58" s="53"/>
      <c r="G58" s="53" t="str">
        <f>IF(Table1[[#This Row],[M1A]]="","",Table1[[#This Row],[M1A]]-Table1[[#This Row],[AWAL]])</f>
        <v/>
      </c>
      <c r="H58" s="53"/>
      <c r="I58" s="51" t="str">
        <f>IF(Table1[[#This Row],[M2A]]="","",SUM(Table1[[#This Row],[M2A]]-Table1[[#This Row],[M2B_h]]))</f>
        <v/>
      </c>
      <c r="J58" s="9"/>
      <c r="K58" s="51" t="str">
        <f>IF(Table1[[#This Row],[M3A]]="","",SUM(Table1[[#This Row],[M3A]]-Table1[[#This Row],[M3B_h]]))</f>
        <v/>
      </c>
      <c r="L58" s="9"/>
      <c r="M58" s="51" t="str">
        <f>IF(Table1[[#This Row],[M4A]]="","",SUM(Table1[[#This Row],[M4A]]-Table1[[#This Row],[M4B_h]]))</f>
        <v/>
      </c>
      <c r="O58" s="51" t="str">
        <f>IF(Table1[[#This Row],[M5A]]="","",SUM(Table1[[#This Row],[M5A]]-Table1[[#This Row],[M5B_h]]))</f>
        <v/>
      </c>
      <c r="P58" s="95">
        <f>SUM(Table1[[#This Row],[AWAL]],Table1[[#This Row],[M1B]])</f>
        <v>0</v>
      </c>
      <c r="Q58" s="95">
        <f>SUM(Table1[[#This Row],[M2B]],Table1[[#This Row],[M2B_h]])</f>
        <v>0</v>
      </c>
      <c r="R58" s="95">
        <f>SUM(Table1[[#This Row],[M3B]],Table1[[#This Row],[M3B_h]])</f>
        <v>0</v>
      </c>
      <c r="S58" s="95">
        <f>SUM(Table1[[#This Row],[M4B]],Table1[[#This Row],[M4B_h]])</f>
        <v>0</v>
      </c>
      <c r="T58" s="44"/>
      <c r="U58" s="44"/>
      <c r="V58" s="44"/>
      <c r="W58" s="44"/>
      <c r="X58" s="44"/>
      <c r="Y58" s="44"/>
      <c r="Z58" s="44"/>
      <c r="AA58" s="9" t="s">
        <v>3308</v>
      </c>
    </row>
    <row r="59" spans="1:28">
      <c r="A59" s="9" t="str">
        <f>IF(Table1[[#This Row],[NAMA BARANG]]="","",IF(Table1[[#This Row],[TT]]&lt;1,"",COUNT(A$2:A58)+1))</f>
        <v/>
      </c>
      <c r="B59" s="9" t="s">
        <v>27</v>
      </c>
      <c r="D59" s="51" t="s">
        <v>28</v>
      </c>
      <c r="E59" s="51">
        <f>IF(Table1[[#This Row],[M5B]]="",Table1[[#This Row],[M5B_h]],SUM(Table1[[#This Row],[M5B_h]],Table1[[#This Row],[M5B]]))</f>
        <v>0</v>
      </c>
      <c r="F59" s="53"/>
      <c r="G59" s="53" t="str">
        <f>IF(Table1[[#This Row],[M1A]]="","",Table1[[#This Row],[M1A]]-Table1[[#This Row],[AWAL]])</f>
        <v/>
      </c>
      <c r="H59" s="53"/>
      <c r="I59" s="51" t="str">
        <f>IF(Table1[[#This Row],[M2A]]="","",SUM(Table1[[#This Row],[M2A]]-Table1[[#This Row],[M2B_h]]))</f>
        <v/>
      </c>
      <c r="J59" s="9"/>
      <c r="K59" s="51" t="str">
        <f>IF(Table1[[#This Row],[M3A]]="","",SUM(Table1[[#This Row],[M3A]]-Table1[[#This Row],[M3B_h]]))</f>
        <v/>
      </c>
      <c r="L59" s="9"/>
      <c r="M59" s="51" t="str">
        <f>IF(Table1[[#This Row],[M4A]]="","",SUM(Table1[[#This Row],[M4A]]-Table1[[#This Row],[M4B_h]]))</f>
        <v/>
      </c>
      <c r="O59" s="51" t="str">
        <f>IF(Table1[[#This Row],[M5A]]="","",SUM(Table1[[#This Row],[M5A]]-Table1[[#This Row],[M5B_h]]))</f>
        <v/>
      </c>
      <c r="P59" s="95">
        <f>SUM(Table1[[#This Row],[AWAL]],Table1[[#This Row],[M1B]])</f>
        <v>0</v>
      </c>
      <c r="Q59" s="95">
        <f>SUM(Table1[[#This Row],[M2B]],Table1[[#This Row],[M2B_h]])</f>
        <v>0</v>
      </c>
      <c r="R59" s="95">
        <f>SUM(Table1[[#This Row],[M3B]],Table1[[#This Row],[M3B_h]])</f>
        <v>0</v>
      </c>
      <c r="S59" s="95">
        <f>SUM(Table1[[#This Row],[M4B]],Table1[[#This Row],[M4B_h]])</f>
        <v>0</v>
      </c>
      <c r="T59" s="44"/>
      <c r="U59" s="44"/>
      <c r="V59" s="44"/>
      <c r="W59" s="44"/>
      <c r="X59" s="44"/>
      <c r="Y59" s="44"/>
      <c r="Z59" s="44"/>
      <c r="AA59" s="9" t="s">
        <v>3309</v>
      </c>
    </row>
    <row r="60" spans="1:28">
      <c r="A60" s="9" t="str">
        <f>IF(Table1[[#This Row],[NAMA BARANG]]="","",IF(Table1[[#This Row],[TT]]&lt;1,"",COUNT(A$2:A59)+1))</f>
        <v/>
      </c>
      <c r="B60" s="9" t="s">
        <v>29</v>
      </c>
      <c r="D60" s="51">
        <v>60</v>
      </c>
      <c r="E60" s="51">
        <f>IF(Table1[[#This Row],[M5B]]="",Table1[[#This Row],[M5B_h]],SUM(Table1[[#This Row],[M5B_h]],Table1[[#This Row],[M5B]]))</f>
        <v>0</v>
      </c>
      <c r="F60" s="53"/>
      <c r="G60" s="53" t="str">
        <f>IF(Table1[[#This Row],[M1A]]="","",Table1[[#This Row],[M1A]]-Table1[[#This Row],[AWAL]])</f>
        <v/>
      </c>
      <c r="H60" s="53"/>
      <c r="I60" s="51" t="str">
        <f>IF(Table1[[#This Row],[M2A]]="","",SUM(Table1[[#This Row],[M2A]]-Table1[[#This Row],[M2B_h]]))</f>
        <v/>
      </c>
      <c r="J60" s="9"/>
      <c r="K60" s="51" t="str">
        <f>IF(Table1[[#This Row],[M3A]]="","",SUM(Table1[[#This Row],[M3A]]-Table1[[#This Row],[M3B_h]]))</f>
        <v/>
      </c>
      <c r="L60" s="9"/>
      <c r="M60" s="51" t="str">
        <f>IF(Table1[[#This Row],[M4A]]="","",SUM(Table1[[#This Row],[M4A]]-Table1[[#This Row],[M4B_h]]))</f>
        <v/>
      </c>
      <c r="O60" s="51" t="str">
        <f>IF(Table1[[#This Row],[M5A]]="","",SUM(Table1[[#This Row],[M5A]]-Table1[[#This Row],[M5B_h]]))</f>
        <v/>
      </c>
      <c r="P60" s="95">
        <f>SUM(Table1[[#This Row],[AWAL]],Table1[[#This Row],[M1B]])</f>
        <v>0</v>
      </c>
      <c r="Q60" s="95">
        <f>SUM(Table1[[#This Row],[M2B]],Table1[[#This Row],[M2B_h]])</f>
        <v>0</v>
      </c>
      <c r="R60" s="95">
        <f>SUM(Table1[[#This Row],[M3B]],Table1[[#This Row],[M3B_h]])</f>
        <v>0</v>
      </c>
      <c r="S60" s="95">
        <f>SUM(Table1[[#This Row],[M4B]],Table1[[#This Row],[M4B_h]])</f>
        <v>0</v>
      </c>
      <c r="T60" s="44"/>
      <c r="U60" s="44"/>
      <c r="V60" s="44"/>
      <c r="W60" s="44"/>
      <c r="X60" s="44"/>
      <c r="Y60" s="44"/>
      <c r="Z60" s="44"/>
      <c r="AA60" s="9" t="s">
        <v>3310</v>
      </c>
    </row>
    <row r="61" spans="1:28">
      <c r="A61" s="9" t="str">
        <f>IF(Table1[[#This Row],[NAMA BARANG]]="","",IF(Table1[[#This Row],[TT]]&lt;1,"",COUNT(A$2:A60)+1))</f>
        <v/>
      </c>
      <c r="B61" s="9" t="s">
        <v>30</v>
      </c>
      <c r="D61" s="51">
        <v>60</v>
      </c>
      <c r="E61" s="51">
        <f>IF(Table1[[#This Row],[M5B]]="",Table1[[#This Row],[M5B_h]],SUM(Table1[[#This Row],[M5B_h]],Table1[[#This Row],[M5B]]))</f>
        <v>0</v>
      </c>
      <c r="F61" s="53"/>
      <c r="G61" s="53" t="str">
        <f>IF(Table1[[#This Row],[M1A]]="","",Table1[[#This Row],[M1A]]-Table1[[#This Row],[AWAL]])</f>
        <v/>
      </c>
      <c r="H61" s="53"/>
      <c r="I61" s="51" t="str">
        <f>IF(Table1[[#This Row],[M2A]]="","",SUM(Table1[[#This Row],[M2A]]-Table1[[#This Row],[M2B_h]]))</f>
        <v/>
      </c>
      <c r="J61" s="9"/>
      <c r="K61" s="51" t="str">
        <f>IF(Table1[[#This Row],[M3A]]="","",SUM(Table1[[#This Row],[M3A]]-Table1[[#This Row],[M3B_h]]))</f>
        <v/>
      </c>
      <c r="L61" s="9"/>
      <c r="M61" s="51" t="str">
        <f>IF(Table1[[#This Row],[M4A]]="","",SUM(Table1[[#This Row],[M4A]]-Table1[[#This Row],[M4B_h]]))</f>
        <v/>
      </c>
      <c r="O61" s="51" t="str">
        <f>IF(Table1[[#This Row],[M5A]]="","",SUM(Table1[[#This Row],[M5A]]-Table1[[#This Row],[M5B_h]]))</f>
        <v/>
      </c>
      <c r="P61" s="95">
        <f>SUM(Table1[[#This Row],[AWAL]],Table1[[#This Row],[M1B]])</f>
        <v>0</v>
      </c>
      <c r="Q61" s="95">
        <f>SUM(Table1[[#This Row],[M2B]],Table1[[#This Row],[M2B_h]])</f>
        <v>0</v>
      </c>
      <c r="R61" s="95">
        <f>SUM(Table1[[#This Row],[M3B]],Table1[[#This Row],[M3B_h]])</f>
        <v>0</v>
      </c>
      <c r="S61" s="95">
        <f>SUM(Table1[[#This Row],[M4B]],Table1[[#This Row],[M4B_h]])</f>
        <v>0</v>
      </c>
      <c r="T61" s="44"/>
      <c r="U61" s="44"/>
      <c r="V61" s="44"/>
      <c r="W61" s="44"/>
      <c r="X61" s="44"/>
      <c r="Y61" s="44"/>
      <c r="Z61" s="44"/>
      <c r="AA61" s="9" t="s">
        <v>3311</v>
      </c>
    </row>
    <row r="62" spans="1:28">
      <c r="A62" s="44">
        <f>IF(Table1[[#This Row],[NAMA BARANG]]="","",IF(Table1[[#This Row],[TT]]&lt;1,"",COUNT(A$2:A61)+1))</f>
        <v>19</v>
      </c>
      <c r="B62" s="9" t="s">
        <v>3117</v>
      </c>
      <c r="C62" s="51">
        <v>1</v>
      </c>
      <c r="D62" s="51" t="s">
        <v>2621</v>
      </c>
      <c r="E62" s="52">
        <f>IF(Table1[[#This Row],[M5B]]="",Table1[[#This Row],[M5B_h]],SUM(Table1[[#This Row],[M5B_h]],Table1[[#This Row],[M5B]]))</f>
        <v>1</v>
      </c>
      <c r="F62" s="54"/>
      <c r="G62" s="54" t="str">
        <f>IF(Table1[[#This Row],[M1A]]="","",Table1[[#This Row],[M1A]]-Table1[[#This Row],[AWAL]])</f>
        <v/>
      </c>
      <c r="H62" s="54"/>
      <c r="I62" s="52" t="str">
        <f>IF(Table1[[#This Row],[M2A]]="","",SUM(Table1[[#This Row],[M2A]]-Table1[[#This Row],[M2B_h]]))</f>
        <v/>
      </c>
      <c r="K62" s="52" t="str">
        <f>IF(Table1[[#This Row],[M3A]]="","",SUM(Table1[[#This Row],[M3A]]-Table1[[#This Row],[M3B_h]]))</f>
        <v/>
      </c>
      <c r="M62" s="52" t="str">
        <f>IF(Table1[[#This Row],[M4A]]="","",SUM(Table1[[#This Row],[M4A]]-Table1[[#This Row],[M4B_h]]))</f>
        <v/>
      </c>
      <c r="N62" s="52"/>
      <c r="O62" s="52" t="str">
        <f>IF(Table1[[#This Row],[M5A]]="","",SUM(Table1[[#This Row],[M5A]]-Table1[[#This Row],[M5B_h]]))</f>
        <v/>
      </c>
      <c r="P62" s="95">
        <f>SUM(Table1[[#This Row],[AWAL]],Table1[[#This Row],[M1B]])</f>
        <v>1</v>
      </c>
      <c r="Q62" s="95">
        <f>SUM(Table1[[#This Row],[M2B]],Table1[[#This Row],[M2B_h]])</f>
        <v>1</v>
      </c>
      <c r="R62" s="95">
        <f>SUM(Table1[[#This Row],[M3B]],Table1[[#This Row],[M3B_h]])</f>
        <v>1</v>
      </c>
      <c r="S62" s="95">
        <f>SUM(Table1[[#This Row],[M4B]],Table1[[#This Row],[M4B_h]])</f>
        <v>1</v>
      </c>
      <c r="T62" s="44"/>
      <c r="U62" s="44"/>
      <c r="V62" s="44"/>
      <c r="W62" s="44"/>
      <c r="X62" s="44"/>
      <c r="Y62" s="44"/>
      <c r="Z62" s="44"/>
      <c r="AA62" s="9" t="s">
        <v>3312</v>
      </c>
    </row>
    <row r="63" spans="1:28">
      <c r="A63" s="44">
        <f>IF(Table1[[#This Row],[NAMA BARANG]]="","",IF(Table1[[#This Row],[TT]]&lt;1,"",COUNT(A$2:A62)+1))</f>
        <v>20</v>
      </c>
      <c r="B63" s="9" t="s">
        <v>3119</v>
      </c>
      <c r="C63" s="51">
        <v>5</v>
      </c>
      <c r="D63" s="51" t="s">
        <v>2695</v>
      </c>
      <c r="E63" s="52">
        <f>IF(Table1[[#This Row],[M5B]]="",Table1[[#This Row],[M5B_h]],SUM(Table1[[#This Row],[M5B_h]],Table1[[#This Row],[M5B]]))</f>
        <v>3</v>
      </c>
      <c r="F63" s="54"/>
      <c r="G63" s="54" t="str">
        <f>IF(Table1[[#This Row],[M1A]]="","",Table1[[#This Row],[M1A]]-Table1[[#This Row],[AWAL]])</f>
        <v/>
      </c>
      <c r="H63" s="54"/>
      <c r="I63" s="52" t="str">
        <f>IF(Table1[[#This Row],[M2A]]="","",SUM(Table1[[#This Row],[M2A]]-Table1[[#This Row],[M2B_h]]))</f>
        <v/>
      </c>
      <c r="J63" s="51">
        <v>4</v>
      </c>
      <c r="K63" s="52">
        <f>IF(Table1[[#This Row],[M3A]]="","",SUM(Table1[[#This Row],[M3A]]-Table1[[#This Row],[M3B_h]]))</f>
        <v>-1</v>
      </c>
      <c r="L63" s="51">
        <v>3</v>
      </c>
      <c r="M63" s="52">
        <f>IF(Table1[[#This Row],[M4A]]="","",SUM(Table1[[#This Row],[M4A]]-Table1[[#This Row],[M4B_h]]))</f>
        <v>-1</v>
      </c>
      <c r="N63" s="52"/>
      <c r="O63" s="52" t="str">
        <f>IF(Table1[[#This Row],[M5A]]="","",SUM(Table1[[#This Row],[M5A]]-Table1[[#This Row],[M5B_h]]))</f>
        <v/>
      </c>
      <c r="P63" s="95">
        <f>SUM(Table1[[#This Row],[AWAL]],Table1[[#This Row],[M1B]])</f>
        <v>5</v>
      </c>
      <c r="Q63" s="95">
        <f>SUM(Table1[[#This Row],[M2B]],Table1[[#This Row],[M2B_h]])</f>
        <v>5</v>
      </c>
      <c r="R63" s="95">
        <f>SUM(Table1[[#This Row],[M3B]],Table1[[#This Row],[M3B_h]])</f>
        <v>4</v>
      </c>
      <c r="S63" s="95">
        <f>SUM(Table1[[#This Row],[M4B]],Table1[[#This Row],[M4B_h]])</f>
        <v>3</v>
      </c>
      <c r="T63" s="44"/>
      <c r="U63" s="44"/>
      <c r="V63" s="44"/>
      <c r="W63" s="44"/>
      <c r="X63" s="44"/>
      <c r="Y63" s="44"/>
      <c r="Z63" s="44"/>
      <c r="AA63" s="9" t="s">
        <v>3313</v>
      </c>
    </row>
    <row r="64" spans="1:28">
      <c r="A64" s="44" t="str">
        <f>IF(Table1[[#This Row],[NAMA BARANG]]="","",IF(Table1[[#This Row],[TT]]&lt;1,"",COUNT(A$2:A63)+1))</f>
        <v/>
      </c>
      <c r="B64" s="9" t="s">
        <v>3118</v>
      </c>
      <c r="D64" s="51" t="s">
        <v>2695</v>
      </c>
      <c r="E64" s="52">
        <f>IF(Table1[[#This Row],[M5B]]="",Table1[[#This Row],[M5B_h]],SUM(Table1[[#This Row],[M5B_h]],Table1[[#This Row],[M5B]]))</f>
        <v>0</v>
      </c>
      <c r="F64" s="54"/>
      <c r="G64" s="54" t="str">
        <f>IF(Table1[[#This Row],[M1A]]="","",Table1[[#This Row],[M1A]]-Table1[[#This Row],[AWAL]])</f>
        <v/>
      </c>
      <c r="H64" s="54"/>
      <c r="I64" s="52" t="str">
        <f>IF(Table1[[#This Row],[M2A]]="","",SUM(Table1[[#This Row],[M2A]]-Table1[[#This Row],[M2B_h]]))</f>
        <v/>
      </c>
      <c r="K64" s="52" t="str">
        <f>IF(Table1[[#This Row],[M3A]]="","",SUM(Table1[[#This Row],[M3A]]-Table1[[#This Row],[M3B_h]]))</f>
        <v/>
      </c>
      <c r="M64" s="52" t="str">
        <f>IF(Table1[[#This Row],[M4A]]="","",SUM(Table1[[#This Row],[M4A]]-Table1[[#This Row],[M4B_h]]))</f>
        <v/>
      </c>
      <c r="N64" s="52"/>
      <c r="O64" s="52" t="str">
        <f>IF(Table1[[#This Row],[M5A]]="","",SUM(Table1[[#This Row],[M5A]]-Table1[[#This Row],[M5B_h]]))</f>
        <v/>
      </c>
      <c r="P64" s="95">
        <f>SUM(Table1[[#This Row],[AWAL]],Table1[[#This Row],[M1B]])</f>
        <v>0</v>
      </c>
      <c r="Q64" s="95">
        <f>SUM(Table1[[#This Row],[M2B]],Table1[[#This Row],[M2B_h]])</f>
        <v>0</v>
      </c>
      <c r="R64" s="95">
        <f>SUM(Table1[[#This Row],[M3B]],Table1[[#This Row],[M3B_h]])</f>
        <v>0</v>
      </c>
      <c r="S64" s="95">
        <f>SUM(Table1[[#This Row],[M4B]],Table1[[#This Row],[M4B_h]])</f>
        <v>0</v>
      </c>
      <c r="T64" s="44"/>
      <c r="U64" s="44"/>
      <c r="V64" s="44"/>
      <c r="W64" s="44"/>
      <c r="X64" s="44"/>
      <c r="Y64" s="44"/>
      <c r="Z64" s="44"/>
      <c r="AA64" s="9" t="s">
        <v>3314</v>
      </c>
      <c r="AB64" s="9">
        <v>1</v>
      </c>
    </row>
    <row r="65" spans="1:28">
      <c r="A65" s="44">
        <f>IF(Table1[[#This Row],[NAMA BARANG]]="","",IF(Table1[[#This Row],[TT]]&lt;1,"",COUNT(A$2:A64)+1))</f>
        <v>21</v>
      </c>
      <c r="B65" s="9" t="s">
        <v>3120</v>
      </c>
      <c r="C65" s="51">
        <v>4</v>
      </c>
      <c r="D65" s="51" t="s">
        <v>2695</v>
      </c>
      <c r="E65" s="52">
        <f>IF(Table1[[#This Row],[M5B]]="",Table1[[#This Row],[M5B_h]],SUM(Table1[[#This Row],[M5B_h]],Table1[[#This Row],[M5B]]))</f>
        <v>4</v>
      </c>
      <c r="F65" s="54"/>
      <c r="G65" s="54" t="str">
        <f>IF(Table1[[#This Row],[M1A]]="","",Table1[[#This Row],[M1A]]-Table1[[#This Row],[AWAL]])</f>
        <v/>
      </c>
      <c r="H65" s="54"/>
      <c r="I65" s="52" t="str">
        <f>IF(Table1[[#This Row],[M2A]]="","",SUM(Table1[[#This Row],[M2A]]-Table1[[#This Row],[M2B_h]]))</f>
        <v/>
      </c>
      <c r="K65" s="52" t="str">
        <f>IF(Table1[[#This Row],[M3A]]="","",SUM(Table1[[#This Row],[M3A]]-Table1[[#This Row],[M3B_h]]))</f>
        <v/>
      </c>
      <c r="M65" s="52" t="str">
        <f>IF(Table1[[#This Row],[M4A]]="","",SUM(Table1[[#This Row],[M4A]]-Table1[[#This Row],[M4B_h]]))</f>
        <v/>
      </c>
      <c r="N65" s="52"/>
      <c r="O65" s="52" t="str">
        <f>IF(Table1[[#This Row],[M5A]]="","",SUM(Table1[[#This Row],[M5A]]-Table1[[#This Row],[M5B_h]]))</f>
        <v/>
      </c>
      <c r="P65" s="95">
        <f>SUM(Table1[[#This Row],[AWAL]],Table1[[#This Row],[M1B]])</f>
        <v>4</v>
      </c>
      <c r="Q65" s="95">
        <f>SUM(Table1[[#This Row],[M2B]],Table1[[#This Row],[M2B_h]])</f>
        <v>4</v>
      </c>
      <c r="R65" s="95">
        <f>SUM(Table1[[#This Row],[M3B]],Table1[[#This Row],[M3B_h]])</f>
        <v>4</v>
      </c>
      <c r="S65" s="95">
        <f>SUM(Table1[[#This Row],[M4B]],Table1[[#This Row],[M4B_h]])</f>
        <v>4</v>
      </c>
      <c r="T65" s="44"/>
      <c r="U65" s="44"/>
      <c r="V65" s="44"/>
      <c r="W65" s="44"/>
      <c r="X65" s="44"/>
      <c r="Y65" s="44"/>
      <c r="Z65" s="44"/>
      <c r="AA65" s="9" t="s">
        <v>3315</v>
      </c>
    </row>
    <row r="66" spans="1:28">
      <c r="A66" s="44">
        <f>IF(Table1[[#This Row],[NAMA BARANG]]="","",IF(Table1[[#This Row],[TT]]&lt;1,"",COUNT(A$2:A65)+1))</f>
        <v>22</v>
      </c>
      <c r="B66" s="9" t="s">
        <v>3121</v>
      </c>
      <c r="C66" s="51">
        <v>4</v>
      </c>
      <c r="D66" s="51" t="s">
        <v>2695</v>
      </c>
      <c r="E66" s="52">
        <f>IF(Table1[[#This Row],[M5B]]="",Table1[[#This Row],[M5B_h]],SUM(Table1[[#This Row],[M5B_h]],Table1[[#This Row],[M5B]]))</f>
        <v>4</v>
      </c>
      <c r="F66" s="54"/>
      <c r="G66" s="54" t="str">
        <f>IF(Table1[[#This Row],[M1A]]="","",Table1[[#This Row],[M1A]]-Table1[[#This Row],[AWAL]])</f>
        <v/>
      </c>
      <c r="H66" s="54"/>
      <c r="I66" s="52" t="str">
        <f>IF(Table1[[#This Row],[M2A]]="","",SUM(Table1[[#This Row],[M2A]]-Table1[[#This Row],[M2B_h]]))</f>
        <v/>
      </c>
      <c r="K66" s="52" t="str">
        <f>IF(Table1[[#This Row],[M3A]]="","",SUM(Table1[[#This Row],[M3A]]-Table1[[#This Row],[M3B_h]]))</f>
        <v/>
      </c>
      <c r="M66" s="52" t="str">
        <f>IF(Table1[[#This Row],[M4A]]="","",SUM(Table1[[#This Row],[M4A]]-Table1[[#This Row],[M4B_h]]))</f>
        <v/>
      </c>
      <c r="N66" s="52"/>
      <c r="O66" s="52" t="str">
        <f>IF(Table1[[#This Row],[M5A]]="","",SUM(Table1[[#This Row],[M5A]]-Table1[[#This Row],[M5B_h]]))</f>
        <v/>
      </c>
      <c r="P66" s="95">
        <f>SUM(Table1[[#This Row],[AWAL]],Table1[[#This Row],[M1B]])</f>
        <v>4</v>
      </c>
      <c r="Q66" s="95">
        <f>SUM(Table1[[#This Row],[M2B]],Table1[[#This Row],[M2B_h]])</f>
        <v>4</v>
      </c>
      <c r="R66" s="95">
        <f>SUM(Table1[[#This Row],[M3B]],Table1[[#This Row],[M3B_h]])</f>
        <v>4</v>
      </c>
      <c r="S66" s="95">
        <f>SUM(Table1[[#This Row],[M4B]],Table1[[#This Row],[M4B_h]])</f>
        <v>4</v>
      </c>
      <c r="T66" s="44"/>
      <c r="U66" s="44"/>
      <c r="V66" s="44"/>
      <c r="W66" s="44"/>
      <c r="X66" s="44"/>
      <c r="Y66" s="44"/>
      <c r="Z66" s="44"/>
      <c r="AA66" s="9" t="s">
        <v>3316</v>
      </c>
    </row>
    <row r="67" spans="1:28">
      <c r="A67" s="9">
        <f>IF(Table1[[#This Row],[NAMA BARANG]]="","",IF(Table1[[#This Row],[TT]]&lt;1,"",COUNT(A$2:A66)+1))</f>
        <v>23</v>
      </c>
      <c r="B67" s="9" t="s">
        <v>31</v>
      </c>
      <c r="C67" s="51">
        <v>1</v>
      </c>
      <c r="D67" s="51" t="s">
        <v>32</v>
      </c>
      <c r="E67" s="51">
        <f>IF(Table1[[#This Row],[M5B]]="",Table1[[#This Row],[M5B_h]],SUM(Table1[[#This Row],[M5B_h]],Table1[[#This Row],[M5B]]))</f>
        <v>1</v>
      </c>
      <c r="F67" s="53"/>
      <c r="G67" s="53" t="str">
        <f>IF(Table1[[#This Row],[M1A]]="","",Table1[[#This Row],[M1A]]-Table1[[#This Row],[AWAL]])</f>
        <v/>
      </c>
      <c r="H67" s="53"/>
      <c r="I67" s="51" t="str">
        <f>IF(Table1[[#This Row],[M2A]]="","",SUM(Table1[[#This Row],[M2A]]-Table1[[#This Row],[M2B_h]]))</f>
        <v/>
      </c>
      <c r="J67" s="9"/>
      <c r="K67" s="51" t="str">
        <f>IF(Table1[[#This Row],[M3A]]="","",SUM(Table1[[#This Row],[M3A]]-Table1[[#This Row],[M3B_h]]))</f>
        <v/>
      </c>
      <c r="L67" s="9"/>
      <c r="M67" s="51" t="str">
        <f>IF(Table1[[#This Row],[M4A]]="","",SUM(Table1[[#This Row],[M4A]]-Table1[[#This Row],[M4B_h]]))</f>
        <v/>
      </c>
      <c r="O67" s="51" t="str">
        <f>IF(Table1[[#This Row],[M5A]]="","",SUM(Table1[[#This Row],[M5A]]-Table1[[#This Row],[M5B_h]]))</f>
        <v/>
      </c>
      <c r="P67" s="95">
        <f>SUM(Table1[[#This Row],[AWAL]],Table1[[#This Row],[M1B]])</f>
        <v>1</v>
      </c>
      <c r="Q67" s="95">
        <f>SUM(Table1[[#This Row],[M2B]],Table1[[#This Row],[M2B_h]])</f>
        <v>1</v>
      </c>
      <c r="R67" s="95">
        <f>SUM(Table1[[#This Row],[M3B]],Table1[[#This Row],[M3B_h]])</f>
        <v>1</v>
      </c>
      <c r="S67" s="95">
        <f>SUM(Table1[[#This Row],[M4B]],Table1[[#This Row],[M4B_h]])</f>
        <v>1</v>
      </c>
      <c r="T67" s="44"/>
      <c r="U67" s="44"/>
      <c r="V67" s="44"/>
      <c r="W67" s="44"/>
      <c r="X67" s="44"/>
      <c r="Y67" s="44"/>
      <c r="Z67" s="44"/>
      <c r="AA67" s="9" t="s">
        <v>3317</v>
      </c>
    </row>
    <row r="68" spans="1:28">
      <c r="A68" s="44" t="str">
        <f>IF(Table1[[#This Row],[NAMA BARANG]]="","",IF(Table1[[#This Row],[TT]]&lt;1,"",COUNT(A$2:A67)+1))</f>
        <v/>
      </c>
      <c r="B68" s="9" t="s">
        <v>3037</v>
      </c>
      <c r="D68" s="51" t="s">
        <v>2620</v>
      </c>
      <c r="E68" s="52">
        <f>IF(Table1[[#This Row],[M5B]]="",Table1[[#This Row],[M5B_h]],SUM(Table1[[#This Row],[M5B_h]],Table1[[#This Row],[M5B]]))</f>
        <v>0</v>
      </c>
      <c r="F68" s="54"/>
      <c r="G68" s="54" t="str">
        <f>IF(Table1[[#This Row],[M1A]]="","",Table1[[#This Row],[M1A]]-Table1[[#This Row],[AWAL]])</f>
        <v/>
      </c>
      <c r="H68" s="54"/>
      <c r="I68" s="51" t="str">
        <f>IF(Table1[[#This Row],[M2A]]="","",SUM(Table1[[#This Row],[M2A]]-Table1[[#This Row],[M2B_h]]))</f>
        <v/>
      </c>
      <c r="K68" s="52" t="str">
        <f>IF(Table1[[#This Row],[M3A]]="","",SUM(Table1[[#This Row],[M3A]]-Table1[[#This Row],[M3B_h]]))</f>
        <v/>
      </c>
      <c r="M68" s="52" t="str">
        <f>IF(Table1[[#This Row],[M4A]]="","",SUM(Table1[[#This Row],[M4A]]-Table1[[#This Row],[M4B_h]]))</f>
        <v/>
      </c>
      <c r="N68" s="52"/>
      <c r="O68" s="52" t="str">
        <f>IF(Table1[[#This Row],[M5A]]="","",SUM(Table1[[#This Row],[M5A]]-Table1[[#This Row],[M5B_h]]))</f>
        <v/>
      </c>
      <c r="P68" s="95">
        <f>SUM(Table1[[#This Row],[AWAL]],Table1[[#This Row],[M1B]])</f>
        <v>0</v>
      </c>
      <c r="Q68" s="95">
        <f>SUM(Table1[[#This Row],[M2B]],Table1[[#This Row],[M2B_h]])</f>
        <v>0</v>
      </c>
      <c r="R68" s="95">
        <f>SUM(Table1[[#This Row],[M3B]],Table1[[#This Row],[M3B_h]])</f>
        <v>0</v>
      </c>
      <c r="S68" s="95">
        <f>SUM(Table1[[#This Row],[M4B]],Table1[[#This Row],[M4B_h]])</f>
        <v>0</v>
      </c>
      <c r="T68" s="44"/>
      <c r="U68" s="44"/>
      <c r="V68" s="44"/>
      <c r="W68" s="44"/>
      <c r="X68" s="44"/>
      <c r="Y68" s="44"/>
      <c r="Z68" s="44"/>
      <c r="AA68" s="9" t="s">
        <v>3318</v>
      </c>
    </row>
    <row r="69" spans="1:28">
      <c r="A69" s="44" t="str">
        <f>IF(Table1[[#This Row],[NAMA BARANG]]="","",IF(Table1[[#This Row],[TT]]&lt;1,"",COUNT(A$2:A68)+1))</f>
        <v/>
      </c>
      <c r="B69" s="9" t="s">
        <v>2563</v>
      </c>
      <c r="D69" s="51" t="s">
        <v>2620</v>
      </c>
      <c r="E69" s="52">
        <f>IF(Table1[[#This Row],[M5B]]="",Table1[[#This Row],[M5B_h]],SUM(Table1[[#This Row],[M5B_h]],Table1[[#This Row],[M5B]]))</f>
        <v>0</v>
      </c>
      <c r="F69" s="54"/>
      <c r="G69" s="54" t="str">
        <f>IF(Table1[[#This Row],[M1A]]="","",Table1[[#This Row],[M1A]]-Table1[[#This Row],[AWAL]])</f>
        <v/>
      </c>
      <c r="H69" s="54"/>
      <c r="I69" s="51" t="str">
        <f>IF(Table1[[#This Row],[M2A]]="","",SUM(Table1[[#This Row],[M2A]]-Table1[[#This Row],[M2B_h]]))</f>
        <v/>
      </c>
      <c r="K69" s="52" t="str">
        <f>IF(Table1[[#This Row],[M3A]]="","",SUM(Table1[[#This Row],[M3A]]-Table1[[#This Row],[M3B_h]]))</f>
        <v/>
      </c>
      <c r="M69" s="52" t="str">
        <f>IF(Table1[[#This Row],[M4A]]="","",SUM(Table1[[#This Row],[M4A]]-Table1[[#This Row],[M4B_h]]))</f>
        <v/>
      </c>
      <c r="N69" s="52"/>
      <c r="O69" s="52" t="str">
        <f>IF(Table1[[#This Row],[M5A]]="","",SUM(Table1[[#This Row],[M5A]]-Table1[[#This Row],[M5B_h]]))</f>
        <v/>
      </c>
      <c r="P69" s="95">
        <f>SUM(Table1[[#This Row],[AWAL]],Table1[[#This Row],[M1B]])</f>
        <v>0</v>
      </c>
      <c r="Q69" s="95">
        <f>SUM(Table1[[#This Row],[M2B]],Table1[[#This Row],[M2B_h]])</f>
        <v>0</v>
      </c>
      <c r="R69" s="95">
        <f>SUM(Table1[[#This Row],[M3B]],Table1[[#This Row],[M3B_h]])</f>
        <v>0</v>
      </c>
      <c r="S69" s="95">
        <f>SUM(Table1[[#This Row],[M4B]],Table1[[#This Row],[M4B_h]])</f>
        <v>0</v>
      </c>
      <c r="T69" s="44"/>
      <c r="U69" s="44"/>
      <c r="V69" s="44"/>
      <c r="W69" s="44"/>
      <c r="X69" s="44"/>
      <c r="Y69" s="44"/>
      <c r="Z69" s="44"/>
    </row>
    <row r="70" spans="1:28">
      <c r="A70" s="44" t="str">
        <f>IF(Table1[[#This Row],[NAMA BARANG]]="","",IF(Table1[[#This Row],[TT]]&lt;1,"",COUNT(A$2:A69)+1))</f>
        <v/>
      </c>
      <c r="B70" s="9" t="s">
        <v>2564</v>
      </c>
      <c r="D70" s="51" t="s">
        <v>2621</v>
      </c>
      <c r="E70" s="52">
        <f>IF(Table1[[#This Row],[M5B]]="",Table1[[#This Row],[M5B_h]],SUM(Table1[[#This Row],[M5B_h]],Table1[[#This Row],[M5B]]))</f>
        <v>0</v>
      </c>
      <c r="F70" s="54"/>
      <c r="G70" s="54" t="str">
        <f>IF(Table1[[#This Row],[M1A]]="","",Table1[[#This Row],[M1A]]-Table1[[#This Row],[AWAL]])</f>
        <v/>
      </c>
      <c r="H70" s="54"/>
      <c r="I70" s="51" t="str">
        <f>IF(Table1[[#This Row],[M2A]]="","",SUM(Table1[[#This Row],[M2A]]-Table1[[#This Row],[M2B_h]]))</f>
        <v/>
      </c>
      <c r="K70" s="52" t="str">
        <f>IF(Table1[[#This Row],[M3A]]="","",SUM(Table1[[#This Row],[M3A]]-Table1[[#This Row],[M3B_h]]))</f>
        <v/>
      </c>
      <c r="M70" s="52" t="str">
        <f>IF(Table1[[#This Row],[M4A]]="","",SUM(Table1[[#This Row],[M4A]]-Table1[[#This Row],[M4B_h]]))</f>
        <v/>
      </c>
      <c r="N70" s="52"/>
      <c r="O70" s="52" t="str">
        <f>IF(Table1[[#This Row],[M5A]]="","",SUM(Table1[[#This Row],[M5A]]-Table1[[#This Row],[M5B_h]]))</f>
        <v/>
      </c>
      <c r="P70" s="95">
        <f>SUM(Table1[[#This Row],[AWAL]],Table1[[#This Row],[M1B]])</f>
        <v>0</v>
      </c>
      <c r="Q70" s="95">
        <f>SUM(Table1[[#This Row],[M2B]],Table1[[#This Row],[M2B_h]])</f>
        <v>0</v>
      </c>
      <c r="R70" s="95">
        <f>SUM(Table1[[#This Row],[M3B]],Table1[[#This Row],[M3B_h]])</f>
        <v>0</v>
      </c>
      <c r="S70" s="95">
        <f>SUM(Table1[[#This Row],[M4B]],Table1[[#This Row],[M4B_h]])</f>
        <v>0</v>
      </c>
      <c r="T70" s="44"/>
      <c r="U70" s="44"/>
      <c r="V70" s="44"/>
      <c r="W70" s="44"/>
      <c r="X70" s="44"/>
      <c r="Y70" s="44"/>
      <c r="Z70" s="44"/>
      <c r="AA70" s="9" t="s">
        <v>3319</v>
      </c>
    </row>
    <row r="71" spans="1:28">
      <c r="A71" s="44" t="str">
        <f>IF(Table1[[#This Row],[NAMA BARANG]]="","",IF(Table1[[#This Row],[TT]]&lt;1,"",COUNT(A$2:A70)+1))</f>
        <v/>
      </c>
      <c r="B71" s="9" t="s">
        <v>2565</v>
      </c>
      <c r="E71" s="52">
        <f>IF(Table1[[#This Row],[M5B]]="",Table1[[#This Row],[M5B_h]],SUM(Table1[[#This Row],[M5B_h]],Table1[[#This Row],[M5B]]))</f>
        <v>0</v>
      </c>
      <c r="F71" s="54"/>
      <c r="G71" s="54" t="str">
        <f>IF(Table1[[#This Row],[M1A]]="","",Table1[[#This Row],[M1A]]-Table1[[#This Row],[AWAL]])</f>
        <v/>
      </c>
      <c r="H71" s="54"/>
      <c r="I71" s="51" t="str">
        <f>IF(Table1[[#This Row],[M2A]]="","",SUM(Table1[[#This Row],[M2A]]-Table1[[#This Row],[M2B_h]]))</f>
        <v/>
      </c>
      <c r="K71" s="52" t="str">
        <f>IF(Table1[[#This Row],[M3A]]="","",SUM(Table1[[#This Row],[M3A]]-Table1[[#This Row],[M3B_h]]))</f>
        <v/>
      </c>
      <c r="M71" s="52" t="str">
        <f>IF(Table1[[#This Row],[M4A]]="","",SUM(Table1[[#This Row],[M4A]]-Table1[[#This Row],[M4B_h]]))</f>
        <v/>
      </c>
      <c r="N71" s="52"/>
      <c r="O71" s="52" t="str">
        <f>IF(Table1[[#This Row],[M5A]]="","",SUM(Table1[[#This Row],[M5A]]-Table1[[#This Row],[M5B_h]]))</f>
        <v/>
      </c>
      <c r="P71" s="95">
        <f>SUM(Table1[[#This Row],[AWAL]],Table1[[#This Row],[M1B]])</f>
        <v>0</v>
      </c>
      <c r="Q71" s="95">
        <f>SUM(Table1[[#This Row],[M2B]],Table1[[#This Row],[M2B_h]])</f>
        <v>0</v>
      </c>
      <c r="R71" s="95">
        <f>SUM(Table1[[#This Row],[M3B]],Table1[[#This Row],[M3B_h]])</f>
        <v>0</v>
      </c>
      <c r="S71" s="95">
        <f>SUM(Table1[[#This Row],[M4B]],Table1[[#This Row],[M4B_h]])</f>
        <v>0</v>
      </c>
      <c r="T71" s="44"/>
      <c r="U71" s="44"/>
      <c r="V71" s="44"/>
      <c r="W71" s="44"/>
      <c r="X71" s="44"/>
      <c r="Y71" s="44"/>
      <c r="Z71" s="44"/>
      <c r="AA71" s="9" t="s">
        <v>3320</v>
      </c>
    </row>
    <row r="72" spans="1:28">
      <c r="A72" s="44" t="str">
        <f>IF(Table1[[#This Row],[NAMA BARANG]]="","",IF(Table1[[#This Row],[TT]]&lt;1,"",COUNT(A$2:A71)+1))</f>
        <v/>
      </c>
      <c r="B72" s="9" t="s">
        <v>3038</v>
      </c>
      <c r="D72" s="51" t="s">
        <v>2620</v>
      </c>
      <c r="E72" s="52">
        <f>IF(Table1[[#This Row],[M5B]]="",Table1[[#This Row],[M5B_h]],SUM(Table1[[#This Row],[M5B_h]],Table1[[#This Row],[M5B]]))</f>
        <v>0</v>
      </c>
      <c r="F72" s="54"/>
      <c r="G72" s="54" t="str">
        <f>IF(Table1[[#This Row],[M1A]]="","",Table1[[#This Row],[M1A]]-Table1[[#This Row],[AWAL]])</f>
        <v/>
      </c>
      <c r="H72" s="54"/>
      <c r="I72" s="52" t="str">
        <f>IF(Table1[[#This Row],[M2A]]="","",SUM(Table1[[#This Row],[M2A]]-Table1[[#This Row],[M2B_h]]))</f>
        <v/>
      </c>
      <c r="K72" s="52" t="str">
        <f>IF(Table1[[#This Row],[M3A]]="","",SUM(Table1[[#This Row],[M3A]]-Table1[[#This Row],[M3B_h]]))</f>
        <v/>
      </c>
      <c r="M72" s="52" t="str">
        <f>IF(Table1[[#This Row],[M4A]]="","",SUM(Table1[[#This Row],[M4A]]-Table1[[#This Row],[M4B_h]]))</f>
        <v/>
      </c>
      <c r="N72" s="52"/>
      <c r="O72" s="52" t="str">
        <f>IF(Table1[[#This Row],[M5A]]="","",SUM(Table1[[#This Row],[M5A]]-Table1[[#This Row],[M5B_h]]))</f>
        <v/>
      </c>
      <c r="P72" s="95">
        <f>SUM(Table1[[#This Row],[AWAL]],Table1[[#This Row],[M1B]])</f>
        <v>0</v>
      </c>
      <c r="Q72" s="95">
        <f>SUM(Table1[[#This Row],[M2B]],Table1[[#This Row],[M2B_h]])</f>
        <v>0</v>
      </c>
      <c r="R72" s="95">
        <f>SUM(Table1[[#This Row],[M3B]],Table1[[#This Row],[M3B_h]])</f>
        <v>0</v>
      </c>
      <c r="S72" s="95">
        <f>SUM(Table1[[#This Row],[M4B]],Table1[[#This Row],[M4B_h]])</f>
        <v>0</v>
      </c>
      <c r="T72" s="44"/>
      <c r="U72" s="44"/>
      <c r="V72" s="44"/>
      <c r="W72" s="44"/>
      <c r="X72" s="44"/>
      <c r="Y72" s="44"/>
      <c r="Z72" s="44"/>
      <c r="AA72" s="9" t="s">
        <v>3321</v>
      </c>
    </row>
    <row r="73" spans="1:28">
      <c r="A73" s="9">
        <f>IF(Table1[[#This Row],[NAMA BARANG]]="","",IF(Table1[[#This Row],[TT]]&lt;1,"",COUNT(A$2:A72)+1))</f>
        <v>24</v>
      </c>
      <c r="B73" s="9" t="s">
        <v>4080</v>
      </c>
      <c r="C73" s="51">
        <v>1</v>
      </c>
      <c r="D73" s="51" t="s">
        <v>2621</v>
      </c>
      <c r="E73" s="51">
        <f>IF(Table1[[#This Row],[M5B]]="",Table1[[#This Row],[M5B_h]],SUM(Table1[[#This Row],[M5B_h]],Table1[[#This Row],[M5B]]))</f>
        <v>1</v>
      </c>
      <c r="F73" s="53"/>
      <c r="G73" s="53" t="str">
        <f>IF(Table1[[#This Row],[M1A]]="","",Table1[[#This Row],[M1A]]-Table1[[#This Row],[AWAL]])</f>
        <v/>
      </c>
      <c r="H73" s="53"/>
      <c r="I73" s="51" t="str">
        <f>IF(Table1[[#This Row],[M2A]]="","",SUM(Table1[[#This Row],[M2A]]-Table1[[#This Row],[M2B_h]]))</f>
        <v/>
      </c>
      <c r="J73" s="9"/>
      <c r="K73" s="51" t="str">
        <f>IF(Table1[[#This Row],[M3A]]="","",SUM(Table1[[#This Row],[M3A]]-Table1[[#This Row],[M3B_h]]))</f>
        <v/>
      </c>
      <c r="M73" s="51" t="str">
        <f>IF(Table1[[#This Row],[M4A]]="","",SUM(Table1[[#This Row],[M4A]]-Table1[[#This Row],[M4B_h]]))</f>
        <v/>
      </c>
      <c r="O73" s="51" t="str">
        <f>IF(Table1[[#This Row],[M5A]]="","",SUM(Table1[[#This Row],[M5A]]-Table1[[#This Row],[M5B_h]]))</f>
        <v/>
      </c>
      <c r="P73" s="95">
        <f>SUM(Table1[[#This Row],[AWAL]],Table1[[#This Row],[M1B]])</f>
        <v>1</v>
      </c>
      <c r="Q73" s="95">
        <f>SUM(Table1[[#This Row],[M2B]],Table1[[#This Row],[M2B_h]])</f>
        <v>1</v>
      </c>
      <c r="R73" s="95">
        <f>SUM(Table1[[#This Row],[M3B]],Table1[[#This Row],[M3B_h]])</f>
        <v>1</v>
      </c>
      <c r="S73" s="95">
        <f>SUM(Table1[[#This Row],[M4B]],Table1[[#This Row],[M4B_h]])</f>
        <v>1</v>
      </c>
      <c r="T73" s="44"/>
      <c r="U73" s="44"/>
      <c r="V73" s="44"/>
      <c r="W73" s="44"/>
      <c r="X73" s="44"/>
      <c r="Y73" s="44"/>
      <c r="Z73" s="44"/>
      <c r="AA73" s="9" t="s">
        <v>3322</v>
      </c>
    </row>
    <row r="74" spans="1:28">
      <c r="A74" s="9" t="str">
        <f>IF(Table1[[#This Row],[NAMA BARANG]]="","",IF(Table1[[#This Row],[TT]]&lt;1,"",COUNT(A$2:A73)+1))</f>
        <v/>
      </c>
      <c r="B74" s="9" t="s">
        <v>33</v>
      </c>
      <c r="D74" s="51" t="s">
        <v>34</v>
      </c>
      <c r="E74" s="51">
        <f>IF(Table1[[#This Row],[M5B]]="",Table1[[#This Row],[M5B_h]],SUM(Table1[[#This Row],[M5B_h]],Table1[[#This Row],[M5B]]))</f>
        <v>0</v>
      </c>
      <c r="F74" s="53"/>
      <c r="G74" s="53" t="str">
        <f>IF(Table1[[#This Row],[M1A]]="","",Table1[[#This Row],[M1A]]-Table1[[#This Row],[AWAL]])</f>
        <v/>
      </c>
      <c r="H74" s="53"/>
      <c r="I74" s="51" t="str">
        <f>IF(Table1[[#This Row],[M2A]]="","",SUM(Table1[[#This Row],[M2A]]-Table1[[#This Row],[M2B_h]]))</f>
        <v/>
      </c>
      <c r="J74" s="9"/>
      <c r="K74" s="51" t="str">
        <f>IF(Table1[[#This Row],[M3A]]="","",SUM(Table1[[#This Row],[M3A]]-Table1[[#This Row],[M3B_h]]))</f>
        <v/>
      </c>
      <c r="M74" s="51" t="str">
        <f>IF(Table1[[#This Row],[M4A]]="","",SUM(Table1[[#This Row],[M4A]]-Table1[[#This Row],[M4B_h]]))</f>
        <v/>
      </c>
      <c r="O74" s="51" t="str">
        <f>IF(Table1[[#This Row],[M5A]]="","",SUM(Table1[[#This Row],[M5A]]-Table1[[#This Row],[M5B_h]]))</f>
        <v/>
      </c>
      <c r="P74" s="95">
        <f>SUM(Table1[[#This Row],[AWAL]],Table1[[#This Row],[M1B]])</f>
        <v>0</v>
      </c>
      <c r="Q74" s="95">
        <f>SUM(Table1[[#This Row],[M2B]],Table1[[#This Row],[M2B_h]])</f>
        <v>0</v>
      </c>
      <c r="R74" s="95">
        <f>SUM(Table1[[#This Row],[M3B]],Table1[[#This Row],[M3B_h]])</f>
        <v>0</v>
      </c>
      <c r="S74" s="95">
        <f>SUM(Table1[[#This Row],[M4B]],Table1[[#This Row],[M4B_h]])</f>
        <v>0</v>
      </c>
      <c r="T74" s="44"/>
      <c r="U74" s="44"/>
      <c r="V74" s="44"/>
      <c r="W74" s="44"/>
      <c r="X74" s="44"/>
      <c r="Y74" s="44"/>
      <c r="Z74" s="44"/>
      <c r="AA74" s="9" t="s">
        <v>3323</v>
      </c>
    </row>
    <row r="75" spans="1:28">
      <c r="A75" s="9" t="str">
        <f>IF(Table1[[#This Row],[NAMA BARANG]]="","",IF(Table1[[#This Row],[TT]]&lt;1,"",COUNT(A$2:A74)+1))</f>
        <v/>
      </c>
      <c r="B75" s="9" t="s">
        <v>35</v>
      </c>
      <c r="D75" s="51" t="s">
        <v>36</v>
      </c>
      <c r="E75" s="51">
        <f>IF(Table1[[#This Row],[M5B]]="",Table1[[#This Row],[M5B_h]],SUM(Table1[[#This Row],[M5B_h]],Table1[[#This Row],[M5B]]))</f>
        <v>0</v>
      </c>
      <c r="F75" s="53"/>
      <c r="G75" s="53" t="str">
        <f>IF(Table1[[#This Row],[M1A]]="","",Table1[[#This Row],[M1A]]-Table1[[#This Row],[AWAL]])</f>
        <v/>
      </c>
      <c r="H75" s="53"/>
      <c r="I75" s="51" t="str">
        <f>IF(Table1[[#This Row],[M2A]]="","",SUM(Table1[[#This Row],[M2A]]-Table1[[#This Row],[M2B_h]]))</f>
        <v/>
      </c>
      <c r="J75" s="9"/>
      <c r="K75" s="51" t="str">
        <f>IF(Table1[[#This Row],[M3A]]="","",SUM(Table1[[#This Row],[M3A]]-Table1[[#This Row],[M3B_h]]))</f>
        <v/>
      </c>
      <c r="M75" s="51" t="str">
        <f>IF(Table1[[#This Row],[M4A]]="","",SUM(Table1[[#This Row],[M4A]]-Table1[[#This Row],[M4B_h]]))</f>
        <v/>
      </c>
      <c r="O75" s="51" t="str">
        <f>IF(Table1[[#This Row],[M5A]]="","",SUM(Table1[[#This Row],[M5A]]-Table1[[#This Row],[M5B_h]]))</f>
        <v/>
      </c>
      <c r="P75" s="95">
        <f>SUM(Table1[[#This Row],[AWAL]],Table1[[#This Row],[M1B]])</f>
        <v>0</v>
      </c>
      <c r="Q75" s="95">
        <f>SUM(Table1[[#This Row],[M2B]],Table1[[#This Row],[M2B_h]])</f>
        <v>0</v>
      </c>
      <c r="R75" s="95">
        <f>SUM(Table1[[#This Row],[M3B]],Table1[[#This Row],[M3B_h]])</f>
        <v>0</v>
      </c>
      <c r="S75" s="95">
        <f>SUM(Table1[[#This Row],[M4B]],Table1[[#This Row],[M4B_h]])</f>
        <v>0</v>
      </c>
      <c r="T75" s="44"/>
      <c r="U75" s="44"/>
      <c r="V75" s="44"/>
      <c r="W75" s="44"/>
      <c r="X75" s="44"/>
      <c r="Y75" s="44"/>
      <c r="Z75" s="44"/>
      <c r="AA75" s="9" t="s">
        <v>3324</v>
      </c>
    </row>
    <row r="76" spans="1:28">
      <c r="A76" s="44" t="str">
        <f>IF(Table1[[#This Row],[NAMA BARANG]]="","",IF(Table1[[#This Row],[TT]]&lt;1,"",COUNT(A$2:A75)+1))</f>
        <v/>
      </c>
      <c r="B76" s="9" t="s">
        <v>2566</v>
      </c>
      <c r="D76" s="51" t="s">
        <v>2622</v>
      </c>
      <c r="E76" s="52">
        <f>IF(Table1[[#This Row],[M5B]]="",Table1[[#This Row],[M5B_h]],SUM(Table1[[#This Row],[M5B_h]],Table1[[#This Row],[M5B]]))</f>
        <v>0</v>
      </c>
      <c r="F76" s="54"/>
      <c r="G76" s="54" t="str">
        <f>IF(Table1[[#This Row],[M1A]]="","",Table1[[#This Row],[M1A]]-Table1[[#This Row],[AWAL]])</f>
        <v/>
      </c>
      <c r="H76" s="54"/>
      <c r="I76" s="51" t="str">
        <f>IF(Table1[[#This Row],[M2A]]="","",SUM(Table1[[#This Row],[M2A]]-Table1[[#This Row],[M2B_h]]))</f>
        <v/>
      </c>
      <c r="K76" s="52" t="str">
        <f>IF(Table1[[#This Row],[M3A]]="","",SUM(Table1[[#This Row],[M3A]]-Table1[[#This Row],[M3B_h]]))</f>
        <v/>
      </c>
      <c r="M76" s="52" t="str">
        <f>IF(Table1[[#This Row],[M4A]]="","",SUM(Table1[[#This Row],[M4A]]-Table1[[#This Row],[M4B_h]]))</f>
        <v/>
      </c>
      <c r="N76" s="52"/>
      <c r="O76" s="52" t="str">
        <f>IF(Table1[[#This Row],[M5A]]="","",SUM(Table1[[#This Row],[M5A]]-Table1[[#This Row],[M5B_h]]))</f>
        <v/>
      </c>
      <c r="P76" s="95">
        <f>SUM(Table1[[#This Row],[AWAL]],Table1[[#This Row],[M1B]])</f>
        <v>0</v>
      </c>
      <c r="Q76" s="95">
        <f>SUM(Table1[[#This Row],[M2B]],Table1[[#This Row],[M2B_h]])</f>
        <v>0</v>
      </c>
      <c r="R76" s="95">
        <f>SUM(Table1[[#This Row],[M3B]],Table1[[#This Row],[M3B_h]])</f>
        <v>0</v>
      </c>
      <c r="S76" s="95">
        <f>SUM(Table1[[#This Row],[M4B]],Table1[[#This Row],[M4B_h]])</f>
        <v>0</v>
      </c>
      <c r="T76" s="44"/>
      <c r="U76" s="44"/>
      <c r="V76" s="44"/>
      <c r="W76" s="44"/>
      <c r="X76" s="44"/>
      <c r="Y76" s="44"/>
      <c r="Z76" s="44"/>
    </row>
    <row r="77" spans="1:28">
      <c r="A77" s="44" t="str">
        <f>IF(Table1[[#This Row],[NAMA BARANG]]="","",IF(Table1[[#This Row],[TT]]&lt;1,"",COUNT(A$2:A76)+1))</f>
        <v/>
      </c>
      <c r="B77" s="9" t="s">
        <v>2567</v>
      </c>
      <c r="C77" s="51">
        <v>1</v>
      </c>
      <c r="D77" s="51" t="s">
        <v>2622</v>
      </c>
      <c r="E77" s="52">
        <f>IF(Table1[[#This Row],[M5B]]="",Table1[[#This Row],[M5B_h]],SUM(Table1[[#This Row],[M5B_h]],Table1[[#This Row],[M5B]]))</f>
        <v>0</v>
      </c>
      <c r="F77" s="54">
        <v>0</v>
      </c>
      <c r="G77" s="54">
        <f>IF(Table1[[#This Row],[M1A]]="","",Table1[[#This Row],[M1A]]-Table1[[#This Row],[AWAL]])</f>
        <v>-1</v>
      </c>
      <c r="H77" s="54"/>
      <c r="I77" s="51" t="str">
        <f>IF(Table1[[#This Row],[M2A]]="","",SUM(Table1[[#This Row],[M2A]]-Table1[[#This Row],[M2B_h]]))</f>
        <v/>
      </c>
      <c r="K77" s="52" t="str">
        <f>IF(Table1[[#This Row],[M3A]]="","",SUM(Table1[[#This Row],[M3A]]-Table1[[#This Row],[M3B_h]]))</f>
        <v/>
      </c>
      <c r="M77" s="52" t="str">
        <f>IF(Table1[[#This Row],[M4A]]="","",SUM(Table1[[#This Row],[M4A]]-Table1[[#This Row],[M4B_h]]))</f>
        <v/>
      </c>
      <c r="N77" s="52"/>
      <c r="O77" s="52" t="str">
        <f>IF(Table1[[#This Row],[M5A]]="","",SUM(Table1[[#This Row],[M5A]]-Table1[[#This Row],[M5B_h]]))</f>
        <v/>
      </c>
      <c r="P77" s="95">
        <f>SUM(Table1[[#This Row],[AWAL]],Table1[[#This Row],[M1B]])</f>
        <v>0</v>
      </c>
      <c r="Q77" s="95">
        <f>SUM(Table1[[#This Row],[M2B]],Table1[[#This Row],[M2B_h]])</f>
        <v>0</v>
      </c>
      <c r="R77" s="95">
        <f>SUM(Table1[[#This Row],[M3B]],Table1[[#This Row],[M3B_h]])</f>
        <v>0</v>
      </c>
      <c r="S77" s="95">
        <f>SUM(Table1[[#This Row],[M4B]],Table1[[#This Row],[M4B_h]])</f>
        <v>0</v>
      </c>
      <c r="T77" s="44"/>
      <c r="U77" s="44"/>
      <c r="V77" s="44"/>
      <c r="W77" s="44"/>
      <c r="X77" s="44"/>
      <c r="Y77" s="44"/>
      <c r="Z77" s="44"/>
      <c r="AA77" s="9" t="s">
        <v>3325</v>
      </c>
    </row>
    <row r="78" spans="1:28">
      <c r="A78" s="44" t="str">
        <f>IF(Table1[[#This Row],[NAMA BARANG]]="","",IF(Table1[[#This Row],[TT]]&lt;1,"",COUNT(A$2:A77)+1))</f>
        <v/>
      </c>
      <c r="B78" s="9" t="s">
        <v>2568</v>
      </c>
      <c r="D78" s="51" t="s">
        <v>2623</v>
      </c>
      <c r="E78" s="52">
        <f>IF(Table1[[#This Row],[M5B]]="",Table1[[#This Row],[M5B_h]],SUM(Table1[[#This Row],[M5B_h]],Table1[[#This Row],[M5B]]))</f>
        <v>0</v>
      </c>
      <c r="F78" s="54"/>
      <c r="G78" s="54" t="str">
        <f>IF(Table1[[#This Row],[M1A]]="","",Table1[[#This Row],[M1A]]-Table1[[#This Row],[AWAL]])</f>
        <v/>
      </c>
      <c r="H78" s="54"/>
      <c r="I78" s="51" t="str">
        <f>IF(Table1[[#This Row],[M2A]]="","",SUM(Table1[[#This Row],[M2A]]-Table1[[#This Row],[M2B_h]]))</f>
        <v/>
      </c>
      <c r="K78" s="52" t="str">
        <f>IF(Table1[[#This Row],[M3A]]="","",SUM(Table1[[#This Row],[M3A]]-Table1[[#This Row],[M3B_h]]))</f>
        <v/>
      </c>
      <c r="M78" s="52" t="str">
        <f>IF(Table1[[#This Row],[M4A]]="","",SUM(Table1[[#This Row],[M4A]]-Table1[[#This Row],[M4B_h]]))</f>
        <v/>
      </c>
      <c r="N78" s="52"/>
      <c r="O78" s="52" t="str">
        <f>IF(Table1[[#This Row],[M5A]]="","",SUM(Table1[[#This Row],[M5A]]-Table1[[#This Row],[M5B_h]]))</f>
        <v/>
      </c>
      <c r="P78" s="95">
        <f>SUM(Table1[[#This Row],[AWAL]],Table1[[#This Row],[M1B]])</f>
        <v>0</v>
      </c>
      <c r="Q78" s="95">
        <f>SUM(Table1[[#This Row],[M2B]],Table1[[#This Row],[M2B_h]])</f>
        <v>0</v>
      </c>
      <c r="R78" s="95">
        <f>SUM(Table1[[#This Row],[M3B]],Table1[[#This Row],[M3B_h]])</f>
        <v>0</v>
      </c>
      <c r="S78" s="95">
        <f>SUM(Table1[[#This Row],[M4B]],Table1[[#This Row],[M4B_h]])</f>
        <v>0</v>
      </c>
      <c r="T78" s="44"/>
      <c r="U78" s="44"/>
      <c r="V78" s="44"/>
      <c r="W78" s="44"/>
      <c r="X78" s="44"/>
      <c r="Y78" s="44"/>
      <c r="Z78" s="44"/>
      <c r="AA78" s="9" t="s">
        <v>3326</v>
      </c>
    </row>
    <row r="79" spans="1:28">
      <c r="A79" s="44">
        <f>IF(Table1[[#This Row],[NAMA BARANG]]="","",IF(Table1[[#This Row],[TT]]&lt;1,"",COUNT(A$2:A78)+1))</f>
        <v>25</v>
      </c>
      <c r="B79" s="9" t="s">
        <v>2569</v>
      </c>
      <c r="D79" s="51" t="s">
        <v>2623</v>
      </c>
      <c r="E79" s="52">
        <f>IF(Table1[[#This Row],[M5B]]="",Table1[[#This Row],[M5B_h]],SUM(Table1[[#This Row],[M5B_h]],Table1[[#This Row],[M5B]]))</f>
        <v>1</v>
      </c>
      <c r="F79" s="54"/>
      <c r="G79" s="54" t="str">
        <f>IF(Table1[[#This Row],[M1A]]="","",Table1[[#This Row],[M1A]]-Table1[[#This Row],[AWAL]])</f>
        <v/>
      </c>
      <c r="H79" s="54"/>
      <c r="I79" s="51" t="str">
        <f>IF(Table1[[#This Row],[M2A]]="","",SUM(Table1[[#This Row],[M2A]]-Table1[[#This Row],[M2B_h]]))</f>
        <v/>
      </c>
      <c r="J79" s="51">
        <v>1</v>
      </c>
      <c r="K79" s="52">
        <f>IF(Table1[[#This Row],[M3A]]="","",SUM(Table1[[#This Row],[M3A]]-Table1[[#This Row],[M3B_h]]))</f>
        <v>1</v>
      </c>
      <c r="M79" s="52" t="str">
        <f>IF(Table1[[#This Row],[M4A]]="","",SUM(Table1[[#This Row],[M4A]]-Table1[[#This Row],[M4B_h]]))</f>
        <v/>
      </c>
      <c r="N79" s="52"/>
      <c r="O79" s="52" t="str">
        <f>IF(Table1[[#This Row],[M5A]]="","",SUM(Table1[[#This Row],[M5A]]-Table1[[#This Row],[M5B_h]]))</f>
        <v/>
      </c>
      <c r="P79" s="95">
        <f>SUM(Table1[[#This Row],[AWAL]],Table1[[#This Row],[M1B]])</f>
        <v>0</v>
      </c>
      <c r="Q79" s="95">
        <f>SUM(Table1[[#This Row],[M2B]],Table1[[#This Row],[M2B_h]])</f>
        <v>0</v>
      </c>
      <c r="R79" s="95">
        <f>SUM(Table1[[#This Row],[M3B]],Table1[[#This Row],[M3B_h]])</f>
        <v>1</v>
      </c>
      <c r="S79" s="95">
        <f>SUM(Table1[[#This Row],[M4B]],Table1[[#This Row],[M4B_h]])</f>
        <v>1</v>
      </c>
      <c r="T79" s="44"/>
      <c r="U79" s="44"/>
      <c r="V79" s="44"/>
      <c r="W79" s="44"/>
      <c r="X79" s="44"/>
      <c r="Y79" s="44"/>
      <c r="Z79" s="44"/>
      <c r="AA79" s="9" t="s">
        <v>3327</v>
      </c>
      <c r="AB79" s="9">
        <v>6</v>
      </c>
    </row>
    <row r="80" spans="1:28">
      <c r="A80" s="9" t="str">
        <f>IF(Table1[[#This Row],[NAMA BARANG]]="","",IF(Table1[[#This Row],[TT]]&lt;1,"",COUNT(A$2:A79)+1))</f>
        <v/>
      </c>
      <c r="B80" s="9" t="s">
        <v>3984</v>
      </c>
      <c r="D80" s="51" t="s">
        <v>2511</v>
      </c>
      <c r="E80" s="51">
        <f>IF(Table1[[#This Row],[M5B]]="",Table1[[#This Row],[M5B_h]],SUM(Table1[[#This Row],[M5B_h]],Table1[[#This Row],[M5B]]))</f>
        <v>0</v>
      </c>
      <c r="F80" s="53"/>
      <c r="G80" s="53" t="str">
        <f>IF(Table1[[#This Row],[M1A]]="","",Table1[[#This Row],[M1A]]-Table1[[#This Row],[AWAL]])</f>
        <v/>
      </c>
      <c r="H80" s="53"/>
      <c r="I80" s="51" t="str">
        <f>IF(Table1[[#This Row],[M2A]]="","",SUM(Table1[[#This Row],[M2A]]-Table1[[#This Row],[M2B_h]]))</f>
        <v/>
      </c>
      <c r="J80" s="9"/>
      <c r="K80" s="51" t="str">
        <f>IF(Table1[[#This Row],[M3A]]="","",SUM(Table1[[#This Row],[M3A]]-Table1[[#This Row],[M3B_h]]))</f>
        <v/>
      </c>
      <c r="L80" s="9"/>
      <c r="M80" s="51" t="str">
        <f>IF(Table1[[#This Row],[M4A]]="","",SUM(Table1[[#This Row],[M4A]]-Table1[[#This Row],[M4B_h]]))</f>
        <v/>
      </c>
      <c r="O80" s="51" t="str">
        <f>IF(Table1[[#This Row],[M5A]]="","",SUM(Table1[[#This Row],[M5A]]-Table1[[#This Row],[M5B_h]]))</f>
        <v/>
      </c>
      <c r="P80" s="95">
        <f>SUM(Table1[[#This Row],[AWAL]],Table1[[#This Row],[M1B]])</f>
        <v>0</v>
      </c>
      <c r="Q80" s="95">
        <f>SUM(Table1[[#This Row],[M2B]],Table1[[#This Row],[M2B_h]])</f>
        <v>0</v>
      </c>
      <c r="R80" s="95">
        <f>SUM(Table1[[#This Row],[M3B]],Table1[[#This Row],[M3B_h]])</f>
        <v>0</v>
      </c>
      <c r="S80" s="95">
        <f>SUM(Table1[[#This Row],[M4B]],Table1[[#This Row],[M4B_h]])</f>
        <v>0</v>
      </c>
      <c r="T80" s="44"/>
      <c r="U80" s="44"/>
      <c r="V80" s="44"/>
      <c r="W80" s="44"/>
      <c r="X80" s="44"/>
      <c r="Y80" s="44"/>
      <c r="Z80" s="44"/>
      <c r="AA80" s="9" t="s">
        <v>3328</v>
      </c>
    </row>
    <row r="81" spans="1:28">
      <c r="A81" s="9" t="str">
        <f>IF(Table1[[#This Row],[NAMA BARANG]]="","",IF(Table1[[#This Row],[TT]]&lt;1,"",COUNT(A$2:A80)+1))</f>
        <v/>
      </c>
      <c r="B81" s="9" t="s">
        <v>2514</v>
      </c>
      <c r="D81" s="51" t="s">
        <v>2515</v>
      </c>
      <c r="E81" s="51">
        <f>IF(Table1[[#This Row],[M5B]]="",Table1[[#This Row],[M5B_h]],SUM(Table1[[#This Row],[M5B_h]],Table1[[#This Row],[M5B]]))</f>
        <v>0</v>
      </c>
      <c r="F81" s="53"/>
      <c r="G81" s="53" t="str">
        <f>IF(Table1[[#This Row],[M1A]]="","",Table1[[#This Row],[M1A]]-Table1[[#This Row],[AWAL]])</f>
        <v/>
      </c>
      <c r="H81" s="53"/>
      <c r="I81" s="51" t="str">
        <f>IF(Table1[[#This Row],[M2A]]="","",SUM(Table1[[#This Row],[M2A]]-Table1[[#This Row],[M2B_h]]))</f>
        <v/>
      </c>
      <c r="J81" s="9"/>
      <c r="K81" s="51" t="str">
        <f>IF(Table1[[#This Row],[M3A]]="","",SUM(Table1[[#This Row],[M3A]]-Table1[[#This Row],[M3B_h]]))</f>
        <v/>
      </c>
      <c r="L81" s="9"/>
      <c r="M81" s="51" t="str">
        <f>IF(Table1[[#This Row],[M4A]]="","",SUM(Table1[[#This Row],[M4A]]-Table1[[#This Row],[M4B_h]]))</f>
        <v/>
      </c>
      <c r="O81" s="51" t="str">
        <f>IF(Table1[[#This Row],[M5A]]="","",SUM(Table1[[#This Row],[M5A]]-Table1[[#This Row],[M5B_h]]))</f>
        <v/>
      </c>
      <c r="P81" s="95">
        <f>SUM(Table1[[#This Row],[AWAL]],Table1[[#This Row],[M1B]])</f>
        <v>0</v>
      </c>
      <c r="Q81" s="95">
        <f>SUM(Table1[[#This Row],[M2B]],Table1[[#This Row],[M2B_h]])</f>
        <v>0</v>
      </c>
      <c r="R81" s="95">
        <f>SUM(Table1[[#This Row],[M3B]],Table1[[#This Row],[M3B_h]])</f>
        <v>0</v>
      </c>
      <c r="S81" s="95">
        <f>SUM(Table1[[#This Row],[M4B]],Table1[[#This Row],[M4B_h]])</f>
        <v>0</v>
      </c>
      <c r="T81" s="44"/>
      <c r="U81" s="44"/>
      <c r="V81" s="44"/>
      <c r="W81" s="44"/>
      <c r="X81" s="44"/>
      <c r="Y81" s="44"/>
      <c r="Z81" s="44"/>
      <c r="AA81" s="9" t="s">
        <v>3329</v>
      </c>
    </row>
    <row r="82" spans="1:28">
      <c r="A82" s="44" t="str">
        <f>IF(Table1[[#This Row],[NAMA BARANG]]="","",IF(Table1[[#This Row],[TT]]&lt;1,"",COUNT(A$2:A81)+1))</f>
        <v/>
      </c>
      <c r="B82" s="9" t="s">
        <v>2570</v>
      </c>
      <c r="E82" s="52">
        <f>IF(Table1[[#This Row],[M5B]]="",Table1[[#This Row],[M5B_h]],SUM(Table1[[#This Row],[M5B_h]],Table1[[#This Row],[M5B]]))</f>
        <v>0</v>
      </c>
      <c r="F82" s="54"/>
      <c r="G82" s="54" t="str">
        <f>IF(Table1[[#This Row],[M1A]]="","",Table1[[#This Row],[M1A]]-Table1[[#This Row],[AWAL]])</f>
        <v/>
      </c>
      <c r="H82" s="54"/>
      <c r="I82" s="51" t="str">
        <f>IF(Table1[[#This Row],[M2A]]="","",SUM(Table1[[#This Row],[M2A]]-Table1[[#This Row],[M2B_h]]))</f>
        <v/>
      </c>
      <c r="K82" s="52" t="str">
        <f>IF(Table1[[#This Row],[M3A]]="","",SUM(Table1[[#This Row],[M3A]]-Table1[[#This Row],[M3B_h]]))</f>
        <v/>
      </c>
      <c r="M82" s="52" t="str">
        <f>IF(Table1[[#This Row],[M4A]]="","",SUM(Table1[[#This Row],[M4A]]-Table1[[#This Row],[M4B_h]]))</f>
        <v/>
      </c>
      <c r="N82" s="52"/>
      <c r="O82" s="52" t="str">
        <f>IF(Table1[[#This Row],[M5A]]="","",SUM(Table1[[#This Row],[M5A]]-Table1[[#This Row],[M5B_h]]))</f>
        <v/>
      </c>
      <c r="P82" s="95">
        <f>SUM(Table1[[#This Row],[AWAL]],Table1[[#This Row],[M1B]])</f>
        <v>0</v>
      </c>
      <c r="Q82" s="95">
        <f>SUM(Table1[[#This Row],[M2B]],Table1[[#This Row],[M2B_h]])</f>
        <v>0</v>
      </c>
      <c r="R82" s="95">
        <f>SUM(Table1[[#This Row],[M3B]],Table1[[#This Row],[M3B_h]])</f>
        <v>0</v>
      </c>
      <c r="S82" s="95">
        <f>SUM(Table1[[#This Row],[M4B]],Table1[[#This Row],[M4B_h]])</f>
        <v>0</v>
      </c>
      <c r="T82" s="44"/>
      <c r="U82" s="44"/>
      <c r="V82" s="44"/>
      <c r="W82" s="44"/>
      <c r="X82" s="44"/>
      <c r="Y82" s="44"/>
      <c r="Z82" s="44"/>
      <c r="AA82" s="9" t="s">
        <v>3330</v>
      </c>
    </row>
    <row r="83" spans="1:28">
      <c r="A83" s="9" t="str">
        <f>IF(Table1[[#This Row],[NAMA BARANG]]="","",IF(Table1[[#This Row],[TT]]&lt;1,"",COUNT(A$2:A82)+1))</f>
        <v/>
      </c>
      <c r="B83" s="9" t="s">
        <v>4181</v>
      </c>
      <c r="D83" s="51" t="s">
        <v>2707</v>
      </c>
      <c r="E83" s="51">
        <f>IF(Table1[[#This Row],[M5B]]="",Table1[[#This Row],[M5B_h]],SUM(Table1[[#This Row],[M5B_h]],Table1[[#This Row],[M5B]]))</f>
        <v>0</v>
      </c>
      <c r="F83" s="53">
        <v>2</v>
      </c>
      <c r="G83" s="53">
        <f>IF(Table1[[#This Row],[M1A]]="","",Table1[[#This Row],[M1A]]-Table1[[#This Row],[AWAL]])</f>
        <v>2</v>
      </c>
      <c r="H83" s="53">
        <v>0</v>
      </c>
      <c r="I83" s="51">
        <f>IF(Table1[[#This Row],[M2A]]="","",SUM(Table1[[#This Row],[M2A]]-Table1[[#This Row],[M2B_h]]))</f>
        <v>-2</v>
      </c>
      <c r="J83" s="9"/>
      <c r="K83" s="51" t="str">
        <f>IF(Table1[[#This Row],[M3A]]="","",SUM(Table1[[#This Row],[M3A]]-Table1[[#This Row],[M3B_h]]))</f>
        <v/>
      </c>
      <c r="L83" s="9"/>
      <c r="M83" s="51" t="str">
        <f>IF(Table1[[#This Row],[M4A]]="","",SUM(Table1[[#This Row],[M4A]]-Table1[[#This Row],[M4B_h]]))</f>
        <v/>
      </c>
      <c r="O83" s="51" t="str">
        <f>IF(Table1[[#This Row],[M5A]]="","",SUM(Table1[[#This Row],[M5A]]-Table1[[#This Row],[M5B_h]]))</f>
        <v/>
      </c>
      <c r="P83" s="95">
        <f>SUM(Table1[[#This Row],[AWAL]],Table1[[#This Row],[M1B]])</f>
        <v>2</v>
      </c>
      <c r="Q83" s="95">
        <f>SUM(Table1[[#This Row],[M2B]],Table1[[#This Row],[M2B_h]])</f>
        <v>0</v>
      </c>
      <c r="R83" s="95">
        <f>SUM(Table1[[#This Row],[M3B]],Table1[[#This Row],[M3B_h]])</f>
        <v>0</v>
      </c>
      <c r="S83" s="95">
        <f>SUM(Table1[[#This Row],[M4B]],Table1[[#This Row],[M4B_h]])</f>
        <v>0</v>
      </c>
      <c r="T83" s="44"/>
      <c r="U83" s="44"/>
      <c r="V83" s="44"/>
      <c r="W83" s="44"/>
      <c r="X83" s="44"/>
      <c r="Y83" s="44"/>
      <c r="Z83" s="44"/>
      <c r="AA83" s="9" t="s">
        <v>3331</v>
      </c>
    </row>
    <row r="84" spans="1:28">
      <c r="A84" s="44" t="str">
        <f>IF(Table1[[#This Row],[NAMA BARANG]]="","",IF(Table1[[#This Row],[TT]]&lt;1,"",COUNT(A$2:A83)+1))</f>
        <v/>
      </c>
      <c r="B84" s="9" t="s">
        <v>4116</v>
      </c>
      <c r="C84" s="51">
        <v>3</v>
      </c>
      <c r="D84" s="51" t="s">
        <v>2707</v>
      </c>
      <c r="E84" s="52">
        <f>IF(Table1[[#This Row],[M5B]]="",Table1[[#This Row],[M5B_h]],SUM(Table1[[#This Row],[M5B_h]],Table1[[#This Row],[M5B]]))</f>
        <v>0</v>
      </c>
      <c r="F84" s="54"/>
      <c r="G84" s="54" t="str">
        <f>IF(Table1[[#This Row],[M1A]]="","",Table1[[#This Row],[M1A]]-Table1[[#This Row],[AWAL]])</f>
        <v/>
      </c>
      <c r="H84" s="54">
        <v>1</v>
      </c>
      <c r="I84" s="52">
        <f>IF(Table1[[#This Row],[M2A]]="","",SUM(Table1[[#This Row],[M2A]]-Table1[[#This Row],[M2B_h]]))</f>
        <v>-2</v>
      </c>
      <c r="K84" s="52" t="str">
        <f>IF(Table1[[#This Row],[M3A]]="","",SUM(Table1[[#This Row],[M3A]]-Table1[[#This Row],[M3B_h]]))</f>
        <v/>
      </c>
      <c r="L84" s="51">
        <v>0</v>
      </c>
      <c r="M84" s="52">
        <f>IF(Table1[[#This Row],[M4A]]="","",SUM(Table1[[#This Row],[M4A]]-Table1[[#This Row],[M4B_h]]))</f>
        <v>-1</v>
      </c>
      <c r="N84" s="52"/>
      <c r="O84" s="52" t="str">
        <f>IF(Table1[[#This Row],[M5A]]="","",SUM(Table1[[#This Row],[M5A]]-Table1[[#This Row],[M5B_h]]))</f>
        <v/>
      </c>
      <c r="P84" s="95">
        <f>SUM(Table1[[#This Row],[AWAL]],Table1[[#This Row],[M1B]])</f>
        <v>3</v>
      </c>
      <c r="Q84" s="95">
        <f>SUM(Table1[[#This Row],[M2B]],Table1[[#This Row],[M2B_h]])</f>
        <v>1</v>
      </c>
      <c r="R84" s="95">
        <f>SUM(Table1[[#This Row],[M3B]],Table1[[#This Row],[M3B_h]])</f>
        <v>1</v>
      </c>
      <c r="S84" s="95">
        <f>SUM(Table1[[#This Row],[M4B]],Table1[[#This Row],[M4B_h]])</f>
        <v>0</v>
      </c>
      <c r="T84" s="44"/>
      <c r="U84" s="44"/>
      <c r="V84" s="44"/>
      <c r="W84" s="44"/>
      <c r="X84" s="44"/>
      <c r="Y84" s="44"/>
      <c r="Z84" s="44"/>
      <c r="AA84" s="9" t="s">
        <v>3332</v>
      </c>
    </row>
    <row r="85" spans="1:28">
      <c r="A85" s="9" t="str">
        <f>IF(Table1[[#This Row],[NAMA BARANG]]="","",IF(Table1[[#This Row],[TT]]&lt;1,"",COUNT(A$2:A84)+1))</f>
        <v/>
      </c>
      <c r="B85" s="9" t="s">
        <v>37</v>
      </c>
      <c r="D85" s="51" t="s">
        <v>38</v>
      </c>
      <c r="E85" s="51">
        <f>IF(Table1[[#This Row],[M5B]]="",Table1[[#This Row],[M5B_h]],SUM(Table1[[#This Row],[M5B_h]],Table1[[#This Row],[M5B]]))</f>
        <v>0</v>
      </c>
      <c r="F85" s="53"/>
      <c r="G85" s="53" t="str">
        <f>IF(Table1[[#This Row],[M1A]]="","",Table1[[#This Row],[M1A]]-Table1[[#This Row],[AWAL]])</f>
        <v/>
      </c>
      <c r="H85" s="53"/>
      <c r="I85" s="51" t="str">
        <f>IF(Table1[[#This Row],[M2A]]="","",SUM(Table1[[#This Row],[M2A]]-Table1[[#This Row],[M2B_h]]))</f>
        <v/>
      </c>
      <c r="J85" s="9"/>
      <c r="K85" s="51" t="str">
        <f>IF(Table1[[#This Row],[M3A]]="","",SUM(Table1[[#This Row],[M3A]]-Table1[[#This Row],[M3B_h]]))</f>
        <v/>
      </c>
      <c r="L85" s="9"/>
      <c r="M85" s="51" t="str">
        <f>IF(Table1[[#This Row],[M4A]]="","",SUM(Table1[[#This Row],[M4A]]-Table1[[#This Row],[M4B_h]]))</f>
        <v/>
      </c>
      <c r="O85" s="51" t="str">
        <f>IF(Table1[[#This Row],[M5A]]="","",SUM(Table1[[#This Row],[M5A]]-Table1[[#This Row],[M5B_h]]))</f>
        <v/>
      </c>
      <c r="P85" s="95">
        <f>SUM(Table1[[#This Row],[AWAL]],Table1[[#This Row],[M1B]])</f>
        <v>0</v>
      </c>
      <c r="Q85" s="95">
        <f>SUM(Table1[[#This Row],[M2B]],Table1[[#This Row],[M2B_h]])</f>
        <v>0</v>
      </c>
      <c r="R85" s="95">
        <f>SUM(Table1[[#This Row],[M3B]],Table1[[#This Row],[M3B_h]])</f>
        <v>0</v>
      </c>
      <c r="S85" s="95">
        <f>SUM(Table1[[#This Row],[M4B]],Table1[[#This Row],[M4B_h]])</f>
        <v>0</v>
      </c>
      <c r="T85" s="44"/>
      <c r="U85" s="44"/>
      <c r="V85" s="44"/>
      <c r="W85" s="44"/>
      <c r="X85" s="44"/>
      <c r="Y85" s="44"/>
      <c r="Z85" s="44"/>
    </row>
    <row r="86" spans="1:28">
      <c r="A86" s="9">
        <f>IF(Table1[[#This Row],[NAMA BARANG]]="","",IF(Table1[[#This Row],[TT]]&lt;1,"",COUNT(A$2:A85)+1))</f>
        <v>26</v>
      </c>
      <c r="B86" s="9" t="s">
        <v>40</v>
      </c>
      <c r="C86" s="51">
        <v>6</v>
      </c>
      <c r="D86" s="51" t="s">
        <v>11</v>
      </c>
      <c r="E86" s="51">
        <f>IF(Table1[[#This Row],[M5B]]="",Table1[[#This Row],[M5B_h]],SUM(Table1[[#This Row],[M5B_h]],Table1[[#This Row],[M5B]]))</f>
        <v>6</v>
      </c>
      <c r="F86" s="53"/>
      <c r="G86" s="53" t="str">
        <f>IF(Table1[[#This Row],[M1A]]="","",Table1[[#This Row],[M1A]]-Table1[[#This Row],[AWAL]])</f>
        <v/>
      </c>
      <c r="H86" s="53"/>
      <c r="I86" s="51" t="str">
        <f>IF(Table1[[#This Row],[M2A]]="","",SUM(Table1[[#This Row],[M2A]]-Table1[[#This Row],[M2B_h]]))</f>
        <v/>
      </c>
      <c r="J86" s="9"/>
      <c r="K86" s="51" t="str">
        <f>IF(Table1[[#This Row],[M3A]]="","",SUM(Table1[[#This Row],[M3A]]-Table1[[#This Row],[M3B_h]]))</f>
        <v/>
      </c>
      <c r="L86" s="9"/>
      <c r="M86" s="51" t="str">
        <f>IF(Table1[[#This Row],[M4A]]="","",SUM(Table1[[#This Row],[M4A]]-Table1[[#This Row],[M4B_h]]))</f>
        <v/>
      </c>
      <c r="O86" s="51" t="str">
        <f>IF(Table1[[#This Row],[M5A]]="","",SUM(Table1[[#This Row],[M5A]]-Table1[[#This Row],[M5B_h]]))</f>
        <v/>
      </c>
      <c r="P86" s="95">
        <f>SUM(Table1[[#This Row],[AWAL]],Table1[[#This Row],[M1B]])</f>
        <v>6</v>
      </c>
      <c r="Q86" s="95">
        <f>SUM(Table1[[#This Row],[M2B]],Table1[[#This Row],[M2B_h]])</f>
        <v>6</v>
      </c>
      <c r="R86" s="95">
        <f>SUM(Table1[[#This Row],[M3B]],Table1[[#This Row],[M3B_h]])</f>
        <v>6</v>
      </c>
      <c r="S86" s="95">
        <f>SUM(Table1[[#This Row],[M4B]],Table1[[#This Row],[M4B_h]])</f>
        <v>6</v>
      </c>
      <c r="T86" s="44"/>
      <c r="U86" s="44"/>
      <c r="V86" s="44"/>
      <c r="W86" s="44"/>
      <c r="X86" s="44"/>
      <c r="Y86" s="44"/>
      <c r="Z86" s="44"/>
      <c r="AA86" s="9" t="s">
        <v>3333</v>
      </c>
    </row>
    <row r="87" spans="1:28">
      <c r="A87" s="9">
        <f>IF(Table1[[#This Row],[NAMA BARANG]]="","",IF(Table1[[#This Row],[TT]]&lt;1,"",COUNT(A$2:A86)+1))</f>
        <v>27</v>
      </c>
      <c r="B87" s="9" t="s">
        <v>41</v>
      </c>
      <c r="C87" s="51">
        <v>28</v>
      </c>
      <c r="D87" s="51" t="s">
        <v>11</v>
      </c>
      <c r="E87" s="51">
        <f>IF(Table1[[#This Row],[M5B]]="",Table1[[#This Row],[M5B_h]],SUM(Table1[[#This Row],[M5B_h]],Table1[[#This Row],[M5B]]))</f>
        <v>28</v>
      </c>
      <c r="F87" s="53"/>
      <c r="G87" s="53" t="str">
        <f>IF(Table1[[#This Row],[M1A]]="","",Table1[[#This Row],[M1A]]-Table1[[#This Row],[AWAL]])</f>
        <v/>
      </c>
      <c r="H87" s="53"/>
      <c r="I87" s="51" t="str">
        <f>IF(Table1[[#This Row],[M2A]]="","",SUM(Table1[[#This Row],[M2A]]-Table1[[#This Row],[M2B_h]]))</f>
        <v/>
      </c>
      <c r="J87" s="9"/>
      <c r="K87" s="51" t="str">
        <f>IF(Table1[[#This Row],[M3A]]="","",SUM(Table1[[#This Row],[M3A]]-Table1[[#This Row],[M3B_h]]))</f>
        <v/>
      </c>
      <c r="L87" s="9"/>
      <c r="M87" s="51" t="str">
        <f>IF(Table1[[#This Row],[M4A]]="","",SUM(Table1[[#This Row],[M4A]]-Table1[[#This Row],[M4B_h]]))</f>
        <v/>
      </c>
      <c r="O87" s="51" t="str">
        <f>IF(Table1[[#This Row],[M5A]]="","",SUM(Table1[[#This Row],[M5A]]-Table1[[#This Row],[M5B_h]]))</f>
        <v/>
      </c>
      <c r="P87" s="95">
        <f>SUM(Table1[[#This Row],[AWAL]],Table1[[#This Row],[M1B]])</f>
        <v>28</v>
      </c>
      <c r="Q87" s="95">
        <f>SUM(Table1[[#This Row],[M2B]],Table1[[#This Row],[M2B_h]])</f>
        <v>28</v>
      </c>
      <c r="R87" s="95">
        <f>SUM(Table1[[#This Row],[M3B]],Table1[[#This Row],[M3B_h]])</f>
        <v>28</v>
      </c>
      <c r="S87" s="95">
        <f>SUM(Table1[[#This Row],[M4B]],Table1[[#This Row],[M4B_h]])</f>
        <v>28</v>
      </c>
      <c r="T87" s="44"/>
      <c r="U87" s="44"/>
      <c r="V87" s="44"/>
      <c r="W87" s="44"/>
      <c r="X87" s="44"/>
      <c r="Y87" s="44"/>
      <c r="Z87" s="44"/>
      <c r="AA87" s="9" t="s">
        <v>3334</v>
      </c>
    </row>
    <row r="88" spans="1:28">
      <c r="A88" s="44" t="str">
        <f>IF(Table1[[#This Row],[NAMA BARANG]]="","",IF(Table1[[#This Row],[TT]]&lt;1,"",COUNT(A$2:A87)+1))</f>
        <v/>
      </c>
      <c r="B88" s="9" t="s">
        <v>2862</v>
      </c>
      <c r="D88" s="51" t="s">
        <v>2534</v>
      </c>
      <c r="E88" s="52">
        <f>IF(Table1[[#This Row],[M5B]]="",Table1[[#This Row],[M5B_h]],SUM(Table1[[#This Row],[M5B_h]],Table1[[#This Row],[M5B]]))</f>
        <v>0</v>
      </c>
      <c r="F88" s="54"/>
      <c r="G88" s="54" t="str">
        <f>IF(Table1[[#This Row],[M1A]]="","",Table1[[#This Row],[M1A]]-Table1[[#This Row],[AWAL]])</f>
        <v/>
      </c>
      <c r="H88" s="54"/>
      <c r="I88" s="51" t="str">
        <f>IF(Table1[[#This Row],[M2A]]="","",SUM(Table1[[#This Row],[M2A]]-Table1[[#This Row],[M2B_h]]))</f>
        <v/>
      </c>
      <c r="K88" s="52" t="str">
        <f>IF(Table1[[#This Row],[M3A]]="","",SUM(Table1[[#This Row],[M3A]]-Table1[[#This Row],[M3B_h]]))</f>
        <v/>
      </c>
      <c r="M88" s="52" t="str">
        <f>IF(Table1[[#This Row],[M4A]]="","",SUM(Table1[[#This Row],[M4A]]-Table1[[#This Row],[M4B_h]]))</f>
        <v/>
      </c>
      <c r="N88" s="52"/>
      <c r="O88" s="52" t="str">
        <f>IF(Table1[[#This Row],[M5A]]="","",SUM(Table1[[#This Row],[M5A]]-Table1[[#This Row],[M5B_h]]))</f>
        <v/>
      </c>
      <c r="P88" s="95">
        <f>SUM(Table1[[#This Row],[AWAL]],Table1[[#This Row],[M1B]])</f>
        <v>0</v>
      </c>
      <c r="Q88" s="95">
        <f>SUM(Table1[[#This Row],[M2B]],Table1[[#This Row],[M2B_h]])</f>
        <v>0</v>
      </c>
      <c r="R88" s="95">
        <f>SUM(Table1[[#This Row],[M3B]],Table1[[#This Row],[M3B_h]])</f>
        <v>0</v>
      </c>
      <c r="S88" s="95">
        <f>SUM(Table1[[#This Row],[M4B]],Table1[[#This Row],[M4B_h]])</f>
        <v>0</v>
      </c>
      <c r="T88" s="44"/>
      <c r="U88" s="44"/>
      <c r="V88" s="44"/>
      <c r="W88" s="44"/>
      <c r="X88" s="44"/>
      <c r="Y88" s="44"/>
      <c r="Z88" s="44"/>
      <c r="AA88" s="9" t="s">
        <v>3335</v>
      </c>
      <c r="AB88" s="9">
        <v>2</v>
      </c>
    </row>
    <row r="89" spans="1:28">
      <c r="A89" s="9" t="str">
        <f>IF(Table1[[#This Row],[NAMA BARANG]]="","",IF(Table1[[#This Row],[TT]]&lt;1,"",COUNT(A$2:A88)+1))</f>
        <v/>
      </c>
      <c r="B89" s="9" t="s">
        <v>42</v>
      </c>
      <c r="D89" s="51">
        <v>72</v>
      </c>
      <c r="E89" s="51">
        <f>IF(Table1[[#This Row],[M5B]]="",Table1[[#This Row],[M5B_h]],SUM(Table1[[#This Row],[M5B_h]],Table1[[#This Row],[M5B]]))</f>
        <v>0</v>
      </c>
      <c r="F89" s="53"/>
      <c r="G89" s="53" t="str">
        <f>IF(Table1[[#This Row],[M1A]]="","",Table1[[#This Row],[M1A]]-Table1[[#This Row],[AWAL]])</f>
        <v/>
      </c>
      <c r="H89" s="53"/>
      <c r="I89" s="51" t="str">
        <f>IF(Table1[[#This Row],[M2A]]="","",SUM(Table1[[#This Row],[M2A]]-Table1[[#This Row],[M2B_h]]))</f>
        <v/>
      </c>
      <c r="J89" s="9"/>
      <c r="K89" s="51" t="str">
        <f>IF(Table1[[#This Row],[M3A]]="","",SUM(Table1[[#This Row],[M3A]]-Table1[[#This Row],[M3B_h]]))</f>
        <v/>
      </c>
      <c r="L89" s="9"/>
      <c r="M89" s="51" t="str">
        <f>IF(Table1[[#This Row],[M4A]]="","",SUM(Table1[[#This Row],[M4A]]-Table1[[#This Row],[M4B_h]]))</f>
        <v/>
      </c>
      <c r="O89" s="51" t="str">
        <f>IF(Table1[[#This Row],[M5A]]="","",SUM(Table1[[#This Row],[M5A]]-Table1[[#This Row],[M5B_h]]))</f>
        <v/>
      </c>
      <c r="P89" s="95">
        <f>SUM(Table1[[#This Row],[AWAL]],Table1[[#This Row],[M1B]])</f>
        <v>0</v>
      </c>
      <c r="Q89" s="95">
        <f>SUM(Table1[[#This Row],[M2B]],Table1[[#This Row],[M2B_h]])</f>
        <v>0</v>
      </c>
      <c r="R89" s="95">
        <f>SUM(Table1[[#This Row],[M3B]],Table1[[#This Row],[M3B_h]])</f>
        <v>0</v>
      </c>
      <c r="S89" s="95">
        <f>SUM(Table1[[#This Row],[M4B]],Table1[[#This Row],[M4B_h]])</f>
        <v>0</v>
      </c>
      <c r="T89" s="44"/>
      <c r="U89" s="44"/>
      <c r="V89" s="44"/>
      <c r="W89" s="44"/>
      <c r="X89" s="44"/>
      <c r="Y89" s="44"/>
      <c r="Z89" s="44"/>
      <c r="AA89" s="9" t="s">
        <v>3336</v>
      </c>
    </row>
    <row r="90" spans="1:28">
      <c r="A90" s="44" t="str">
        <f>IF(Table1[[#This Row],[NAMA BARANG]]="","",IF(Table1[[#This Row],[TT]]&lt;1,"",COUNT(A$2:A89)+1))</f>
        <v/>
      </c>
      <c r="B90" s="9" t="s">
        <v>2995</v>
      </c>
      <c r="D90" s="51" t="s">
        <v>2515</v>
      </c>
      <c r="E90" s="52">
        <f>IF(Table1[[#This Row],[M5B]]="",Table1[[#This Row],[M5B_h]],SUM(Table1[[#This Row],[M5B_h]],Table1[[#This Row],[M5B]]))</f>
        <v>0</v>
      </c>
      <c r="G90" s="54" t="str">
        <f>IF(Table1[[#This Row],[M1A]]="","",Table1[[#This Row],[M1A]]-Table1[[#This Row],[AWAL]])</f>
        <v/>
      </c>
      <c r="H90" s="54"/>
      <c r="I90" s="52" t="str">
        <f>IF(Table1[[#This Row],[M2A]]="","",SUM(Table1[[#This Row],[M2A]]-Table1[[#This Row],[M2B_h]]))</f>
        <v/>
      </c>
      <c r="K90" s="52" t="str">
        <f>IF(Table1[[#This Row],[M3A]]="","",SUM(Table1[[#This Row],[M3A]]-Table1[[#This Row],[M3B_h]]))</f>
        <v/>
      </c>
      <c r="M90" s="52" t="str">
        <f>IF(Table1[[#This Row],[M4A]]="","",SUM(Table1[[#This Row],[M4A]]-Table1[[#This Row],[M4B_h]]))</f>
        <v/>
      </c>
      <c r="N90" s="52"/>
      <c r="O90" s="52" t="str">
        <f>IF(Table1[[#This Row],[M5A]]="","",SUM(Table1[[#This Row],[M5A]]-Table1[[#This Row],[M5B_h]]))</f>
        <v/>
      </c>
      <c r="P90" s="95">
        <f>SUM(Table1[[#This Row],[AWAL]],Table1[[#This Row],[M1B]])</f>
        <v>0</v>
      </c>
      <c r="Q90" s="95">
        <f>SUM(Table1[[#This Row],[M2B]],Table1[[#This Row],[M2B_h]])</f>
        <v>0</v>
      </c>
      <c r="R90" s="95">
        <f>SUM(Table1[[#This Row],[M3B]],Table1[[#This Row],[M3B_h]])</f>
        <v>0</v>
      </c>
      <c r="S90" s="95">
        <f>SUM(Table1[[#This Row],[M4B]],Table1[[#This Row],[M4B_h]])</f>
        <v>0</v>
      </c>
      <c r="T90" s="44"/>
      <c r="U90" s="44"/>
      <c r="V90" s="44"/>
      <c r="W90" s="44"/>
      <c r="X90" s="44"/>
      <c r="Y90" s="44"/>
      <c r="Z90" s="44"/>
      <c r="AA90" s="9" t="s">
        <v>3337</v>
      </c>
    </row>
    <row r="91" spans="1:28">
      <c r="A91" s="44" t="str">
        <f>IF(Table1[[#This Row],[NAMA BARANG]]="","",IF(Table1[[#This Row],[TT]]&lt;1,"",COUNT(A$2:A90)+1))</f>
        <v/>
      </c>
      <c r="B91" s="9" t="s">
        <v>2772</v>
      </c>
      <c r="D91" s="51" t="s">
        <v>2515</v>
      </c>
      <c r="E91" s="52">
        <f>IF(Table1[[#This Row],[M5B]]="",Table1[[#This Row],[M5B_h]],SUM(Table1[[#This Row],[M5B_h]],Table1[[#This Row],[M5B]]))</f>
        <v>0</v>
      </c>
      <c r="F91" s="54"/>
      <c r="G91" s="54" t="str">
        <f>IF(Table1[[#This Row],[M1A]]="","",Table1[[#This Row],[M1A]]-Table1[[#This Row],[AWAL]])</f>
        <v/>
      </c>
      <c r="H91" s="54"/>
      <c r="I91" s="51" t="str">
        <f>IF(Table1[[#This Row],[M2A]]="","",SUM(Table1[[#This Row],[M2A]]-Table1[[#This Row],[M2B_h]]))</f>
        <v/>
      </c>
      <c r="K91" s="52" t="str">
        <f>IF(Table1[[#This Row],[M3A]]="","",SUM(Table1[[#This Row],[M3A]]-Table1[[#This Row],[M3B_h]]))</f>
        <v/>
      </c>
      <c r="M91" s="52" t="str">
        <f>IF(Table1[[#This Row],[M4A]]="","",SUM(Table1[[#This Row],[M4A]]-Table1[[#This Row],[M4B_h]]))</f>
        <v/>
      </c>
      <c r="N91" s="52"/>
      <c r="O91" s="52" t="str">
        <f>IF(Table1[[#This Row],[M5A]]="","",SUM(Table1[[#This Row],[M5A]]-Table1[[#This Row],[M5B_h]]))</f>
        <v/>
      </c>
      <c r="P91" s="95">
        <f>SUM(Table1[[#This Row],[AWAL]],Table1[[#This Row],[M1B]])</f>
        <v>0</v>
      </c>
      <c r="Q91" s="95">
        <f>SUM(Table1[[#This Row],[M2B]],Table1[[#This Row],[M2B_h]])</f>
        <v>0</v>
      </c>
      <c r="R91" s="95">
        <f>SUM(Table1[[#This Row],[M3B]],Table1[[#This Row],[M3B_h]])</f>
        <v>0</v>
      </c>
      <c r="S91" s="95">
        <f>SUM(Table1[[#This Row],[M4B]],Table1[[#This Row],[M4B_h]])</f>
        <v>0</v>
      </c>
      <c r="T91" s="44"/>
      <c r="U91" s="44"/>
      <c r="V91" s="44"/>
      <c r="W91" s="44"/>
      <c r="X91" s="44"/>
      <c r="Y91" s="44"/>
      <c r="Z91" s="44"/>
      <c r="AA91" s="9" t="s">
        <v>3338</v>
      </c>
    </row>
    <row r="92" spans="1:28">
      <c r="A92" s="9">
        <f>IF(Table1[[#This Row],[NAMA BARANG]]="","",IF(Table1[[#This Row],[TT]]&lt;1,"",COUNT(A$2:A91)+1))</f>
        <v>28</v>
      </c>
      <c r="B92" s="9" t="s">
        <v>44</v>
      </c>
      <c r="C92" s="51">
        <v>8</v>
      </c>
      <c r="D92" s="51" t="s">
        <v>43</v>
      </c>
      <c r="E92" s="51">
        <f>IF(Table1[[#This Row],[M5B]]="",Table1[[#This Row],[M5B_h]],SUM(Table1[[#This Row],[M5B_h]],Table1[[#This Row],[M5B]]))</f>
        <v>7</v>
      </c>
      <c r="F92" s="53">
        <v>7</v>
      </c>
      <c r="G92" s="53">
        <f>IF(Table1[[#This Row],[M1A]]="","",Table1[[#This Row],[M1A]]-Table1[[#This Row],[AWAL]])</f>
        <v>-1</v>
      </c>
      <c r="H92" s="53"/>
      <c r="I92" s="51" t="str">
        <f>IF(Table1[[#This Row],[M2A]]="","",SUM(Table1[[#This Row],[M2A]]-Table1[[#This Row],[M2B_h]]))</f>
        <v/>
      </c>
      <c r="J92" s="9"/>
      <c r="K92" s="51" t="str">
        <f>IF(Table1[[#This Row],[M3A]]="","",SUM(Table1[[#This Row],[M3A]]-Table1[[#This Row],[M3B_h]]))</f>
        <v/>
      </c>
      <c r="L92" s="9"/>
      <c r="M92" s="51" t="str">
        <f>IF(Table1[[#This Row],[M4A]]="","",SUM(Table1[[#This Row],[M4A]]-Table1[[#This Row],[M4B_h]]))</f>
        <v/>
      </c>
      <c r="O92" s="51" t="str">
        <f>IF(Table1[[#This Row],[M5A]]="","",SUM(Table1[[#This Row],[M5A]]-Table1[[#This Row],[M5B_h]]))</f>
        <v/>
      </c>
      <c r="P92" s="95">
        <f>SUM(Table1[[#This Row],[AWAL]],Table1[[#This Row],[M1B]])</f>
        <v>7</v>
      </c>
      <c r="Q92" s="95">
        <f>SUM(Table1[[#This Row],[M2B]],Table1[[#This Row],[M2B_h]])</f>
        <v>7</v>
      </c>
      <c r="R92" s="95">
        <f>SUM(Table1[[#This Row],[M3B]],Table1[[#This Row],[M3B_h]])</f>
        <v>7</v>
      </c>
      <c r="S92" s="95">
        <f>SUM(Table1[[#This Row],[M4B]],Table1[[#This Row],[M4B_h]])</f>
        <v>7</v>
      </c>
      <c r="T92" s="44"/>
      <c r="U92" s="44"/>
      <c r="V92" s="44"/>
      <c r="W92" s="44"/>
      <c r="X92" s="44"/>
      <c r="Y92" s="44"/>
      <c r="Z92" s="44"/>
      <c r="AA92" s="9" t="s">
        <v>3339</v>
      </c>
    </row>
    <row r="93" spans="1:28">
      <c r="A93" s="44" t="str">
        <f>IF(Table1[[#This Row],[NAMA BARANG]]="","",IF(Table1[[#This Row],[TT]]&lt;1,"",COUNT(A$2:A92)+1))</f>
        <v/>
      </c>
      <c r="B93" s="9" t="s">
        <v>2504</v>
      </c>
      <c r="D93" s="51" t="s">
        <v>2505</v>
      </c>
      <c r="E93" s="52">
        <f>IF(Table1[[#This Row],[M5B]]="",Table1[[#This Row],[M5B_h]],SUM(Table1[[#This Row],[M5B_h]],Table1[[#This Row],[M5B]]))</f>
        <v>0</v>
      </c>
      <c r="F93" s="53"/>
      <c r="G93" s="54" t="str">
        <f>IF(Table1[[#This Row],[M1A]]="","",Table1[[#This Row],[M1A]]-Table1[[#This Row],[AWAL]])</f>
        <v/>
      </c>
      <c r="H93" s="53"/>
      <c r="I93" s="51" t="str">
        <f>IF(Table1[[#This Row],[M2A]]="","",SUM(Table1[[#This Row],[M2A]]-Table1[[#This Row],[M2B_h]]))</f>
        <v/>
      </c>
      <c r="J93" s="9"/>
      <c r="K93" s="52" t="str">
        <f>IF(Table1[[#This Row],[M3A]]="","",SUM(Table1[[#This Row],[M3A]]-Table1[[#This Row],[M3B_h]]))</f>
        <v/>
      </c>
      <c r="L93" s="9"/>
      <c r="M93" s="52" t="str">
        <f>IF(Table1[[#This Row],[M4A]]="","",SUM(Table1[[#This Row],[M4A]]-Table1[[#This Row],[M4B_h]]))</f>
        <v/>
      </c>
      <c r="N93" s="52"/>
      <c r="O93" s="52" t="str">
        <f>IF(Table1[[#This Row],[M5A]]="","",SUM(Table1[[#This Row],[M5A]]-Table1[[#This Row],[M5B_h]]))</f>
        <v/>
      </c>
      <c r="P93" s="95">
        <f>SUM(Table1[[#This Row],[AWAL]],Table1[[#This Row],[M1B]])</f>
        <v>0</v>
      </c>
      <c r="Q93" s="95">
        <f>SUM(Table1[[#This Row],[M2B]],Table1[[#This Row],[M2B_h]])</f>
        <v>0</v>
      </c>
      <c r="R93" s="95">
        <f>SUM(Table1[[#This Row],[M3B]],Table1[[#This Row],[M3B_h]])</f>
        <v>0</v>
      </c>
      <c r="S93" s="95">
        <f>SUM(Table1[[#This Row],[M4B]],Table1[[#This Row],[M4B_h]])</f>
        <v>0</v>
      </c>
      <c r="T93" s="44"/>
      <c r="U93" s="44"/>
      <c r="V93" s="44"/>
      <c r="W93" s="44"/>
      <c r="X93" s="44"/>
      <c r="Y93" s="44"/>
      <c r="Z93" s="44"/>
      <c r="AA93" s="9" t="s">
        <v>3340</v>
      </c>
    </row>
    <row r="94" spans="1:28">
      <c r="A94" s="44" t="str">
        <f>IF(Table1[[#This Row],[NAMA BARANG]]="","",IF(Table1[[#This Row],[TT]]&lt;1,"",COUNT(A$2:A93)+1))</f>
        <v/>
      </c>
      <c r="B94" s="9" t="s">
        <v>2426</v>
      </c>
      <c r="D94" s="51" t="s">
        <v>2505</v>
      </c>
      <c r="E94" s="52">
        <f>IF(Table1[[#This Row],[M5B]]="",Table1[[#This Row],[M5B_h]],SUM(Table1[[#This Row],[M5B_h]],Table1[[#This Row],[M5B]]))</f>
        <v>0</v>
      </c>
      <c r="F94" s="54"/>
      <c r="G94" s="54" t="str">
        <f>IF(Table1[[#This Row],[M1A]]="","",Table1[[#This Row],[M1A]]-Table1[[#This Row],[AWAL]])</f>
        <v/>
      </c>
      <c r="H94" s="54"/>
      <c r="I94" s="51" t="str">
        <f>IF(Table1[[#This Row],[M2A]]="","",SUM(Table1[[#This Row],[M2A]]-Table1[[#This Row],[M2B_h]]))</f>
        <v/>
      </c>
      <c r="K94" s="52" t="str">
        <f>IF(Table1[[#This Row],[M3A]]="","",SUM(Table1[[#This Row],[M3A]]-Table1[[#This Row],[M3B_h]]))</f>
        <v/>
      </c>
      <c r="M94" s="52" t="str">
        <f>IF(Table1[[#This Row],[M4A]]="","",SUM(Table1[[#This Row],[M4A]]-Table1[[#This Row],[M4B_h]]))</f>
        <v/>
      </c>
      <c r="N94" s="52"/>
      <c r="O94" s="52" t="str">
        <f>IF(Table1[[#This Row],[M5A]]="","",SUM(Table1[[#This Row],[M5A]]-Table1[[#This Row],[M5B_h]]))</f>
        <v/>
      </c>
      <c r="P94" s="95">
        <f>SUM(Table1[[#This Row],[AWAL]],Table1[[#This Row],[M1B]])</f>
        <v>0</v>
      </c>
      <c r="Q94" s="95">
        <f>SUM(Table1[[#This Row],[M2B]],Table1[[#This Row],[M2B_h]])</f>
        <v>0</v>
      </c>
      <c r="R94" s="95">
        <f>SUM(Table1[[#This Row],[M3B]],Table1[[#This Row],[M3B_h]])</f>
        <v>0</v>
      </c>
      <c r="S94" s="95">
        <f>SUM(Table1[[#This Row],[M4B]],Table1[[#This Row],[M4B_h]])</f>
        <v>0</v>
      </c>
      <c r="T94" s="44"/>
      <c r="U94" s="44"/>
      <c r="V94" s="44"/>
      <c r="W94" s="44"/>
      <c r="X94" s="44"/>
      <c r="Y94" s="44"/>
      <c r="Z94" s="44"/>
    </row>
    <row r="95" spans="1:28">
      <c r="A95" s="44" t="str">
        <f>IF(Table1[[#This Row],[NAMA BARANG]]="","",IF(Table1[[#This Row],[TT]]&lt;1,"",COUNT(A$2:A94)+1))</f>
        <v/>
      </c>
      <c r="B95" s="9" t="s">
        <v>3123</v>
      </c>
      <c r="D95" s="51" t="s">
        <v>2488</v>
      </c>
      <c r="E95" s="52">
        <f>IF(Table1[[#This Row],[M5B]]="",Table1[[#This Row],[M5B_h]],SUM(Table1[[#This Row],[M5B_h]],Table1[[#This Row],[M5B]]))</f>
        <v>0</v>
      </c>
      <c r="F95" s="54"/>
      <c r="G95" s="54" t="str">
        <f>IF(Table1[[#This Row],[M1A]]="","",Table1[[#This Row],[M1A]]-Table1[[#This Row],[AWAL]])</f>
        <v/>
      </c>
      <c r="H95" s="54"/>
      <c r="I95" s="52" t="str">
        <f>IF(Table1[[#This Row],[M2A]]="","",SUM(Table1[[#This Row],[M2A]]-Table1[[#This Row],[M2B_h]]))</f>
        <v/>
      </c>
      <c r="K95" s="52" t="str">
        <f>IF(Table1[[#This Row],[M3A]]="","",SUM(Table1[[#This Row],[M3A]]-Table1[[#This Row],[M3B_h]]))</f>
        <v/>
      </c>
      <c r="M95" s="52" t="str">
        <f>IF(Table1[[#This Row],[M4A]]="","",SUM(Table1[[#This Row],[M4A]]-Table1[[#This Row],[M4B_h]]))</f>
        <v/>
      </c>
      <c r="N95" s="52"/>
      <c r="O95" s="52" t="str">
        <f>IF(Table1[[#This Row],[M5A]]="","",SUM(Table1[[#This Row],[M5A]]-Table1[[#This Row],[M5B_h]]))</f>
        <v/>
      </c>
      <c r="P95" s="95">
        <f>SUM(Table1[[#This Row],[AWAL]],Table1[[#This Row],[M1B]])</f>
        <v>0</v>
      </c>
      <c r="Q95" s="95">
        <f>SUM(Table1[[#This Row],[M2B]],Table1[[#This Row],[M2B_h]])</f>
        <v>0</v>
      </c>
      <c r="R95" s="95">
        <f>SUM(Table1[[#This Row],[M3B]],Table1[[#This Row],[M3B_h]])</f>
        <v>0</v>
      </c>
      <c r="S95" s="95">
        <f>SUM(Table1[[#This Row],[M4B]],Table1[[#This Row],[M4B_h]])</f>
        <v>0</v>
      </c>
      <c r="T95" s="44"/>
      <c r="U95" s="44"/>
      <c r="V95" s="44"/>
      <c r="W95" s="44"/>
      <c r="X95" s="44"/>
      <c r="Y95" s="44"/>
      <c r="Z95" s="44"/>
    </row>
    <row r="96" spans="1:28">
      <c r="A96" s="44" t="str">
        <f>IF(Table1[[#This Row],[NAMA BARANG]]="","",IF(Table1[[#This Row],[TT]]&lt;1,"",COUNT(A$2:A95)+1))</f>
        <v/>
      </c>
      <c r="B96" s="9" t="s">
        <v>2571</v>
      </c>
      <c r="E96" s="52">
        <f>IF(Table1[[#This Row],[M5B]]="",Table1[[#This Row],[M5B_h]],SUM(Table1[[#This Row],[M5B_h]],Table1[[#This Row],[M5B]]))</f>
        <v>0</v>
      </c>
      <c r="F96" s="54"/>
      <c r="G96" s="54" t="str">
        <f>IF(Table1[[#This Row],[M1A]]="","",Table1[[#This Row],[M1A]]-Table1[[#This Row],[AWAL]])</f>
        <v/>
      </c>
      <c r="H96" s="54"/>
      <c r="I96" s="51" t="str">
        <f>IF(Table1[[#This Row],[M2A]]="","",SUM(Table1[[#This Row],[M2A]]-Table1[[#This Row],[M2B_h]]))</f>
        <v/>
      </c>
      <c r="K96" s="52" t="str">
        <f>IF(Table1[[#This Row],[M3A]]="","",SUM(Table1[[#This Row],[M3A]]-Table1[[#This Row],[M3B_h]]))</f>
        <v/>
      </c>
      <c r="M96" s="52" t="str">
        <f>IF(Table1[[#This Row],[M4A]]="","",SUM(Table1[[#This Row],[M4A]]-Table1[[#This Row],[M4B_h]]))</f>
        <v/>
      </c>
      <c r="N96" s="52"/>
      <c r="O96" s="52" t="str">
        <f>IF(Table1[[#This Row],[M5A]]="","",SUM(Table1[[#This Row],[M5A]]-Table1[[#This Row],[M5B_h]]))</f>
        <v/>
      </c>
      <c r="P96" s="95">
        <f>SUM(Table1[[#This Row],[AWAL]],Table1[[#This Row],[M1B]])</f>
        <v>0</v>
      </c>
      <c r="Q96" s="95">
        <f>SUM(Table1[[#This Row],[M2B]],Table1[[#This Row],[M2B_h]])</f>
        <v>0</v>
      </c>
      <c r="R96" s="95">
        <f>SUM(Table1[[#This Row],[M3B]],Table1[[#This Row],[M3B_h]])</f>
        <v>0</v>
      </c>
      <c r="S96" s="95">
        <f>SUM(Table1[[#This Row],[M4B]],Table1[[#This Row],[M4B_h]])</f>
        <v>0</v>
      </c>
      <c r="T96" s="44"/>
      <c r="U96" s="44"/>
      <c r="V96" s="44"/>
      <c r="W96" s="44"/>
      <c r="X96" s="44"/>
      <c r="Y96" s="44"/>
      <c r="Z96" s="44"/>
    </row>
    <row r="97" spans="1:27">
      <c r="A97" s="44">
        <f>IF(Table1[[#This Row],[NAMA BARANG]]="","",IF(Table1[[#This Row],[TT]]&lt;1,"",COUNT(A$2:A96)+1))</f>
        <v>29</v>
      </c>
      <c r="B97" s="9" t="s">
        <v>3977</v>
      </c>
      <c r="C97" s="51">
        <v>4</v>
      </c>
      <c r="D97" s="51" t="s">
        <v>2779</v>
      </c>
      <c r="E97" s="52">
        <f>IF(Table1[[#This Row],[M5B]]="",Table1[[#This Row],[M5B_h]],SUM(Table1[[#This Row],[M5B_h]],Table1[[#This Row],[M5B]]))</f>
        <v>3</v>
      </c>
      <c r="F97" s="54">
        <v>3</v>
      </c>
      <c r="G97" s="54">
        <f>IF(Table1[[#This Row],[M1A]]="","",Table1[[#This Row],[M1A]]-Table1[[#This Row],[AWAL]])</f>
        <v>-1</v>
      </c>
      <c r="H97" s="54"/>
      <c r="I97" s="52" t="str">
        <f>IF(Table1[[#This Row],[M2A]]="","",SUM(Table1[[#This Row],[M2A]]-Table1[[#This Row],[M2B_h]]))</f>
        <v/>
      </c>
      <c r="K97" s="52" t="str">
        <f>IF(Table1[[#This Row],[M3A]]="","",SUM(Table1[[#This Row],[M3A]]-Table1[[#This Row],[M3B_h]]))</f>
        <v/>
      </c>
      <c r="M97" s="52" t="str">
        <f>IF(Table1[[#This Row],[M4A]]="","",SUM(Table1[[#This Row],[M4A]]-Table1[[#This Row],[M4B_h]]))</f>
        <v/>
      </c>
      <c r="N97" s="52"/>
      <c r="O97" s="52" t="str">
        <f>IF(Table1[[#This Row],[M5A]]="","",SUM(Table1[[#This Row],[M5A]]-Table1[[#This Row],[M5B_h]]))</f>
        <v/>
      </c>
      <c r="P97" s="95">
        <f>SUM(Table1[[#This Row],[AWAL]],Table1[[#This Row],[M1B]])</f>
        <v>3</v>
      </c>
      <c r="Q97" s="95">
        <f>SUM(Table1[[#This Row],[M2B]],Table1[[#This Row],[M2B_h]])</f>
        <v>3</v>
      </c>
      <c r="R97" s="95">
        <f>SUM(Table1[[#This Row],[M3B]],Table1[[#This Row],[M3B_h]])</f>
        <v>3</v>
      </c>
      <c r="S97" s="95">
        <f>SUM(Table1[[#This Row],[M4B]],Table1[[#This Row],[M4B_h]])</f>
        <v>3</v>
      </c>
      <c r="T97" s="44"/>
      <c r="U97" s="44"/>
      <c r="V97" s="44"/>
      <c r="W97" s="44"/>
      <c r="X97" s="44"/>
      <c r="Y97" s="44"/>
      <c r="Z97" s="44"/>
      <c r="AA97" s="9" t="s">
        <v>3341</v>
      </c>
    </row>
    <row r="98" spans="1:27">
      <c r="A98" s="44">
        <f>IF(Table1[[#This Row],[NAMA BARANG]]="","",IF(Table1[[#This Row],[TT]]&lt;1,"",COUNT(A$2:A97)+1))</f>
        <v>30</v>
      </c>
      <c r="B98" s="9" t="s">
        <v>4015</v>
      </c>
      <c r="C98" s="51">
        <v>40</v>
      </c>
      <c r="D98" s="51" t="s">
        <v>2542</v>
      </c>
      <c r="E98" s="52">
        <f>IF(Table1[[#This Row],[M5B]]="",Table1[[#This Row],[M5B_h]],SUM(Table1[[#This Row],[M5B_h]],Table1[[#This Row],[M5B]]))</f>
        <v>17</v>
      </c>
      <c r="F98" s="54">
        <v>34</v>
      </c>
      <c r="G98" s="54">
        <f>IF(Table1[[#This Row],[M1A]]="","",Table1[[#This Row],[M1A]]-Table1[[#This Row],[AWAL]])</f>
        <v>-6</v>
      </c>
      <c r="H98" s="54"/>
      <c r="I98" s="52" t="str">
        <f>IF(Table1[[#This Row],[M2A]]="","",SUM(Table1[[#This Row],[M2A]]-Table1[[#This Row],[M2B_h]]))</f>
        <v/>
      </c>
      <c r="J98" s="51">
        <v>17</v>
      </c>
      <c r="K98" s="52">
        <f>IF(Table1[[#This Row],[M3A]]="","",SUM(Table1[[#This Row],[M3A]]-Table1[[#This Row],[M3B_h]]))</f>
        <v>-17</v>
      </c>
      <c r="M98" s="52" t="str">
        <f>IF(Table1[[#This Row],[M4A]]="","",SUM(Table1[[#This Row],[M4A]]-Table1[[#This Row],[M4B_h]]))</f>
        <v/>
      </c>
      <c r="N98" s="52"/>
      <c r="O98" s="52" t="str">
        <f>IF(Table1[[#This Row],[M5A]]="","",SUM(Table1[[#This Row],[M5A]]-Table1[[#This Row],[M5B_h]]))</f>
        <v/>
      </c>
      <c r="P98" s="95">
        <f>SUM(Table1[[#This Row],[AWAL]],Table1[[#This Row],[M1B]])</f>
        <v>34</v>
      </c>
      <c r="Q98" s="95">
        <f>SUM(Table1[[#This Row],[M2B]],Table1[[#This Row],[M2B_h]])</f>
        <v>34</v>
      </c>
      <c r="R98" s="95">
        <f>SUM(Table1[[#This Row],[M3B]],Table1[[#This Row],[M3B_h]])</f>
        <v>17</v>
      </c>
      <c r="S98" s="95">
        <f>SUM(Table1[[#This Row],[M4B]],Table1[[#This Row],[M4B_h]])</f>
        <v>17</v>
      </c>
      <c r="T98" s="44"/>
      <c r="U98" s="44"/>
      <c r="V98" s="44"/>
      <c r="W98" s="44"/>
      <c r="X98" s="44"/>
      <c r="Y98" s="44"/>
      <c r="Z98" s="44"/>
      <c r="AA98" s="9" t="s">
        <v>3342</v>
      </c>
    </row>
    <row r="99" spans="1:27">
      <c r="A99" s="9">
        <f>IF(Table1[[#This Row],[NAMA BARANG]]="","",IF(Table1[[#This Row],[TT]]&lt;1,"",COUNT(A$2:A98)+1))</f>
        <v>31</v>
      </c>
      <c r="B99" s="9" t="s">
        <v>3978</v>
      </c>
      <c r="C99" s="51">
        <v>2</v>
      </c>
      <c r="D99" s="51" t="s">
        <v>46</v>
      </c>
      <c r="E99" s="51">
        <f>IF(Table1[[#This Row],[M5B]]="",Table1[[#This Row],[M5B_h]],SUM(Table1[[#This Row],[M5B_h]],Table1[[#This Row],[M5B]]))</f>
        <v>2</v>
      </c>
      <c r="F99" s="53"/>
      <c r="G99" s="53" t="str">
        <f>IF(Table1[[#This Row],[M1A]]="","",Table1[[#This Row],[M1A]]-Table1[[#This Row],[AWAL]])</f>
        <v/>
      </c>
      <c r="H99" s="53"/>
      <c r="I99" s="51" t="str">
        <f>IF(Table1[[#This Row],[M2A]]="","",SUM(Table1[[#This Row],[M2A]]-Table1[[#This Row],[M2B_h]]))</f>
        <v/>
      </c>
      <c r="J99" s="9"/>
      <c r="K99" s="51" t="str">
        <f>IF(Table1[[#This Row],[M3A]]="","",SUM(Table1[[#This Row],[M3A]]-Table1[[#This Row],[M3B_h]]))</f>
        <v/>
      </c>
      <c r="L99" s="9"/>
      <c r="M99" s="51" t="str">
        <f>IF(Table1[[#This Row],[M4A]]="","",SUM(Table1[[#This Row],[M4A]]-Table1[[#This Row],[M4B_h]]))</f>
        <v/>
      </c>
      <c r="O99" s="51" t="str">
        <f>IF(Table1[[#This Row],[M5A]]="","",SUM(Table1[[#This Row],[M5A]]-Table1[[#This Row],[M5B_h]]))</f>
        <v/>
      </c>
      <c r="P99" s="95">
        <f>SUM(Table1[[#This Row],[AWAL]],Table1[[#This Row],[M1B]])</f>
        <v>2</v>
      </c>
      <c r="Q99" s="95">
        <f>SUM(Table1[[#This Row],[M2B]],Table1[[#This Row],[M2B_h]])</f>
        <v>2</v>
      </c>
      <c r="R99" s="95">
        <f>SUM(Table1[[#This Row],[M3B]],Table1[[#This Row],[M3B_h]])</f>
        <v>2</v>
      </c>
      <c r="S99" s="95">
        <f>SUM(Table1[[#This Row],[M4B]],Table1[[#This Row],[M4B_h]])</f>
        <v>2</v>
      </c>
      <c r="T99" s="44"/>
      <c r="U99" s="44"/>
      <c r="V99" s="44"/>
      <c r="W99" s="44"/>
      <c r="X99" s="44"/>
      <c r="Y99" s="44"/>
      <c r="Z99" s="44"/>
      <c r="AA99" s="9" t="s">
        <v>3343</v>
      </c>
    </row>
    <row r="100" spans="1:27">
      <c r="A100" s="44" t="str">
        <f>IF(Table1[[#This Row],[NAMA BARANG]]="","",IF(Table1[[#This Row],[TT]]&lt;1,"",COUNT(A$2:A99)+1))</f>
        <v/>
      </c>
      <c r="B100" s="9" t="s">
        <v>4014</v>
      </c>
      <c r="D100" s="51" t="s">
        <v>2542</v>
      </c>
      <c r="E100" s="52">
        <f>IF(Table1[[#This Row],[M5B]]="",Table1[[#This Row],[M5B_h]],SUM(Table1[[#This Row],[M5B_h]],Table1[[#This Row],[M5B]]))</f>
        <v>0</v>
      </c>
      <c r="F100" s="54"/>
      <c r="G100" s="54" t="str">
        <f>IF(Table1[[#This Row],[M1A]]="","",Table1[[#This Row],[M1A]]-Table1[[#This Row],[AWAL]])</f>
        <v/>
      </c>
      <c r="H100" s="54"/>
      <c r="I100" s="52" t="str">
        <f>IF(Table1[[#This Row],[M2A]]="","",SUM(Table1[[#This Row],[M2A]]-Table1[[#This Row],[M2B_h]]))</f>
        <v/>
      </c>
      <c r="K100" s="52" t="str">
        <f>IF(Table1[[#This Row],[M3A]]="","",SUM(Table1[[#This Row],[M3A]]-Table1[[#This Row],[M3B_h]]))</f>
        <v/>
      </c>
      <c r="M100" s="52" t="str">
        <f>IF(Table1[[#This Row],[M4A]]="","",SUM(Table1[[#This Row],[M4A]]-Table1[[#This Row],[M4B_h]]))</f>
        <v/>
      </c>
      <c r="N100" s="52"/>
      <c r="O100" s="52" t="str">
        <f>IF(Table1[[#This Row],[M5A]]="","",SUM(Table1[[#This Row],[M5A]]-Table1[[#This Row],[M5B_h]]))</f>
        <v/>
      </c>
      <c r="P100" s="95">
        <f>SUM(Table1[[#This Row],[AWAL]],Table1[[#This Row],[M1B]])</f>
        <v>0</v>
      </c>
      <c r="Q100" s="95">
        <f>SUM(Table1[[#This Row],[M2B]],Table1[[#This Row],[M2B_h]])</f>
        <v>0</v>
      </c>
      <c r="R100" s="95">
        <f>SUM(Table1[[#This Row],[M3B]],Table1[[#This Row],[M3B_h]])</f>
        <v>0</v>
      </c>
      <c r="S100" s="95">
        <f>SUM(Table1[[#This Row],[M4B]],Table1[[#This Row],[M4B_h]])</f>
        <v>0</v>
      </c>
      <c r="T100" s="44"/>
      <c r="U100" s="44"/>
      <c r="V100" s="44"/>
      <c r="W100" s="44"/>
      <c r="X100" s="44"/>
      <c r="Y100" s="44"/>
      <c r="Z100" s="44"/>
      <c r="AA100" s="9" t="s">
        <v>3344</v>
      </c>
    </row>
    <row r="101" spans="1:27">
      <c r="A101" s="44" t="str">
        <f>IF(Table1[[#This Row],[NAMA BARANG]]="","",IF(Table1[[#This Row],[TT]]&lt;1,"",COUNT(A$2:A100)+1))</f>
        <v/>
      </c>
      <c r="B101" s="9" t="s">
        <v>3082</v>
      </c>
      <c r="D101" s="51" t="s">
        <v>2542</v>
      </c>
      <c r="E101" s="52">
        <f>IF(Table1[[#This Row],[M5B]]="",Table1[[#This Row],[M5B_h]],SUM(Table1[[#This Row],[M5B_h]],Table1[[#This Row],[M5B]]))</f>
        <v>0</v>
      </c>
      <c r="F101" s="54"/>
      <c r="G101" s="54" t="str">
        <f>IF(Table1[[#This Row],[M1A]]="","",Table1[[#This Row],[M1A]]-Table1[[#This Row],[AWAL]])</f>
        <v/>
      </c>
      <c r="H101" s="54"/>
      <c r="I101" s="52" t="str">
        <f>IF(Table1[[#This Row],[M2A]]="","",SUM(Table1[[#This Row],[M2A]]-Table1[[#This Row],[M2B_h]]))</f>
        <v/>
      </c>
      <c r="K101" s="52" t="str">
        <f>IF(Table1[[#This Row],[M3A]]="","",SUM(Table1[[#This Row],[M3A]]-Table1[[#This Row],[M3B_h]]))</f>
        <v/>
      </c>
      <c r="M101" s="52" t="str">
        <f>IF(Table1[[#This Row],[M4A]]="","",SUM(Table1[[#This Row],[M4A]]-Table1[[#This Row],[M4B_h]]))</f>
        <v/>
      </c>
      <c r="N101" s="52"/>
      <c r="O101" s="52" t="str">
        <f>IF(Table1[[#This Row],[M5A]]="","",SUM(Table1[[#This Row],[M5A]]-Table1[[#This Row],[M5B_h]]))</f>
        <v/>
      </c>
      <c r="P101" s="95">
        <f>SUM(Table1[[#This Row],[AWAL]],Table1[[#This Row],[M1B]])</f>
        <v>0</v>
      </c>
      <c r="Q101" s="95">
        <f>SUM(Table1[[#This Row],[M2B]],Table1[[#This Row],[M2B_h]])</f>
        <v>0</v>
      </c>
      <c r="R101" s="95">
        <f>SUM(Table1[[#This Row],[M3B]],Table1[[#This Row],[M3B_h]])</f>
        <v>0</v>
      </c>
      <c r="S101" s="95">
        <f>SUM(Table1[[#This Row],[M4B]],Table1[[#This Row],[M4B_h]])</f>
        <v>0</v>
      </c>
      <c r="T101" s="44"/>
      <c r="U101" s="44"/>
      <c r="V101" s="44"/>
      <c r="W101" s="44"/>
      <c r="X101" s="44"/>
      <c r="Y101" s="44"/>
      <c r="Z101" s="44"/>
      <c r="AA101" s="9" t="s">
        <v>3345</v>
      </c>
    </row>
    <row r="102" spans="1:27">
      <c r="A102" s="44" t="str">
        <f>IF(Table1[[#This Row],[NAMA BARANG]]="","",IF(Table1[[#This Row],[TT]]&lt;1,"",COUNT(A$2:A101)+1))</f>
        <v/>
      </c>
      <c r="B102" s="9" t="s">
        <v>4013</v>
      </c>
      <c r="D102" s="51" t="s">
        <v>2636</v>
      </c>
      <c r="E102" s="52">
        <f>IF(Table1[[#This Row],[M5B]]="",Table1[[#This Row],[M5B_h]],SUM(Table1[[#This Row],[M5B_h]],Table1[[#This Row],[M5B]]))</f>
        <v>0</v>
      </c>
      <c r="F102" s="54"/>
      <c r="G102" s="54" t="str">
        <f>IF(Table1[[#This Row],[M1A]]="","",Table1[[#This Row],[M1A]]-Table1[[#This Row],[AWAL]])</f>
        <v/>
      </c>
      <c r="H102" s="54"/>
      <c r="I102" s="52" t="str">
        <f>IF(Table1[[#This Row],[M2A]]="","",SUM(Table1[[#This Row],[M2A]]-Table1[[#This Row],[M2B_h]]))</f>
        <v/>
      </c>
      <c r="K102" s="52" t="str">
        <f>IF(Table1[[#This Row],[M3A]]="","",SUM(Table1[[#This Row],[M3A]]-Table1[[#This Row],[M3B_h]]))</f>
        <v/>
      </c>
      <c r="M102" s="52" t="str">
        <f>IF(Table1[[#This Row],[M4A]]="","",SUM(Table1[[#This Row],[M4A]]-Table1[[#This Row],[M4B_h]]))</f>
        <v/>
      </c>
      <c r="N102" s="52"/>
      <c r="O102" s="52" t="str">
        <f>IF(Table1[[#This Row],[M5A]]="","",SUM(Table1[[#This Row],[M5A]]-Table1[[#This Row],[M5B_h]]))</f>
        <v/>
      </c>
      <c r="P102" s="95">
        <f>SUM(Table1[[#This Row],[AWAL]],Table1[[#This Row],[M1B]])</f>
        <v>0</v>
      </c>
      <c r="Q102" s="95">
        <f>SUM(Table1[[#This Row],[M2B]],Table1[[#This Row],[M2B_h]])</f>
        <v>0</v>
      </c>
      <c r="R102" s="95">
        <f>SUM(Table1[[#This Row],[M3B]],Table1[[#This Row],[M3B_h]])</f>
        <v>0</v>
      </c>
      <c r="S102" s="95">
        <f>SUM(Table1[[#This Row],[M4B]],Table1[[#This Row],[M4B_h]])</f>
        <v>0</v>
      </c>
      <c r="T102" s="44"/>
      <c r="U102" s="44"/>
      <c r="V102" s="44"/>
      <c r="W102" s="44"/>
      <c r="X102" s="44"/>
      <c r="Y102" s="44"/>
      <c r="Z102" s="44"/>
      <c r="AA102" s="9" t="s">
        <v>3346</v>
      </c>
    </row>
    <row r="103" spans="1:27">
      <c r="A103" s="44" t="str">
        <f>IF(Table1[[#This Row],[NAMA BARANG]]="","",IF(Table1[[#This Row],[TT]]&lt;1,"",COUNT(A$2:A102)+1))</f>
        <v/>
      </c>
      <c r="B103" s="9" t="s">
        <v>2572</v>
      </c>
      <c r="D103" s="51" t="s">
        <v>2624</v>
      </c>
      <c r="E103" s="52">
        <f>IF(Table1[[#This Row],[M5B]]="",Table1[[#This Row],[M5B_h]],SUM(Table1[[#This Row],[M5B_h]],Table1[[#This Row],[M5B]]))</f>
        <v>0</v>
      </c>
      <c r="F103" s="54"/>
      <c r="G103" s="54" t="str">
        <f>IF(Table1[[#This Row],[M1A]]="","",Table1[[#This Row],[M1A]]-Table1[[#This Row],[AWAL]])</f>
        <v/>
      </c>
      <c r="H103" s="54"/>
      <c r="I103" s="51" t="str">
        <f>IF(Table1[[#This Row],[M2A]]="","",SUM(Table1[[#This Row],[M2A]]-Table1[[#This Row],[M2B_h]]))</f>
        <v/>
      </c>
      <c r="K103" s="52" t="str">
        <f>IF(Table1[[#This Row],[M3A]]="","",SUM(Table1[[#This Row],[M3A]]-Table1[[#This Row],[M3B_h]]))</f>
        <v/>
      </c>
      <c r="M103" s="52" t="str">
        <f>IF(Table1[[#This Row],[M4A]]="","",SUM(Table1[[#This Row],[M4A]]-Table1[[#This Row],[M4B_h]]))</f>
        <v/>
      </c>
      <c r="N103" s="52"/>
      <c r="O103" s="52" t="str">
        <f>IF(Table1[[#This Row],[M5A]]="","",SUM(Table1[[#This Row],[M5A]]-Table1[[#This Row],[M5B_h]]))</f>
        <v/>
      </c>
      <c r="P103" s="95">
        <f>SUM(Table1[[#This Row],[AWAL]],Table1[[#This Row],[M1B]])</f>
        <v>0</v>
      </c>
      <c r="Q103" s="95">
        <f>SUM(Table1[[#This Row],[M2B]],Table1[[#This Row],[M2B_h]])</f>
        <v>0</v>
      </c>
      <c r="R103" s="95">
        <f>SUM(Table1[[#This Row],[M3B]],Table1[[#This Row],[M3B_h]])</f>
        <v>0</v>
      </c>
      <c r="S103" s="95">
        <f>SUM(Table1[[#This Row],[M4B]],Table1[[#This Row],[M4B_h]])</f>
        <v>0</v>
      </c>
      <c r="T103" s="44"/>
      <c r="U103" s="44"/>
      <c r="V103" s="44"/>
      <c r="W103" s="44"/>
      <c r="X103" s="44"/>
      <c r="Y103" s="44"/>
      <c r="Z103" s="44"/>
      <c r="AA103" s="9" t="s">
        <v>3347</v>
      </c>
    </row>
    <row r="104" spans="1:27">
      <c r="A104" s="44" t="str">
        <f>IF(Table1[[#This Row],[NAMA BARANG]]="","",IF(Table1[[#This Row],[TT]]&lt;1,"",COUNT(A$2:A103)+1))</f>
        <v/>
      </c>
      <c r="B104" s="9" t="s">
        <v>2573</v>
      </c>
      <c r="D104" s="51" t="s">
        <v>2625</v>
      </c>
      <c r="E104" s="52">
        <f>IF(Table1[[#This Row],[M5B]]="",Table1[[#This Row],[M5B_h]],SUM(Table1[[#This Row],[M5B_h]],Table1[[#This Row],[M5B]]))</f>
        <v>0</v>
      </c>
      <c r="F104" s="54"/>
      <c r="G104" s="54" t="str">
        <f>IF(Table1[[#This Row],[M1A]]="","",Table1[[#This Row],[M1A]]-Table1[[#This Row],[AWAL]])</f>
        <v/>
      </c>
      <c r="H104" s="54"/>
      <c r="I104" s="51" t="str">
        <f>IF(Table1[[#This Row],[M2A]]="","",SUM(Table1[[#This Row],[M2A]]-Table1[[#This Row],[M2B_h]]))</f>
        <v/>
      </c>
      <c r="K104" s="52" t="str">
        <f>IF(Table1[[#This Row],[M3A]]="","",SUM(Table1[[#This Row],[M3A]]-Table1[[#This Row],[M3B_h]]))</f>
        <v/>
      </c>
      <c r="M104" s="52" t="str">
        <f>IF(Table1[[#This Row],[M4A]]="","",SUM(Table1[[#This Row],[M4A]]-Table1[[#This Row],[M4B_h]]))</f>
        <v/>
      </c>
      <c r="N104" s="52"/>
      <c r="O104" s="52" t="str">
        <f>IF(Table1[[#This Row],[M5A]]="","",SUM(Table1[[#This Row],[M5A]]-Table1[[#This Row],[M5B_h]]))</f>
        <v/>
      </c>
      <c r="P104" s="95">
        <f>SUM(Table1[[#This Row],[AWAL]],Table1[[#This Row],[M1B]])</f>
        <v>0</v>
      </c>
      <c r="Q104" s="95">
        <f>SUM(Table1[[#This Row],[M2B]],Table1[[#This Row],[M2B_h]])</f>
        <v>0</v>
      </c>
      <c r="R104" s="95">
        <f>SUM(Table1[[#This Row],[M3B]],Table1[[#This Row],[M3B_h]])</f>
        <v>0</v>
      </c>
      <c r="S104" s="95">
        <f>SUM(Table1[[#This Row],[M4B]],Table1[[#This Row],[M4B_h]])</f>
        <v>0</v>
      </c>
      <c r="T104" s="44"/>
      <c r="U104" s="44"/>
      <c r="V104" s="44"/>
      <c r="W104" s="44"/>
      <c r="X104" s="44"/>
      <c r="Y104" s="44"/>
      <c r="Z104" s="44"/>
      <c r="AA104" s="9" t="s">
        <v>3348</v>
      </c>
    </row>
    <row r="105" spans="1:27">
      <c r="A105" s="9">
        <f>IF(Table1[[#This Row],[NAMA BARANG]]="","",IF(Table1[[#This Row],[TT]]&lt;1,"",COUNT(A$2:A104)+1))</f>
        <v>32</v>
      </c>
      <c r="B105" s="9" t="s">
        <v>47</v>
      </c>
      <c r="C105" s="51">
        <v>2</v>
      </c>
      <c r="D105" s="51" t="s">
        <v>2516</v>
      </c>
      <c r="E105" s="51">
        <f>IF(Table1[[#This Row],[M5B]]="",Table1[[#This Row],[M5B_h]],SUM(Table1[[#This Row],[M5B_h]],Table1[[#This Row],[M5B]]))</f>
        <v>2</v>
      </c>
      <c r="F105" s="53"/>
      <c r="G105" s="53" t="str">
        <f>IF(Table1[[#This Row],[M1A]]="","",Table1[[#This Row],[M1A]]-Table1[[#This Row],[AWAL]])</f>
        <v/>
      </c>
      <c r="H105" s="53"/>
      <c r="I105" s="51" t="str">
        <f>IF(Table1[[#This Row],[M2A]]="","",SUM(Table1[[#This Row],[M2A]]-Table1[[#This Row],[M2B_h]]))</f>
        <v/>
      </c>
      <c r="J105" s="9"/>
      <c r="K105" s="51" t="str">
        <f>IF(Table1[[#This Row],[M3A]]="","",SUM(Table1[[#This Row],[M3A]]-Table1[[#This Row],[M3B_h]]))</f>
        <v/>
      </c>
      <c r="L105" s="9"/>
      <c r="M105" s="51" t="str">
        <f>IF(Table1[[#This Row],[M4A]]="","",SUM(Table1[[#This Row],[M4A]]-Table1[[#This Row],[M4B_h]]))</f>
        <v/>
      </c>
      <c r="O105" s="51" t="str">
        <f>IF(Table1[[#This Row],[M5A]]="","",SUM(Table1[[#This Row],[M5A]]-Table1[[#This Row],[M5B_h]]))</f>
        <v/>
      </c>
      <c r="P105" s="95">
        <f>SUM(Table1[[#This Row],[AWAL]],Table1[[#This Row],[M1B]])</f>
        <v>2</v>
      </c>
      <c r="Q105" s="95">
        <f>SUM(Table1[[#This Row],[M2B]],Table1[[#This Row],[M2B_h]])</f>
        <v>2</v>
      </c>
      <c r="R105" s="95">
        <f>SUM(Table1[[#This Row],[M3B]],Table1[[#This Row],[M3B_h]])</f>
        <v>2</v>
      </c>
      <c r="S105" s="95">
        <f>SUM(Table1[[#This Row],[M4B]],Table1[[#This Row],[M4B_h]])</f>
        <v>2</v>
      </c>
      <c r="T105" s="44"/>
      <c r="U105" s="44"/>
      <c r="V105" s="44"/>
      <c r="W105" s="44"/>
      <c r="X105" s="44"/>
      <c r="Y105" s="44"/>
      <c r="Z105" s="44"/>
      <c r="AA105" s="9" t="s">
        <v>3349</v>
      </c>
    </row>
    <row r="106" spans="1:27">
      <c r="A106" s="9">
        <f>IF(Table1[[#This Row],[NAMA BARANG]]="","",IF(Table1[[#This Row],[TT]]&lt;1,"",COUNT(A$2:A105)+1))</f>
        <v>33</v>
      </c>
      <c r="B106" s="9" t="s">
        <v>4196</v>
      </c>
      <c r="D106" s="51" t="s">
        <v>2519</v>
      </c>
      <c r="E106" s="51">
        <f>IF(Table1[[#This Row],[M5B]]="",Table1[[#This Row],[M5B_h]],SUM(Table1[[#This Row],[M5B_h]],Table1[[#This Row],[M5B]]))</f>
        <v>2</v>
      </c>
      <c r="F106" s="53"/>
      <c r="G106" s="53" t="str">
        <f>IF(Table1[[#This Row],[M1A]]="","",Table1[[#This Row],[M1A]]-Table1[[#This Row],[AWAL]])</f>
        <v/>
      </c>
      <c r="H106" s="53"/>
      <c r="I106" s="51" t="str">
        <f>IF(Table1[[#This Row],[M2A]]="","",SUM(Table1[[#This Row],[M2A]]-Table1[[#This Row],[M2B_h]]))</f>
        <v/>
      </c>
      <c r="J106" s="9">
        <v>2</v>
      </c>
      <c r="K106" s="51">
        <f>IF(Table1[[#This Row],[M3A]]="","",SUM(Table1[[#This Row],[M3A]]-Table1[[#This Row],[M3B_h]]))</f>
        <v>2</v>
      </c>
      <c r="L106" s="9"/>
      <c r="M106" s="51" t="str">
        <f>IF(Table1[[#This Row],[M4A]]="","",SUM(Table1[[#This Row],[M4A]]-Table1[[#This Row],[M4B_h]]))</f>
        <v/>
      </c>
      <c r="O106" s="51" t="str">
        <f>IF(Table1[[#This Row],[M5A]]="","",SUM(Table1[[#This Row],[M5A]]-Table1[[#This Row],[M5B_h]]))</f>
        <v/>
      </c>
      <c r="P106" s="95">
        <f>SUM(Table1[[#This Row],[AWAL]],Table1[[#This Row],[M1B]])</f>
        <v>0</v>
      </c>
      <c r="Q106" s="95">
        <f>SUM(Table1[[#This Row],[M2B]],Table1[[#This Row],[M2B_h]])</f>
        <v>0</v>
      </c>
      <c r="R106" s="95">
        <f>SUM(Table1[[#This Row],[M3B]],Table1[[#This Row],[M3B_h]])</f>
        <v>2</v>
      </c>
      <c r="S106" s="95">
        <f>SUM(Table1[[#This Row],[M4B]],Table1[[#This Row],[M4B_h]])</f>
        <v>2</v>
      </c>
      <c r="T106" s="44"/>
      <c r="U106" s="44"/>
      <c r="V106" s="44"/>
      <c r="W106" s="44"/>
      <c r="X106" s="44"/>
      <c r="Y106" s="44"/>
      <c r="Z106" s="44"/>
      <c r="AA106" s="9" t="s">
        <v>3350</v>
      </c>
    </row>
    <row r="107" spans="1:27">
      <c r="A107" s="9">
        <f>IF(Table1[[#This Row],[NAMA BARANG]]="","",IF(Table1[[#This Row],[TT]]&lt;1,"",COUNT(A$2:A106)+1))</f>
        <v>34</v>
      </c>
      <c r="B107" s="9" t="s">
        <v>49</v>
      </c>
      <c r="C107" s="51">
        <v>6</v>
      </c>
      <c r="D107" s="51" t="s">
        <v>50</v>
      </c>
      <c r="E107" s="51">
        <f>IF(Table1[[#This Row],[M5B]]="",Table1[[#This Row],[M5B_h]],SUM(Table1[[#This Row],[M5B_h]],Table1[[#This Row],[M5B]]))</f>
        <v>6</v>
      </c>
      <c r="F107" s="53"/>
      <c r="G107" s="53" t="str">
        <f>IF(Table1[[#This Row],[M1A]]="","",Table1[[#This Row],[M1A]]-Table1[[#This Row],[AWAL]])</f>
        <v/>
      </c>
      <c r="H107" s="53"/>
      <c r="I107" s="51" t="str">
        <f>IF(Table1[[#This Row],[M2A]]="","",SUM(Table1[[#This Row],[M2A]]-Table1[[#This Row],[M2B_h]]))</f>
        <v/>
      </c>
      <c r="J107" s="9"/>
      <c r="K107" s="51" t="str">
        <f>IF(Table1[[#This Row],[M3A]]="","",SUM(Table1[[#This Row],[M3A]]-Table1[[#This Row],[M3B_h]]))</f>
        <v/>
      </c>
      <c r="L107" s="9"/>
      <c r="M107" s="51" t="str">
        <f>IF(Table1[[#This Row],[M4A]]="","",SUM(Table1[[#This Row],[M4A]]-Table1[[#This Row],[M4B_h]]))</f>
        <v/>
      </c>
      <c r="O107" s="51" t="str">
        <f>IF(Table1[[#This Row],[M5A]]="","",SUM(Table1[[#This Row],[M5A]]-Table1[[#This Row],[M5B_h]]))</f>
        <v/>
      </c>
      <c r="P107" s="95">
        <f>SUM(Table1[[#This Row],[AWAL]],Table1[[#This Row],[M1B]])</f>
        <v>6</v>
      </c>
      <c r="Q107" s="95">
        <f>SUM(Table1[[#This Row],[M2B]],Table1[[#This Row],[M2B_h]])</f>
        <v>6</v>
      </c>
      <c r="R107" s="95">
        <f>SUM(Table1[[#This Row],[M3B]],Table1[[#This Row],[M3B_h]])</f>
        <v>6</v>
      </c>
      <c r="S107" s="95">
        <f>SUM(Table1[[#This Row],[M4B]],Table1[[#This Row],[M4B_h]])</f>
        <v>6</v>
      </c>
      <c r="T107" s="44"/>
      <c r="U107" s="44"/>
      <c r="V107" s="44"/>
      <c r="W107" s="44"/>
      <c r="X107" s="44"/>
      <c r="Y107" s="44"/>
      <c r="Z107" s="44"/>
    </row>
    <row r="108" spans="1:27">
      <c r="A108" s="9" t="str">
        <f>IF(Table1[[#This Row],[NAMA BARANG]]="","",IF(Table1[[#This Row],[TT]]&lt;1,"",COUNT(A$2:A107)+1))</f>
        <v/>
      </c>
      <c r="B108" s="9" t="s">
        <v>51</v>
      </c>
      <c r="D108" s="51" t="s">
        <v>52</v>
      </c>
      <c r="E108" s="51">
        <f>IF(Table1[[#This Row],[M5B]]="",Table1[[#This Row],[M5B_h]],SUM(Table1[[#This Row],[M5B_h]],Table1[[#This Row],[M5B]]))</f>
        <v>0</v>
      </c>
      <c r="F108" s="53"/>
      <c r="G108" s="53" t="str">
        <f>IF(Table1[[#This Row],[M1A]]="","",Table1[[#This Row],[M1A]]-Table1[[#This Row],[AWAL]])</f>
        <v/>
      </c>
      <c r="H108" s="53"/>
      <c r="I108" s="51" t="str">
        <f>IF(Table1[[#This Row],[M2A]]="","",SUM(Table1[[#This Row],[M2A]]-Table1[[#This Row],[M2B_h]]))</f>
        <v/>
      </c>
      <c r="J108" s="9"/>
      <c r="K108" s="51" t="str">
        <f>IF(Table1[[#This Row],[M3A]]="","",SUM(Table1[[#This Row],[M3A]]-Table1[[#This Row],[M3B_h]]))</f>
        <v/>
      </c>
      <c r="L108" s="9"/>
      <c r="M108" s="51" t="str">
        <f>IF(Table1[[#This Row],[M4A]]="","",SUM(Table1[[#This Row],[M4A]]-Table1[[#This Row],[M4B_h]]))</f>
        <v/>
      </c>
      <c r="O108" s="51" t="str">
        <f>IF(Table1[[#This Row],[M5A]]="","",SUM(Table1[[#This Row],[M5A]]-Table1[[#This Row],[M5B_h]]))</f>
        <v/>
      </c>
      <c r="P108" s="95">
        <f>SUM(Table1[[#This Row],[AWAL]],Table1[[#This Row],[M1B]])</f>
        <v>0</v>
      </c>
      <c r="Q108" s="95">
        <f>SUM(Table1[[#This Row],[M2B]],Table1[[#This Row],[M2B_h]])</f>
        <v>0</v>
      </c>
      <c r="R108" s="95">
        <f>SUM(Table1[[#This Row],[M3B]],Table1[[#This Row],[M3B_h]])</f>
        <v>0</v>
      </c>
      <c r="S108" s="95">
        <f>SUM(Table1[[#This Row],[M4B]],Table1[[#This Row],[M4B_h]])</f>
        <v>0</v>
      </c>
      <c r="T108" s="44"/>
      <c r="U108" s="44"/>
      <c r="V108" s="44"/>
      <c r="W108" s="44"/>
      <c r="X108" s="44"/>
      <c r="Y108" s="44"/>
      <c r="Z108" s="44"/>
      <c r="AA108" s="9" t="s">
        <v>3351</v>
      </c>
    </row>
    <row r="109" spans="1:27">
      <c r="A109" s="44" t="str">
        <f>IF(Table1[[#This Row],[NAMA BARANG]]="","",IF(Table1[[#This Row],[TT]]&lt;1,"",COUNT(A$2:A108)+1))</f>
        <v/>
      </c>
      <c r="B109" s="9" t="s">
        <v>2574</v>
      </c>
      <c r="D109" s="51" t="s">
        <v>2626</v>
      </c>
      <c r="E109" s="52">
        <f>IF(Table1[[#This Row],[M5B]]="",Table1[[#This Row],[M5B_h]],SUM(Table1[[#This Row],[M5B_h]],Table1[[#This Row],[M5B]]))</f>
        <v>0</v>
      </c>
      <c r="F109" s="54"/>
      <c r="G109" s="54" t="str">
        <f>IF(Table1[[#This Row],[M1A]]="","",Table1[[#This Row],[M1A]]-Table1[[#This Row],[AWAL]])</f>
        <v/>
      </c>
      <c r="H109" s="54"/>
      <c r="I109" s="51" t="str">
        <f>IF(Table1[[#This Row],[M2A]]="","",SUM(Table1[[#This Row],[M2A]]-Table1[[#This Row],[M2B_h]]))</f>
        <v/>
      </c>
      <c r="K109" s="52" t="str">
        <f>IF(Table1[[#This Row],[M3A]]="","",SUM(Table1[[#This Row],[M3A]]-Table1[[#This Row],[M3B_h]]))</f>
        <v/>
      </c>
      <c r="M109" s="52" t="str">
        <f>IF(Table1[[#This Row],[M4A]]="","",SUM(Table1[[#This Row],[M4A]]-Table1[[#This Row],[M4B_h]]))</f>
        <v/>
      </c>
      <c r="N109" s="52"/>
      <c r="O109" s="52" t="str">
        <f>IF(Table1[[#This Row],[M5A]]="","",SUM(Table1[[#This Row],[M5A]]-Table1[[#This Row],[M5B_h]]))</f>
        <v/>
      </c>
      <c r="P109" s="95">
        <f>SUM(Table1[[#This Row],[AWAL]],Table1[[#This Row],[M1B]])</f>
        <v>0</v>
      </c>
      <c r="Q109" s="95">
        <f>SUM(Table1[[#This Row],[M2B]],Table1[[#This Row],[M2B_h]])</f>
        <v>0</v>
      </c>
      <c r="R109" s="95">
        <f>SUM(Table1[[#This Row],[M3B]],Table1[[#This Row],[M3B_h]])</f>
        <v>0</v>
      </c>
      <c r="S109" s="95">
        <f>SUM(Table1[[#This Row],[M4B]],Table1[[#This Row],[M4B_h]])</f>
        <v>0</v>
      </c>
      <c r="T109" s="44"/>
      <c r="U109" s="44"/>
      <c r="V109" s="44"/>
      <c r="W109" s="44"/>
      <c r="X109" s="44"/>
      <c r="Y109" s="44"/>
      <c r="Z109" s="44"/>
      <c r="AA109" s="9" t="s">
        <v>3352</v>
      </c>
    </row>
    <row r="110" spans="1:27">
      <c r="A110" s="44" t="str">
        <f>IF(Table1[[#This Row],[NAMA BARANG]]="","",IF(Table1[[#This Row],[TT]]&lt;1,"",COUNT(A$2:A109)+1))</f>
        <v/>
      </c>
      <c r="B110" s="9" t="s">
        <v>2575</v>
      </c>
      <c r="D110" s="51" t="s">
        <v>2626</v>
      </c>
      <c r="E110" s="52">
        <f>IF(Table1[[#This Row],[M5B]]="",Table1[[#This Row],[M5B_h]],SUM(Table1[[#This Row],[M5B_h]],Table1[[#This Row],[M5B]]))</f>
        <v>0</v>
      </c>
      <c r="F110" s="54"/>
      <c r="G110" s="54" t="str">
        <f>IF(Table1[[#This Row],[M1A]]="","",Table1[[#This Row],[M1A]]-Table1[[#This Row],[AWAL]])</f>
        <v/>
      </c>
      <c r="H110" s="54"/>
      <c r="I110" s="51" t="str">
        <f>IF(Table1[[#This Row],[M2A]]="","",SUM(Table1[[#This Row],[M2A]]-Table1[[#This Row],[M2B_h]]))</f>
        <v/>
      </c>
      <c r="K110" s="52" t="str">
        <f>IF(Table1[[#This Row],[M3A]]="","",SUM(Table1[[#This Row],[M3A]]-Table1[[#This Row],[M3B_h]]))</f>
        <v/>
      </c>
      <c r="M110" s="52" t="str">
        <f>IF(Table1[[#This Row],[M4A]]="","",SUM(Table1[[#This Row],[M4A]]-Table1[[#This Row],[M4B_h]]))</f>
        <v/>
      </c>
      <c r="N110" s="52"/>
      <c r="O110" s="52" t="str">
        <f>IF(Table1[[#This Row],[M5A]]="","",SUM(Table1[[#This Row],[M5A]]-Table1[[#This Row],[M5B_h]]))</f>
        <v/>
      </c>
      <c r="P110" s="95">
        <f>SUM(Table1[[#This Row],[AWAL]],Table1[[#This Row],[M1B]])</f>
        <v>0</v>
      </c>
      <c r="Q110" s="95">
        <f>SUM(Table1[[#This Row],[M2B]],Table1[[#This Row],[M2B_h]])</f>
        <v>0</v>
      </c>
      <c r="R110" s="95">
        <f>SUM(Table1[[#This Row],[M3B]],Table1[[#This Row],[M3B_h]])</f>
        <v>0</v>
      </c>
      <c r="S110" s="95">
        <f>SUM(Table1[[#This Row],[M4B]],Table1[[#This Row],[M4B_h]])</f>
        <v>0</v>
      </c>
      <c r="T110" s="44"/>
      <c r="U110" s="44"/>
      <c r="V110" s="44"/>
      <c r="W110" s="44"/>
      <c r="X110" s="44"/>
      <c r="Y110" s="44"/>
      <c r="Z110" s="44"/>
      <c r="AA110" s="9" t="s">
        <v>3353</v>
      </c>
    </row>
    <row r="111" spans="1:27">
      <c r="A111" s="44" t="str">
        <f>IF(Table1[[#This Row],[NAMA BARANG]]="","",IF(Table1[[#This Row],[TT]]&lt;1,"",COUNT(A$2:A110)+1))</f>
        <v/>
      </c>
      <c r="B111" s="9" t="s">
        <v>2576</v>
      </c>
      <c r="D111" s="51" t="s">
        <v>2626</v>
      </c>
      <c r="E111" s="52">
        <f>IF(Table1[[#This Row],[M5B]]="",Table1[[#This Row],[M5B_h]],SUM(Table1[[#This Row],[M5B_h]],Table1[[#This Row],[M5B]]))</f>
        <v>0</v>
      </c>
      <c r="F111" s="54"/>
      <c r="G111" s="54" t="str">
        <f>IF(Table1[[#This Row],[M1A]]="","",Table1[[#This Row],[M1A]]-Table1[[#This Row],[AWAL]])</f>
        <v/>
      </c>
      <c r="H111" s="54"/>
      <c r="I111" s="51" t="str">
        <f>IF(Table1[[#This Row],[M2A]]="","",SUM(Table1[[#This Row],[M2A]]-Table1[[#This Row],[M2B_h]]))</f>
        <v/>
      </c>
      <c r="K111" s="52" t="str">
        <f>IF(Table1[[#This Row],[M3A]]="","",SUM(Table1[[#This Row],[M3A]]-Table1[[#This Row],[M3B_h]]))</f>
        <v/>
      </c>
      <c r="M111" s="52" t="str">
        <f>IF(Table1[[#This Row],[M4A]]="","",SUM(Table1[[#This Row],[M4A]]-Table1[[#This Row],[M4B_h]]))</f>
        <v/>
      </c>
      <c r="N111" s="52"/>
      <c r="O111" s="52" t="str">
        <f>IF(Table1[[#This Row],[M5A]]="","",SUM(Table1[[#This Row],[M5A]]-Table1[[#This Row],[M5B_h]]))</f>
        <v/>
      </c>
      <c r="P111" s="95">
        <f>SUM(Table1[[#This Row],[AWAL]],Table1[[#This Row],[M1B]])</f>
        <v>0</v>
      </c>
      <c r="Q111" s="95">
        <f>SUM(Table1[[#This Row],[M2B]],Table1[[#This Row],[M2B_h]])</f>
        <v>0</v>
      </c>
      <c r="R111" s="95">
        <f>SUM(Table1[[#This Row],[M3B]],Table1[[#This Row],[M3B_h]])</f>
        <v>0</v>
      </c>
      <c r="S111" s="95">
        <f>SUM(Table1[[#This Row],[M4B]],Table1[[#This Row],[M4B_h]])</f>
        <v>0</v>
      </c>
      <c r="T111" s="44"/>
      <c r="U111" s="44"/>
      <c r="V111" s="44"/>
      <c r="W111" s="44"/>
      <c r="X111" s="44"/>
      <c r="Y111" s="44"/>
      <c r="Z111" s="44"/>
      <c r="AA111" s="9" t="s">
        <v>3354</v>
      </c>
    </row>
    <row r="112" spans="1:27">
      <c r="A112" s="44" t="str">
        <f>IF(Table1[[#This Row],[NAMA BARANG]]="","",IF(Table1[[#This Row],[TT]]&lt;1,"",COUNT(A$2:A111)+1))</f>
        <v/>
      </c>
      <c r="B112" s="9" t="s">
        <v>2815</v>
      </c>
      <c r="D112" s="51" t="s">
        <v>2626</v>
      </c>
      <c r="E112" s="52">
        <f>IF(Table1[[#This Row],[M5B]]="",Table1[[#This Row],[M5B_h]],SUM(Table1[[#This Row],[M5B_h]],Table1[[#This Row],[M5B]]))</f>
        <v>0</v>
      </c>
      <c r="F112" s="54"/>
      <c r="G112" s="54" t="str">
        <f>IF(Table1[[#This Row],[M1A]]="","",Table1[[#This Row],[M1A]]-Table1[[#This Row],[AWAL]])</f>
        <v/>
      </c>
      <c r="H112" s="54"/>
      <c r="I112" s="51" t="str">
        <f>IF(Table1[[#This Row],[M2A]]="","",SUM(Table1[[#This Row],[M2A]]-Table1[[#This Row],[M2B_h]]))</f>
        <v/>
      </c>
      <c r="K112" s="52" t="str">
        <f>IF(Table1[[#This Row],[M3A]]="","",SUM(Table1[[#This Row],[M3A]]-Table1[[#This Row],[M3B_h]]))</f>
        <v/>
      </c>
      <c r="M112" s="52" t="str">
        <f>IF(Table1[[#This Row],[M4A]]="","",SUM(Table1[[#This Row],[M4A]]-Table1[[#This Row],[M4B_h]]))</f>
        <v/>
      </c>
      <c r="N112" s="52"/>
      <c r="O112" s="52" t="str">
        <f>IF(Table1[[#This Row],[M5A]]="","",SUM(Table1[[#This Row],[M5A]]-Table1[[#This Row],[M5B_h]]))</f>
        <v/>
      </c>
      <c r="P112" s="95">
        <f>SUM(Table1[[#This Row],[AWAL]],Table1[[#This Row],[M1B]])</f>
        <v>0</v>
      </c>
      <c r="Q112" s="95">
        <f>SUM(Table1[[#This Row],[M2B]],Table1[[#This Row],[M2B_h]])</f>
        <v>0</v>
      </c>
      <c r="R112" s="95">
        <f>SUM(Table1[[#This Row],[M3B]],Table1[[#This Row],[M3B_h]])</f>
        <v>0</v>
      </c>
      <c r="S112" s="95">
        <f>SUM(Table1[[#This Row],[M4B]],Table1[[#This Row],[M4B_h]])</f>
        <v>0</v>
      </c>
      <c r="T112" s="44"/>
      <c r="U112" s="44"/>
      <c r="V112" s="44"/>
      <c r="W112" s="44"/>
      <c r="X112" s="44"/>
      <c r="Y112" s="44"/>
      <c r="Z112" s="44"/>
      <c r="AA112" s="9" t="s">
        <v>3355</v>
      </c>
    </row>
    <row r="113" spans="1:28">
      <c r="A113" s="44" t="str">
        <f>IF(Table1[[#This Row],[NAMA BARANG]]="","",IF(Table1[[#This Row],[TT]]&lt;1,"",COUNT(A$2:A112)+1))</f>
        <v/>
      </c>
      <c r="B113" s="9" t="s">
        <v>2509</v>
      </c>
      <c r="D113" s="51" t="s">
        <v>2508</v>
      </c>
      <c r="E113" s="52">
        <f>IF(Table1[[#This Row],[M5B]]="",Table1[[#This Row],[M5B_h]],SUM(Table1[[#This Row],[M5B_h]],Table1[[#This Row],[M5B]]))</f>
        <v>0</v>
      </c>
      <c r="F113" s="53"/>
      <c r="G113" s="54" t="str">
        <f>IF(Table1[[#This Row],[M1A]]="","",Table1[[#This Row],[M1A]]-Table1[[#This Row],[AWAL]])</f>
        <v/>
      </c>
      <c r="H113" s="53"/>
      <c r="I113" s="51" t="str">
        <f>IF(Table1[[#This Row],[M2A]]="","",SUM(Table1[[#This Row],[M2A]]-Table1[[#This Row],[M2B_h]]))</f>
        <v/>
      </c>
      <c r="J113" s="9"/>
      <c r="K113" s="52" t="str">
        <f>IF(Table1[[#This Row],[M3A]]="","",SUM(Table1[[#This Row],[M3A]]-Table1[[#This Row],[M3B_h]]))</f>
        <v/>
      </c>
      <c r="L113" s="9"/>
      <c r="M113" s="52" t="str">
        <f>IF(Table1[[#This Row],[M4A]]="","",SUM(Table1[[#This Row],[M4A]]-Table1[[#This Row],[M4B_h]]))</f>
        <v/>
      </c>
      <c r="N113" s="52"/>
      <c r="O113" s="52" t="str">
        <f>IF(Table1[[#This Row],[M5A]]="","",SUM(Table1[[#This Row],[M5A]]-Table1[[#This Row],[M5B_h]]))</f>
        <v/>
      </c>
      <c r="P113" s="95">
        <f>SUM(Table1[[#This Row],[AWAL]],Table1[[#This Row],[M1B]])</f>
        <v>0</v>
      </c>
      <c r="Q113" s="95">
        <f>SUM(Table1[[#This Row],[M2B]],Table1[[#This Row],[M2B_h]])</f>
        <v>0</v>
      </c>
      <c r="R113" s="95">
        <f>SUM(Table1[[#This Row],[M3B]],Table1[[#This Row],[M3B_h]])</f>
        <v>0</v>
      </c>
      <c r="S113" s="95">
        <f>SUM(Table1[[#This Row],[M4B]],Table1[[#This Row],[M4B_h]])</f>
        <v>0</v>
      </c>
      <c r="T113" s="44"/>
      <c r="U113" s="44"/>
      <c r="V113" s="44"/>
      <c r="W113" s="44"/>
      <c r="X113" s="44"/>
      <c r="Y113" s="44"/>
      <c r="Z113" s="44"/>
      <c r="AA113" s="9" t="s">
        <v>3356</v>
      </c>
    </row>
    <row r="114" spans="1:28">
      <c r="A114" s="9" t="str">
        <f>IF(Table1[[#This Row],[NAMA BARANG]]="","",IF(Table1[[#This Row],[TT]]&lt;1,"",COUNT(A$2:A113)+1))</f>
        <v/>
      </c>
      <c r="B114" s="9" t="s">
        <v>2507</v>
      </c>
      <c r="D114" s="51" t="s">
        <v>2508</v>
      </c>
      <c r="E114" s="51">
        <f>IF(Table1[[#This Row],[M5B]]="",Table1[[#This Row],[M5B_h]],SUM(Table1[[#This Row],[M5B_h]],Table1[[#This Row],[M5B]]))</f>
        <v>0</v>
      </c>
      <c r="F114" s="53"/>
      <c r="G114" s="53" t="str">
        <f>IF(Table1[[#This Row],[M1A]]="","",Table1[[#This Row],[M1A]]-Table1[[#This Row],[AWAL]])</f>
        <v/>
      </c>
      <c r="H114" s="53"/>
      <c r="I114" s="51" t="str">
        <f>IF(Table1[[#This Row],[M2A]]="","",SUM(Table1[[#This Row],[M2A]]-Table1[[#This Row],[M2B_h]]))</f>
        <v/>
      </c>
      <c r="J114" s="9"/>
      <c r="K114" s="51" t="str">
        <f>IF(Table1[[#This Row],[M3A]]="","",SUM(Table1[[#This Row],[M3A]]-Table1[[#This Row],[M3B_h]]))</f>
        <v/>
      </c>
      <c r="L114" s="9"/>
      <c r="M114" s="51" t="str">
        <f>IF(Table1[[#This Row],[M4A]]="","",SUM(Table1[[#This Row],[M4A]]-Table1[[#This Row],[M4B_h]]))</f>
        <v/>
      </c>
      <c r="O114" s="51" t="str">
        <f>IF(Table1[[#This Row],[M5A]]="","",SUM(Table1[[#This Row],[M5A]]-Table1[[#This Row],[M5B_h]]))</f>
        <v/>
      </c>
      <c r="P114" s="95">
        <f>SUM(Table1[[#This Row],[AWAL]],Table1[[#This Row],[M1B]])</f>
        <v>0</v>
      </c>
      <c r="Q114" s="95">
        <f>SUM(Table1[[#This Row],[M2B]],Table1[[#This Row],[M2B_h]])</f>
        <v>0</v>
      </c>
      <c r="R114" s="95">
        <f>SUM(Table1[[#This Row],[M3B]],Table1[[#This Row],[M3B_h]])</f>
        <v>0</v>
      </c>
      <c r="S114" s="95">
        <f>SUM(Table1[[#This Row],[M4B]],Table1[[#This Row],[M4B_h]])</f>
        <v>0</v>
      </c>
      <c r="T114" s="44"/>
      <c r="U114" s="44"/>
      <c r="V114" s="44"/>
      <c r="W114" s="44"/>
      <c r="X114" s="44"/>
      <c r="Y114" s="44"/>
      <c r="Z114" s="44"/>
      <c r="AA114" s="9" t="s">
        <v>3357</v>
      </c>
    </row>
    <row r="115" spans="1:28">
      <c r="A115" s="9" t="str">
        <f>IF(Table1[[#This Row],[NAMA BARANG]]="","",IF(Table1[[#This Row],[TT]]&lt;1,"",COUNT(A$2:A114)+1))</f>
        <v/>
      </c>
      <c r="B115" s="9" t="s">
        <v>2816</v>
      </c>
      <c r="D115" s="51" t="s">
        <v>2626</v>
      </c>
      <c r="E115" s="51">
        <f>IF(Table1[[#This Row],[M5B]]="",Table1[[#This Row],[M5B_h]],SUM(Table1[[#This Row],[M5B_h]],Table1[[#This Row],[M5B]]))</f>
        <v>0</v>
      </c>
      <c r="F115" s="53"/>
      <c r="G115" s="53" t="str">
        <f>IF(Table1[[#This Row],[M1A]]="","",Table1[[#This Row],[M1A]]-Table1[[#This Row],[AWAL]])</f>
        <v/>
      </c>
      <c r="H115" s="53"/>
      <c r="I115" s="51" t="str">
        <f>IF(Table1[[#This Row],[M2A]]="","",SUM(Table1[[#This Row],[M2A]]-Table1[[#This Row],[M2B_h]]))</f>
        <v/>
      </c>
      <c r="J115" s="9"/>
      <c r="K115" s="51" t="str">
        <f>IF(Table1[[#This Row],[M3A]]="","",SUM(Table1[[#This Row],[M3A]]-Table1[[#This Row],[M3B_h]]))</f>
        <v/>
      </c>
      <c r="L115" s="9"/>
      <c r="M115" s="51" t="str">
        <f>IF(Table1[[#This Row],[M4A]]="","",SUM(Table1[[#This Row],[M4A]]-Table1[[#This Row],[M4B_h]]))</f>
        <v/>
      </c>
      <c r="O115" s="51" t="str">
        <f>IF(Table1[[#This Row],[M5A]]="","",SUM(Table1[[#This Row],[M5A]]-Table1[[#This Row],[M5B_h]]))</f>
        <v/>
      </c>
      <c r="P115" s="95">
        <f>SUM(Table1[[#This Row],[AWAL]],Table1[[#This Row],[M1B]])</f>
        <v>0</v>
      </c>
      <c r="Q115" s="95">
        <f>SUM(Table1[[#This Row],[M2B]],Table1[[#This Row],[M2B_h]])</f>
        <v>0</v>
      </c>
      <c r="R115" s="95">
        <f>SUM(Table1[[#This Row],[M3B]],Table1[[#This Row],[M3B_h]])</f>
        <v>0</v>
      </c>
      <c r="S115" s="95">
        <f>SUM(Table1[[#This Row],[M4B]],Table1[[#This Row],[M4B_h]])</f>
        <v>0</v>
      </c>
      <c r="T115" s="44"/>
      <c r="U115" s="44"/>
      <c r="V115" s="44"/>
      <c r="W115" s="44"/>
      <c r="X115" s="44"/>
      <c r="Y115" s="44"/>
      <c r="Z115" s="44"/>
      <c r="AA115" s="9" t="s">
        <v>3358</v>
      </c>
    </row>
    <row r="116" spans="1:28">
      <c r="A116" s="9" t="str">
        <f>IF(Table1[[#This Row],[NAMA BARANG]]="","",IF(Table1[[#This Row],[TT]]&lt;1,"",COUNT(A$2:A115)+1))</f>
        <v/>
      </c>
      <c r="B116" s="9" t="s">
        <v>2510</v>
      </c>
      <c r="D116" s="51" t="s">
        <v>2508</v>
      </c>
      <c r="E116" s="51">
        <f>IF(Table1[[#This Row],[M5B]]="",Table1[[#This Row],[M5B_h]],SUM(Table1[[#This Row],[M5B_h]],Table1[[#This Row],[M5B]]))</f>
        <v>0</v>
      </c>
      <c r="F116" s="53"/>
      <c r="G116" s="53" t="str">
        <f>IF(Table1[[#This Row],[M1A]]="","",Table1[[#This Row],[M1A]]-Table1[[#This Row],[AWAL]])</f>
        <v/>
      </c>
      <c r="H116" s="53"/>
      <c r="I116" s="51" t="str">
        <f>IF(Table1[[#This Row],[M2A]]="","",SUM(Table1[[#This Row],[M2A]]-Table1[[#This Row],[M2B_h]]))</f>
        <v/>
      </c>
      <c r="J116" s="9"/>
      <c r="K116" s="51" t="str">
        <f>IF(Table1[[#This Row],[M3A]]="","",SUM(Table1[[#This Row],[M3A]]-Table1[[#This Row],[M3B_h]]))</f>
        <v/>
      </c>
      <c r="L116" s="9"/>
      <c r="M116" s="51" t="str">
        <f>IF(Table1[[#This Row],[M4A]]="","",SUM(Table1[[#This Row],[M4A]]-Table1[[#This Row],[M4B_h]]))</f>
        <v/>
      </c>
      <c r="O116" s="51" t="str">
        <f>IF(Table1[[#This Row],[M5A]]="","",SUM(Table1[[#This Row],[M5A]]-Table1[[#This Row],[M5B_h]]))</f>
        <v/>
      </c>
      <c r="P116" s="95">
        <f>SUM(Table1[[#This Row],[AWAL]],Table1[[#This Row],[M1B]])</f>
        <v>0</v>
      </c>
      <c r="Q116" s="95">
        <f>SUM(Table1[[#This Row],[M2B]],Table1[[#This Row],[M2B_h]])</f>
        <v>0</v>
      </c>
      <c r="R116" s="95">
        <f>SUM(Table1[[#This Row],[M3B]],Table1[[#This Row],[M3B_h]])</f>
        <v>0</v>
      </c>
      <c r="S116" s="95">
        <f>SUM(Table1[[#This Row],[M4B]],Table1[[#This Row],[M4B_h]])</f>
        <v>0</v>
      </c>
      <c r="T116" s="44"/>
      <c r="U116" s="44"/>
      <c r="V116" s="44"/>
      <c r="W116" s="44"/>
      <c r="X116" s="44"/>
      <c r="Y116" s="44"/>
      <c r="Z116" s="44"/>
      <c r="AA116" s="9" t="s">
        <v>3359</v>
      </c>
    </row>
    <row r="117" spans="1:28">
      <c r="A117" s="44" t="str">
        <f>IF(Table1[[#This Row],[NAMA BARANG]]="","",IF(Table1[[#This Row],[TT]]&lt;1,"",COUNT(A$2:A116)+1))</f>
        <v/>
      </c>
      <c r="B117" s="9" t="s">
        <v>2517</v>
      </c>
      <c r="D117" s="51" t="s">
        <v>2508</v>
      </c>
      <c r="E117" s="52">
        <f>IF(Table1[[#This Row],[M5B]]="",Table1[[#This Row],[M5B_h]],SUM(Table1[[#This Row],[M5B_h]],Table1[[#This Row],[M5B]]))</f>
        <v>0</v>
      </c>
      <c r="F117" s="53"/>
      <c r="G117" s="54" t="str">
        <f>IF(Table1[[#This Row],[M1A]]="","",Table1[[#This Row],[M1A]]-Table1[[#This Row],[AWAL]])</f>
        <v/>
      </c>
      <c r="H117" s="53"/>
      <c r="I117" s="51" t="str">
        <f>IF(Table1[[#This Row],[M2A]]="","",SUM(Table1[[#This Row],[M2A]]-Table1[[#This Row],[M2B_h]]))</f>
        <v/>
      </c>
      <c r="J117" s="9"/>
      <c r="K117" s="52" t="str">
        <f>IF(Table1[[#This Row],[M3A]]="","",SUM(Table1[[#This Row],[M3A]]-Table1[[#This Row],[M3B_h]]))</f>
        <v/>
      </c>
      <c r="L117" s="9"/>
      <c r="M117" s="52" t="str">
        <f>IF(Table1[[#This Row],[M4A]]="","",SUM(Table1[[#This Row],[M4A]]-Table1[[#This Row],[M4B_h]]))</f>
        <v/>
      </c>
      <c r="N117" s="52"/>
      <c r="O117" s="52" t="str">
        <f>IF(Table1[[#This Row],[M5A]]="","",SUM(Table1[[#This Row],[M5A]]-Table1[[#This Row],[M5B_h]]))</f>
        <v/>
      </c>
      <c r="P117" s="95">
        <f>SUM(Table1[[#This Row],[AWAL]],Table1[[#This Row],[M1B]])</f>
        <v>0</v>
      </c>
      <c r="Q117" s="95">
        <f>SUM(Table1[[#This Row],[M2B]],Table1[[#This Row],[M2B_h]])</f>
        <v>0</v>
      </c>
      <c r="R117" s="95">
        <f>SUM(Table1[[#This Row],[M3B]],Table1[[#This Row],[M3B_h]])</f>
        <v>0</v>
      </c>
      <c r="S117" s="95">
        <f>SUM(Table1[[#This Row],[M4B]],Table1[[#This Row],[M4B_h]])</f>
        <v>0</v>
      </c>
      <c r="T117" s="44"/>
      <c r="U117" s="44"/>
      <c r="V117" s="44"/>
      <c r="W117" s="44"/>
      <c r="X117" s="44"/>
      <c r="Y117" s="44"/>
      <c r="Z117" s="44"/>
      <c r="AA117" s="9" t="s">
        <v>3360</v>
      </c>
    </row>
    <row r="118" spans="1:28">
      <c r="A118" s="44" t="str">
        <f>IF(Table1[[#This Row],[NAMA BARANG]]="","",IF(Table1[[#This Row],[TT]]&lt;1,"",COUNT(A$2:A117)+1))</f>
        <v/>
      </c>
      <c r="B118" s="9" t="s">
        <v>3024</v>
      </c>
      <c r="D118" s="51">
        <v>144</v>
      </c>
      <c r="E118" s="52">
        <f>IF(Table1[[#This Row],[M5B]]="",Table1[[#This Row],[M5B_h]],SUM(Table1[[#This Row],[M5B_h]],Table1[[#This Row],[M5B]]))</f>
        <v>0</v>
      </c>
      <c r="F118" s="54"/>
      <c r="G118" s="54" t="str">
        <f>IF(Table1[[#This Row],[M1A]]="","",Table1[[#This Row],[M1A]]-Table1[[#This Row],[AWAL]])</f>
        <v/>
      </c>
      <c r="H118" s="54"/>
      <c r="I118" s="52" t="str">
        <f>IF(Table1[[#This Row],[M2A]]="","",SUM(Table1[[#This Row],[M2A]]-Table1[[#This Row],[M2B_h]]))</f>
        <v/>
      </c>
      <c r="K118" s="52" t="str">
        <f>IF(Table1[[#This Row],[M3A]]="","",SUM(Table1[[#This Row],[M3A]]-Table1[[#This Row],[M3B_h]]))</f>
        <v/>
      </c>
      <c r="M118" s="52" t="str">
        <f>IF(Table1[[#This Row],[M4A]]="","",SUM(Table1[[#This Row],[M4A]]-Table1[[#This Row],[M4B_h]]))</f>
        <v/>
      </c>
      <c r="N118" s="52"/>
      <c r="O118" s="52" t="str">
        <f>IF(Table1[[#This Row],[M5A]]="","",SUM(Table1[[#This Row],[M5A]]-Table1[[#This Row],[M5B_h]]))</f>
        <v/>
      </c>
      <c r="P118" s="95">
        <f>SUM(Table1[[#This Row],[AWAL]],Table1[[#This Row],[M1B]])</f>
        <v>0</v>
      </c>
      <c r="Q118" s="95">
        <f>SUM(Table1[[#This Row],[M2B]],Table1[[#This Row],[M2B_h]])</f>
        <v>0</v>
      </c>
      <c r="R118" s="95">
        <f>SUM(Table1[[#This Row],[M3B]],Table1[[#This Row],[M3B_h]])</f>
        <v>0</v>
      </c>
      <c r="S118" s="95">
        <f>SUM(Table1[[#This Row],[M4B]],Table1[[#This Row],[M4B_h]])</f>
        <v>0</v>
      </c>
      <c r="T118" s="44"/>
      <c r="U118" s="44"/>
      <c r="V118" s="44"/>
      <c r="W118" s="44"/>
      <c r="X118" s="44"/>
      <c r="Y118" s="44"/>
      <c r="Z118" s="44"/>
      <c r="AA118" s="9" t="s">
        <v>3361</v>
      </c>
      <c r="AB118" s="9">
        <v>2</v>
      </c>
    </row>
    <row r="119" spans="1:28">
      <c r="A119" s="44">
        <f>IF(Table1[[#This Row],[NAMA BARANG]]="","",IF(Table1[[#This Row],[TT]]&lt;1,"",COUNT(A$2:A118)+1))</f>
        <v>35</v>
      </c>
      <c r="B119" s="9" t="s">
        <v>2863</v>
      </c>
      <c r="C119" s="51">
        <v>1</v>
      </c>
      <c r="D119" s="51" t="s">
        <v>2534</v>
      </c>
      <c r="E119" s="52">
        <f>IF(Table1[[#This Row],[M5B]]="",Table1[[#This Row],[M5B_h]],SUM(Table1[[#This Row],[M5B_h]],Table1[[#This Row],[M5B]]))</f>
        <v>2</v>
      </c>
      <c r="F119" s="54">
        <v>2</v>
      </c>
      <c r="G119" s="54">
        <f>IF(Table1[[#This Row],[M1A]]="","",Table1[[#This Row],[M1A]]-Table1[[#This Row],[AWAL]])</f>
        <v>1</v>
      </c>
      <c r="H119" s="54"/>
      <c r="I119" s="52" t="str">
        <f>IF(Table1[[#This Row],[M2A]]="","",SUM(Table1[[#This Row],[M2A]]-Table1[[#This Row],[M2B_h]]))</f>
        <v/>
      </c>
      <c r="K119" s="52" t="str">
        <f>IF(Table1[[#This Row],[M3A]]="","",SUM(Table1[[#This Row],[M3A]]-Table1[[#This Row],[M3B_h]]))</f>
        <v/>
      </c>
      <c r="M119" s="52" t="str">
        <f>IF(Table1[[#This Row],[M4A]]="","",SUM(Table1[[#This Row],[M4A]]-Table1[[#This Row],[M4B_h]]))</f>
        <v/>
      </c>
      <c r="N119" s="52"/>
      <c r="O119" s="52" t="str">
        <f>IF(Table1[[#This Row],[M5A]]="","",SUM(Table1[[#This Row],[M5A]]-Table1[[#This Row],[M5B_h]]))</f>
        <v/>
      </c>
      <c r="P119" s="95">
        <f>SUM(Table1[[#This Row],[AWAL]],Table1[[#This Row],[M1B]])</f>
        <v>2</v>
      </c>
      <c r="Q119" s="95">
        <f>SUM(Table1[[#This Row],[M2B]],Table1[[#This Row],[M2B_h]])</f>
        <v>2</v>
      </c>
      <c r="R119" s="95">
        <f>SUM(Table1[[#This Row],[M3B]],Table1[[#This Row],[M3B_h]])</f>
        <v>2</v>
      </c>
      <c r="S119" s="95">
        <f>SUM(Table1[[#This Row],[M4B]],Table1[[#This Row],[M4B_h]])</f>
        <v>2</v>
      </c>
      <c r="T119" s="44"/>
      <c r="U119" s="44"/>
      <c r="V119" s="44"/>
      <c r="W119" s="44"/>
      <c r="X119" s="44"/>
      <c r="Y119" s="44"/>
      <c r="Z119" s="44"/>
      <c r="AA119" s="9" t="s">
        <v>3362</v>
      </c>
    </row>
    <row r="120" spans="1:28">
      <c r="A120" s="44" t="str">
        <f>IF(Table1[[#This Row],[NAMA BARANG]]="","",IF(Table1[[#This Row],[TT]]&lt;1,"",COUNT(A$2:A119)+1))</f>
        <v/>
      </c>
      <c r="B120" s="9" t="s">
        <v>53</v>
      </c>
      <c r="D120" s="51" t="s">
        <v>88</v>
      </c>
      <c r="E120" s="52">
        <f>IF(Table1[[#This Row],[M5B]]="",Table1[[#This Row],[M5B_h]],SUM(Table1[[#This Row],[M5B_h]],Table1[[#This Row],[M5B]]))</f>
        <v>0</v>
      </c>
      <c r="F120" s="53"/>
      <c r="G120" s="54" t="str">
        <f>IF(Table1[[#This Row],[M1A]]="","",Table1[[#This Row],[M1A]]-Table1[[#This Row],[AWAL]])</f>
        <v/>
      </c>
      <c r="H120" s="53"/>
      <c r="I120" s="51" t="str">
        <f>IF(Table1[[#This Row],[M2A]]="","",SUM(Table1[[#This Row],[M2A]]-Table1[[#This Row],[M2B_h]]))</f>
        <v/>
      </c>
      <c r="J120" s="9"/>
      <c r="K120" s="52" t="str">
        <f>IF(Table1[[#This Row],[M3A]]="","",SUM(Table1[[#This Row],[M3A]]-Table1[[#This Row],[M3B_h]]))</f>
        <v/>
      </c>
      <c r="L120" s="9"/>
      <c r="M120" s="52" t="str">
        <f>IF(Table1[[#This Row],[M4A]]="","",SUM(Table1[[#This Row],[M4A]]-Table1[[#This Row],[M4B_h]]))</f>
        <v/>
      </c>
      <c r="N120" s="52"/>
      <c r="O120" s="52" t="str">
        <f>IF(Table1[[#This Row],[M5A]]="","",SUM(Table1[[#This Row],[M5A]]-Table1[[#This Row],[M5B_h]]))</f>
        <v/>
      </c>
      <c r="P120" s="95">
        <f>SUM(Table1[[#This Row],[AWAL]],Table1[[#This Row],[M1B]])</f>
        <v>0</v>
      </c>
      <c r="Q120" s="95">
        <f>SUM(Table1[[#This Row],[M2B]],Table1[[#This Row],[M2B_h]])</f>
        <v>0</v>
      </c>
      <c r="R120" s="95">
        <f>SUM(Table1[[#This Row],[M3B]],Table1[[#This Row],[M3B_h]])</f>
        <v>0</v>
      </c>
      <c r="S120" s="95">
        <f>SUM(Table1[[#This Row],[M4B]],Table1[[#This Row],[M4B_h]])</f>
        <v>0</v>
      </c>
      <c r="T120" s="44"/>
      <c r="U120" s="44"/>
      <c r="V120" s="44"/>
      <c r="W120" s="44"/>
      <c r="X120" s="44"/>
      <c r="Y120" s="44"/>
      <c r="Z120" s="44"/>
      <c r="AA120" s="9" t="s">
        <v>3363</v>
      </c>
    </row>
    <row r="121" spans="1:28">
      <c r="A121" s="44" t="str">
        <f>IF(Table1[[#This Row],[NAMA BARANG]]="","",IF(Table1[[#This Row],[TT]]&lt;1,"",COUNT(A$2:A120)+1))</f>
        <v/>
      </c>
      <c r="B121" s="9" t="s">
        <v>3124</v>
      </c>
      <c r="D121" s="51" t="s">
        <v>2519</v>
      </c>
      <c r="E121" s="52">
        <f>IF(Table1[[#This Row],[M5B]]="",Table1[[#This Row],[M5B_h]],SUM(Table1[[#This Row],[M5B_h]],Table1[[#This Row],[M5B]]))</f>
        <v>0</v>
      </c>
      <c r="F121" s="54"/>
      <c r="G121" s="54" t="str">
        <f>IF(Table1[[#This Row],[M1A]]="","",Table1[[#This Row],[M1A]]-Table1[[#This Row],[AWAL]])</f>
        <v/>
      </c>
      <c r="H121" s="54"/>
      <c r="I121" s="52" t="str">
        <f>IF(Table1[[#This Row],[M2A]]="","",SUM(Table1[[#This Row],[M2A]]-Table1[[#This Row],[M2B_h]]))</f>
        <v/>
      </c>
      <c r="K121" s="52" t="str">
        <f>IF(Table1[[#This Row],[M3A]]="","",SUM(Table1[[#This Row],[M3A]]-Table1[[#This Row],[M3B_h]]))</f>
        <v/>
      </c>
      <c r="M121" s="52" t="str">
        <f>IF(Table1[[#This Row],[M4A]]="","",SUM(Table1[[#This Row],[M4A]]-Table1[[#This Row],[M4B_h]]))</f>
        <v/>
      </c>
      <c r="N121" s="52"/>
      <c r="O121" s="52" t="str">
        <f>IF(Table1[[#This Row],[M5A]]="","",SUM(Table1[[#This Row],[M5A]]-Table1[[#This Row],[M5B_h]]))</f>
        <v/>
      </c>
      <c r="P121" s="95">
        <f>SUM(Table1[[#This Row],[AWAL]],Table1[[#This Row],[M1B]])</f>
        <v>0</v>
      </c>
      <c r="Q121" s="95">
        <f>SUM(Table1[[#This Row],[M2B]],Table1[[#This Row],[M2B_h]])</f>
        <v>0</v>
      </c>
      <c r="R121" s="95">
        <f>SUM(Table1[[#This Row],[M3B]],Table1[[#This Row],[M3B_h]])</f>
        <v>0</v>
      </c>
      <c r="S121" s="95">
        <f>SUM(Table1[[#This Row],[M4B]],Table1[[#This Row],[M4B_h]])</f>
        <v>0</v>
      </c>
      <c r="T121" s="44"/>
      <c r="U121" s="44"/>
      <c r="V121" s="44"/>
      <c r="W121" s="44"/>
      <c r="X121" s="44"/>
      <c r="Y121" s="44"/>
      <c r="Z121" s="44"/>
      <c r="AA121" s="9" t="s">
        <v>3364</v>
      </c>
      <c r="AB121" s="9">
        <v>1</v>
      </c>
    </row>
    <row r="122" spans="1:28">
      <c r="A122" s="9">
        <f>IF(Table1[[#This Row],[NAMA BARANG]]="","",IF(Table1[[#This Row],[TT]]&lt;1,"",COUNT(A$2:A121)+1))</f>
        <v>36</v>
      </c>
      <c r="B122" s="9" t="s">
        <v>2518</v>
      </c>
      <c r="D122" s="51" t="s">
        <v>2519</v>
      </c>
      <c r="E122" s="51">
        <f>IF(Table1[[#This Row],[M5B]]="",Table1[[#This Row],[M5B_h]],SUM(Table1[[#This Row],[M5B_h]],Table1[[#This Row],[M5B]]))</f>
        <v>1</v>
      </c>
      <c r="F122" s="53"/>
      <c r="G122" s="53" t="str">
        <f>IF(Table1[[#This Row],[M1A]]="","",Table1[[#This Row],[M1A]]-Table1[[#This Row],[AWAL]])</f>
        <v/>
      </c>
      <c r="H122" s="53"/>
      <c r="I122" s="51" t="str">
        <f>IF(Table1[[#This Row],[M2A]]="","",SUM(Table1[[#This Row],[M2A]]-Table1[[#This Row],[M2B_h]]))</f>
        <v/>
      </c>
      <c r="J122" s="9">
        <v>1</v>
      </c>
      <c r="K122" s="51">
        <f>IF(Table1[[#This Row],[M3A]]="","",SUM(Table1[[#This Row],[M3A]]-Table1[[#This Row],[M3B_h]]))</f>
        <v>1</v>
      </c>
      <c r="L122" s="9"/>
      <c r="M122" s="51" t="str">
        <f>IF(Table1[[#This Row],[M4A]]="","",SUM(Table1[[#This Row],[M4A]]-Table1[[#This Row],[M4B_h]]))</f>
        <v/>
      </c>
      <c r="O122" s="51" t="str">
        <f>IF(Table1[[#This Row],[M5A]]="","",SUM(Table1[[#This Row],[M5A]]-Table1[[#This Row],[M5B_h]]))</f>
        <v/>
      </c>
      <c r="P122" s="95">
        <f>SUM(Table1[[#This Row],[AWAL]],Table1[[#This Row],[M1B]])</f>
        <v>0</v>
      </c>
      <c r="Q122" s="95">
        <f>SUM(Table1[[#This Row],[M2B]],Table1[[#This Row],[M2B_h]])</f>
        <v>0</v>
      </c>
      <c r="R122" s="95">
        <f>SUM(Table1[[#This Row],[M3B]],Table1[[#This Row],[M3B_h]])</f>
        <v>1</v>
      </c>
      <c r="S122" s="95">
        <f>SUM(Table1[[#This Row],[M4B]],Table1[[#This Row],[M4B_h]])</f>
        <v>1</v>
      </c>
      <c r="T122" s="44"/>
      <c r="U122" s="44"/>
      <c r="V122" s="44"/>
      <c r="W122" s="44"/>
      <c r="X122" s="44"/>
      <c r="Y122" s="44"/>
      <c r="Z122" s="44"/>
      <c r="AA122" s="9" t="s">
        <v>3365</v>
      </c>
    </row>
    <row r="123" spans="1:28">
      <c r="A123" s="44">
        <f>IF(Table1[[#This Row],[NAMA BARANG]]="","",IF(Table1[[#This Row],[TT]]&lt;1,"",COUNT(A$2:A122)+1))</f>
        <v>37</v>
      </c>
      <c r="B123" s="9" t="s">
        <v>4117</v>
      </c>
      <c r="C123" s="51">
        <v>3</v>
      </c>
      <c r="D123" s="51" t="s">
        <v>2521</v>
      </c>
      <c r="E123" s="52">
        <f>IF(Table1[[#This Row],[M5B]]="",Table1[[#This Row],[M5B_h]],SUM(Table1[[#This Row],[M5B_h]],Table1[[#This Row],[M5B]]))</f>
        <v>2</v>
      </c>
      <c r="F123" s="54"/>
      <c r="G123" s="54" t="str">
        <f>IF(Table1[[#This Row],[M1A]]="","",Table1[[#This Row],[M1A]]-Table1[[#This Row],[AWAL]])</f>
        <v/>
      </c>
      <c r="H123" s="54"/>
      <c r="I123" s="52" t="str">
        <f>IF(Table1[[#This Row],[M2A]]="","",SUM(Table1[[#This Row],[M2A]]-Table1[[#This Row],[M2B_h]]))</f>
        <v/>
      </c>
      <c r="J123" s="51">
        <v>2</v>
      </c>
      <c r="K123" s="52">
        <f>IF(Table1[[#This Row],[M3A]]="","",SUM(Table1[[#This Row],[M3A]]-Table1[[#This Row],[M3B_h]]))</f>
        <v>-1</v>
      </c>
      <c r="M123" s="52" t="str">
        <f>IF(Table1[[#This Row],[M4A]]="","",SUM(Table1[[#This Row],[M4A]]-Table1[[#This Row],[M4B_h]]))</f>
        <v/>
      </c>
      <c r="N123" s="52"/>
      <c r="O123" s="52" t="str">
        <f>IF(Table1[[#This Row],[M5A]]="","",SUM(Table1[[#This Row],[M5A]]-Table1[[#This Row],[M5B_h]]))</f>
        <v/>
      </c>
      <c r="P123" s="95">
        <f>SUM(Table1[[#This Row],[AWAL]],Table1[[#This Row],[M1B]])</f>
        <v>3</v>
      </c>
      <c r="Q123" s="95">
        <f>SUM(Table1[[#This Row],[M2B]],Table1[[#This Row],[M2B_h]])</f>
        <v>3</v>
      </c>
      <c r="R123" s="95">
        <f>SUM(Table1[[#This Row],[M3B]],Table1[[#This Row],[M3B_h]])</f>
        <v>2</v>
      </c>
      <c r="S123" s="95">
        <f>SUM(Table1[[#This Row],[M4B]],Table1[[#This Row],[M4B_h]])</f>
        <v>2</v>
      </c>
      <c r="T123" s="44"/>
      <c r="U123" s="44"/>
      <c r="V123" s="44"/>
      <c r="W123" s="44"/>
      <c r="X123" s="44"/>
      <c r="Y123" s="44"/>
      <c r="Z123" s="44"/>
      <c r="AA123" s="9" t="s">
        <v>3366</v>
      </c>
    </row>
    <row r="124" spans="1:28">
      <c r="A124" s="44">
        <f>IF(Table1[[#This Row],[NAMA BARANG]]="","",IF(Table1[[#This Row],[TT]]&lt;1,"",COUNT(A$2:A123)+1))</f>
        <v>38</v>
      </c>
      <c r="B124" s="9" t="s">
        <v>2771</v>
      </c>
      <c r="C124" s="51">
        <v>10</v>
      </c>
      <c r="D124" s="51" t="s">
        <v>2710</v>
      </c>
      <c r="E124" s="52">
        <f>IF(Table1[[#This Row],[M5B]]="",Table1[[#This Row],[M5B_h]],SUM(Table1[[#This Row],[M5B_h]],Table1[[#This Row],[M5B]]))</f>
        <v>4</v>
      </c>
      <c r="F124" s="54"/>
      <c r="G124" s="54" t="str">
        <f>IF(Table1[[#This Row],[M1A]]="","",Table1[[#This Row],[M1A]]-Table1[[#This Row],[AWAL]])</f>
        <v/>
      </c>
      <c r="H124" s="54"/>
      <c r="I124" s="51" t="str">
        <f>IF(Table1[[#This Row],[M2A]]="","",SUM(Table1[[#This Row],[M2A]]-Table1[[#This Row],[M2B_h]]))</f>
        <v/>
      </c>
      <c r="J124" s="51">
        <v>4</v>
      </c>
      <c r="K124" s="52">
        <f>IF(Table1[[#This Row],[M3A]]="","",SUM(Table1[[#This Row],[M3A]]-Table1[[#This Row],[M3B_h]]))</f>
        <v>-6</v>
      </c>
      <c r="M124" s="52" t="str">
        <f>IF(Table1[[#This Row],[M4A]]="","",SUM(Table1[[#This Row],[M4A]]-Table1[[#This Row],[M4B_h]]))</f>
        <v/>
      </c>
      <c r="N124" s="52"/>
      <c r="O124" s="52" t="str">
        <f>IF(Table1[[#This Row],[M5A]]="","",SUM(Table1[[#This Row],[M5A]]-Table1[[#This Row],[M5B_h]]))</f>
        <v/>
      </c>
      <c r="P124" s="95">
        <f>SUM(Table1[[#This Row],[AWAL]],Table1[[#This Row],[M1B]])</f>
        <v>10</v>
      </c>
      <c r="Q124" s="95">
        <f>SUM(Table1[[#This Row],[M2B]],Table1[[#This Row],[M2B_h]])</f>
        <v>10</v>
      </c>
      <c r="R124" s="95">
        <f>SUM(Table1[[#This Row],[M3B]],Table1[[#This Row],[M3B_h]])</f>
        <v>4</v>
      </c>
      <c r="S124" s="95">
        <f>SUM(Table1[[#This Row],[M4B]],Table1[[#This Row],[M4B_h]])</f>
        <v>4</v>
      </c>
      <c r="T124" s="44"/>
      <c r="U124" s="44"/>
      <c r="V124" s="44"/>
      <c r="W124" s="44"/>
      <c r="X124" s="44"/>
      <c r="Y124" s="44"/>
      <c r="Z124" s="44"/>
      <c r="AA124" s="9" t="s">
        <v>3367</v>
      </c>
    </row>
    <row r="125" spans="1:28">
      <c r="A125" s="9" t="str">
        <f>IF(Table1[[#This Row],[NAMA BARANG]]="","",IF(Table1[[#This Row],[TT]]&lt;1,"",COUNT(A$2:A124)+1))</f>
        <v/>
      </c>
      <c r="B125" s="9" t="s">
        <v>2520</v>
      </c>
      <c r="D125" s="51" t="s">
        <v>2521</v>
      </c>
      <c r="E125" s="51">
        <f>IF(Table1[[#This Row],[M5B]]="",Table1[[#This Row],[M5B_h]],SUM(Table1[[#This Row],[M5B_h]],Table1[[#This Row],[M5B]]))</f>
        <v>0</v>
      </c>
      <c r="F125" s="53"/>
      <c r="G125" s="53" t="str">
        <f>IF(Table1[[#This Row],[M1A]]="","",Table1[[#This Row],[M1A]]-Table1[[#This Row],[AWAL]])</f>
        <v/>
      </c>
      <c r="H125" s="53"/>
      <c r="I125" s="51" t="str">
        <f>IF(Table1[[#This Row],[M2A]]="","",SUM(Table1[[#This Row],[M2A]]-Table1[[#This Row],[M2B_h]]))</f>
        <v/>
      </c>
      <c r="J125" s="9"/>
      <c r="K125" s="51" t="str">
        <f>IF(Table1[[#This Row],[M3A]]="","",SUM(Table1[[#This Row],[M3A]]-Table1[[#This Row],[M3B_h]]))</f>
        <v/>
      </c>
      <c r="L125" s="9"/>
      <c r="M125" s="51" t="str">
        <f>IF(Table1[[#This Row],[M4A]]="","",SUM(Table1[[#This Row],[M4A]]-Table1[[#This Row],[M4B_h]]))</f>
        <v/>
      </c>
      <c r="O125" s="51" t="str">
        <f>IF(Table1[[#This Row],[M5A]]="","",SUM(Table1[[#This Row],[M5A]]-Table1[[#This Row],[M5B_h]]))</f>
        <v/>
      </c>
      <c r="P125" s="95">
        <f>SUM(Table1[[#This Row],[AWAL]],Table1[[#This Row],[M1B]])</f>
        <v>0</v>
      </c>
      <c r="Q125" s="95">
        <f>SUM(Table1[[#This Row],[M2B]],Table1[[#This Row],[M2B_h]])</f>
        <v>0</v>
      </c>
      <c r="R125" s="95">
        <f>SUM(Table1[[#This Row],[M3B]],Table1[[#This Row],[M3B_h]])</f>
        <v>0</v>
      </c>
      <c r="S125" s="95">
        <f>SUM(Table1[[#This Row],[M4B]],Table1[[#This Row],[M4B_h]])</f>
        <v>0</v>
      </c>
      <c r="T125" s="44"/>
      <c r="U125" s="44"/>
      <c r="V125" s="44"/>
      <c r="W125" s="44"/>
      <c r="X125" s="44"/>
      <c r="Y125" s="44"/>
      <c r="Z125" s="44"/>
      <c r="AA125" s="9" t="s">
        <v>3368</v>
      </c>
    </row>
    <row r="126" spans="1:28">
      <c r="A126" s="44" t="str">
        <f>IF(Table1[[#This Row],[NAMA BARANG]]="","",IF(Table1[[#This Row],[TT]]&lt;1,"",COUNT(A$2:A125)+1))</f>
        <v/>
      </c>
      <c r="B126" s="9" t="s">
        <v>2711</v>
      </c>
      <c r="D126" s="51" t="s">
        <v>2484</v>
      </c>
      <c r="E126" s="52">
        <f>IF(Table1[[#This Row],[M5B]]="",Table1[[#This Row],[M5B_h]],SUM(Table1[[#This Row],[M5B_h]],Table1[[#This Row],[M5B]]))</f>
        <v>0</v>
      </c>
      <c r="F126" s="54"/>
      <c r="G126" s="54" t="str">
        <f>IF(Table1[[#This Row],[M1A]]="","",Table1[[#This Row],[M1A]]-Table1[[#This Row],[AWAL]])</f>
        <v/>
      </c>
      <c r="H126" s="54"/>
      <c r="I126" s="51" t="str">
        <f>IF(Table1[[#This Row],[M2A]]="","",SUM(Table1[[#This Row],[M2A]]-Table1[[#This Row],[M2B_h]]))</f>
        <v/>
      </c>
      <c r="K126" s="52" t="str">
        <f>IF(Table1[[#This Row],[M3A]]="","",SUM(Table1[[#This Row],[M3A]]-Table1[[#This Row],[M3B_h]]))</f>
        <v/>
      </c>
      <c r="M126" s="52" t="str">
        <f>IF(Table1[[#This Row],[M4A]]="","",SUM(Table1[[#This Row],[M4A]]-Table1[[#This Row],[M4B_h]]))</f>
        <v/>
      </c>
      <c r="N126" s="52"/>
      <c r="O126" s="52" t="str">
        <f>IF(Table1[[#This Row],[M5A]]="","",SUM(Table1[[#This Row],[M5A]]-Table1[[#This Row],[M5B_h]]))</f>
        <v/>
      </c>
      <c r="P126" s="95">
        <f>SUM(Table1[[#This Row],[AWAL]],Table1[[#This Row],[M1B]])</f>
        <v>0</v>
      </c>
      <c r="Q126" s="95">
        <f>SUM(Table1[[#This Row],[M2B]],Table1[[#This Row],[M2B_h]])</f>
        <v>0</v>
      </c>
      <c r="R126" s="95">
        <f>SUM(Table1[[#This Row],[M3B]],Table1[[#This Row],[M3B_h]])</f>
        <v>0</v>
      </c>
      <c r="S126" s="95">
        <f>SUM(Table1[[#This Row],[M4B]],Table1[[#This Row],[M4B_h]])</f>
        <v>0</v>
      </c>
      <c r="T126" s="44"/>
      <c r="U126" s="44"/>
      <c r="V126" s="44"/>
      <c r="W126" s="44"/>
      <c r="X126" s="44"/>
      <c r="Y126" s="44"/>
      <c r="Z126" s="44"/>
      <c r="AA126" s="9" t="s">
        <v>3369</v>
      </c>
    </row>
    <row r="127" spans="1:28">
      <c r="A127" s="44" t="str">
        <f>IF(Table1[[#This Row],[NAMA BARANG]]="","",IF(Table1[[#This Row],[TT]]&lt;1,"",COUNT(A$2:A126)+1))</f>
        <v/>
      </c>
      <c r="B127" s="9" t="s">
        <v>2712</v>
      </c>
      <c r="D127" s="51" t="s">
        <v>2628</v>
      </c>
      <c r="E127" s="52">
        <f>IF(Table1[[#This Row],[M5B]]="",Table1[[#This Row],[M5B_h]],SUM(Table1[[#This Row],[M5B_h]],Table1[[#This Row],[M5B]]))</f>
        <v>0</v>
      </c>
      <c r="F127" s="54"/>
      <c r="G127" s="54" t="str">
        <f>IF(Table1[[#This Row],[M1A]]="","",Table1[[#This Row],[M1A]]-Table1[[#This Row],[AWAL]])</f>
        <v/>
      </c>
      <c r="H127" s="54"/>
      <c r="I127" s="51" t="str">
        <f>IF(Table1[[#This Row],[M2A]]="","",SUM(Table1[[#This Row],[M2A]]-Table1[[#This Row],[M2B_h]]))</f>
        <v/>
      </c>
      <c r="K127" s="52" t="str">
        <f>IF(Table1[[#This Row],[M3A]]="","",SUM(Table1[[#This Row],[M3A]]-Table1[[#This Row],[M3B_h]]))</f>
        <v/>
      </c>
      <c r="M127" s="52" t="str">
        <f>IF(Table1[[#This Row],[M4A]]="","",SUM(Table1[[#This Row],[M4A]]-Table1[[#This Row],[M4B_h]]))</f>
        <v/>
      </c>
      <c r="N127" s="52"/>
      <c r="O127" s="52" t="str">
        <f>IF(Table1[[#This Row],[M5A]]="","",SUM(Table1[[#This Row],[M5A]]-Table1[[#This Row],[M5B_h]]))</f>
        <v/>
      </c>
      <c r="P127" s="95">
        <f>SUM(Table1[[#This Row],[AWAL]],Table1[[#This Row],[M1B]])</f>
        <v>0</v>
      </c>
      <c r="Q127" s="95">
        <f>SUM(Table1[[#This Row],[M2B]],Table1[[#This Row],[M2B_h]])</f>
        <v>0</v>
      </c>
      <c r="R127" s="95">
        <f>SUM(Table1[[#This Row],[M3B]],Table1[[#This Row],[M3B_h]])</f>
        <v>0</v>
      </c>
      <c r="S127" s="95">
        <f>SUM(Table1[[#This Row],[M4B]],Table1[[#This Row],[M4B_h]])</f>
        <v>0</v>
      </c>
      <c r="T127" s="44"/>
      <c r="U127" s="44"/>
      <c r="V127" s="44"/>
      <c r="W127" s="44"/>
      <c r="X127" s="44"/>
      <c r="Y127" s="44"/>
      <c r="Z127" s="44"/>
      <c r="AA127" s="9" t="s">
        <v>3370</v>
      </c>
    </row>
    <row r="128" spans="1:28">
      <c r="A128" s="44" t="str">
        <f>IF(Table1[[#This Row],[NAMA BARANG]]="","",IF(Table1[[#This Row],[TT]]&lt;1,"",COUNT(A$2:A127)+1))</f>
        <v/>
      </c>
      <c r="B128" s="9" t="s">
        <v>2577</v>
      </c>
      <c r="D128" s="51" t="s">
        <v>2622</v>
      </c>
      <c r="E128" s="52">
        <f>IF(Table1[[#This Row],[M5B]]="",Table1[[#This Row],[M5B_h]],SUM(Table1[[#This Row],[M5B_h]],Table1[[#This Row],[M5B]]))</f>
        <v>0</v>
      </c>
      <c r="F128" s="54"/>
      <c r="G128" s="54" t="str">
        <f>IF(Table1[[#This Row],[M1A]]="","",Table1[[#This Row],[M1A]]-Table1[[#This Row],[AWAL]])</f>
        <v/>
      </c>
      <c r="H128" s="54"/>
      <c r="I128" s="51" t="str">
        <f>IF(Table1[[#This Row],[M2A]]="","",SUM(Table1[[#This Row],[M2A]]-Table1[[#This Row],[M2B_h]]))</f>
        <v/>
      </c>
      <c r="K128" s="52" t="str">
        <f>IF(Table1[[#This Row],[M3A]]="","",SUM(Table1[[#This Row],[M3A]]-Table1[[#This Row],[M3B_h]]))</f>
        <v/>
      </c>
      <c r="M128" s="52" t="str">
        <f>IF(Table1[[#This Row],[M4A]]="","",SUM(Table1[[#This Row],[M4A]]-Table1[[#This Row],[M4B_h]]))</f>
        <v/>
      </c>
      <c r="N128" s="52"/>
      <c r="O128" s="52" t="str">
        <f>IF(Table1[[#This Row],[M5A]]="","",SUM(Table1[[#This Row],[M5A]]-Table1[[#This Row],[M5B_h]]))</f>
        <v/>
      </c>
      <c r="P128" s="95">
        <f>SUM(Table1[[#This Row],[AWAL]],Table1[[#This Row],[M1B]])</f>
        <v>0</v>
      </c>
      <c r="Q128" s="95">
        <f>SUM(Table1[[#This Row],[M2B]],Table1[[#This Row],[M2B_h]])</f>
        <v>0</v>
      </c>
      <c r="R128" s="95">
        <f>SUM(Table1[[#This Row],[M3B]],Table1[[#This Row],[M3B_h]])</f>
        <v>0</v>
      </c>
      <c r="S128" s="95">
        <f>SUM(Table1[[#This Row],[M4B]],Table1[[#This Row],[M4B_h]])</f>
        <v>0</v>
      </c>
      <c r="T128" s="44"/>
      <c r="U128" s="44"/>
      <c r="V128" s="44"/>
      <c r="W128" s="44"/>
      <c r="X128" s="44"/>
      <c r="Y128" s="44"/>
      <c r="Z128" s="44"/>
      <c r="AA128" s="9" t="s">
        <v>3371</v>
      </c>
    </row>
    <row r="129" spans="1:27">
      <c r="A129" s="9" t="str">
        <f>IF(Table1[[#This Row],[NAMA BARANG]]="","",IF(Table1[[#This Row],[TT]]&lt;1,"",COUNT(A$2:A128)+1))</f>
        <v/>
      </c>
      <c r="B129" s="9" t="s">
        <v>55</v>
      </c>
      <c r="D129" s="51" t="s">
        <v>56</v>
      </c>
      <c r="E129" s="51">
        <f>IF(Table1[[#This Row],[M5B]]="",Table1[[#This Row],[M5B_h]],SUM(Table1[[#This Row],[M5B_h]],Table1[[#This Row],[M5B]]))</f>
        <v>0</v>
      </c>
      <c r="F129" s="53"/>
      <c r="G129" s="53" t="str">
        <f>IF(Table1[[#This Row],[M1A]]="","",Table1[[#This Row],[M1A]]-Table1[[#This Row],[AWAL]])</f>
        <v/>
      </c>
      <c r="H129" s="53"/>
      <c r="I129" s="51" t="str">
        <f>IF(Table1[[#This Row],[M2A]]="","",SUM(Table1[[#This Row],[M2A]]-Table1[[#This Row],[M2B_h]]))</f>
        <v/>
      </c>
      <c r="J129" s="9"/>
      <c r="K129" s="51" t="str">
        <f>IF(Table1[[#This Row],[M3A]]="","",SUM(Table1[[#This Row],[M3A]]-Table1[[#This Row],[M3B_h]]))</f>
        <v/>
      </c>
      <c r="L129" s="9"/>
      <c r="M129" s="51" t="str">
        <f>IF(Table1[[#This Row],[M4A]]="","",SUM(Table1[[#This Row],[M4A]]-Table1[[#This Row],[M4B_h]]))</f>
        <v/>
      </c>
      <c r="O129" s="51" t="str">
        <f>IF(Table1[[#This Row],[M5A]]="","",SUM(Table1[[#This Row],[M5A]]-Table1[[#This Row],[M5B_h]]))</f>
        <v/>
      </c>
      <c r="P129" s="95">
        <f>SUM(Table1[[#This Row],[AWAL]],Table1[[#This Row],[M1B]])</f>
        <v>0</v>
      </c>
      <c r="Q129" s="95">
        <f>SUM(Table1[[#This Row],[M2B]],Table1[[#This Row],[M2B_h]])</f>
        <v>0</v>
      </c>
      <c r="R129" s="95">
        <f>SUM(Table1[[#This Row],[M3B]],Table1[[#This Row],[M3B_h]])</f>
        <v>0</v>
      </c>
      <c r="S129" s="95">
        <f>SUM(Table1[[#This Row],[M4B]],Table1[[#This Row],[M4B_h]])</f>
        <v>0</v>
      </c>
      <c r="T129" s="44"/>
      <c r="U129" s="44"/>
      <c r="V129" s="44"/>
      <c r="W129" s="44"/>
      <c r="X129" s="44"/>
      <c r="Y129" s="44"/>
      <c r="Z129" s="44"/>
      <c r="AA129" s="9" t="s">
        <v>3372</v>
      </c>
    </row>
    <row r="130" spans="1:27">
      <c r="A130" s="9">
        <f>IF(Table1[[#This Row],[NAMA BARANG]]="","",IF(Table1[[#This Row],[TT]]&lt;1,"",COUNT(A$2:A129)+1))</f>
        <v>39</v>
      </c>
      <c r="B130" s="9" t="s">
        <v>57</v>
      </c>
      <c r="C130" s="51">
        <v>1</v>
      </c>
      <c r="D130" s="51" t="s">
        <v>2522</v>
      </c>
      <c r="E130" s="51">
        <f>IF(Table1[[#This Row],[M5B]]="",Table1[[#This Row],[M5B_h]],SUM(Table1[[#This Row],[M5B_h]],Table1[[#This Row],[M5B]]))</f>
        <v>1</v>
      </c>
      <c r="F130" s="53"/>
      <c r="G130" s="53" t="str">
        <f>IF(Table1[[#This Row],[M1A]]="","",Table1[[#This Row],[M1A]]-Table1[[#This Row],[AWAL]])</f>
        <v/>
      </c>
      <c r="H130" s="53"/>
      <c r="I130" s="51" t="str">
        <f>IF(Table1[[#This Row],[M2A]]="","",SUM(Table1[[#This Row],[M2A]]-Table1[[#This Row],[M2B_h]]))</f>
        <v/>
      </c>
      <c r="J130" s="9"/>
      <c r="K130" s="51" t="str">
        <f>IF(Table1[[#This Row],[M3A]]="","",SUM(Table1[[#This Row],[M3A]]-Table1[[#This Row],[M3B_h]]))</f>
        <v/>
      </c>
      <c r="L130" s="9"/>
      <c r="M130" s="51" t="str">
        <f>IF(Table1[[#This Row],[M4A]]="","",SUM(Table1[[#This Row],[M4A]]-Table1[[#This Row],[M4B_h]]))</f>
        <v/>
      </c>
      <c r="O130" s="51" t="str">
        <f>IF(Table1[[#This Row],[M5A]]="","",SUM(Table1[[#This Row],[M5A]]-Table1[[#This Row],[M5B_h]]))</f>
        <v/>
      </c>
      <c r="P130" s="95">
        <f>SUM(Table1[[#This Row],[AWAL]],Table1[[#This Row],[M1B]])</f>
        <v>1</v>
      </c>
      <c r="Q130" s="95">
        <f>SUM(Table1[[#This Row],[M2B]],Table1[[#This Row],[M2B_h]])</f>
        <v>1</v>
      </c>
      <c r="R130" s="95">
        <f>SUM(Table1[[#This Row],[M3B]],Table1[[#This Row],[M3B_h]])</f>
        <v>1</v>
      </c>
      <c r="S130" s="95">
        <f>SUM(Table1[[#This Row],[M4B]],Table1[[#This Row],[M4B_h]])</f>
        <v>1</v>
      </c>
      <c r="T130" s="44"/>
      <c r="U130" s="44"/>
      <c r="V130" s="44"/>
      <c r="W130" s="44"/>
      <c r="X130" s="44"/>
      <c r="Y130" s="44"/>
      <c r="Z130" s="44"/>
      <c r="AA130" s="9" t="s">
        <v>3373</v>
      </c>
    </row>
    <row r="131" spans="1:27">
      <c r="A131" s="44" t="str">
        <f>IF(Table1[[#This Row],[NAMA BARANG]]="","",IF(Table1[[#This Row],[TT]]&lt;1,"",COUNT(A$2:A130)+1))</f>
        <v/>
      </c>
      <c r="B131" s="9" t="s">
        <v>2578</v>
      </c>
      <c r="E131" s="52">
        <f>IF(Table1[[#This Row],[M5B]]="",Table1[[#This Row],[M5B_h]],SUM(Table1[[#This Row],[M5B_h]],Table1[[#This Row],[M5B]]))</f>
        <v>0</v>
      </c>
      <c r="F131" s="54"/>
      <c r="G131" s="54" t="str">
        <f>IF(Table1[[#This Row],[M1A]]="","",Table1[[#This Row],[M1A]]-Table1[[#This Row],[AWAL]])</f>
        <v/>
      </c>
      <c r="H131" s="54"/>
      <c r="I131" s="51" t="str">
        <f>IF(Table1[[#This Row],[M2A]]="","",SUM(Table1[[#This Row],[M2A]]-Table1[[#This Row],[M2B_h]]))</f>
        <v/>
      </c>
      <c r="K131" s="52" t="str">
        <f>IF(Table1[[#This Row],[M3A]]="","",SUM(Table1[[#This Row],[M3A]]-Table1[[#This Row],[M3B_h]]))</f>
        <v/>
      </c>
      <c r="M131" s="52" t="str">
        <f>IF(Table1[[#This Row],[M4A]]="","",SUM(Table1[[#This Row],[M4A]]-Table1[[#This Row],[M4B_h]]))</f>
        <v/>
      </c>
      <c r="N131" s="52"/>
      <c r="O131" s="52" t="str">
        <f>IF(Table1[[#This Row],[M5A]]="","",SUM(Table1[[#This Row],[M5A]]-Table1[[#This Row],[M5B_h]]))</f>
        <v/>
      </c>
      <c r="P131" s="95">
        <f>SUM(Table1[[#This Row],[AWAL]],Table1[[#This Row],[M1B]])</f>
        <v>0</v>
      </c>
      <c r="Q131" s="95">
        <f>SUM(Table1[[#This Row],[M2B]],Table1[[#This Row],[M2B_h]])</f>
        <v>0</v>
      </c>
      <c r="R131" s="95">
        <f>SUM(Table1[[#This Row],[M3B]],Table1[[#This Row],[M3B_h]])</f>
        <v>0</v>
      </c>
      <c r="S131" s="95">
        <f>SUM(Table1[[#This Row],[M4B]],Table1[[#This Row],[M4B_h]])</f>
        <v>0</v>
      </c>
      <c r="T131" s="44"/>
      <c r="U131" s="44"/>
      <c r="V131" s="44"/>
      <c r="W131" s="44"/>
      <c r="X131" s="44"/>
      <c r="Y131" s="44"/>
      <c r="Z131" s="44"/>
      <c r="AA131" s="9" t="s">
        <v>3374</v>
      </c>
    </row>
    <row r="132" spans="1:27">
      <c r="A132" s="44" t="str">
        <f>IF(Table1[[#This Row],[NAMA BARANG]]="","",IF(Table1[[#This Row],[TT]]&lt;1,"",COUNT(A$2:A131)+1))</f>
        <v/>
      </c>
      <c r="B132" s="9" t="s">
        <v>2773</v>
      </c>
      <c r="D132" s="51" t="s">
        <v>2511</v>
      </c>
      <c r="E132" s="52">
        <f>IF(Table1[[#This Row],[M5B]]="",Table1[[#This Row],[M5B_h]],SUM(Table1[[#This Row],[M5B_h]],Table1[[#This Row],[M5B]]))</f>
        <v>0</v>
      </c>
      <c r="F132" s="54"/>
      <c r="G132" s="54" t="str">
        <f>IF(Table1[[#This Row],[M1A]]="","",Table1[[#This Row],[M1A]]-Table1[[#This Row],[AWAL]])</f>
        <v/>
      </c>
      <c r="H132" s="54"/>
      <c r="I132" s="51" t="str">
        <f>IF(Table1[[#This Row],[M2A]]="","",SUM(Table1[[#This Row],[M2A]]-Table1[[#This Row],[M2B_h]]))</f>
        <v/>
      </c>
      <c r="K132" s="52" t="str">
        <f>IF(Table1[[#This Row],[M3A]]="","",SUM(Table1[[#This Row],[M3A]]-Table1[[#This Row],[M3B_h]]))</f>
        <v/>
      </c>
      <c r="M132" s="52" t="str">
        <f>IF(Table1[[#This Row],[M4A]]="","",SUM(Table1[[#This Row],[M4A]]-Table1[[#This Row],[M4B_h]]))</f>
        <v/>
      </c>
      <c r="N132" s="52"/>
      <c r="O132" s="52" t="str">
        <f>IF(Table1[[#This Row],[M5A]]="","",SUM(Table1[[#This Row],[M5A]]-Table1[[#This Row],[M5B_h]]))</f>
        <v/>
      </c>
      <c r="P132" s="95">
        <f>SUM(Table1[[#This Row],[AWAL]],Table1[[#This Row],[M1B]])</f>
        <v>0</v>
      </c>
      <c r="Q132" s="95">
        <f>SUM(Table1[[#This Row],[M2B]],Table1[[#This Row],[M2B_h]])</f>
        <v>0</v>
      </c>
      <c r="R132" s="95">
        <f>SUM(Table1[[#This Row],[M3B]],Table1[[#This Row],[M3B_h]])</f>
        <v>0</v>
      </c>
      <c r="S132" s="95">
        <f>SUM(Table1[[#This Row],[M4B]],Table1[[#This Row],[M4B_h]])</f>
        <v>0</v>
      </c>
      <c r="T132" s="44"/>
      <c r="U132" s="44"/>
      <c r="V132" s="44"/>
      <c r="W132" s="44"/>
      <c r="X132" s="44"/>
      <c r="Y132" s="44"/>
      <c r="Z132" s="44"/>
      <c r="AA132" s="9" t="s">
        <v>3375</v>
      </c>
    </row>
    <row r="133" spans="1:27">
      <c r="A133" s="44">
        <f>IF(Table1[[#This Row],[NAMA BARANG]]="","",IF(Table1[[#This Row],[TT]]&lt;1,"",COUNT(A$2:A132)+1))</f>
        <v>40</v>
      </c>
      <c r="B133" s="9" t="s">
        <v>4118</v>
      </c>
      <c r="C133" s="51">
        <v>3</v>
      </c>
      <c r="D133" s="51" t="s">
        <v>2707</v>
      </c>
      <c r="E133" s="52">
        <f>IF(Table1[[#This Row],[M5B]]="",Table1[[#This Row],[M5B_h]],SUM(Table1[[#This Row],[M5B_h]],Table1[[#This Row],[M5B]]))</f>
        <v>3</v>
      </c>
      <c r="F133" s="54"/>
      <c r="G133" s="54" t="str">
        <f>IF(Table1[[#This Row],[M1A]]="","",Table1[[#This Row],[M1A]]-Table1[[#This Row],[AWAL]])</f>
        <v/>
      </c>
      <c r="H133" s="54"/>
      <c r="I133" s="52" t="str">
        <f>IF(Table1[[#This Row],[M2A]]="","",SUM(Table1[[#This Row],[M2A]]-Table1[[#This Row],[M2B_h]]))</f>
        <v/>
      </c>
      <c r="K133" s="52" t="str">
        <f>IF(Table1[[#This Row],[M3A]]="","",SUM(Table1[[#This Row],[M3A]]-Table1[[#This Row],[M3B_h]]))</f>
        <v/>
      </c>
      <c r="M133" s="52" t="str">
        <f>IF(Table1[[#This Row],[M4A]]="","",SUM(Table1[[#This Row],[M4A]]-Table1[[#This Row],[M4B_h]]))</f>
        <v/>
      </c>
      <c r="N133" s="52"/>
      <c r="O133" s="52" t="str">
        <f>IF(Table1[[#This Row],[M5A]]="","",SUM(Table1[[#This Row],[M5A]]-Table1[[#This Row],[M5B_h]]))</f>
        <v/>
      </c>
      <c r="P133" s="95">
        <f>SUM(Table1[[#This Row],[AWAL]],Table1[[#This Row],[M1B]])</f>
        <v>3</v>
      </c>
      <c r="Q133" s="95">
        <f>SUM(Table1[[#This Row],[M2B]],Table1[[#This Row],[M2B_h]])</f>
        <v>3</v>
      </c>
      <c r="R133" s="95">
        <f>SUM(Table1[[#This Row],[M3B]],Table1[[#This Row],[M3B_h]])</f>
        <v>3</v>
      </c>
      <c r="S133" s="95">
        <f>SUM(Table1[[#This Row],[M4B]],Table1[[#This Row],[M4B_h]])</f>
        <v>3</v>
      </c>
      <c r="T133" s="44"/>
      <c r="U133" s="44"/>
      <c r="V133" s="44"/>
      <c r="W133" s="44"/>
      <c r="X133" s="44"/>
      <c r="Y133" s="44"/>
      <c r="Z133" s="44"/>
      <c r="AA133" s="9" t="s">
        <v>3376</v>
      </c>
    </row>
    <row r="134" spans="1:27">
      <c r="A134" s="44">
        <f>IF(Table1[[#This Row],[NAMA BARANG]]="","",IF(Table1[[#This Row],[TT]]&lt;1,"",COUNT(A$2:A133)+1))</f>
        <v>41</v>
      </c>
      <c r="B134" s="9" t="s">
        <v>4179</v>
      </c>
      <c r="D134" s="51">
        <v>144</v>
      </c>
      <c r="E134" s="52">
        <f>IF(Table1[[#This Row],[M5B]]="",Table1[[#This Row],[M5B_h]],SUM(Table1[[#This Row],[M5B_h]],Table1[[#This Row],[M5B]]))</f>
        <v>1</v>
      </c>
      <c r="F134" s="54">
        <v>1</v>
      </c>
      <c r="G134" s="54">
        <f>IF(Table1[[#This Row],[M1A]]="","",Table1[[#This Row],[M1A]]-Table1[[#This Row],[AWAL]])</f>
        <v>1</v>
      </c>
      <c r="H134" s="54"/>
      <c r="I134" s="52" t="str">
        <f>IF(Table1[[#This Row],[M2A]]="","",SUM(Table1[[#This Row],[M2A]]-Table1[[#This Row],[M2B_h]]))</f>
        <v/>
      </c>
      <c r="K134" s="52" t="str">
        <f>IF(Table1[[#This Row],[M3A]]="","",SUM(Table1[[#This Row],[M3A]]-Table1[[#This Row],[M3B_h]]))</f>
        <v/>
      </c>
      <c r="M134" s="52" t="str">
        <f>IF(Table1[[#This Row],[M4A]]="","",SUM(Table1[[#This Row],[M4A]]-Table1[[#This Row],[M4B_h]]))</f>
        <v/>
      </c>
      <c r="N134" s="52"/>
      <c r="O134" s="52" t="str">
        <f>IF(Table1[[#This Row],[M5A]]="","",SUM(Table1[[#This Row],[M5A]]-Table1[[#This Row],[M5B_h]]))</f>
        <v/>
      </c>
      <c r="P134" s="95">
        <f>SUM(Table1[[#This Row],[AWAL]],Table1[[#This Row],[M1B]])</f>
        <v>1</v>
      </c>
      <c r="Q134" s="95">
        <f>SUM(Table1[[#This Row],[M2B]],Table1[[#This Row],[M2B_h]])</f>
        <v>1</v>
      </c>
      <c r="R134" s="95">
        <f>SUM(Table1[[#This Row],[M3B]],Table1[[#This Row],[M3B_h]])</f>
        <v>1</v>
      </c>
      <c r="S134" s="95">
        <f>SUM(Table1[[#This Row],[M4B]],Table1[[#This Row],[M4B_h]])</f>
        <v>1</v>
      </c>
      <c r="T134" s="44"/>
      <c r="U134" s="44"/>
      <c r="V134" s="44"/>
      <c r="W134" s="44"/>
      <c r="X134" s="44"/>
      <c r="Y134" s="44"/>
      <c r="Z134" s="44"/>
    </row>
    <row r="135" spans="1:27">
      <c r="A135" s="44" t="str">
        <f>IF(Table1[[#This Row],[NAMA BARANG]]="","",IF(Table1[[#This Row],[TT]]&lt;1,"",COUNT(A$2:A134)+1))</f>
        <v/>
      </c>
      <c r="B135" s="9" t="s">
        <v>2776</v>
      </c>
      <c r="D135" s="51">
        <v>192</v>
      </c>
      <c r="E135" s="52">
        <f>IF(Table1[[#This Row],[M5B]]="",Table1[[#This Row],[M5B_h]],SUM(Table1[[#This Row],[M5B_h]],Table1[[#This Row],[M5B]]))</f>
        <v>0</v>
      </c>
      <c r="F135" s="54"/>
      <c r="G135" s="54" t="str">
        <f>IF(Table1[[#This Row],[M1A]]="","",Table1[[#This Row],[M1A]]-Table1[[#This Row],[AWAL]])</f>
        <v/>
      </c>
      <c r="H135" s="54"/>
      <c r="I135" s="51" t="str">
        <f>IF(Table1[[#This Row],[M2A]]="","",SUM(Table1[[#This Row],[M2A]]-Table1[[#This Row],[M2B_h]]))</f>
        <v/>
      </c>
      <c r="K135" s="52" t="str">
        <f>IF(Table1[[#This Row],[M3A]]="","",SUM(Table1[[#This Row],[M3A]]-Table1[[#This Row],[M3B_h]]))</f>
        <v/>
      </c>
      <c r="M135" s="52" t="str">
        <f>IF(Table1[[#This Row],[M4A]]="","",SUM(Table1[[#This Row],[M4A]]-Table1[[#This Row],[M4B_h]]))</f>
        <v/>
      </c>
      <c r="N135" s="52"/>
      <c r="O135" s="52" t="str">
        <f>IF(Table1[[#This Row],[M5A]]="","",SUM(Table1[[#This Row],[M5A]]-Table1[[#This Row],[M5B_h]]))</f>
        <v/>
      </c>
      <c r="P135" s="95">
        <f>SUM(Table1[[#This Row],[AWAL]],Table1[[#This Row],[M1B]])</f>
        <v>0</v>
      </c>
      <c r="Q135" s="95">
        <f>SUM(Table1[[#This Row],[M2B]],Table1[[#This Row],[M2B_h]])</f>
        <v>0</v>
      </c>
      <c r="R135" s="95">
        <f>SUM(Table1[[#This Row],[M3B]],Table1[[#This Row],[M3B_h]])</f>
        <v>0</v>
      </c>
      <c r="S135" s="95">
        <f>SUM(Table1[[#This Row],[M4B]],Table1[[#This Row],[M4B_h]])</f>
        <v>0</v>
      </c>
      <c r="T135" s="44"/>
      <c r="U135" s="44"/>
      <c r="V135" s="44"/>
      <c r="W135" s="44"/>
      <c r="X135" s="44"/>
      <c r="Y135" s="44"/>
      <c r="Z135" s="44"/>
      <c r="AA135" s="9" t="s">
        <v>3377</v>
      </c>
    </row>
    <row r="136" spans="1:27">
      <c r="A136" s="9">
        <f>IF(Table1[[#This Row],[NAMA BARANG]]="","",IF(Table1[[#This Row],[TT]]&lt;1,"",COUNT(A$2:A135)+1))</f>
        <v>42</v>
      </c>
      <c r="B136" s="9" t="s">
        <v>2440</v>
      </c>
      <c r="C136" s="51">
        <v>1</v>
      </c>
      <c r="D136" s="51">
        <v>300</v>
      </c>
      <c r="E136" s="51">
        <f>IF(Table1[[#This Row],[M5B]]="",Table1[[#This Row],[M5B_h]],SUM(Table1[[#This Row],[M5B_h]],Table1[[#This Row],[M5B]]))</f>
        <v>1</v>
      </c>
      <c r="F136" s="53"/>
      <c r="G136" s="53" t="str">
        <f>IF(Table1[[#This Row],[M1A]]="","",Table1[[#This Row],[M1A]]-Table1[[#This Row],[AWAL]])</f>
        <v/>
      </c>
      <c r="H136" s="53"/>
      <c r="I136" s="51" t="str">
        <f>IF(Table1[[#This Row],[M2A]]="","",SUM(Table1[[#This Row],[M2A]]-Table1[[#This Row],[M2B_h]]))</f>
        <v/>
      </c>
      <c r="J136" s="9"/>
      <c r="K136" s="51" t="str">
        <f>IF(Table1[[#This Row],[M3A]]="","",SUM(Table1[[#This Row],[M3A]]-Table1[[#This Row],[M3B_h]]))</f>
        <v/>
      </c>
      <c r="L136" s="9"/>
      <c r="M136" s="51" t="str">
        <f>IF(Table1[[#This Row],[M4A]]="","",SUM(Table1[[#This Row],[M4A]]-Table1[[#This Row],[M4B_h]]))</f>
        <v/>
      </c>
      <c r="O136" s="51" t="str">
        <f>IF(Table1[[#This Row],[M5A]]="","",SUM(Table1[[#This Row],[M5A]]-Table1[[#This Row],[M5B_h]]))</f>
        <v/>
      </c>
      <c r="P136" s="95">
        <f>SUM(Table1[[#This Row],[AWAL]],Table1[[#This Row],[M1B]])</f>
        <v>1</v>
      </c>
      <c r="Q136" s="95">
        <f>SUM(Table1[[#This Row],[M2B]],Table1[[#This Row],[M2B_h]])</f>
        <v>1</v>
      </c>
      <c r="R136" s="95">
        <f>SUM(Table1[[#This Row],[M3B]],Table1[[#This Row],[M3B_h]])</f>
        <v>1</v>
      </c>
      <c r="S136" s="95">
        <f>SUM(Table1[[#This Row],[M4B]],Table1[[#This Row],[M4B_h]])</f>
        <v>1</v>
      </c>
      <c r="T136" s="44"/>
      <c r="U136" s="44"/>
      <c r="V136" s="44"/>
      <c r="W136" s="44"/>
      <c r="X136" s="44"/>
      <c r="Y136" s="44"/>
      <c r="Z136" s="44"/>
      <c r="AA136" s="9" t="s">
        <v>3378</v>
      </c>
    </row>
    <row r="137" spans="1:27">
      <c r="A137" s="9" t="str">
        <f>IF(Table1[[#This Row],[NAMA BARANG]]="","",IF(Table1[[#This Row],[TT]]&lt;1,"",COUNT(A$2:A136)+1))</f>
        <v/>
      </c>
      <c r="B137" s="9" t="s">
        <v>59</v>
      </c>
      <c r="D137" s="51" t="s">
        <v>60</v>
      </c>
      <c r="E137" s="51">
        <f>IF(Table1[[#This Row],[M5B]]="",Table1[[#This Row],[M5B_h]],SUM(Table1[[#This Row],[M5B_h]],Table1[[#This Row],[M5B]]))</f>
        <v>0</v>
      </c>
      <c r="F137" s="53"/>
      <c r="G137" s="53" t="str">
        <f>IF(Table1[[#This Row],[M1A]]="","",Table1[[#This Row],[M1A]]-Table1[[#This Row],[AWAL]])</f>
        <v/>
      </c>
      <c r="H137" s="53"/>
      <c r="I137" s="51" t="str">
        <f>IF(Table1[[#This Row],[M2A]]="","",SUM(Table1[[#This Row],[M2A]]-Table1[[#This Row],[M2B_h]]))</f>
        <v/>
      </c>
      <c r="J137" s="9"/>
      <c r="K137" s="51" t="str">
        <f>IF(Table1[[#This Row],[M3A]]="","",SUM(Table1[[#This Row],[M3A]]-Table1[[#This Row],[M3B_h]]))</f>
        <v/>
      </c>
      <c r="L137" s="9"/>
      <c r="M137" s="51" t="str">
        <f>IF(Table1[[#This Row],[M4A]]="","",SUM(Table1[[#This Row],[M4A]]-Table1[[#This Row],[M4B_h]]))</f>
        <v/>
      </c>
      <c r="O137" s="51" t="str">
        <f>IF(Table1[[#This Row],[M5A]]="","",SUM(Table1[[#This Row],[M5A]]-Table1[[#This Row],[M5B_h]]))</f>
        <v/>
      </c>
      <c r="P137" s="95">
        <f>SUM(Table1[[#This Row],[AWAL]],Table1[[#This Row],[M1B]])</f>
        <v>0</v>
      </c>
      <c r="Q137" s="95">
        <f>SUM(Table1[[#This Row],[M2B]],Table1[[#This Row],[M2B_h]])</f>
        <v>0</v>
      </c>
      <c r="R137" s="95">
        <f>SUM(Table1[[#This Row],[M3B]],Table1[[#This Row],[M3B_h]])</f>
        <v>0</v>
      </c>
      <c r="S137" s="95">
        <f>SUM(Table1[[#This Row],[M4B]],Table1[[#This Row],[M4B_h]])</f>
        <v>0</v>
      </c>
      <c r="T137" s="44"/>
      <c r="U137" s="44"/>
      <c r="V137" s="44"/>
      <c r="W137" s="44"/>
      <c r="X137" s="44"/>
      <c r="Y137" s="44"/>
      <c r="Z137" s="44"/>
      <c r="AA137" s="9" t="s">
        <v>3379</v>
      </c>
    </row>
    <row r="138" spans="1:27">
      <c r="A138" s="9" t="str">
        <f>IF(Table1[[#This Row],[NAMA BARANG]]="","",IF(Table1[[#This Row],[TT]]&lt;1,"",COUNT(A$2:A137)+1))</f>
        <v/>
      </c>
      <c r="B138" s="9" t="s">
        <v>61</v>
      </c>
      <c r="D138" s="51">
        <v>192</v>
      </c>
      <c r="E138" s="51">
        <f>IF(Table1[[#This Row],[M5B]]="",Table1[[#This Row],[M5B_h]],SUM(Table1[[#This Row],[M5B_h]],Table1[[#This Row],[M5B]]))</f>
        <v>0</v>
      </c>
      <c r="F138" s="53"/>
      <c r="G138" s="53" t="str">
        <f>IF(Table1[[#This Row],[M1A]]="","",Table1[[#This Row],[M1A]]-Table1[[#This Row],[AWAL]])</f>
        <v/>
      </c>
      <c r="H138" s="53"/>
      <c r="I138" s="51" t="str">
        <f>IF(Table1[[#This Row],[M2A]]="","",SUM(Table1[[#This Row],[M2A]]-Table1[[#This Row],[M2B_h]]))</f>
        <v/>
      </c>
      <c r="J138" s="9"/>
      <c r="K138" s="51" t="str">
        <f>IF(Table1[[#This Row],[M3A]]="","",SUM(Table1[[#This Row],[M3A]]-Table1[[#This Row],[M3B_h]]))</f>
        <v/>
      </c>
      <c r="L138" s="9"/>
      <c r="M138" s="51" t="str">
        <f>IF(Table1[[#This Row],[M4A]]="","",SUM(Table1[[#This Row],[M4A]]-Table1[[#This Row],[M4B_h]]))</f>
        <v/>
      </c>
      <c r="O138" s="51" t="str">
        <f>IF(Table1[[#This Row],[M5A]]="","",SUM(Table1[[#This Row],[M5A]]-Table1[[#This Row],[M5B_h]]))</f>
        <v/>
      </c>
      <c r="P138" s="95">
        <f>SUM(Table1[[#This Row],[AWAL]],Table1[[#This Row],[M1B]])</f>
        <v>0</v>
      </c>
      <c r="Q138" s="95">
        <f>SUM(Table1[[#This Row],[M2B]],Table1[[#This Row],[M2B_h]])</f>
        <v>0</v>
      </c>
      <c r="R138" s="95">
        <f>SUM(Table1[[#This Row],[M3B]],Table1[[#This Row],[M3B_h]])</f>
        <v>0</v>
      </c>
      <c r="S138" s="95">
        <f>SUM(Table1[[#This Row],[M4B]],Table1[[#This Row],[M4B_h]])</f>
        <v>0</v>
      </c>
      <c r="T138" s="44"/>
      <c r="U138" s="44"/>
      <c r="V138" s="44"/>
      <c r="W138" s="44"/>
      <c r="X138" s="44"/>
      <c r="Y138" s="44"/>
      <c r="Z138" s="44"/>
      <c r="AA138" s="9" t="s">
        <v>3380</v>
      </c>
    </row>
    <row r="139" spans="1:27">
      <c r="A139" s="44">
        <f>IF(Table1[[#This Row],[NAMA BARANG]]="","",IF(Table1[[#This Row],[TT]]&lt;1,"",COUNT(A$2:A138)+1))</f>
        <v>43</v>
      </c>
      <c r="B139" s="9" t="s">
        <v>62</v>
      </c>
      <c r="C139" s="51">
        <v>153</v>
      </c>
      <c r="D139" s="51" t="s">
        <v>34</v>
      </c>
      <c r="E139" s="52">
        <f>IF(Table1[[#This Row],[M5B]]="",Table1[[#This Row],[M5B_h]],SUM(Table1[[#This Row],[M5B_h]],Table1[[#This Row],[M5B]]))</f>
        <v>145</v>
      </c>
      <c r="F139" s="53"/>
      <c r="G139" s="54" t="str">
        <f>IF(Table1[[#This Row],[M1A]]="","",Table1[[#This Row],[M1A]]-Table1[[#This Row],[AWAL]])</f>
        <v/>
      </c>
      <c r="H139" s="53">
        <v>150</v>
      </c>
      <c r="I139" s="51">
        <f>IF(Table1[[#This Row],[M2A]]="","",SUM(Table1[[#This Row],[M2A]]-Table1[[#This Row],[M2B_h]]))</f>
        <v>-3</v>
      </c>
      <c r="J139" s="9">
        <v>145</v>
      </c>
      <c r="K139" s="52">
        <f>IF(Table1[[#This Row],[M3A]]="","",SUM(Table1[[#This Row],[M3A]]-Table1[[#This Row],[M3B_h]]))</f>
        <v>-5</v>
      </c>
      <c r="L139" s="9"/>
      <c r="M139" s="52" t="str">
        <f>IF(Table1[[#This Row],[M4A]]="","",SUM(Table1[[#This Row],[M4A]]-Table1[[#This Row],[M4B_h]]))</f>
        <v/>
      </c>
      <c r="N139" s="52"/>
      <c r="O139" s="52" t="str">
        <f>IF(Table1[[#This Row],[M5A]]="","",SUM(Table1[[#This Row],[M5A]]-Table1[[#This Row],[M5B_h]]))</f>
        <v/>
      </c>
      <c r="P139" s="95">
        <f>SUM(Table1[[#This Row],[AWAL]],Table1[[#This Row],[M1B]])</f>
        <v>153</v>
      </c>
      <c r="Q139" s="95">
        <f>SUM(Table1[[#This Row],[M2B]],Table1[[#This Row],[M2B_h]])</f>
        <v>150</v>
      </c>
      <c r="R139" s="95">
        <f>SUM(Table1[[#This Row],[M3B]],Table1[[#This Row],[M3B_h]])</f>
        <v>145</v>
      </c>
      <c r="S139" s="95">
        <f>SUM(Table1[[#This Row],[M4B]],Table1[[#This Row],[M4B_h]])</f>
        <v>145</v>
      </c>
      <c r="T139" s="44"/>
      <c r="U139" s="44"/>
      <c r="V139" s="44"/>
      <c r="W139" s="44"/>
      <c r="X139" s="44"/>
      <c r="Y139" s="44"/>
      <c r="Z139" s="44"/>
      <c r="AA139" s="9" t="s">
        <v>3381</v>
      </c>
    </row>
    <row r="140" spans="1:27">
      <c r="A140" s="9">
        <f>IF(Table1[[#This Row],[NAMA BARANG]]="","",IF(Table1[[#This Row],[TT]]&lt;1,"",COUNT(A$2:A139)+1))</f>
        <v>44</v>
      </c>
      <c r="B140" s="9" t="s">
        <v>2470</v>
      </c>
      <c r="C140" s="51">
        <v>3</v>
      </c>
      <c r="D140" s="51" t="s">
        <v>63</v>
      </c>
      <c r="E140" s="51">
        <f>IF(Table1[[#This Row],[M5B]]="",Table1[[#This Row],[M5B_h]],SUM(Table1[[#This Row],[M5B_h]],Table1[[#This Row],[M5B]]))</f>
        <v>3</v>
      </c>
      <c r="F140" s="53"/>
      <c r="G140" s="53" t="str">
        <f>IF(Table1[[#This Row],[M1A]]="","",Table1[[#This Row],[M1A]]-Table1[[#This Row],[AWAL]])</f>
        <v/>
      </c>
      <c r="H140" s="53"/>
      <c r="I140" s="51" t="str">
        <f>IF(Table1[[#This Row],[M2A]]="","",SUM(Table1[[#This Row],[M2A]]-Table1[[#This Row],[M2B_h]]))</f>
        <v/>
      </c>
      <c r="J140" s="9"/>
      <c r="K140" s="51" t="str">
        <f>IF(Table1[[#This Row],[M3A]]="","",SUM(Table1[[#This Row],[M3A]]-Table1[[#This Row],[M3B_h]]))</f>
        <v/>
      </c>
      <c r="L140" s="9"/>
      <c r="M140" s="51" t="str">
        <f>IF(Table1[[#This Row],[M4A]]="","",SUM(Table1[[#This Row],[M4A]]-Table1[[#This Row],[M4B_h]]))</f>
        <v/>
      </c>
      <c r="O140" s="51" t="str">
        <f>IF(Table1[[#This Row],[M5A]]="","",SUM(Table1[[#This Row],[M5A]]-Table1[[#This Row],[M5B_h]]))</f>
        <v/>
      </c>
      <c r="P140" s="95">
        <f>SUM(Table1[[#This Row],[AWAL]],Table1[[#This Row],[M1B]])</f>
        <v>3</v>
      </c>
      <c r="Q140" s="95">
        <f>SUM(Table1[[#This Row],[M2B]],Table1[[#This Row],[M2B_h]])</f>
        <v>3</v>
      </c>
      <c r="R140" s="95">
        <f>SUM(Table1[[#This Row],[M3B]],Table1[[#This Row],[M3B_h]])</f>
        <v>3</v>
      </c>
      <c r="S140" s="95">
        <f>SUM(Table1[[#This Row],[M4B]],Table1[[#This Row],[M4B_h]])</f>
        <v>3</v>
      </c>
      <c r="T140" s="44"/>
      <c r="U140" s="44"/>
      <c r="V140" s="44"/>
      <c r="W140" s="44"/>
      <c r="X140" s="44"/>
      <c r="Y140" s="44"/>
      <c r="Z140" s="44"/>
      <c r="AA140" s="9" t="s">
        <v>3382</v>
      </c>
    </row>
    <row r="141" spans="1:27">
      <c r="A141" s="44">
        <f>IF(Table1[[#This Row],[NAMA BARANG]]="","",IF(Table1[[#This Row],[TT]]&lt;1,"",COUNT(A$2:A140)+1))</f>
        <v>45</v>
      </c>
      <c r="B141" s="9" t="s">
        <v>3979</v>
      </c>
      <c r="C141" s="51">
        <v>5</v>
      </c>
      <c r="D141" s="51">
        <v>192</v>
      </c>
      <c r="E141" s="52">
        <f>IF(Table1[[#This Row],[M5B]]="",Table1[[#This Row],[M5B_h]],SUM(Table1[[#This Row],[M5B_h]],Table1[[#This Row],[M5B]]))</f>
        <v>3</v>
      </c>
      <c r="F141" s="54"/>
      <c r="G141" s="54" t="str">
        <f>IF(Table1[[#This Row],[M1A]]="","",Table1[[#This Row],[M1A]]-Table1[[#This Row],[AWAL]])</f>
        <v/>
      </c>
      <c r="H141" s="54"/>
      <c r="I141" s="52" t="str">
        <f>IF(Table1[[#This Row],[M2A]]="","",SUM(Table1[[#This Row],[M2A]]-Table1[[#This Row],[M2B_h]]))</f>
        <v/>
      </c>
      <c r="J141" s="51">
        <v>3</v>
      </c>
      <c r="K141" s="52">
        <f>IF(Table1[[#This Row],[M3A]]="","",SUM(Table1[[#This Row],[M3A]]-Table1[[#This Row],[M3B_h]]))</f>
        <v>-2</v>
      </c>
      <c r="M141" s="52" t="str">
        <f>IF(Table1[[#This Row],[M4A]]="","",SUM(Table1[[#This Row],[M4A]]-Table1[[#This Row],[M4B_h]]))</f>
        <v/>
      </c>
      <c r="N141" s="52"/>
      <c r="O141" s="52" t="str">
        <f>IF(Table1[[#This Row],[M5A]]="","",SUM(Table1[[#This Row],[M5A]]-Table1[[#This Row],[M5B_h]]))</f>
        <v/>
      </c>
      <c r="P141" s="95">
        <f>SUM(Table1[[#This Row],[AWAL]],Table1[[#This Row],[M1B]])</f>
        <v>5</v>
      </c>
      <c r="Q141" s="95">
        <f>SUM(Table1[[#This Row],[M2B]],Table1[[#This Row],[M2B_h]])</f>
        <v>5</v>
      </c>
      <c r="R141" s="95">
        <f>SUM(Table1[[#This Row],[M3B]],Table1[[#This Row],[M3B_h]])</f>
        <v>3</v>
      </c>
      <c r="S141" s="95">
        <f>SUM(Table1[[#This Row],[M4B]],Table1[[#This Row],[M4B_h]])</f>
        <v>3</v>
      </c>
      <c r="T141" s="44"/>
      <c r="U141" s="44"/>
      <c r="V141" s="44"/>
      <c r="W141" s="44"/>
      <c r="X141" s="44"/>
      <c r="Y141" s="44"/>
      <c r="Z141" s="44"/>
      <c r="AA141" s="9" t="s">
        <v>3383</v>
      </c>
    </row>
    <row r="142" spans="1:27">
      <c r="A142" s="44" t="str">
        <f>IF(Table1[[#This Row],[NAMA BARANG]]="","",IF(Table1[[#This Row],[TT]]&lt;1,"",COUNT(A$2:A141)+1))</f>
        <v/>
      </c>
      <c r="B142" s="9" t="s">
        <v>2523</v>
      </c>
      <c r="D142" s="51" t="s">
        <v>2524</v>
      </c>
      <c r="E142" s="52">
        <f>IF(Table1[[#This Row],[M5B]]="",Table1[[#This Row],[M5B_h]],SUM(Table1[[#This Row],[M5B_h]],Table1[[#This Row],[M5B]]))</f>
        <v>0</v>
      </c>
      <c r="F142" s="53"/>
      <c r="G142" s="54" t="str">
        <f>IF(Table1[[#This Row],[M1A]]="","",Table1[[#This Row],[M1A]]-Table1[[#This Row],[AWAL]])</f>
        <v/>
      </c>
      <c r="H142" s="53"/>
      <c r="I142" s="51" t="str">
        <f>IF(Table1[[#This Row],[M2A]]="","",SUM(Table1[[#This Row],[M2A]]-Table1[[#This Row],[M2B_h]]))</f>
        <v/>
      </c>
      <c r="J142" s="9"/>
      <c r="K142" s="52" t="str">
        <f>IF(Table1[[#This Row],[M3A]]="","",SUM(Table1[[#This Row],[M3A]]-Table1[[#This Row],[M3B_h]]))</f>
        <v/>
      </c>
      <c r="L142" s="9"/>
      <c r="M142" s="52" t="str">
        <f>IF(Table1[[#This Row],[M4A]]="","",SUM(Table1[[#This Row],[M4A]]-Table1[[#This Row],[M4B_h]]))</f>
        <v/>
      </c>
      <c r="N142" s="52"/>
      <c r="O142" s="52" t="str">
        <f>IF(Table1[[#This Row],[M5A]]="","",SUM(Table1[[#This Row],[M5A]]-Table1[[#This Row],[M5B_h]]))</f>
        <v/>
      </c>
      <c r="P142" s="95">
        <f>SUM(Table1[[#This Row],[AWAL]],Table1[[#This Row],[M1B]])</f>
        <v>0</v>
      </c>
      <c r="Q142" s="95">
        <f>SUM(Table1[[#This Row],[M2B]],Table1[[#This Row],[M2B_h]])</f>
        <v>0</v>
      </c>
      <c r="R142" s="95">
        <f>SUM(Table1[[#This Row],[M3B]],Table1[[#This Row],[M3B_h]])</f>
        <v>0</v>
      </c>
      <c r="S142" s="95">
        <f>SUM(Table1[[#This Row],[M4B]],Table1[[#This Row],[M4B_h]])</f>
        <v>0</v>
      </c>
      <c r="T142" s="44"/>
      <c r="U142" s="44"/>
      <c r="V142" s="44"/>
      <c r="W142" s="44"/>
      <c r="X142" s="44"/>
      <c r="Y142" s="44"/>
      <c r="Z142" s="44"/>
      <c r="AA142" s="9" t="s">
        <v>3384</v>
      </c>
    </row>
    <row r="143" spans="1:27">
      <c r="A143" s="9" t="str">
        <f>IF(Table1[[#This Row],[NAMA BARANG]]="","",IF(Table1[[#This Row],[TT]]&lt;1,"",COUNT(A$2:A142)+1))</f>
        <v/>
      </c>
      <c r="B143" s="9" t="s">
        <v>2525</v>
      </c>
      <c r="D143" s="51" t="s">
        <v>2526</v>
      </c>
      <c r="E143" s="51">
        <f>IF(Table1[[#This Row],[M5B]]="",Table1[[#This Row],[M5B_h]],SUM(Table1[[#This Row],[M5B_h]],Table1[[#This Row],[M5B]]))</f>
        <v>0</v>
      </c>
      <c r="F143" s="53"/>
      <c r="G143" s="53" t="str">
        <f>IF(Table1[[#This Row],[M1A]]="","",Table1[[#This Row],[M1A]]-Table1[[#This Row],[AWAL]])</f>
        <v/>
      </c>
      <c r="H143" s="53"/>
      <c r="I143" s="51" t="str">
        <f>IF(Table1[[#This Row],[M2A]]="","",SUM(Table1[[#This Row],[M2A]]-Table1[[#This Row],[M2B_h]]))</f>
        <v/>
      </c>
      <c r="J143" s="9"/>
      <c r="K143" s="51" t="str">
        <f>IF(Table1[[#This Row],[M3A]]="","",SUM(Table1[[#This Row],[M3A]]-Table1[[#This Row],[M3B_h]]))</f>
        <v/>
      </c>
      <c r="L143" s="9"/>
      <c r="M143" s="51" t="str">
        <f>IF(Table1[[#This Row],[M4A]]="","",SUM(Table1[[#This Row],[M4A]]-Table1[[#This Row],[M4B_h]]))</f>
        <v/>
      </c>
      <c r="O143" s="51" t="str">
        <f>IF(Table1[[#This Row],[M5A]]="","",SUM(Table1[[#This Row],[M5A]]-Table1[[#This Row],[M5B_h]]))</f>
        <v/>
      </c>
      <c r="P143" s="95">
        <f>SUM(Table1[[#This Row],[AWAL]],Table1[[#This Row],[M1B]])</f>
        <v>0</v>
      </c>
      <c r="Q143" s="95">
        <f>SUM(Table1[[#This Row],[M2B]],Table1[[#This Row],[M2B_h]])</f>
        <v>0</v>
      </c>
      <c r="R143" s="95">
        <f>SUM(Table1[[#This Row],[M3B]],Table1[[#This Row],[M3B_h]])</f>
        <v>0</v>
      </c>
      <c r="S143" s="95">
        <f>SUM(Table1[[#This Row],[M4B]],Table1[[#This Row],[M4B_h]])</f>
        <v>0</v>
      </c>
      <c r="T143" s="44"/>
      <c r="U143" s="44"/>
      <c r="V143" s="44"/>
      <c r="W143" s="44"/>
      <c r="X143" s="44"/>
      <c r="Y143" s="44"/>
      <c r="Z143" s="44"/>
      <c r="AA143" s="9" t="s">
        <v>3385</v>
      </c>
    </row>
    <row r="144" spans="1:27">
      <c r="A144" s="44" t="str">
        <f>IF(Table1[[#This Row],[NAMA BARANG]]="","",IF(Table1[[#This Row],[TT]]&lt;1,"",COUNT(A$2:A143)+1))</f>
        <v/>
      </c>
      <c r="B144" s="9" t="s">
        <v>2579</v>
      </c>
      <c r="D144" s="51" t="s">
        <v>2627</v>
      </c>
      <c r="E144" s="52">
        <f>IF(Table1[[#This Row],[M5B]]="",Table1[[#This Row],[M5B_h]],SUM(Table1[[#This Row],[M5B_h]],Table1[[#This Row],[M5B]]))</f>
        <v>0</v>
      </c>
      <c r="F144" s="54"/>
      <c r="G144" s="54" t="str">
        <f>IF(Table1[[#This Row],[M1A]]="","",Table1[[#This Row],[M1A]]-Table1[[#This Row],[AWAL]])</f>
        <v/>
      </c>
      <c r="H144" s="54"/>
      <c r="I144" s="51" t="str">
        <f>IF(Table1[[#This Row],[M2A]]="","",SUM(Table1[[#This Row],[M2A]]-Table1[[#This Row],[M2B_h]]))</f>
        <v/>
      </c>
      <c r="K144" s="52" t="str">
        <f>IF(Table1[[#This Row],[M3A]]="","",SUM(Table1[[#This Row],[M3A]]-Table1[[#This Row],[M3B_h]]))</f>
        <v/>
      </c>
      <c r="M144" s="52" t="str">
        <f>IF(Table1[[#This Row],[M4A]]="","",SUM(Table1[[#This Row],[M4A]]-Table1[[#This Row],[M4B_h]]))</f>
        <v/>
      </c>
      <c r="N144" s="52"/>
      <c r="O144" s="52" t="str">
        <f>IF(Table1[[#This Row],[M5A]]="","",SUM(Table1[[#This Row],[M5A]]-Table1[[#This Row],[M5B_h]]))</f>
        <v/>
      </c>
      <c r="P144" s="95">
        <f>SUM(Table1[[#This Row],[AWAL]],Table1[[#This Row],[M1B]])</f>
        <v>0</v>
      </c>
      <c r="Q144" s="95">
        <f>SUM(Table1[[#This Row],[M2B]],Table1[[#This Row],[M2B_h]])</f>
        <v>0</v>
      </c>
      <c r="R144" s="95">
        <f>SUM(Table1[[#This Row],[M3B]],Table1[[#This Row],[M3B_h]])</f>
        <v>0</v>
      </c>
      <c r="S144" s="95">
        <f>SUM(Table1[[#This Row],[M4B]],Table1[[#This Row],[M4B_h]])</f>
        <v>0</v>
      </c>
      <c r="T144" s="44"/>
      <c r="U144" s="44"/>
      <c r="V144" s="44"/>
      <c r="W144" s="44"/>
      <c r="X144" s="44"/>
      <c r="Y144" s="44"/>
      <c r="Z144" s="44"/>
    </row>
    <row r="145" spans="1:27">
      <c r="A145" s="44">
        <f>IF(Table1[[#This Row],[NAMA BARANG]]="","",IF(Table1[[#This Row],[TT]]&lt;1,"",COUNT(A$2:A144)+1))</f>
        <v>46</v>
      </c>
      <c r="B145" s="9" t="s">
        <v>4197</v>
      </c>
      <c r="D145" s="51">
        <v>1000</v>
      </c>
      <c r="E145" s="52">
        <f>IF(Table1[[#This Row],[M5B]]="",Table1[[#This Row],[M5B_h]],SUM(Table1[[#This Row],[M5B_h]],Table1[[#This Row],[M5B]]))</f>
        <v>1</v>
      </c>
      <c r="F145" s="53"/>
      <c r="G145" s="54" t="str">
        <f>IF(Table1[[#This Row],[M1A]]="","",Table1[[#This Row],[M1A]]-Table1[[#This Row],[AWAL]])</f>
        <v/>
      </c>
      <c r="H145" s="53"/>
      <c r="I145" s="51" t="str">
        <f>IF(Table1[[#This Row],[M2A]]="","",SUM(Table1[[#This Row],[M2A]]-Table1[[#This Row],[M2B_h]]))</f>
        <v/>
      </c>
      <c r="J145" s="9">
        <v>1</v>
      </c>
      <c r="K145" s="52">
        <f>IF(Table1[[#This Row],[M3A]]="","",SUM(Table1[[#This Row],[M3A]]-Table1[[#This Row],[M3B_h]]))</f>
        <v>1</v>
      </c>
      <c r="L145" s="9"/>
      <c r="M145" s="52" t="str">
        <f>IF(Table1[[#This Row],[M4A]]="","",SUM(Table1[[#This Row],[M4A]]-Table1[[#This Row],[M4B_h]]))</f>
        <v/>
      </c>
      <c r="N145" s="52"/>
      <c r="O145" s="52" t="str">
        <f>IF(Table1[[#This Row],[M5A]]="","",SUM(Table1[[#This Row],[M5A]]-Table1[[#This Row],[M5B_h]]))</f>
        <v/>
      </c>
      <c r="P145" s="95">
        <f>SUM(Table1[[#This Row],[AWAL]],Table1[[#This Row],[M1B]])</f>
        <v>0</v>
      </c>
      <c r="Q145" s="95">
        <f>SUM(Table1[[#This Row],[M2B]],Table1[[#This Row],[M2B_h]])</f>
        <v>0</v>
      </c>
      <c r="R145" s="95">
        <f>SUM(Table1[[#This Row],[M3B]],Table1[[#This Row],[M3B_h]])</f>
        <v>1</v>
      </c>
      <c r="S145" s="95">
        <f>SUM(Table1[[#This Row],[M4B]],Table1[[#This Row],[M4B_h]])</f>
        <v>1</v>
      </c>
      <c r="T145" s="44"/>
      <c r="U145" s="44"/>
      <c r="V145" s="44"/>
      <c r="W145" s="44"/>
      <c r="X145" s="44"/>
      <c r="Y145" s="44"/>
      <c r="Z145" s="44"/>
    </row>
    <row r="146" spans="1:27">
      <c r="A146" s="44">
        <f>IF(Table1[[#This Row],[NAMA BARANG]]="","",IF(Table1[[#This Row],[TT]]&lt;1,"",COUNT(A$2:A145)+1))</f>
        <v>47</v>
      </c>
      <c r="B146" s="9" t="s">
        <v>4198</v>
      </c>
      <c r="D146" s="51">
        <v>1000</v>
      </c>
      <c r="E146" s="52">
        <f>IF(Table1[[#This Row],[M5B]]="",Table1[[#This Row],[M5B_h]],SUM(Table1[[#This Row],[M5B_h]],Table1[[#This Row],[M5B]]))</f>
        <v>3</v>
      </c>
      <c r="F146" s="53"/>
      <c r="G146" s="54" t="str">
        <f>IF(Table1[[#This Row],[M1A]]="","",Table1[[#This Row],[M1A]]-Table1[[#This Row],[AWAL]])</f>
        <v/>
      </c>
      <c r="H146" s="53"/>
      <c r="I146" s="51" t="str">
        <f>IF(Table1[[#This Row],[M2A]]="","",SUM(Table1[[#This Row],[M2A]]-Table1[[#This Row],[M2B_h]]))</f>
        <v/>
      </c>
      <c r="J146" s="9">
        <v>3</v>
      </c>
      <c r="K146" s="52">
        <f>IF(Table1[[#This Row],[M3A]]="","",SUM(Table1[[#This Row],[M3A]]-Table1[[#This Row],[M3B_h]]))</f>
        <v>3</v>
      </c>
      <c r="L146" s="9"/>
      <c r="M146" s="52" t="str">
        <f>IF(Table1[[#This Row],[M4A]]="","",SUM(Table1[[#This Row],[M4A]]-Table1[[#This Row],[M4B_h]]))</f>
        <v/>
      </c>
      <c r="N146" s="52"/>
      <c r="O146" s="52" t="str">
        <f>IF(Table1[[#This Row],[M5A]]="","",SUM(Table1[[#This Row],[M5A]]-Table1[[#This Row],[M5B_h]]))</f>
        <v/>
      </c>
      <c r="P146" s="95">
        <f>SUM(Table1[[#This Row],[AWAL]],Table1[[#This Row],[M1B]])</f>
        <v>0</v>
      </c>
      <c r="Q146" s="95">
        <f>SUM(Table1[[#This Row],[M2B]],Table1[[#This Row],[M2B_h]])</f>
        <v>0</v>
      </c>
      <c r="R146" s="95">
        <f>SUM(Table1[[#This Row],[M3B]],Table1[[#This Row],[M3B_h]])</f>
        <v>3</v>
      </c>
      <c r="S146" s="95">
        <f>SUM(Table1[[#This Row],[M4B]],Table1[[#This Row],[M4B_h]])</f>
        <v>3</v>
      </c>
      <c r="T146" s="44"/>
      <c r="U146" s="44"/>
      <c r="V146" s="44"/>
      <c r="W146" s="44"/>
      <c r="X146" s="44"/>
      <c r="Y146" s="44"/>
      <c r="Z146" s="44"/>
    </row>
    <row r="147" spans="1:27">
      <c r="A147" s="44">
        <f>IF(Table1[[#This Row],[NAMA BARANG]]="","",IF(Table1[[#This Row],[TT]]&lt;1,"",COUNT(A$2:A146)+1))</f>
        <v>48</v>
      </c>
      <c r="B147" s="9" t="s">
        <v>4199</v>
      </c>
      <c r="D147" s="51">
        <v>500</v>
      </c>
      <c r="E147" s="52">
        <f>IF(Table1[[#This Row],[M5B]]="",Table1[[#This Row],[M5B_h]],SUM(Table1[[#This Row],[M5B_h]],Table1[[#This Row],[M5B]]))</f>
        <v>1</v>
      </c>
      <c r="F147" s="53"/>
      <c r="G147" s="54" t="str">
        <f>IF(Table1[[#This Row],[M1A]]="","",Table1[[#This Row],[M1A]]-Table1[[#This Row],[AWAL]])</f>
        <v/>
      </c>
      <c r="H147" s="53"/>
      <c r="I147" s="51" t="str">
        <f>IF(Table1[[#This Row],[M2A]]="","",SUM(Table1[[#This Row],[M2A]]-Table1[[#This Row],[M2B_h]]))</f>
        <v/>
      </c>
      <c r="J147" s="9">
        <v>2</v>
      </c>
      <c r="K147" s="52">
        <f>IF(Table1[[#This Row],[M3A]]="","",SUM(Table1[[#This Row],[M3A]]-Table1[[#This Row],[M3B_h]]))</f>
        <v>2</v>
      </c>
      <c r="L147" s="9">
        <v>1</v>
      </c>
      <c r="M147" s="52">
        <f>IF(Table1[[#This Row],[M4A]]="","",SUM(Table1[[#This Row],[M4A]]-Table1[[#This Row],[M4B_h]]))</f>
        <v>-1</v>
      </c>
      <c r="N147" s="52"/>
      <c r="O147" s="52" t="str">
        <f>IF(Table1[[#This Row],[M5A]]="","",SUM(Table1[[#This Row],[M5A]]-Table1[[#This Row],[M5B_h]]))</f>
        <v/>
      </c>
      <c r="P147" s="95">
        <f>SUM(Table1[[#This Row],[AWAL]],Table1[[#This Row],[M1B]])</f>
        <v>0</v>
      </c>
      <c r="Q147" s="95">
        <f>SUM(Table1[[#This Row],[M2B]],Table1[[#This Row],[M2B_h]])</f>
        <v>0</v>
      </c>
      <c r="R147" s="95">
        <f>SUM(Table1[[#This Row],[M3B]],Table1[[#This Row],[M3B_h]])</f>
        <v>2</v>
      </c>
      <c r="S147" s="95">
        <f>SUM(Table1[[#This Row],[M4B]],Table1[[#This Row],[M4B_h]])</f>
        <v>1</v>
      </c>
      <c r="T147" s="44"/>
      <c r="U147" s="44"/>
      <c r="V147" s="44"/>
      <c r="W147" s="44"/>
      <c r="X147" s="44"/>
      <c r="Y147" s="44"/>
      <c r="Z147" s="44"/>
    </row>
    <row r="148" spans="1:27">
      <c r="A148" s="44">
        <f>IF(Table1[[#This Row],[NAMA BARANG]]="","",IF(Table1[[#This Row],[TT]]&lt;1,"",COUNT(A$2:A147)+1))</f>
        <v>49</v>
      </c>
      <c r="B148" s="9" t="s">
        <v>4200</v>
      </c>
      <c r="D148" s="51">
        <v>500</v>
      </c>
      <c r="E148" s="52">
        <f>IF(Table1[[#This Row],[M5B]]="",Table1[[#This Row],[M5B_h]],SUM(Table1[[#This Row],[M5B_h]],Table1[[#This Row],[M5B]]))</f>
        <v>1</v>
      </c>
      <c r="F148" s="53"/>
      <c r="G148" s="54" t="str">
        <f>IF(Table1[[#This Row],[M1A]]="","",Table1[[#This Row],[M1A]]-Table1[[#This Row],[AWAL]])</f>
        <v/>
      </c>
      <c r="H148" s="53"/>
      <c r="I148" s="51" t="str">
        <f>IF(Table1[[#This Row],[M2A]]="","",SUM(Table1[[#This Row],[M2A]]-Table1[[#This Row],[M2B_h]]))</f>
        <v/>
      </c>
      <c r="J148" s="9">
        <v>1</v>
      </c>
      <c r="K148" s="52">
        <f>IF(Table1[[#This Row],[M3A]]="","",SUM(Table1[[#This Row],[M3A]]-Table1[[#This Row],[M3B_h]]))</f>
        <v>1</v>
      </c>
      <c r="L148" s="9"/>
      <c r="M148" s="52" t="str">
        <f>IF(Table1[[#This Row],[M4A]]="","",SUM(Table1[[#This Row],[M4A]]-Table1[[#This Row],[M4B_h]]))</f>
        <v/>
      </c>
      <c r="N148" s="52"/>
      <c r="O148" s="52" t="str">
        <f>IF(Table1[[#This Row],[M5A]]="","",SUM(Table1[[#This Row],[M5A]]-Table1[[#This Row],[M5B_h]]))</f>
        <v/>
      </c>
      <c r="P148" s="95">
        <f>SUM(Table1[[#This Row],[AWAL]],Table1[[#This Row],[M1B]])</f>
        <v>0</v>
      </c>
      <c r="Q148" s="95">
        <f>SUM(Table1[[#This Row],[M2B]],Table1[[#This Row],[M2B_h]])</f>
        <v>0</v>
      </c>
      <c r="R148" s="95">
        <f>SUM(Table1[[#This Row],[M3B]],Table1[[#This Row],[M3B_h]])</f>
        <v>1</v>
      </c>
      <c r="S148" s="95">
        <f>SUM(Table1[[#This Row],[M4B]],Table1[[#This Row],[M4B_h]])</f>
        <v>1</v>
      </c>
      <c r="T148" s="44"/>
      <c r="U148" s="44"/>
      <c r="V148" s="44"/>
      <c r="W148" s="44"/>
      <c r="X148" s="44"/>
      <c r="Y148" s="44"/>
      <c r="Z148" s="44"/>
    </row>
    <row r="149" spans="1:27">
      <c r="A149" s="44" t="str">
        <f>IF(Table1[[#This Row],[NAMA BARANG]]="","",IF(Table1[[#This Row],[TT]]&lt;1,"",COUNT(A$2:A148)+1))</f>
        <v/>
      </c>
      <c r="B149" s="9" t="s">
        <v>2580</v>
      </c>
      <c r="D149" s="51">
        <v>500</v>
      </c>
      <c r="E149" s="52">
        <f>IF(Table1[[#This Row],[M5B]]="",Table1[[#This Row],[M5B_h]],SUM(Table1[[#This Row],[M5B_h]],Table1[[#This Row],[M5B]]))</f>
        <v>0</v>
      </c>
      <c r="F149" s="53"/>
      <c r="G149" s="54" t="str">
        <f>IF(Table1[[#This Row],[M1A]]="","",Table1[[#This Row],[M1A]]-Table1[[#This Row],[AWAL]])</f>
        <v/>
      </c>
      <c r="H149" s="53"/>
      <c r="I149" s="51" t="str">
        <f>IF(Table1[[#This Row],[M2A]]="","",SUM(Table1[[#This Row],[M2A]]-Table1[[#This Row],[M2B_h]]))</f>
        <v/>
      </c>
      <c r="J149" s="9"/>
      <c r="K149" s="52" t="str">
        <f>IF(Table1[[#This Row],[M3A]]="","",SUM(Table1[[#This Row],[M3A]]-Table1[[#This Row],[M3B_h]]))</f>
        <v/>
      </c>
      <c r="L149" s="9"/>
      <c r="M149" s="52" t="str">
        <f>IF(Table1[[#This Row],[M4A]]="","",SUM(Table1[[#This Row],[M4A]]-Table1[[#This Row],[M4B_h]]))</f>
        <v/>
      </c>
      <c r="N149" s="52"/>
      <c r="O149" s="52" t="str">
        <f>IF(Table1[[#This Row],[M5A]]="","",SUM(Table1[[#This Row],[M5A]]-Table1[[#This Row],[M5B_h]]))</f>
        <v/>
      </c>
      <c r="P149" s="95">
        <f>SUM(Table1[[#This Row],[AWAL]],Table1[[#This Row],[M1B]])</f>
        <v>0</v>
      </c>
      <c r="Q149" s="95">
        <f>SUM(Table1[[#This Row],[M2B]],Table1[[#This Row],[M2B_h]])</f>
        <v>0</v>
      </c>
      <c r="R149" s="95">
        <f>SUM(Table1[[#This Row],[M3B]],Table1[[#This Row],[M3B_h]])</f>
        <v>0</v>
      </c>
      <c r="S149" s="95">
        <f>SUM(Table1[[#This Row],[M4B]],Table1[[#This Row],[M4B_h]])</f>
        <v>0</v>
      </c>
      <c r="T149" s="44"/>
      <c r="U149" s="44"/>
      <c r="V149" s="44"/>
      <c r="W149" s="44"/>
      <c r="X149" s="44"/>
      <c r="Y149" s="44"/>
      <c r="Z149" s="44"/>
    </row>
    <row r="150" spans="1:27">
      <c r="A150" s="44">
        <f>IF(Table1[[#This Row],[NAMA BARANG]]="","",IF(Table1[[#This Row],[TT]]&lt;1,"",COUNT(A$2:A149)+1))</f>
        <v>50</v>
      </c>
      <c r="B150" s="9" t="s">
        <v>3083</v>
      </c>
      <c r="C150" s="51">
        <v>8</v>
      </c>
      <c r="D150" s="51">
        <v>500</v>
      </c>
      <c r="E150" s="52">
        <f>IF(Table1[[#This Row],[M5B]]="",Table1[[#This Row],[M5B_h]],SUM(Table1[[#This Row],[M5B_h]],Table1[[#This Row],[M5B]]))</f>
        <v>5</v>
      </c>
      <c r="F150" s="54"/>
      <c r="G150" s="54" t="str">
        <f>IF(Table1[[#This Row],[M1A]]="","",Table1[[#This Row],[M1A]]-Table1[[#This Row],[AWAL]])</f>
        <v/>
      </c>
      <c r="H150" s="54">
        <v>7</v>
      </c>
      <c r="I150" s="52">
        <f>IF(Table1[[#This Row],[M2A]]="","",SUM(Table1[[#This Row],[M2A]]-Table1[[#This Row],[M2B_h]]))</f>
        <v>-1</v>
      </c>
      <c r="J150" s="51">
        <v>6</v>
      </c>
      <c r="K150" s="52">
        <f>IF(Table1[[#This Row],[M3A]]="","",SUM(Table1[[#This Row],[M3A]]-Table1[[#This Row],[M3B_h]]))</f>
        <v>-1</v>
      </c>
      <c r="L150" s="51">
        <v>5</v>
      </c>
      <c r="M150" s="52">
        <f>IF(Table1[[#This Row],[M4A]]="","",SUM(Table1[[#This Row],[M4A]]-Table1[[#This Row],[M4B_h]]))</f>
        <v>-1</v>
      </c>
      <c r="N150" s="52"/>
      <c r="O150" s="52" t="str">
        <f>IF(Table1[[#This Row],[M5A]]="","",SUM(Table1[[#This Row],[M5A]]-Table1[[#This Row],[M5B_h]]))</f>
        <v/>
      </c>
      <c r="P150" s="95">
        <f>SUM(Table1[[#This Row],[AWAL]],Table1[[#This Row],[M1B]])</f>
        <v>8</v>
      </c>
      <c r="Q150" s="95">
        <f>SUM(Table1[[#This Row],[M2B]],Table1[[#This Row],[M2B_h]])</f>
        <v>7</v>
      </c>
      <c r="R150" s="95">
        <f>SUM(Table1[[#This Row],[M3B]],Table1[[#This Row],[M3B_h]])</f>
        <v>6</v>
      </c>
      <c r="S150" s="95">
        <f>SUM(Table1[[#This Row],[M4B]],Table1[[#This Row],[M4B_h]])</f>
        <v>5</v>
      </c>
      <c r="T150" s="44"/>
      <c r="U150" s="44"/>
      <c r="V150" s="44"/>
      <c r="W150" s="44"/>
      <c r="X150" s="44"/>
      <c r="Y150" s="44"/>
      <c r="Z150" s="44"/>
      <c r="AA150" s="9" t="s">
        <v>3386</v>
      </c>
    </row>
    <row r="151" spans="1:27">
      <c r="A151" s="9" t="str">
        <f>IF(Table1[[#This Row],[NAMA BARANG]]="","",IF(Table1[[#This Row],[TT]]&lt;1,"",COUNT(A$2:A150)+1))</f>
        <v/>
      </c>
      <c r="B151" s="9" t="s">
        <v>64</v>
      </c>
      <c r="D151" s="51">
        <v>1000</v>
      </c>
      <c r="E151" s="51">
        <f>IF(Table1[[#This Row],[M5B]]="",Table1[[#This Row],[M5B_h]],SUM(Table1[[#This Row],[M5B_h]],Table1[[#This Row],[M5B]]))</f>
        <v>0</v>
      </c>
      <c r="F151" s="53"/>
      <c r="G151" s="53" t="str">
        <f>IF(Table1[[#This Row],[M1A]]="","",Table1[[#This Row],[M1A]]-Table1[[#This Row],[AWAL]])</f>
        <v/>
      </c>
      <c r="H151" s="53"/>
      <c r="I151" s="51" t="str">
        <f>IF(Table1[[#This Row],[M2A]]="","",SUM(Table1[[#This Row],[M2A]]-Table1[[#This Row],[M2B_h]]))</f>
        <v/>
      </c>
      <c r="J151" s="9"/>
      <c r="K151" s="51" t="str">
        <f>IF(Table1[[#This Row],[M3A]]="","",SUM(Table1[[#This Row],[M3A]]-Table1[[#This Row],[M3B_h]]))</f>
        <v/>
      </c>
      <c r="L151" s="9"/>
      <c r="M151" s="51" t="str">
        <f>IF(Table1[[#This Row],[M4A]]="","",SUM(Table1[[#This Row],[M4A]]-Table1[[#This Row],[M4B_h]]))</f>
        <v/>
      </c>
      <c r="O151" s="51" t="str">
        <f>IF(Table1[[#This Row],[M5A]]="","",SUM(Table1[[#This Row],[M5A]]-Table1[[#This Row],[M5B_h]]))</f>
        <v/>
      </c>
      <c r="P151" s="95">
        <f>SUM(Table1[[#This Row],[AWAL]],Table1[[#This Row],[M1B]])</f>
        <v>0</v>
      </c>
      <c r="Q151" s="95">
        <f>SUM(Table1[[#This Row],[M2B]],Table1[[#This Row],[M2B_h]])</f>
        <v>0</v>
      </c>
      <c r="R151" s="95">
        <f>SUM(Table1[[#This Row],[M3B]],Table1[[#This Row],[M3B_h]])</f>
        <v>0</v>
      </c>
      <c r="S151" s="95">
        <f>SUM(Table1[[#This Row],[M4B]],Table1[[#This Row],[M4B_h]])</f>
        <v>0</v>
      </c>
      <c r="T151" s="44"/>
      <c r="U151" s="44"/>
      <c r="V151" s="44"/>
      <c r="W151" s="44"/>
      <c r="X151" s="44"/>
      <c r="Y151" s="44"/>
      <c r="Z151" s="44"/>
      <c r="AA151" s="9" t="s">
        <v>3387</v>
      </c>
    </row>
    <row r="152" spans="1:27">
      <c r="A152" s="44" t="str">
        <f>IF(Table1[[#This Row],[NAMA BARANG]]="","",IF(Table1[[#This Row],[TT]]&lt;1,"",COUNT(A$2:A151)+1))</f>
        <v/>
      </c>
      <c r="B152" s="9" t="s">
        <v>3035</v>
      </c>
      <c r="D152" s="51">
        <v>500</v>
      </c>
      <c r="E152" s="52">
        <f>IF(Table1[[#This Row],[M5B]]="",Table1[[#This Row],[M5B_h]],SUM(Table1[[#This Row],[M5B_h]],Table1[[#This Row],[M5B]]))</f>
        <v>0</v>
      </c>
      <c r="F152" s="54"/>
      <c r="G152" s="54" t="str">
        <f>IF(Table1[[#This Row],[M1A]]="","",Table1[[#This Row],[M1A]]-Table1[[#This Row],[AWAL]])</f>
        <v/>
      </c>
      <c r="H152" s="54"/>
      <c r="I152" s="52" t="str">
        <f>IF(Table1[[#This Row],[M2A]]="","",SUM(Table1[[#This Row],[M2A]]-Table1[[#This Row],[M2B_h]]))</f>
        <v/>
      </c>
      <c r="K152" s="52" t="str">
        <f>IF(Table1[[#This Row],[M3A]]="","",SUM(Table1[[#This Row],[M3A]]-Table1[[#This Row],[M3B_h]]))</f>
        <v/>
      </c>
      <c r="M152" s="52" t="str">
        <f>IF(Table1[[#This Row],[M4A]]="","",SUM(Table1[[#This Row],[M4A]]-Table1[[#This Row],[M4B_h]]))</f>
        <v/>
      </c>
      <c r="N152" s="52"/>
      <c r="O152" s="52" t="str">
        <f>IF(Table1[[#This Row],[M5A]]="","",SUM(Table1[[#This Row],[M5A]]-Table1[[#This Row],[M5B_h]]))</f>
        <v/>
      </c>
      <c r="P152" s="95">
        <f>SUM(Table1[[#This Row],[AWAL]],Table1[[#This Row],[M1B]])</f>
        <v>0</v>
      </c>
      <c r="Q152" s="95">
        <f>SUM(Table1[[#This Row],[M2B]],Table1[[#This Row],[M2B_h]])</f>
        <v>0</v>
      </c>
      <c r="R152" s="95">
        <f>SUM(Table1[[#This Row],[M3B]],Table1[[#This Row],[M3B_h]])</f>
        <v>0</v>
      </c>
      <c r="S152" s="95">
        <f>SUM(Table1[[#This Row],[M4B]],Table1[[#This Row],[M4B_h]])</f>
        <v>0</v>
      </c>
      <c r="T152" s="44"/>
      <c r="U152" s="44"/>
      <c r="V152" s="44"/>
      <c r="W152" s="44"/>
      <c r="X152" s="44"/>
      <c r="Y152" s="44"/>
      <c r="Z152" s="44"/>
      <c r="AA152" s="9" t="s">
        <v>3388</v>
      </c>
    </row>
    <row r="153" spans="1:27">
      <c r="A153" s="44" t="str">
        <f>IF(Table1[[#This Row],[NAMA BARANG]]="","",IF(Table1[[#This Row],[TT]]&lt;1,"",COUNT(A$2:A152)+1))</f>
        <v/>
      </c>
      <c r="B153" s="9" t="s">
        <v>3980</v>
      </c>
      <c r="D153" s="51">
        <v>10</v>
      </c>
      <c r="E153" s="52">
        <f>IF(Table1[[#This Row],[M5B]]="",Table1[[#This Row],[M5B_h]],SUM(Table1[[#This Row],[M5B_h]],Table1[[#This Row],[M5B]]))</f>
        <v>0</v>
      </c>
      <c r="F153" s="54"/>
      <c r="G153" s="54" t="str">
        <f>IF(Table1[[#This Row],[M1A]]="","",Table1[[#This Row],[M1A]]-Table1[[#This Row],[AWAL]])</f>
        <v/>
      </c>
      <c r="H153" s="54"/>
      <c r="I153" s="52" t="str">
        <f>IF(Table1[[#This Row],[M2A]]="","",SUM(Table1[[#This Row],[M2A]]-Table1[[#This Row],[M2B_h]]))</f>
        <v/>
      </c>
      <c r="K153" s="52" t="str">
        <f>IF(Table1[[#This Row],[M3A]]="","",SUM(Table1[[#This Row],[M3A]]-Table1[[#This Row],[M3B_h]]))</f>
        <v/>
      </c>
      <c r="M153" s="52" t="str">
        <f>IF(Table1[[#This Row],[M4A]]="","",SUM(Table1[[#This Row],[M4A]]-Table1[[#This Row],[M4B_h]]))</f>
        <v/>
      </c>
      <c r="N153" s="52"/>
      <c r="O153" s="52" t="str">
        <f>IF(Table1[[#This Row],[M5A]]="","",SUM(Table1[[#This Row],[M5A]]-Table1[[#This Row],[M5B_h]]))</f>
        <v/>
      </c>
      <c r="P153" s="95">
        <f>SUM(Table1[[#This Row],[AWAL]],Table1[[#This Row],[M1B]])</f>
        <v>0</v>
      </c>
      <c r="Q153" s="95">
        <f>SUM(Table1[[#This Row],[M2B]],Table1[[#This Row],[M2B_h]])</f>
        <v>0</v>
      </c>
      <c r="R153" s="95">
        <f>SUM(Table1[[#This Row],[M3B]],Table1[[#This Row],[M3B_h]])</f>
        <v>0</v>
      </c>
      <c r="S153" s="95">
        <f>SUM(Table1[[#This Row],[M4B]],Table1[[#This Row],[M4B_h]])</f>
        <v>0</v>
      </c>
      <c r="T153" s="44"/>
      <c r="U153" s="44"/>
      <c r="V153" s="44"/>
      <c r="W153" s="44"/>
      <c r="X153" s="44"/>
      <c r="Y153" s="44"/>
      <c r="Z153" s="44"/>
    </row>
    <row r="154" spans="1:27">
      <c r="A154" s="9" t="str">
        <f>IF(Table1[[#This Row],[NAMA BARANG]]="","",IF(Table1[[#This Row],[TT]]&lt;1,"",COUNT(A$2:A153)+1))</f>
        <v/>
      </c>
      <c r="B154" s="9" t="s">
        <v>2527</v>
      </c>
      <c r="D154" s="51" t="s">
        <v>2488</v>
      </c>
      <c r="E154" s="51">
        <f>IF(Table1[[#This Row],[M5B]]="",Table1[[#This Row],[M5B_h]],SUM(Table1[[#This Row],[M5B_h]],Table1[[#This Row],[M5B]]))</f>
        <v>0</v>
      </c>
      <c r="F154" s="53"/>
      <c r="G154" s="53" t="str">
        <f>IF(Table1[[#This Row],[M1A]]="","",Table1[[#This Row],[M1A]]-Table1[[#This Row],[AWAL]])</f>
        <v/>
      </c>
      <c r="H154" s="53"/>
      <c r="I154" s="51" t="str">
        <f>IF(Table1[[#This Row],[M2A]]="","",SUM(Table1[[#This Row],[M2A]]-Table1[[#This Row],[M2B_h]]))</f>
        <v/>
      </c>
      <c r="J154" s="9"/>
      <c r="K154" s="51" t="str">
        <f>IF(Table1[[#This Row],[M3A]]="","",SUM(Table1[[#This Row],[M3A]]-Table1[[#This Row],[M3B_h]]))</f>
        <v/>
      </c>
      <c r="L154" s="9"/>
      <c r="M154" s="51" t="str">
        <f>IF(Table1[[#This Row],[M4A]]="","",SUM(Table1[[#This Row],[M4A]]-Table1[[#This Row],[M4B_h]]))</f>
        <v/>
      </c>
      <c r="O154" s="51" t="str">
        <f>IF(Table1[[#This Row],[M5A]]="","",SUM(Table1[[#This Row],[M5A]]-Table1[[#This Row],[M5B_h]]))</f>
        <v/>
      </c>
      <c r="P154" s="95">
        <f>SUM(Table1[[#This Row],[AWAL]],Table1[[#This Row],[M1B]])</f>
        <v>0</v>
      </c>
      <c r="Q154" s="95">
        <f>SUM(Table1[[#This Row],[M2B]],Table1[[#This Row],[M2B_h]])</f>
        <v>0</v>
      </c>
      <c r="R154" s="95">
        <f>SUM(Table1[[#This Row],[M3B]],Table1[[#This Row],[M3B_h]])</f>
        <v>0</v>
      </c>
      <c r="S154" s="95">
        <f>SUM(Table1[[#This Row],[M4B]],Table1[[#This Row],[M4B_h]])</f>
        <v>0</v>
      </c>
      <c r="T154" s="44"/>
      <c r="U154" s="44"/>
      <c r="V154" s="44"/>
      <c r="W154" s="44"/>
      <c r="X154" s="44"/>
      <c r="Y154" s="44"/>
      <c r="Z154" s="44"/>
      <c r="AA154" s="9" t="s">
        <v>3389</v>
      </c>
    </row>
    <row r="155" spans="1:27">
      <c r="A155" s="9">
        <f>IF(Table1[[#This Row],[NAMA BARANG]]="","",IF(Table1[[#This Row],[TT]]&lt;1,"",COUNT(A$2:A154)+1))</f>
        <v>51</v>
      </c>
      <c r="B155" s="9" t="s">
        <v>3986</v>
      </c>
      <c r="C155" s="51">
        <v>1</v>
      </c>
      <c r="D155" s="51" t="s">
        <v>2511</v>
      </c>
      <c r="E155" s="51">
        <f>IF(Table1[[#This Row],[M5B]]="",Table1[[#This Row],[M5B_h]],SUM(Table1[[#This Row],[M5B_h]],Table1[[#This Row],[M5B]]))</f>
        <v>1</v>
      </c>
      <c r="F155" s="53"/>
      <c r="G155" s="53" t="str">
        <f>IF(Table1[[#This Row],[M1A]]="","",Table1[[#This Row],[M1A]]-Table1[[#This Row],[AWAL]])</f>
        <v/>
      </c>
      <c r="H155" s="53"/>
      <c r="I155" s="51" t="str">
        <f>IF(Table1[[#This Row],[M2A]]="","",SUM(Table1[[#This Row],[M2A]]-Table1[[#This Row],[M2B_h]]))</f>
        <v/>
      </c>
      <c r="J155" s="9"/>
      <c r="K155" s="51" t="str">
        <f>IF(Table1[[#This Row],[M3A]]="","",SUM(Table1[[#This Row],[M3A]]-Table1[[#This Row],[M3B_h]]))</f>
        <v/>
      </c>
      <c r="L155" s="9"/>
      <c r="M155" s="51" t="str">
        <f>IF(Table1[[#This Row],[M4A]]="","",SUM(Table1[[#This Row],[M4A]]-Table1[[#This Row],[M4B_h]]))</f>
        <v/>
      </c>
      <c r="O155" s="51" t="str">
        <f>IF(Table1[[#This Row],[M5A]]="","",SUM(Table1[[#This Row],[M5A]]-Table1[[#This Row],[M5B_h]]))</f>
        <v/>
      </c>
      <c r="P155" s="95">
        <f>SUM(Table1[[#This Row],[AWAL]],Table1[[#This Row],[M1B]])</f>
        <v>1</v>
      </c>
      <c r="Q155" s="95">
        <f>SUM(Table1[[#This Row],[M2B]],Table1[[#This Row],[M2B_h]])</f>
        <v>1</v>
      </c>
      <c r="R155" s="95">
        <f>SUM(Table1[[#This Row],[M3B]],Table1[[#This Row],[M3B_h]])</f>
        <v>1</v>
      </c>
      <c r="S155" s="95">
        <f>SUM(Table1[[#This Row],[M4B]],Table1[[#This Row],[M4B_h]])</f>
        <v>1</v>
      </c>
      <c r="T155" s="44"/>
      <c r="U155" s="44"/>
      <c r="V155" s="44"/>
      <c r="W155" s="44"/>
      <c r="X155" s="44"/>
      <c r="Y155" s="44"/>
      <c r="Z155" s="44"/>
      <c r="AA155" s="9" t="s">
        <v>3390</v>
      </c>
    </row>
    <row r="156" spans="1:27">
      <c r="A156" s="9" t="str">
        <f>IF(Table1[[#This Row],[NAMA BARANG]]="","",IF(Table1[[#This Row],[TT]]&lt;1,"",COUNT(A$2:A155)+1))</f>
        <v/>
      </c>
      <c r="B156" s="9" t="s">
        <v>3985</v>
      </c>
      <c r="C156" s="51">
        <v>1</v>
      </c>
      <c r="D156" s="51" t="s">
        <v>2511</v>
      </c>
      <c r="E156" s="51">
        <f>IF(Table1[[#This Row],[M5B]]="",Table1[[#This Row],[M5B_h]],SUM(Table1[[#This Row],[M5B_h]],Table1[[#This Row],[M5B]]))</f>
        <v>0</v>
      </c>
      <c r="F156" s="53"/>
      <c r="G156" s="53" t="str">
        <f>IF(Table1[[#This Row],[M1A]]="","",Table1[[#This Row],[M1A]]-Table1[[#This Row],[AWAL]])</f>
        <v/>
      </c>
      <c r="H156" s="53">
        <v>0</v>
      </c>
      <c r="I156" s="51">
        <f>IF(Table1[[#This Row],[M2A]]="","",SUM(Table1[[#This Row],[M2A]]-Table1[[#This Row],[M2B_h]]))</f>
        <v>-1</v>
      </c>
      <c r="J156" s="9"/>
      <c r="K156" s="51" t="str">
        <f>IF(Table1[[#This Row],[M3A]]="","",SUM(Table1[[#This Row],[M3A]]-Table1[[#This Row],[M3B_h]]))</f>
        <v/>
      </c>
      <c r="L156" s="9"/>
      <c r="M156" s="51" t="str">
        <f>IF(Table1[[#This Row],[M4A]]="","",SUM(Table1[[#This Row],[M4A]]-Table1[[#This Row],[M4B_h]]))</f>
        <v/>
      </c>
      <c r="O156" s="51" t="str">
        <f>IF(Table1[[#This Row],[M5A]]="","",SUM(Table1[[#This Row],[M5A]]-Table1[[#This Row],[M5B_h]]))</f>
        <v/>
      </c>
      <c r="P156" s="95">
        <f>SUM(Table1[[#This Row],[AWAL]],Table1[[#This Row],[M1B]])</f>
        <v>1</v>
      </c>
      <c r="Q156" s="95">
        <f>SUM(Table1[[#This Row],[M2B]],Table1[[#This Row],[M2B_h]])</f>
        <v>0</v>
      </c>
      <c r="R156" s="95">
        <f>SUM(Table1[[#This Row],[M3B]],Table1[[#This Row],[M3B_h]])</f>
        <v>0</v>
      </c>
      <c r="S156" s="95">
        <f>SUM(Table1[[#This Row],[M4B]],Table1[[#This Row],[M4B_h]])</f>
        <v>0</v>
      </c>
      <c r="T156" s="44"/>
      <c r="U156" s="44"/>
      <c r="V156" s="44"/>
      <c r="W156" s="44"/>
      <c r="X156" s="44"/>
      <c r="Y156" s="44"/>
      <c r="Z156" s="44"/>
    </row>
    <row r="157" spans="1:27">
      <c r="A157" s="9" t="str">
        <f>IF(Table1[[#This Row],[NAMA BARANG]]="","",IF(Table1[[#This Row],[TT]]&lt;1,"",COUNT(A$2:A156)+1))</f>
        <v/>
      </c>
      <c r="B157" s="9" t="s">
        <v>2528</v>
      </c>
      <c r="D157" s="51" t="s">
        <v>2515</v>
      </c>
      <c r="E157" s="51">
        <f>IF(Table1[[#This Row],[M5B]]="",Table1[[#This Row],[M5B_h]],SUM(Table1[[#This Row],[M5B_h]],Table1[[#This Row],[M5B]]))</f>
        <v>0</v>
      </c>
      <c r="F157" s="53"/>
      <c r="G157" s="53" t="str">
        <f>IF(Table1[[#This Row],[M1A]]="","",Table1[[#This Row],[M1A]]-Table1[[#This Row],[AWAL]])</f>
        <v/>
      </c>
      <c r="H157" s="53"/>
      <c r="I157" s="51" t="str">
        <f>IF(Table1[[#This Row],[M2A]]="","",SUM(Table1[[#This Row],[M2A]]-Table1[[#This Row],[M2B_h]]))</f>
        <v/>
      </c>
      <c r="J157" s="9"/>
      <c r="K157" s="51" t="str">
        <f>IF(Table1[[#This Row],[M3A]]="","",SUM(Table1[[#This Row],[M3A]]-Table1[[#This Row],[M3B_h]]))</f>
        <v/>
      </c>
      <c r="L157" s="9"/>
      <c r="M157" s="51" t="str">
        <f>IF(Table1[[#This Row],[M4A]]="","",SUM(Table1[[#This Row],[M4A]]-Table1[[#This Row],[M4B_h]]))</f>
        <v/>
      </c>
      <c r="O157" s="51" t="str">
        <f>IF(Table1[[#This Row],[M5A]]="","",SUM(Table1[[#This Row],[M5A]]-Table1[[#This Row],[M5B_h]]))</f>
        <v/>
      </c>
      <c r="P157" s="95">
        <f>SUM(Table1[[#This Row],[AWAL]],Table1[[#This Row],[M1B]])</f>
        <v>0</v>
      </c>
      <c r="Q157" s="95">
        <f>SUM(Table1[[#This Row],[M2B]],Table1[[#This Row],[M2B_h]])</f>
        <v>0</v>
      </c>
      <c r="R157" s="95">
        <f>SUM(Table1[[#This Row],[M3B]],Table1[[#This Row],[M3B_h]])</f>
        <v>0</v>
      </c>
      <c r="S157" s="95">
        <f>SUM(Table1[[#This Row],[M4B]],Table1[[#This Row],[M4B_h]])</f>
        <v>0</v>
      </c>
      <c r="T157" s="44"/>
      <c r="U157" s="44"/>
      <c r="V157" s="44"/>
      <c r="W157" s="44"/>
      <c r="X157" s="44"/>
      <c r="Y157" s="44"/>
      <c r="Z157" s="44"/>
      <c r="AA157" s="9" t="s">
        <v>3391</v>
      </c>
    </row>
    <row r="158" spans="1:27">
      <c r="A158" s="44" t="str">
        <f>IF(Table1[[#This Row],[NAMA BARANG]]="","",IF(Table1[[#This Row],[TT]]&lt;1,"",COUNT(A$2:A157)+1))</f>
        <v/>
      </c>
      <c r="B158" s="9" t="s">
        <v>2774</v>
      </c>
      <c r="D158" s="51" t="s">
        <v>2775</v>
      </c>
      <c r="E158" s="52">
        <f>IF(Table1[[#This Row],[M5B]]="",Table1[[#This Row],[M5B_h]],SUM(Table1[[#This Row],[M5B_h]],Table1[[#This Row],[M5B]]))</f>
        <v>0</v>
      </c>
      <c r="F158" s="54"/>
      <c r="G158" s="54" t="str">
        <f>IF(Table1[[#This Row],[M1A]]="","",Table1[[#This Row],[M1A]]-Table1[[#This Row],[AWAL]])</f>
        <v/>
      </c>
      <c r="H158" s="54"/>
      <c r="I158" s="51" t="str">
        <f>IF(Table1[[#This Row],[M2A]]="","",SUM(Table1[[#This Row],[M2A]]-Table1[[#This Row],[M2B_h]]))</f>
        <v/>
      </c>
      <c r="K158" s="52" t="str">
        <f>IF(Table1[[#This Row],[M3A]]="","",SUM(Table1[[#This Row],[M3A]]-Table1[[#This Row],[M3B_h]]))</f>
        <v/>
      </c>
      <c r="M158" s="52" t="str">
        <f>IF(Table1[[#This Row],[M4A]]="","",SUM(Table1[[#This Row],[M4A]]-Table1[[#This Row],[M4B_h]]))</f>
        <v/>
      </c>
      <c r="N158" s="52"/>
      <c r="O158" s="52" t="str">
        <f>IF(Table1[[#This Row],[M5A]]="","",SUM(Table1[[#This Row],[M5A]]-Table1[[#This Row],[M5B_h]]))</f>
        <v/>
      </c>
      <c r="P158" s="95">
        <f>SUM(Table1[[#This Row],[AWAL]],Table1[[#This Row],[M1B]])</f>
        <v>0</v>
      </c>
      <c r="Q158" s="95">
        <f>SUM(Table1[[#This Row],[M2B]],Table1[[#This Row],[M2B_h]])</f>
        <v>0</v>
      </c>
      <c r="R158" s="95">
        <f>SUM(Table1[[#This Row],[M3B]],Table1[[#This Row],[M3B_h]])</f>
        <v>0</v>
      </c>
      <c r="S158" s="95">
        <f>SUM(Table1[[#This Row],[M4B]],Table1[[#This Row],[M4B_h]])</f>
        <v>0</v>
      </c>
      <c r="T158" s="44"/>
      <c r="U158" s="44"/>
      <c r="V158" s="44"/>
      <c r="W158" s="44"/>
      <c r="X158" s="44"/>
      <c r="Y158" s="44"/>
      <c r="Z158" s="44"/>
      <c r="AA158" s="9" t="s">
        <v>3392</v>
      </c>
    </row>
    <row r="159" spans="1:27">
      <c r="A159" s="44" t="str">
        <f>IF(Table1[[#This Row],[NAMA BARANG]]="","",IF(Table1[[#This Row],[TT]]&lt;1,"",COUNT(A$2:A158)+1))</f>
        <v/>
      </c>
      <c r="B159" s="9" t="s">
        <v>3084</v>
      </c>
      <c r="D159" s="51">
        <v>36</v>
      </c>
      <c r="E159" s="52">
        <f>IF(Table1[[#This Row],[M5B]]="",Table1[[#This Row],[M5B_h]],SUM(Table1[[#This Row],[M5B_h]],Table1[[#This Row],[M5B]]))</f>
        <v>0</v>
      </c>
      <c r="F159" s="54"/>
      <c r="G159" s="54" t="str">
        <f>IF(Table1[[#This Row],[M1A]]="","",Table1[[#This Row],[M1A]]-Table1[[#This Row],[AWAL]])</f>
        <v/>
      </c>
      <c r="H159" s="54"/>
      <c r="I159" s="52" t="str">
        <f>IF(Table1[[#This Row],[M2A]]="","",SUM(Table1[[#This Row],[M2A]]-Table1[[#This Row],[M2B_h]]))</f>
        <v/>
      </c>
      <c r="K159" s="52" t="str">
        <f>IF(Table1[[#This Row],[M3A]]="","",SUM(Table1[[#This Row],[M3A]]-Table1[[#This Row],[M3B_h]]))</f>
        <v/>
      </c>
      <c r="M159" s="52" t="str">
        <f>IF(Table1[[#This Row],[M4A]]="","",SUM(Table1[[#This Row],[M4A]]-Table1[[#This Row],[M4B_h]]))</f>
        <v/>
      </c>
      <c r="N159" s="52"/>
      <c r="O159" s="52" t="str">
        <f>IF(Table1[[#This Row],[M5A]]="","",SUM(Table1[[#This Row],[M5A]]-Table1[[#This Row],[M5B_h]]))</f>
        <v/>
      </c>
      <c r="P159" s="95">
        <f>SUM(Table1[[#This Row],[AWAL]],Table1[[#This Row],[M1B]])</f>
        <v>0</v>
      </c>
      <c r="Q159" s="95">
        <f>SUM(Table1[[#This Row],[M2B]],Table1[[#This Row],[M2B_h]])</f>
        <v>0</v>
      </c>
      <c r="R159" s="95">
        <f>SUM(Table1[[#This Row],[M3B]],Table1[[#This Row],[M3B_h]])</f>
        <v>0</v>
      </c>
      <c r="S159" s="95">
        <f>SUM(Table1[[#This Row],[M4B]],Table1[[#This Row],[M4B_h]])</f>
        <v>0</v>
      </c>
      <c r="T159" s="44"/>
      <c r="U159" s="44"/>
      <c r="V159" s="44"/>
      <c r="W159" s="44"/>
      <c r="X159" s="44"/>
      <c r="Y159" s="44"/>
      <c r="Z159" s="44"/>
      <c r="AA159" s="9" t="s">
        <v>3393</v>
      </c>
    </row>
    <row r="160" spans="1:27">
      <c r="A160" s="44">
        <f>IF(Table1[[#This Row],[NAMA BARANG]]="","",IF(Table1[[#This Row],[TT]]&lt;1,"",COUNT(A$2:A159)+1))</f>
        <v>52</v>
      </c>
      <c r="B160" s="9" t="s">
        <v>65</v>
      </c>
      <c r="C160" s="51">
        <v>2</v>
      </c>
      <c r="D160" s="51" t="s">
        <v>66</v>
      </c>
      <c r="E160" s="52">
        <f>IF(Table1[[#This Row],[M5B]]="",Table1[[#This Row],[M5B_h]],SUM(Table1[[#This Row],[M5B_h]],Table1[[#This Row],[M5B]]))</f>
        <v>2</v>
      </c>
      <c r="F160" s="53"/>
      <c r="G160" s="54" t="str">
        <f>IF(Table1[[#This Row],[M1A]]="","",Table1[[#This Row],[M1A]]-Table1[[#This Row],[AWAL]])</f>
        <v/>
      </c>
      <c r="H160" s="53"/>
      <c r="I160" s="51" t="str">
        <f>IF(Table1[[#This Row],[M2A]]="","",SUM(Table1[[#This Row],[M2A]]-Table1[[#This Row],[M2B_h]]))</f>
        <v/>
      </c>
      <c r="J160" s="9"/>
      <c r="K160" s="52" t="str">
        <f>IF(Table1[[#This Row],[M3A]]="","",SUM(Table1[[#This Row],[M3A]]-Table1[[#This Row],[M3B_h]]))</f>
        <v/>
      </c>
      <c r="L160" s="9"/>
      <c r="M160" s="52" t="str">
        <f>IF(Table1[[#This Row],[M4A]]="","",SUM(Table1[[#This Row],[M4A]]-Table1[[#This Row],[M4B_h]]))</f>
        <v/>
      </c>
      <c r="N160" s="52"/>
      <c r="O160" s="52" t="str">
        <f>IF(Table1[[#This Row],[M5A]]="","",SUM(Table1[[#This Row],[M5A]]-Table1[[#This Row],[M5B_h]]))</f>
        <v/>
      </c>
      <c r="P160" s="95">
        <f>SUM(Table1[[#This Row],[AWAL]],Table1[[#This Row],[M1B]])</f>
        <v>2</v>
      </c>
      <c r="Q160" s="95">
        <f>SUM(Table1[[#This Row],[M2B]],Table1[[#This Row],[M2B_h]])</f>
        <v>2</v>
      </c>
      <c r="R160" s="95">
        <f>SUM(Table1[[#This Row],[M3B]],Table1[[#This Row],[M3B_h]])</f>
        <v>2</v>
      </c>
      <c r="S160" s="95">
        <f>SUM(Table1[[#This Row],[M4B]],Table1[[#This Row],[M4B_h]])</f>
        <v>2</v>
      </c>
      <c r="T160" s="44"/>
      <c r="U160" s="44"/>
      <c r="V160" s="44"/>
      <c r="W160" s="44"/>
      <c r="X160" s="44"/>
      <c r="Y160" s="44"/>
      <c r="Z160" s="44"/>
      <c r="AA160" s="9" t="s">
        <v>3394</v>
      </c>
    </row>
    <row r="161" spans="1:27">
      <c r="A161" s="44" t="str">
        <f>IF(Table1[[#This Row],[NAMA BARANG]]="","",IF(Table1[[#This Row],[TT]]&lt;1,"",COUNT(A$2:A160)+1))</f>
        <v/>
      </c>
      <c r="B161" s="9" t="s">
        <v>4018</v>
      </c>
      <c r="D161" s="51" t="s">
        <v>2488</v>
      </c>
      <c r="E161" s="52">
        <f>IF(Table1[[#This Row],[M5B]]="",Table1[[#This Row],[M5B_h]],SUM(Table1[[#This Row],[M5B_h]],Table1[[#This Row],[M5B]]))</f>
        <v>0</v>
      </c>
      <c r="F161" s="53"/>
      <c r="G161" s="54" t="str">
        <f>IF(Table1[[#This Row],[M1A]]="","",Table1[[#This Row],[M1A]]-Table1[[#This Row],[AWAL]])</f>
        <v/>
      </c>
      <c r="H161" s="53"/>
      <c r="I161" s="51" t="str">
        <f>IF(Table1[[#This Row],[M2A]]="","",SUM(Table1[[#This Row],[M2A]]-Table1[[#This Row],[M2B_h]]))</f>
        <v/>
      </c>
      <c r="J161" s="9"/>
      <c r="K161" s="52" t="str">
        <f>IF(Table1[[#This Row],[M3A]]="","",SUM(Table1[[#This Row],[M3A]]-Table1[[#This Row],[M3B_h]]))</f>
        <v/>
      </c>
      <c r="L161" s="9"/>
      <c r="M161" s="52" t="str">
        <f>IF(Table1[[#This Row],[M4A]]="","",SUM(Table1[[#This Row],[M4A]]-Table1[[#This Row],[M4B_h]]))</f>
        <v/>
      </c>
      <c r="N161" s="52"/>
      <c r="O161" s="52" t="str">
        <f>IF(Table1[[#This Row],[M5A]]="","",SUM(Table1[[#This Row],[M5A]]-Table1[[#This Row],[M5B_h]]))</f>
        <v/>
      </c>
      <c r="P161" s="95">
        <f>SUM(Table1[[#This Row],[AWAL]],Table1[[#This Row],[M1B]])</f>
        <v>0</v>
      </c>
      <c r="Q161" s="95">
        <f>SUM(Table1[[#This Row],[M2B]],Table1[[#This Row],[M2B_h]])</f>
        <v>0</v>
      </c>
      <c r="R161" s="95">
        <f>SUM(Table1[[#This Row],[M3B]],Table1[[#This Row],[M3B_h]])</f>
        <v>0</v>
      </c>
      <c r="S161" s="95">
        <f>SUM(Table1[[#This Row],[M4B]],Table1[[#This Row],[M4B_h]])</f>
        <v>0</v>
      </c>
      <c r="T161" s="44"/>
      <c r="U161" s="44"/>
      <c r="V161" s="44"/>
      <c r="W161" s="44"/>
      <c r="X161" s="44"/>
      <c r="Y161" s="44"/>
      <c r="Z161" s="44"/>
    </row>
    <row r="162" spans="1:27">
      <c r="A162" s="44">
        <f>IF(Table1[[#This Row],[NAMA BARANG]]="","",IF(Table1[[#This Row],[TT]]&lt;1,"",COUNT(A$2:A161)+1))</f>
        <v>53</v>
      </c>
      <c r="B162" s="9" t="s">
        <v>3125</v>
      </c>
      <c r="D162" s="51" t="s">
        <v>2488</v>
      </c>
      <c r="E162" s="52">
        <f>IF(Table1[[#This Row],[M5B]]="",Table1[[#This Row],[M5B_h]],SUM(Table1[[#This Row],[M5B_h]],Table1[[#This Row],[M5B]]))</f>
        <v>1</v>
      </c>
      <c r="F162" s="54"/>
      <c r="G162" s="54" t="str">
        <f>IF(Table1[[#This Row],[M1A]]="","",Table1[[#This Row],[M1A]]-Table1[[#This Row],[AWAL]])</f>
        <v/>
      </c>
      <c r="H162" s="54"/>
      <c r="I162" s="52" t="str">
        <f>IF(Table1[[#This Row],[M2A]]="","",SUM(Table1[[#This Row],[M2A]]-Table1[[#This Row],[M2B_h]]))</f>
        <v/>
      </c>
      <c r="J162" s="51">
        <v>3</v>
      </c>
      <c r="K162" s="52">
        <f>IF(Table1[[#This Row],[M3A]]="","",SUM(Table1[[#This Row],[M3A]]-Table1[[#This Row],[M3B_h]]))</f>
        <v>3</v>
      </c>
      <c r="L162" s="51">
        <v>1</v>
      </c>
      <c r="M162" s="52">
        <f>IF(Table1[[#This Row],[M4A]]="","",SUM(Table1[[#This Row],[M4A]]-Table1[[#This Row],[M4B_h]]))</f>
        <v>-2</v>
      </c>
      <c r="N162" s="52"/>
      <c r="O162" s="52" t="str">
        <f>IF(Table1[[#This Row],[M5A]]="","",SUM(Table1[[#This Row],[M5A]]-Table1[[#This Row],[M5B_h]]))</f>
        <v/>
      </c>
      <c r="P162" s="95">
        <f>SUM(Table1[[#This Row],[AWAL]],Table1[[#This Row],[M1B]])</f>
        <v>0</v>
      </c>
      <c r="Q162" s="95">
        <f>SUM(Table1[[#This Row],[M2B]],Table1[[#This Row],[M2B_h]])</f>
        <v>0</v>
      </c>
      <c r="R162" s="95">
        <f>SUM(Table1[[#This Row],[M3B]],Table1[[#This Row],[M3B_h]])</f>
        <v>3</v>
      </c>
      <c r="S162" s="95">
        <f>SUM(Table1[[#This Row],[M4B]],Table1[[#This Row],[M4B_h]])</f>
        <v>1</v>
      </c>
      <c r="T162" s="44"/>
      <c r="U162" s="44"/>
      <c r="V162" s="44"/>
      <c r="W162" s="44"/>
      <c r="X162" s="44"/>
      <c r="Y162" s="44"/>
      <c r="Z162" s="44"/>
      <c r="AA162" s="9" t="s">
        <v>3395</v>
      </c>
    </row>
    <row r="163" spans="1:27">
      <c r="A163" s="44">
        <f>IF(Table1[[#This Row],[NAMA BARANG]]="","",IF(Table1[[#This Row],[TT]]&lt;1,"",COUNT(A$2:A162)+1))</f>
        <v>54</v>
      </c>
      <c r="B163" s="9" t="s">
        <v>3126</v>
      </c>
      <c r="C163" s="51">
        <v>1</v>
      </c>
      <c r="D163" s="51" t="s">
        <v>3127</v>
      </c>
      <c r="E163" s="52">
        <f>IF(Table1[[#This Row],[M5B]]="",Table1[[#This Row],[M5B_h]],SUM(Table1[[#This Row],[M5B_h]],Table1[[#This Row],[M5B]]))</f>
        <v>1</v>
      </c>
      <c r="F163" s="54"/>
      <c r="G163" s="54" t="str">
        <f>IF(Table1[[#This Row],[M1A]]="","",Table1[[#This Row],[M1A]]-Table1[[#This Row],[AWAL]])</f>
        <v/>
      </c>
      <c r="H163" s="54"/>
      <c r="I163" s="52" t="str">
        <f>IF(Table1[[#This Row],[M2A]]="","",SUM(Table1[[#This Row],[M2A]]-Table1[[#This Row],[M2B_h]]))</f>
        <v/>
      </c>
      <c r="K163" s="52" t="str">
        <f>IF(Table1[[#This Row],[M3A]]="","",SUM(Table1[[#This Row],[M3A]]-Table1[[#This Row],[M3B_h]]))</f>
        <v/>
      </c>
      <c r="M163" s="52" t="str">
        <f>IF(Table1[[#This Row],[M4A]]="","",SUM(Table1[[#This Row],[M4A]]-Table1[[#This Row],[M4B_h]]))</f>
        <v/>
      </c>
      <c r="N163" s="52"/>
      <c r="O163" s="52" t="str">
        <f>IF(Table1[[#This Row],[M5A]]="","",SUM(Table1[[#This Row],[M5A]]-Table1[[#This Row],[M5B_h]]))</f>
        <v/>
      </c>
      <c r="P163" s="95">
        <f>SUM(Table1[[#This Row],[AWAL]],Table1[[#This Row],[M1B]])</f>
        <v>1</v>
      </c>
      <c r="Q163" s="95">
        <f>SUM(Table1[[#This Row],[M2B]],Table1[[#This Row],[M2B_h]])</f>
        <v>1</v>
      </c>
      <c r="R163" s="95">
        <f>SUM(Table1[[#This Row],[M3B]],Table1[[#This Row],[M3B_h]])</f>
        <v>1</v>
      </c>
      <c r="S163" s="95">
        <f>SUM(Table1[[#This Row],[M4B]],Table1[[#This Row],[M4B_h]])</f>
        <v>1</v>
      </c>
      <c r="T163" s="44"/>
      <c r="U163" s="44"/>
      <c r="V163" s="44"/>
      <c r="W163" s="44"/>
      <c r="X163" s="44"/>
      <c r="Y163" s="44"/>
      <c r="Z163" s="44"/>
      <c r="AA163" s="9" t="s">
        <v>3396</v>
      </c>
    </row>
    <row r="164" spans="1:27">
      <c r="A164" s="44" t="str">
        <f>IF(Table1[[#This Row],[NAMA BARANG]]="","",IF(Table1[[#This Row],[TT]]&lt;1,"",COUNT(A$2:A163)+1))</f>
        <v/>
      </c>
      <c r="B164" s="9" t="s">
        <v>4016</v>
      </c>
      <c r="D164" s="51" t="s">
        <v>4017</v>
      </c>
      <c r="E164" s="52">
        <f>IF(Table1[[#This Row],[M5B]]="",Table1[[#This Row],[M5B_h]],SUM(Table1[[#This Row],[M5B_h]],Table1[[#This Row],[M5B]]))</f>
        <v>0</v>
      </c>
      <c r="F164" s="54"/>
      <c r="G164" s="54" t="str">
        <f>IF(Table1[[#This Row],[M1A]]="","",Table1[[#This Row],[M1A]]-Table1[[#This Row],[AWAL]])</f>
        <v/>
      </c>
      <c r="H164" s="54"/>
      <c r="I164" s="52" t="str">
        <f>IF(Table1[[#This Row],[M2A]]="","",SUM(Table1[[#This Row],[M2A]]-Table1[[#This Row],[M2B_h]]))</f>
        <v/>
      </c>
      <c r="K164" s="52" t="str">
        <f>IF(Table1[[#This Row],[M3A]]="","",SUM(Table1[[#This Row],[M3A]]-Table1[[#This Row],[M3B_h]]))</f>
        <v/>
      </c>
      <c r="M164" s="52" t="str">
        <f>IF(Table1[[#This Row],[M4A]]="","",SUM(Table1[[#This Row],[M4A]]-Table1[[#This Row],[M4B_h]]))</f>
        <v/>
      </c>
      <c r="N164" s="52"/>
      <c r="O164" s="52" t="str">
        <f>IF(Table1[[#This Row],[M5A]]="","",SUM(Table1[[#This Row],[M5A]]-Table1[[#This Row],[M5B_h]]))</f>
        <v/>
      </c>
      <c r="P164" s="95">
        <f>SUM(Table1[[#This Row],[AWAL]],Table1[[#This Row],[M1B]])</f>
        <v>0</v>
      </c>
      <c r="Q164" s="95">
        <f>SUM(Table1[[#This Row],[M2B]],Table1[[#This Row],[M2B_h]])</f>
        <v>0</v>
      </c>
      <c r="R164" s="95">
        <f>SUM(Table1[[#This Row],[M3B]],Table1[[#This Row],[M3B_h]])</f>
        <v>0</v>
      </c>
      <c r="S164" s="95">
        <f>SUM(Table1[[#This Row],[M4B]],Table1[[#This Row],[M4B_h]])</f>
        <v>0</v>
      </c>
      <c r="T164" s="44"/>
      <c r="U164" s="44"/>
      <c r="V164" s="44"/>
      <c r="W164" s="44"/>
      <c r="X164" s="44"/>
      <c r="Y164" s="44"/>
      <c r="Z164" s="44"/>
      <c r="AA164" s="9" t="s">
        <v>3397</v>
      </c>
    </row>
    <row r="165" spans="1:27">
      <c r="A165" s="44" t="str">
        <f>IF(Table1[[#This Row],[NAMA BARANG]]="","",IF(Table1[[#This Row],[TT]]&lt;1,"",COUNT(A$2:A164)+1))</f>
        <v/>
      </c>
      <c r="B165" s="9" t="s">
        <v>3128</v>
      </c>
      <c r="C165" s="51">
        <v>1</v>
      </c>
      <c r="D165" s="51" t="s">
        <v>2530</v>
      </c>
      <c r="E165" s="52">
        <f>IF(Table1[[#This Row],[M5B]]="",Table1[[#This Row],[M5B_h]],SUM(Table1[[#This Row],[M5B_h]],Table1[[#This Row],[M5B]]))</f>
        <v>0</v>
      </c>
      <c r="F165" s="54"/>
      <c r="G165" s="54" t="str">
        <f>IF(Table1[[#This Row],[M1A]]="","",Table1[[#This Row],[M1A]]-Table1[[#This Row],[AWAL]])</f>
        <v/>
      </c>
      <c r="H165" s="54">
        <v>0</v>
      </c>
      <c r="I165" s="52">
        <f>IF(Table1[[#This Row],[M2A]]="","",SUM(Table1[[#This Row],[M2A]]-Table1[[#This Row],[M2B_h]]))</f>
        <v>-1</v>
      </c>
      <c r="K165" s="52" t="str">
        <f>IF(Table1[[#This Row],[M3A]]="","",SUM(Table1[[#This Row],[M3A]]-Table1[[#This Row],[M3B_h]]))</f>
        <v/>
      </c>
      <c r="M165" s="52" t="str">
        <f>IF(Table1[[#This Row],[M4A]]="","",SUM(Table1[[#This Row],[M4A]]-Table1[[#This Row],[M4B_h]]))</f>
        <v/>
      </c>
      <c r="N165" s="52"/>
      <c r="O165" s="52" t="str">
        <f>IF(Table1[[#This Row],[M5A]]="","",SUM(Table1[[#This Row],[M5A]]-Table1[[#This Row],[M5B_h]]))</f>
        <v/>
      </c>
      <c r="P165" s="95">
        <f>SUM(Table1[[#This Row],[AWAL]],Table1[[#This Row],[M1B]])</f>
        <v>1</v>
      </c>
      <c r="Q165" s="95">
        <f>SUM(Table1[[#This Row],[M2B]],Table1[[#This Row],[M2B_h]])</f>
        <v>0</v>
      </c>
      <c r="R165" s="95">
        <f>SUM(Table1[[#This Row],[M3B]],Table1[[#This Row],[M3B_h]])</f>
        <v>0</v>
      </c>
      <c r="S165" s="95">
        <f>SUM(Table1[[#This Row],[M4B]],Table1[[#This Row],[M4B_h]])</f>
        <v>0</v>
      </c>
      <c r="T165" s="44"/>
      <c r="U165" s="44"/>
      <c r="V165" s="44"/>
      <c r="W165" s="44"/>
      <c r="X165" s="44"/>
      <c r="Y165" s="44"/>
      <c r="Z165" s="44"/>
      <c r="AA165" s="9" t="s">
        <v>3398</v>
      </c>
    </row>
    <row r="166" spans="1:27">
      <c r="A166" s="44" t="str">
        <f>IF(Table1[[#This Row],[NAMA BARANG]]="","",IF(Table1[[#This Row],[TT]]&lt;1,"",COUNT(A$2:A165)+1))</f>
        <v/>
      </c>
      <c r="B166" s="9" t="s">
        <v>2581</v>
      </c>
      <c r="D166" s="51" t="s">
        <v>2629</v>
      </c>
      <c r="E166" s="52">
        <f>IF(Table1[[#This Row],[M5B]]="",Table1[[#This Row],[M5B_h]],SUM(Table1[[#This Row],[M5B_h]],Table1[[#This Row],[M5B]]))</f>
        <v>0</v>
      </c>
      <c r="F166" s="54"/>
      <c r="G166" s="54" t="str">
        <f>IF(Table1[[#This Row],[M1A]]="","",Table1[[#This Row],[M1A]]-Table1[[#This Row],[AWAL]])</f>
        <v/>
      </c>
      <c r="H166" s="54"/>
      <c r="I166" s="51" t="str">
        <f>IF(Table1[[#This Row],[M2A]]="","",SUM(Table1[[#This Row],[M2A]]-Table1[[#This Row],[M2B_h]]))</f>
        <v/>
      </c>
      <c r="K166" s="52" t="str">
        <f>IF(Table1[[#This Row],[M3A]]="","",SUM(Table1[[#This Row],[M3A]]-Table1[[#This Row],[M3B_h]]))</f>
        <v/>
      </c>
      <c r="M166" s="52" t="str">
        <f>IF(Table1[[#This Row],[M4A]]="","",SUM(Table1[[#This Row],[M4A]]-Table1[[#This Row],[M4B_h]]))</f>
        <v/>
      </c>
      <c r="N166" s="52"/>
      <c r="O166" s="52" t="str">
        <f>IF(Table1[[#This Row],[M5A]]="","",SUM(Table1[[#This Row],[M5A]]-Table1[[#This Row],[M5B_h]]))</f>
        <v/>
      </c>
      <c r="P166" s="95">
        <f>SUM(Table1[[#This Row],[AWAL]],Table1[[#This Row],[M1B]])</f>
        <v>0</v>
      </c>
      <c r="Q166" s="95">
        <f>SUM(Table1[[#This Row],[M2B]],Table1[[#This Row],[M2B_h]])</f>
        <v>0</v>
      </c>
      <c r="R166" s="95">
        <f>SUM(Table1[[#This Row],[M3B]],Table1[[#This Row],[M3B_h]])</f>
        <v>0</v>
      </c>
      <c r="S166" s="95">
        <f>SUM(Table1[[#This Row],[M4B]],Table1[[#This Row],[M4B_h]])</f>
        <v>0</v>
      </c>
      <c r="T166" s="44"/>
      <c r="U166" s="44"/>
      <c r="V166" s="44"/>
      <c r="W166" s="44"/>
      <c r="X166" s="44"/>
      <c r="Y166" s="44"/>
      <c r="Z166" s="44"/>
      <c r="AA166" s="9" t="s">
        <v>3399</v>
      </c>
    </row>
    <row r="167" spans="1:27">
      <c r="A167" s="9" t="str">
        <f>IF(Table1[[#This Row],[NAMA BARANG]]="","",IF(Table1[[#This Row],[TT]]&lt;1,"",COUNT(A$2:A166)+1))</f>
        <v/>
      </c>
      <c r="B167" s="9" t="s">
        <v>2614</v>
      </c>
      <c r="D167" s="51" t="s">
        <v>68</v>
      </c>
      <c r="E167" s="51">
        <f>IF(Table1[[#This Row],[M5B]]="",Table1[[#This Row],[M5B_h]],SUM(Table1[[#This Row],[M5B_h]],Table1[[#This Row],[M5B]]))</f>
        <v>0</v>
      </c>
      <c r="F167" s="53"/>
      <c r="G167" s="53" t="str">
        <f>IF(Table1[[#This Row],[M1A]]="","",Table1[[#This Row],[M1A]]-Table1[[#This Row],[AWAL]])</f>
        <v/>
      </c>
      <c r="H167" s="53"/>
      <c r="I167" s="51" t="str">
        <f>IF(Table1[[#This Row],[M2A]]="","",SUM(Table1[[#This Row],[M2A]]-Table1[[#This Row],[M2B_h]]))</f>
        <v/>
      </c>
      <c r="J167" s="9"/>
      <c r="K167" s="51" t="str">
        <f>IF(Table1[[#This Row],[M3A]]="","",SUM(Table1[[#This Row],[M3A]]-Table1[[#This Row],[M3B_h]]))</f>
        <v/>
      </c>
      <c r="L167" s="9"/>
      <c r="M167" s="51" t="str">
        <f>IF(Table1[[#This Row],[M4A]]="","",SUM(Table1[[#This Row],[M4A]]-Table1[[#This Row],[M4B_h]]))</f>
        <v/>
      </c>
      <c r="O167" s="51" t="str">
        <f>IF(Table1[[#This Row],[M5A]]="","",SUM(Table1[[#This Row],[M5A]]-Table1[[#This Row],[M5B_h]]))</f>
        <v/>
      </c>
      <c r="P167" s="95">
        <f>SUM(Table1[[#This Row],[AWAL]],Table1[[#This Row],[M1B]])</f>
        <v>0</v>
      </c>
      <c r="Q167" s="95">
        <f>SUM(Table1[[#This Row],[M2B]],Table1[[#This Row],[M2B_h]])</f>
        <v>0</v>
      </c>
      <c r="R167" s="95">
        <f>SUM(Table1[[#This Row],[M3B]],Table1[[#This Row],[M3B_h]])</f>
        <v>0</v>
      </c>
      <c r="S167" s="95">
        <f>SUM(Table1[[#This Row],[M4B]],Table1[[#This Row],[M4B_h]])</f>
        <v>0</v>
      </c>
      <c r="T167" s="44"/>
      <c r="U167" s="44"/>
      <c r="V167" s="44"/>
      <c r="W167" s="44"/>
      <c r="X167" s="44"/>
      <c r="Y167" s="44"/>
      <c r="Z167" s="44"/>
    </row>
    <row r="168" spans="1:27">
      <c r="A168" s="44" t="str">
        <f>IF(Table1[[#This Row],[NAMA BARANG]]="","",IF(Table1[[#This Row],[TT]]&lt;1,"",COUNT(A$2:A167)+1))</f>
        <v/>
      </c>
      <c r="B168" s="9" t="s">
        <v>2582</v>
      </c>
      <c r="D168" s="51" t="s">
        <v>2630</v>
      </c>
      <c r="E168" s="52">
        <f>IF(Table1[[#This Row],[M5B]]="",Table1[[#This Row],[M5B_h]],SUM(Table1[[#This Row],[M5B_h]],Table1[[#This Row],[M5B]]))</f>
        <v>0</v>
      </c>
      <c r="F168" s="54"/>
      <c r="G168" s="54" t="str">
        <f>IF(Table1[[#This Row],[M1A]]="","",Table1[[#This Row],[M1A]]-Table1[[#This Row],[AWAL]])</f>
        <v/>
      </c>
      <c r="H168" s="54"/>
      <c r="I168" s="51" t="str">
        <f>IF(Table1[[#This Row],[M2A]]="","",SUM(Table1[[#This Row],[M2A]]-Table1[[#This Row],[M2B_h]]))</f>
        <v/>
      </c>
      <c r="K168" s="52" t="str">
        <f>IF(Table1[[#This Row],[M3A]]="","",SUM(Table1[[#This Row],[M3A]]-Table1[[#This Row],[M3B_h]]))</f>
        <v/>
      </c>
      <c r="M168" s="52" t="str">
        <f>IF(Table1[[#This Row],[M4A]]="","",SUM(Table1[[#This Row],[M4A]]-Table1[[#This Row],[M4B_h]]))</f>
        <v/>
      </c>
      <c r="N168" s="52"/>
      <c r="O168" s="52" t="str">
        <f>IF(Table1[[#This Row],[M5A]]="","",SUM(Table1[[#This Row],[M5A]]-Table1[[#This Row],[M5B_h]]))</f>
        <v/>
      </c>
      <c r="P168" s="95">
        <f>SUM(Table1[[#This Row],[AWAL]],Table1[[#This Row],[M1B]])</f>
        <v>0</v>
      </c>
      <c r="Q168" s="95">
        <f>SUM(Table1[[#This Row],[M2B]],Table1[[#This Row],[M2B_h]])</f>
        <v>0</v>
      </c>
      <c r="R168" s="95">
        <f>SUM(Table1[[#This Row],[M3B]],Table1[[#This Row],[M3B_h]])</f>
        <v>0</v>
      </c>
      <c r="S168" s="95">
        <f>SUM(Table1[[#This Row],[M4B]],Table1[[#This Row],[M4B_h]])</f>
        <v>0</v>
      </c>
      <c r="T168" s="44"/>
      <c r="U168" s="44"/>
      <c r="V168" s="44"/>
      <c r="W168" s="44"/>
      <c r="X168" s="44"/>
      <c r="Y168" s="44"/>
      <c r="Z168" s="44"/>
      <c r="AA168" s="9" t="s">
        <v>3400</v>
      </c>
    </row>
    <row r="169" spans="1:27">
      <c r="A169" s="44" t="str">
        <f>IF(Table1[[#This Row],[NAMA BARANG]]="","",IF(Table1[[#This Row],[TT]]&lt;1,"",COUNT(A$2:A168)+1))</f>
        <v/>
      </c>
      <c r="B169" s="9" t="s">
        <v>3987</v>
      </c>
      <c r="D169" s="51" t="s">
        <v>2530</v>
      </c>
      <c r="E169" s="52">
        <f>IF(Table1[[#This Row],[M5B]]="",Table1[[#This Row],[M5B_h]],SUM(Table1[[#This Row],[M5B_h]],Table1[[#This Row],[M5B]]))</f>
        <v>0</v>
      </c>
      <c r="F169" s="54"/>
      <c r="G169" s="54" t="str">
        <f>IF(Table1[[#This Row],[M1A]]="","",Table1[[#This Row],[M1A]]-Table1[[#This Row],[AWAL]])</f>
        <v/>
      </c>
      <c r="H169" s="54"/>
      <c r="I169" s="51" t="str">
        <f>IF(Table1[[#This Row],[M2A]]="","",SUM(Table1[[#This Row],[M2A]]-Table1[[#This Row],[M2B_h]]))</f>
        <v/>
      </c>
      <c r="K169" s="52" t="str">
        <f>IF(Table1[[#This Row],[M3A]]="","",SUM(Table1[[#This Row],[M3A]]-Table1[[#This Row],[M3B_h]]))</f>
        <v/>
      </c>
      <c r="M169" s="52" t="str">
        <f>IF(Table1[[#This Row],[M4A]]="","",SUM(Table1[[#This Row],[M4A]]-Table1[[#This Row],[M4B_h]]))</f>
        <v/>
      </c>
      <c r="N169" s="52"/>
      <c r="O169" s="52" t="str">
        <f>IF(Table1[[#This Row],[M5A]]="","",SUM(Table1[[#This Row],[M5A]]-Table1[[#This Row],[M5B_h]]))</f>
        <v/>
      </c>
      <c r="P169" s="95">
        <f>SUM(Table1[[#This Row],[AWAL]],Table1[[#This Row],[M1B]])</f>
        <v>0</v>
      </c>
      <c r="Q169" s="95">
        <f>SUM(Table1[[#This Row],[M2B]],Table1[[#This Row],[M2B_h]])</f>
        <v>0</v>
      </c>
      <c r="R169" s="95">
        <f>SUM(Table1[[#This Row],[M3B]],Table1[[#This Row],[M3B_h]])</f>
        <v>0</v>
      </c>
      <c r="S169" s="95">
        <f>SUM(Table1[[#This Row],[M4B]],Table1[[#This Row],[M4B_h]])</f>
        <v>0</v>
      </c>
      <c r="T169" s="44"/>
      <c r="U169" s="44"/>
      <c r="V169" s="44"/>
      <c r="W169" s="44"/>
      <c r="X169" s="44"/>
      <c r="Y169" s="44"/>
      <c r="Z169" s="44"/>
      <c r="AA169" s="9" t="s">
        <v>3401</v>
      </c>
    </row>
    <row r="170" spans="1:27">
      <c r="A170" s="9" t="str">
        <f>IF(Table1[[#This Row],[NAMA BARANG]]="","",IF(Table1[[#This Row],[TT]]&lt;1,"",COUNT(A$2:A169)+1))</f>
        <v/>
      </c>
      <c r="B170" s="9" t="s">
        <v>2529</v>
      </c>
      <c r="D170" s="51" t="s">
        <v>2530</v>
      </c>
      <c r="E170" s="51">
        <f>IF(Table1[[#This Row],[M5B]]="",Table1[[#This Row],[M5B_h]],SUM(Table1[[#This Row],[M5B_h]],Table1[[#This Row],[M5B]]))</f>
        <v>0</v>
      </c>
      <c r="F170" s="53"/>
      <c r="G170" s="53" t="str">
        <f>IF(Table1[[#This Row],[M1A]]="","",Table1[[#This Row],[M1A]]-Table1[[#This Row],[AWAL]])</f>
        <v/>
      </c>
      <c r="H170" s="53"/>
      <c r="I170" s="51" t="str">
        <f>IF(Table1[[#This Row],[M2A]]="","",SUM(Table1[[#This Row],[M2A]]-Table1[[#This Row],[M2B_h]]))</f>
        <v/>
      </c>
      <c r="J170" s="9"/>
      <c r="K170" s="51" t="str">
        <f>IF(Table1[[#This Row],[M3A]]="","",SUM(Table1[[#This Row],[M3A]]-Table1[[#This Row],[M3B_h]]))</f>
        <v/>
      </c>
      <c r="L170" s="9"/>
      <c r="M170" s="51" t="str">
        <f>IF(Table1[[#This Row],[M4A]]="","",SUM(Table1[[#This Row],[M4A]]-Table1[[#This Row],[M4B_h]]))</f>
        <v/>
      </c>
      <c r="O170" s="51" t="str">
        <f>IF(Table1[[#This Row],[M5A]]="","",SUM(Table1[[#This Row],[M5A]]-Table1[[#This Row],[M5B_h]]))</f>
        <v/>
      </c>
      <c r="P170" s="95">
        <f>SUM(Table1[[#This Row],[AWAL]],Table1[[#This Row],[M1B]])</f>
        <v>0</v>
      </c>
      <c r="Q170" s="95">
        <f>SUM(Table1[[#This Row],[M2B]],Table1[[#This Row],[M2B_h]])</f>
        <v>0</v>
      </c>
      <c r="R170" s="95">
        <f>SUM(Table1[[#This Row],[M3B]],Table1[[#This Row],[M3B_h]])</f>
        <v>0</v>
      </c>
      <c r="S170" s="95">
        <f>SUM(Table1[[#This Row],[M4B]],Table1[[#This Row],[M4B_h]])</f>
        <v>0</v>
      </c>
      <c r="T170" s="44"/>
      <c r="U170" s="44"/>
      <c r="V170" s="44"/>
      <c r="W170" s="44"/>
      <c r="X170" s="44"/>
      <c r="Y170" s="44"/>
      <c r="Z170" s="44"/>
      <c r="AA170" s="9" t="s">
        <v>3402</v>
      </c>
    </row>
    <row r="171" spans="1:27">
      <c r="A171" s="9" t="str">
        <f>IF(Table1[[#This Row],[NAMA BARANG]]="","",IF(Table1[[#This Row],[TT]]&lt;1,"",COUNT(A$2:A170)+1))</f>
        <v/>
      </c>
      <c r="B171" s="9" t="s">
        <v>69</v>
      </c>
      <c r="C171" s="51">
        <v>2</v>
      </c>
      <c r="D171" s="51" t="s">
        <v>70</v>
      </c>
      <c r="E171" s="51">
        <f>IF(Table1[[#This Row],[M5B]]="",Table1[[#This Row],[M5B_h]],SUM(Table1[[#This Row],[M5B_h]],Table1[[#This Row],[M5B]]))</f>
        <v>0</v>
      </c>
      <c r="F171" s="53">
        <v>1</v>
      </c>
      <c r="G171" s="53">
        <f>IF(Table1[[#This Row],[M1A]]="","",Table1[[#This Row],[M1A]]-Table1[[#This Row],[AWAL]])</f>
        <v>-1</v>
      </c>
      <c r="H171" s="53">
        <v>0</v>
      </c>
      <c r="I171" s="51">
        <f>IF(Table1[[#This Row],[M2A]]="","",SUM(Table1[[#This Row],[M2A]]-Table1[[#This Row],[M2B_h]]))</f>
        <v>-1</v>
      </c>
      <c r="J171" s="9"/>
      <c r="K171" s="51" t="str">
        <f>IF(Table1[[#This Row],[M3A]]="","",SUM(Table1[[#This Row],[M3A]]-Table1[[#This Row],[M3B_h]]))</f>
        <v/>
      </c>
      <c r="L171" s="9"/>
      <c r="M171" s="51" t="str">
        <f>IF(Table1[[#This Row],[M4A]]="","",SUM(Table1[[#This Row],[M4A]]-Table1[[#This Row],[M4B_h]]))</f>
        <v/>
      </c>
      <c r="O171" s="51" t="str">
        <f>IF(Table1[[#This Row],[M5A]]="","",SUM(Table1[[#This Row],[M5A]]-Table1[[#This Row],[M5B_h]]))</f>
        <v/>
      </c>
      <c r="P171" s="95">
        <f>SUM(Table1[[#This Row],[AWAL]],Table1[[#This Row],[M1B]])</f>
        <v>1</v>
      </c>
      <c r="Q171" s="95">
        <f>SUM(Table1[[#This Row],[M2B]],Table1[[#This Row],[M2B_h]])</f>
        <v>0</v>
      </c>
      <c r="R171" s="95">
        <f>SUM(Table1[[#This Row],[M3B]],Table1[[#This Row],[M3B_h]])</f>
        <v>0</v>
      </c>
      <c r="S171" s="95">
        <f>SUM(Table1[[#This Row],[M4B]],Table1[[#This Row],[M4B_h]])</f>
        <v>0</v>
      </c>
      <c r="T171" s="44"/>
      <c r="U171" s="44"/>
      <c r="V171" s="44"/>
      <c r="W171" s="44"/>
      <c r="X171" s="44"/>
      <c r="Y171" s="44"/>
      <c r="Z171" s="44"/>
      <c r="AA171" s="9" t="s">
        <v>3403</v>
      </c>
    </row>
    <row r="172" spans="1:27">
      <c r="A172" s="44">
        <f>IF(Table1[[#This Row],[NAMA BARANG]]="","",IF(Table1[[#This Row],[TT]]&lt;1,"",COUNT(A$2:A171)+1))</f>
        <v>55</v>
      </c>
      <c r="B172" s="9" t="s">
        <v>4201</v>
      </c>
      <c r="D172" s="51" t="s">
        <v>2779</v>
      </c>
      <c r="E172" s="52">
        <f>IF(Table1[[#This Row],[M5B]]="",Table1[[#This Row],[M5B_h]],SUM(Table1[[#This Row],[M5B_h]],Table1[[#This Row],[M5B]]))</f>
        <v>3</v>
      </c>
      <c r="F172" s="53"/>
      <c r="G172" s="54" t="str">
        <f>IF(Table1[[#This Row],[M1A]]="","",Table1[[#This Row],[M1A]]-Table1[[#This Row],[AWAL]])</f>
        <v/>
      </c>
      <c r="H172" s="53"/>
      <c r="I172" s="51" t="str">
        <f>IF(Table1[[#This Row],[M2A]]="","",SUM(Table1[[#This Row],[M2A]]-Table1[[#This Row],[M2B_h]]))</f>
        <v/>
      </c>
      <c r="J172" s="9">
        <v>3</v>
      </c>
      <c r="K172" s="52">
        <f>IF(Table1[[#This Row],[M3A]]="","",SUM(Table1[[#This Row],[M3A]]-Table1[[#This Row],[M3B_h]]))</f>
        <v>3</v>
      </c>
      <c r="L172" s="9"/>
      <c r="M172" s="52" t="str">
        <f>IF(Table1[[#This Row],[M4A]]="","",SUM(Table1[[#This Row],[M4A]]-Table1[[#This Row],[M4B_h]]))</f>
        <v/>
      </c>
      <c r="N172" s="52"/>
      <c r="O172" s="52" t="str">
        <f>IF(Table1[[#This Row],[M5A]]="","",SUM(Table1[[#This Row],[M5A]]-Table1[[#This Row],[M5B_h]]))</f>
        <v/>
      </c>
      <c r="P172" s="95">
        <f>SUM(Table1[[#This Row],[AWAL]],Table1[[#This Row],[M1B]])</f>
        <v>0</v>
      </c>
      <c r="Q172" s="95">
        <f>SUM(Table1[[#This Row],[M2B]],Table1[[#This Row],[M2B_h]])</f>
        <v>0</v>
      </c>
      <c r="R172" s="95">
        <f>SUM(Table1[[#This Row],[M3B]],Table1[[#This Row],[M3B_h]])</f>
        <v>3</v>
      </c>
      <c r="S172" s="95">
        <f>SUM(Table1[[#This Row],[M4B]],Table1[[#This Row],[M4B_h]])</f>
        <v>3</v>
      </c>
      <c r="T172" s="44"/>
      <c r="U172" s="44"/>
      <c r="V172" s="44"/>
      <c r="W172" s="44"/>
      <c r="X172" s="44"/>
      <c r="Y172" s="44"/>
      <c r="Z172" s="44"/>
      <c r="AA172" s="9" t="s">
        <v>3404</v>
      </c>
    </row>
    <row r="173" spans="1:27">
      <c r="A173" s="9" t="str">
        <f>IF(Table1[[#This Row],[NAMA BARANG]]="","",IF(Table1[[#This Row],[TT]]&lt;1,"",COUNT(A$2:A172)+1))</f>
        <v/>
      </c>
      <c r="B173" s="9" t="s">
        <v>2502</v>
      </c>
      <c r="D173" s="51" t="s">
        <v>2484</v>
      </c>
      <c r="E173" s="51">
        <f>IF(Table1[[#This Row],[M5B]]="",Table1[[#This Row],[M5B_h]],SUM(Table1[[#This Row],[M5B_h]],Table1[[#This Row],[M5B]]))</f>
        <v>0</v>
      </c>
      <c r="F173" s="53"/>
      <c r="G173" s="53" t="str">
        <f>IF(Table1[[#This Row],[M1A]]="","",Table1[[#This Row],[M1A]]-Table1[[#This Row],[AWAL]])</f>
        <v/>
      </c>
      <c r="H173" s="53"/>
      <c r="I173" s="51" t="str">
        <f>IF(Table1[[#This Row],[M2A]]="","",SUM(Table1[[#This Row],[M2A]]-Table1[[#This Row],[M2B_h]]))</f>
        <v/>
      </c>
      <c r="J173" s="9"/>
      <c r="K173" s="51" t="str">
        <f>IF(Table1[[#This Row],[M3A]]="","",SUM(Table1[[#This Row],[M3A]]-Table1[[#This Row],[M3B_h]]))</f>
        <v/>
      </c>
      <c r="L173" s="9"/>
      <c r="M173" s="51" t="str">
        <f>IF(Table1[[#This Row],[M4A]]="","",SUM(Table1[[#This Row],[M4A]]-Table1[[#This Row],[M4B_h]]))</f>
        <v/>
      </c>
      <c r="O173" s="51" t="str">
        <f>IF(Table1[[#This Row],[M5A]]="","",SUM(Table1[[#This Row],[M5A]]-Table1[[#This Row],[M5B_h]]))</f>
        <v/>
      </c>
      <c r="P173" s="95">
        <f>SUM(Table1[[#This Row],[AWAL]],Table1[[#This Row],[M1B]])</f>
        <v>0</v>
      </c>
      <c r="Q173" s="95">
        <f>SUM(Table1[[#This Row],[M2B]],Table1[[#This Row],[M2B_h]])</f>
        <v>0</v>
      </c>
      <c r="R173" s="95">
        <f>SUM(Table1[[#This Row],[M3B]],Table1[[#This Row],[M3B_h]])</f>
        <v>0</v>
      </c>
      <c r="S173" s="95">
        <f>SUM(Table1[[#This Row],[M4B]],Table1[[#This Row],[M4B_h]])</f>
        <v>0</v>
      </c>
      <c r="T173" s="44"/>
      <c r="U173" s="44"/>
      <c r="V173" s="44"/>
      <c r="W173" s="44"/>
      <c r="X173" s="44"/>
      <c r="Y173" s="44"/>
      <c r="Z173" s="44"/>
    </row>
    <row r="174" spans="1:27">
      <c r="A174" s="9" t="str">
        <f>IF(Table1[[#This Row],[NAMA BARANG]]="","",IF(Table1[[#This Row],[TT]]&lt;1,"",COUNT(A$2:A173)+1))</f>
        <v/>
      </c>
      <c r="B174" s="9" t="s">
        <v>2503</v>
      </c>
      <c r="D174" s="51" t="s">
        <v>2484</v>
      </c>
      <c r="E174" s="51">
        <f>IF(Table1[[#This Row],[M5B]]="",Table1[[#This Row],[M5B_h]],SUM(Table1[[#This Row],[M5B_h]],Table1[[#This Row],[M5B]]))</f>
        <v>0</v>
      </c>
      <c r="F174" s="53"/>
      <c r="G174" s="53" t="str">
        <f>IF(Table1[[#This Row],[M1A]]="","",Table1[[#This Row],[M1A]]-Table1[[#This Row],[AWAL]])</f>
        <v/>
      </c>
      <c r="H174" s="53"/>
      <c r="I174" s="51" t="str">
        <f>IF(Table1[[#This Row],[M2A]]="","",SUM(Table1[[#This Row],[M2A]]-Table1[[#This Row],[M2B_h]]))</f>
        <v/>
      </c>
      <c r="J174" s="9"/>
      <c r="K174" s="51" t="str">
        <f>IF(Table1[[#This Row],[M3A]]="","",SUM(Table1[[#This Row],[M3A]]-Table1[[#This Row],[M3B_h]]))</f>
        <v/>
      </c>
      <c r="L174" s="9"/>
      <c r="M174" s="51" t="str">
        <f>IF(Table1[[#This Row],[M4A]]="","",SUM(Table1[[#This Row],[M4A]]-Table1[[#This Row],[M4B_h]]))</f>
        <v/>
      </c>
      <c r="O174" s="51" t="str">
        <f>IF(Table1[[#This Row],[M5A]]="","",SUM(Table1[[#This Row],[M5A]]-Table1[[#This Row],[M5B_h]]))</f>
        <v/>
      </c>
      <c r="P174" s="95">
        <f>SUM(Table1[[#This Row],[AWAL]],Table1[[#This Row],[M1B]])</f>
        <v>0</v>
      </c>
      <c r="Q174" s="95">
        <f>SUM(Table1[[#This Row],[M2B]],Table1[[#This Row],[M2B_h]])</f>
        <v>0</v>
      </c>
      <c r="R174" s="95">
        <f>SUM(Table1[[#This Row],[M3B]],Table1[[#This Row],[M3B_h]])</f>
        <v>0</v>
      </c>
      <c r="S174" s="95">
        <f>SUM(Table1[[#This Row],[M4B]],Table1[[#This Row],[M4B_h]])</f>
        <v>0</v>
      </c>
      <c r="T174" s="44"/>
      <c r="U174" s="44"/>
      <c r="V174" s="44"/>
      <c r="W174" s="44"/>
      <c r="X174" s="44"/>
      <c r="Y174" s="44"/>
      <c r="Z174" s="44"/>
      <c r="AA174" s="9" t="s">
        <v>3405</v>
      </c>
    </row>
    <row r="175" spans="1:27">
      <c r="A175" s="44" t="str">
        <f>IF(Table1[[#This Row],[NAMA BARANG]]="","",IF(Table1[[#This Row],[TT]]&lt;1,"",COUNT(A$2:A174)+1))</f>
        <v/>
      </c>
      <c r="B175" s="9" t="s">
        <v>4081</v>
      </c>
      <c r="C175" s="51">
        <v>1</v>
      </c>
      <c r="D175" s="51" t="s">
        <v>2785</v>
      </c>
      <c r="E175" s="52">
        <f>IF(Table1[[#This Row],[M5B]]="",Table1[[#This Row],[M5B_h]],SUM(Table1[[#This Row],[M5B_h]],Table1[[#This Row],[M5B]]))</f>
        <v>0</v>
      </c>
      <c r="F175" s="54">
        <v>0</v>
      </c>
      <c r="G175" s="54">
        <f>IF(Table1[[#This Row],[M1A]]="","",Table1[[#This Row],[M1A]]-Table1[[#This Row],[AWAL]])</f>
        <v>-1</v>
      </c>
      <c r="H175" s="54"/>
      <c r="I175" s="51" t="str">
        <f>IF(Table1[[#This Row],[M2A]]="","",SUM(Table1[[#This Row],[M2A]]-Table1[[#This Row],[M2B_h]]))</f>
        <v/>
      </c>
      <c r="K175" s="52" t="str">
        <f>IF(Table1[[#This Row],[M3A]]="","",SUM(Table1[[#This Row],[M3A]]-Table1[[#This Row],[M3B_h]]))</f>
        <v/>
      </c>
      <c r="M175" s="52" t="str">
        <f>IF(Table1[[#This Row],[M4A]]="","",SUM(Table1[[#This Row],[M4A]]-Table1[[#This Row],[M4B_h]]))</f>
        <v/>
      </c>
      <c r="N175" s="52"/>
      <c r="O175" s="52" t="str">
        <f>IF(Table1[[#This Row],[M5A]]="","",SUM(Table1[[#This Row],[M5A]]-Table1[[#This Row],[M5B_h]]))</f>
        <v/>
      </c>
      <c r="P175" s="95">
        <f>SUM(Table1[[#This Row],[AWAL]],Table1[[#This Row],[M1B]])</f>
        <v>0</v>
      </c>
      <c r="Q175" s="95">
        <f>SUM(Table1[[#This Row],[M2B]],Table1[[#This Row],[M2B_h]])</f>
        <v>0</v>
      </c>
      <c r="R175" s="95">
        <f>SUM(Table1[[#This Row],[M3B]],Table1[[#This Row],[M3B_h]])</f>
        <v>0</v>
      </c>
      <c r="S175" s="95">
        <f>SUM(Table1[[#This Row],[M4B]],Table1[[#This Row],[M4B_h]])</f>
        <v>0</v>
      </c>
      <c r="T175" s="44"/>
      <c r="U175" s="44"/>
      <c r="V175" s="44"/>
      <c r="W175" s="44"/>
      <c r="X175" s="44"/>
      <c r="Y175" s="44"/>
      <c r="Z175" s="44"/>
      <c r="AA175" s="9" t="s">
        <v>3406</v>
      </c>
    </row>
    <row r="176" spans="1:27">
      <c r="A176" s="44" t="str">
        <f>IF(Table1[[#This Row],[NAMA BARANG]]="","",IF(Table1[[#This Row],[TT]]&lt;1,"",COUNT(A$2:A175)+1))</f>
        <v/>
      </c>
      <c r="B176" s="9" t="s">
        <v>2583</v>
      </c>
      <c r="D176" s="51" t="s">
        <v>2631</v>
      </c>
      <c r="E176" s="52">
        <f>IF(Table1[[#This Row],[M5B]]="",Table1[[#This Row],[M5B_h]],SUM(Table1[[#This Row],[M5B_h]],Table1[[#This Row],[M5B]]))</f>
        <v>0</v>
      </c>
      <c r="F176" s="54"/>
      <c r="G176" s="54" t="str">
        <f>IF(Table1[[#This Row],[M1A]]="","",Table1[[#This Row],[M1A]]-Table1[[#This Row],[AWAL]])</f>
        <v/>
      </c>
      <c r="H176" s="54"/>
      <c r="I176" s="51" t="str">
        <f>IF(Table1[[#This Row],[M2A]]="","",SUM(Table1[[#This Row],[M2A]]-Table1[[#This Row],[M2B_h]]))</f>
        <v/>
      </c>
      <c r="K176" s="52" t="str">
        <f>IF(Table1[[#This Row],[M3A]]="","",SUM(Table1[[#This Row],[M3A]]-Table1[[#This Row],[M3B_h]]))</f>
        <v/>
      </c>
      <c r="M176" s="52" t="str">
        <f>IF(Table1[[#This Row],[M4A]]="","",SUM(Table1[[#This Row],[M4A]]-Table1[[#This Row],[M4B_h]]))</f>
        <v/>
      </c>
      <c r="N176" s="52"/>
      <c r="O176" s="52" t="str">
        <f>IF(Table1[[#This Row],[M5A]]="","",SUM(Table1[[#This Row],[M5A]]-Table1[[#This Row],[M5B_h]]))</f>
        <v/>
      </c>
      <c r="P176" s="95">
        <f>SUM(Table1[[#This Row],[AWAL]],Table1[[#This Row],[M1B]])</f>
        <v>0</v>
      </c>
      <c r="Q176" s="95">
        <f>SUM(Table1[[#This Row],[M2B]],Table1[[#This Row],[M2B_h]])</f>
        <v>0</v>
      </c>
      <c r="R176" s="95">
        <f>SUM(Table1[[#This Row],[M3B]],Table1[[#This Row],[M3B_h]])</f>
        <v>0</v>
      </c>
      <c r="S176" s="95">
        <f>SUM(Table1[[#This Row],[M4B]],Table1[[#This Row],[M4B_h]])</f>
        <v>0</v>
      </c>
      <c r="T176" s="44"/>
      <c r="U176" s="44"/>
      <c r="V176" s="44"/>
      <c r="W176" s="44"/>
      <c r="X176" s="44"/>
      <c r="Y176" s="44"/>
      <c r="Z176" s="44"/>
      <c r="AA176" s="9" t="s">
        <v>3407</v>
      </c>
    </row>
    <row r="177" spans="1:27">
      <c r="A177" s="9" t="str">
        <f>IF(Table1[[#This Row],[NAMA BARANG]]="","",IF(Table1[[#This Row],[TT]]&lt;1,"",COUNT(A$2:A176)+1))</f>
        <v/>
      </c>
      <c r="B177" s="9" t="s">
        <v>2531</v>
      </c>
      <c r="D177" s="51" t="s">
        <v>2532</v>
      </c>
      <c r="E177" s="51">
        <f>IF(Table1[[#This Row],[M5B]]="",Table1[[#This Row],[M5B_h]],SUM(Table1[[#This Row],[M5B_h]],Table1[[#This Row],[M5B]]))</f>
        <v>0</v>
      </c>
      <c r="F177" s="53"/>
      <c r="G177" s="53" t="str">
        <f>IF(Table1[[#This Row],[M1A]]="","",Table1[[#This Row],[M1A]]-Table1[[#This Row],[AWAL]])</f>
        <v/>
      </c>
      <c r="H177" s="53"/>
      <c r="I177" s="51" t="str">
        <f>IF(Table1[[#This Row],[M2A]]="","",SUM(Table1[[#This Row],[M2A]]-Table1[[#This Row],[M2B_h]]))</f>
        <v/>
      </c>
      <c r="J177" s="9"/>
      <c r="K177" s="51" t="str">
        <f>IF(Table1[[#This Row],[M3A]]="","",SUM(Table1[[#This Row],[M3A]]-Table1[[#This Row],[M3B_h]]))</f>
        <v/>
      </c>
      <c r="L177" s="9"/>
      <c r="M177" s="51" t="str">
        <f>IF(Table1[[#This Row],[M4A]]="","",SUM(Table1[[#This Row],[M4A]]-Table1[[#This Row],[M4B_h]]))</f>
        <v/>
      </c>
      <c r="O177" s="51" t="str">
        <f>IF(Table1[[#This Row],[M5A]]="","",SUM(Table1[[#This Row],[M5A]]-Table1[[#This Row],[M5B_h]]))</f>
        <v/>
      </c>
      <c r="P177" s="95">
        <f>SUM(Table1[[#This Row],[AWAL]],Table1[[#This Row],[M1B]])</f>
        <v>0</v>
      </c>
      <c r="Q177" s="95">
        <f>SUM(Table1[[#This Row],[M2B]],Table1[[#This Row],[M2B_h]])</f>
        <v>0</v>
      </c>
      <c r="R177" s="95">
        <f>SUM(Table1[[#This Row],[M3B]],Table1[[#This Row],[M3B_h]])</f>
        <v>0</v>
      </c>
      <c r="S177" s="95">
        <f>SUM(Table1[[#This Row],[M4B]],Table1[[#This Row],[M4B_h]])</f>
        <v>0</v>
      </c>
      <c r="T177" s="44"/>
      <c r="U177" s="44"/>
      <c r="V177" s="44"/>
      <c r="W177" s="44"/>
      <c r="X177" s="44"/>
      <c r="Y177" s="44"/>
      <c r="Z177" s="44"/>
      <c r="AA177" s="9" t="s">
        <v>3408</v>
      </c>
    </row>
    <row r="178" spans="1:27">
      <c r="A178" s="9" t="str">
        <f>IF(Table1[[#This Row],[NAMA BARANG]]="","",IF(Table1[[#This Row],[TT]]&lt;1,"",COUNT(A$2:A177)+1))</f>
        <v/>
      </c>
      <c r="B178" s="9" t="s">
        <v>2533</v>
      </c>
      <c r="D178" s="51" t="s">
        <v>2534</v>
      </c>
      <c r="E178" s="51">
        <f>IF(Table1[[#This Row],[M5B]]="",Table1[[#This Row],[M5B_h]],SUM(Table1[[#This Row],[M5B_h]],Table1[[#This Row],[M5B]]))</f>
        <v>0</v>
      </c>
      <c r="F178" s="53"/>
      <c r="G178" s="53" t="str">
        <f>IF(Table1[[#This Row],[M1A]]="","",Table1[[#This Row],[M1A]]-Table1[[#This Row],[AWAL]])</f>
        <v/>
      </c>
      <c r="H178" s="53"/>
      <c r="I178" s="51" t="str">
        <f>IF(Table1[[#This Row],[M2A]]="","",SUM(Table1[[#This Row],[M2A]]-Table1[[#This Row],[M2B_h]]))</f>
        <v/>
      </c>
      <c r="J178" s="9"/>
      <c r="K178" s="51" t="str">
        <f>IF(Table1[[#This Row],[M3A]]="","",SUM(Table1[[#This Row],[M3A]]-Table1[[#This Row],[M3B_h]]))</f>
        <v/>
      </c>
      <c r="L178" s="9"/>
      <c r="M178" s="51" t="str">
        <f>IF(Table1[[#This Row],[M4A]]="","",SUM(Table1[[#This Row],[M4A]]-Table1[[#This Row],[M4B_h]]))</f>
        <v/>
      </c>
      <c r="O178" s="51" t="str">
        <f>IF(Table1[[#This Row],[M5A]]="","",SUM(Table1[[#This Row],[M5A]]-Table1[[#This Row],[M5B_h]]))</f>
        <v/>
      </c>
      <c r="P178" s="95">
        <f>SUM(Table1[[#This Row],[AWAL]],Table1[[#This Row],[M1B]])</f>
        <v>0</v>
      </c>
      <c r="Q178" s="95">
        <f>SUM(Table1[[#This Row],[M2B]],Table1[[#This Row],[M2B_h]])</f>
        <v>0</v>
      </c>
      <c r="R178" s="95">
        <f>SUM(Table1[[#This Row],[M3B]],Table1[[#This Row],[M3B_h]])</f>
        <v>0</v>
      </c>
      <c r="S178" s="95">
        <f>SUM(Table1[[#This Row],[M4B]],Table1[[#This Row],[M4B_h]])</f>
        <v>0</v>
      </c>
      <c r="T178" s="44"/>
      <c r="U178" s="44"/>
      <c r="V178" s="44"/>
      <c r="W178" s="44"/>
      <c r="X178" s="44"/>
      <c r="Y178" s="44"/>
      <c r="Z178" s="44"/>
      <c r="AA178" s="9" t="s">
        <v>3409</v>
      </c>
    </row>
    <row r="179" spans="1:27">
      <c r="A179" s="44">
        <f>IF(Table1[[#This Row],[NAMA BARANG]]="","",IF(Table1[[#This Row],[TT]]&lt;1,"",COUNT(A$2:A178)+1))</f>
        <v>56</v>
      </c>
      <c r="B179" s="9" t="s">
        <v>2584</v>
      </c>
      <c r="D179" s="51" t="s">
        <v>2632</v>
      </c>
      <c r="E179" s="52">
        <f>IF(Table1[[#This Row],[M5B]]="",Table1[[#This Row],[M5B_h]],SUM(Table1[[#This Row],[M5B_h]],Table1[[#This Row],[M5B]]))</f>
        <v>3</v>
      </c>
      <c r="F179" s="54"/>
      <c r="G179" s="54" t="str">
        <f>IF(Table1[[#This Row],[M1A]]="","",Table1[[#This Row],[M1A]]-Table1[[#This Row],[AWAL]])</f>
        <v/>
      </c>
      <c r="H179" s="54"/>
      <c r="I179" s="51" t="str">
        <f>IF(Table1[[#This Row],[M2A]]="","",SUM(Table1[[#This Row],[M2A]]-Table1[[#This Row],[M2B_h]]))</f>
        <v/>
      </c>
      <c r="K179" s="52" t="str">
        <f>IF(Table1[[#This Row],[M3A]]="","",SUM(Table1[[#This Row],[M3A]]-Table1[[#This Row],[M3B_h]]))</f>
        <v/>
      </c>
      <c r="L179" s="51">
        <v>3</v>
      </c>
      <c r="M179" s="52">
        <f>IF(Table1[[#This Row],[M4A]]="","",SUM(Table1[[#This Row],[M4A]]-Table1[[#This Row],[M4B_h]]))</f>
        <v>3</v>
      </c>
      <c r="N179" s="52"/>
      <c r="O179" s="52" t="str">
        <f>IF(Table1[[#This Row],[M5A]]="","",SUM(Table1[[#This Row],[M5A]]-Table1[[#This Row],[M5B_h]]))</f>
        <v/>
      </c>
      <c r="P179" s="95">
        <f>SUM(Table1[[#This Row],[AWAL]],Table1[[#This Row],[M1B]])</f>
        <v>0</v>
      </c>
      <c r="Q179" s="95">
        <f>SUM(Table1[[#This Row],[M2B]],Table1[[#This Row],[M2B_h]])</f>
        <v>0</v>
      </c>
      <c r="R179" s="95">
        <f>SUM(Table1[[#This Row],[M3B]],Table1[[#This Row],[M3B_h]])</f>
        <v>0</v>
      </c>
      <c r="S179" s="95">
        <f>SUM(Table1[[#This Row],[M4B]],Table1[[#This Row],[M4B_h]])</f>
        <v>3</v>
      </c>
      <c r="T179" s="44"/>
      <c r="U179" s="44"/>
      <c r="V179" s="44"/>
      <c r="W179" s="44"/>
      <c r="X179" s="44"/>
      <c r="Y179" s="44"/>
      <c r="Z179" s="44"/>
      <c r="AA179" s="9" t="s">
        <v>3410</v>
      </c>
    </row>
    <row r="180" spans="1:27">
      <c r="A180" s="44" t="str">
        <f>IF(Table1[[#This Row],[NAMA BARANG]]="","",IF(Table1[[#This Row],[TT]]&lt;1,"",COUNT(A$2:A179)+1))</f>
        <v/>
      </c>
      <c r="B180" s="9" t="s">
        <v>2585</v>
      </c>
      <c r="D180" s="51" t="s">
        <v>2633</v>
      </c>
      <c r="E180" s="52">
        <f>IF(Table1[[#This Row],[M5B]]="",Table1[[#This Row],[M5B_h]],SUM(Table1[[#This Row],[M5B_h]],Table1[[#This Row],[M5B]]))</f>
        <v>0</v>
      </c>
      <c r="F180" s="54"/>
      <c r="G180" s="54" t="str">
        <f>IF(Table1[[#This Row],[M1A]]="","",Table1[[#This Row],[M1A]]-Table1[[#This Row],[AWAL]])</f>
        <v/>
      </c>
      <c r="H180" s="54"/>
      <c r="I180" s="51" t="str">
        <f>IF(Table1[[#This Row],[M2A]]="","",SUM(Table1[[#This Row],[M2A]]-Table1[[#This Row],[M2B_h]]))</f>
        <v/>
      </c>
      <c r="K180" s="52" t="str">
        <f>IF(Table1[[#This Row],[M3A]]="","",SUM(Table1[[#This Row],[M3A]]-Table1[[#This Row],[M3B_h]]))</f>
        <v/>
      </c>
      <c r="M180" s="52" t="str">
        <f>IF(Table1[[#This Row],[M4A]]="","",SUM(Table1[[#This Row],[M4A]]-Table1[[#This Row],[M4B_h]]))</f>
        <v/>
      </c>
      <c r="N180" s="52"/>
      <c r="O180" s="52" t="str">
        <f>IF(Table1[[#This Row],[M5A]]="","",SUM(Table1[[#This Row],[M5A]]-Table1[[#This Row],[M5B_h]]))</f>
        <v/>
      </c>
      <c r="P180" s="95">
        <f>SUM(Table1[[#This Row],[AWAL]],Table1[[#This Row],[M1B]])</f>
        <v>0</v>
      </c>
      <c r="Q180" s="95">
        <f>SUM(Table1[[#This Row],[M2B]],Table1[[#This Row],[M2B_h]])</f>
        <v>0</v>
      </c>
      <c r="R180" s="95">
        <f>SUM(Table1[[#This Row],[M3B]],Table1[[#This Row],[M3B_h]])</f>
        <v>0</v>
      </c>
      <c r="S180" s="95">
        <f>SUM(Table1[[#This Row],[M4B]],Table1[[#This Row],[M4B_h]])</f>
        <v>0</v>
      </c>
      <c r="T180" s="44"/>
      <c r="U180" s="44"/>
      <c r="V180" s="44"/>
      <c r="W180" s="44"/>
      <c r="X180" s="44"/>
      <c r="Y180" s="44"/>
      <c r="Z180" s="44"/>
      <c r="AA180" s="9" t="s">
        <v>3411</v>
      </c>
    </row>
    <row r="181" spans="1:27">
      <c r="A181" s="44" t="str">
        <f>IF(Table1[[#This Row],[NAMA BARANG]]="","",IF(Table1[[#This Row],[TT]]&lt;1,"",COUNT(A$2:A180)+1))</f>
        <v/>
      </c>
      <c r="B181" s="9" t="s">
        <v>2586</v>
      </c>
      <c r="D181" s="51" t="s">
        <v>2634</v>
      </c>
      <c r="E181" s="52">
        <f>IF(Table1[[#This Row],[M5B]]="",Table1[[#This Row],[M5B_h]],SUM(Table1[[#This Row],[M5B_h]],Table1[[#This Row],[M5B]]))</f>
        <v>0</v>
      </c>
      <c r="F181" s="54"/>
      <c r="G181" s="54" t="str">
        <f>IF(Table1[[#This Row],[M1A]]="","",Table1[[#This Row],[M1A]]-Table1[[#This Row],[AWAL]])</f>
        <v/>
      </c>
      <c r="H181" s="54"/>
      <c r="I181" s="51" t="str">
        <f>IF(Table1[[#This Row],[M2A]]="","",SUM(Table1[[#This Row],[M2A]]-Table1[[#This Row],[M2B_h]]))</f>
        <v/>
      </c>
      <c r="K181" s="52" t="str">
        <f>IF(Table1[[#This Row],[M3A]]="","",SUM(Table1[[#This Row],[M3A]]-Table1[[#This Row],[M3B_h]]))</f>
        <v/>
      </c>
      <c r="M181" s="52" t="str">
        <f>IF(Table1[[#This Row],[M4A]]="","",SUM(Table1[[#This Row],[M4A]]-Table1[[#This Row],[M4B_h]]))</f>
        <v/>
      </c>
      <c r="N181" s="52"/>
      <c r="O181" s="52" t="str">
        <f>IF(Table1[[#This Row],[M5A]]="","",SUM(Table1[[#This Row],[M5A]]-Table1[[#This Row],[M5B_h]]))</f>
        <v/>
      </c>
      <c r="P181" s="95">
        <f>SUM(Table1[[#This Row],[AWAL]],Table1[[#This Row],[M1B]])</f>
        <v>0</v>
      </c>
      <c r="Q181" s="95">
        <f>SUM(Table1[[#This Row],[M2B]],Table1[[#This Row],[M2B_h]])</f>
        <v>0</v>
      </c>
      <c r="R181" s="95">
        <f>SUM(Table1[[#This Row],[M3B]],Table1[[#This Row],[M3B_h]])</f>
        <v>0</v>
      </c>
      <c r="S181" s="95">
        <f>SUM(Table1[[#This Row],[M4B]],Table1[[#This Row],[M4B_h]])</f>
        <v>0</v>
      </c>
      <c r="T181" s="44"/>
      <c r="U181" s="44"/>
      <c r="V181" s="44"/>
      <c r="W181" s="44"/>
      <c r="X181" s="44"/>
      <c r="Y181" s="44"/>
      <c r="Z181" s="44"/>
      <c r="AA181" s="9" t="s">
        <v>3412</v>
      </c>
    </row>
    <row r="182" spans="1:27">
      <c r="A182" s="44" t="str">
        <f>IF(Table1[[#This Row],[NAMA BARANG]]="","",IF(Table1[[#This Row],[TT]]&lt;1,"",COUNT(A$2:A181)+1))</f>
        <v/>
      </c>
      <c r="B182" s="9" t="s">
        <v>4019</v>
      </c>
      <c r="D182" s="51">
        <v>24</v>
      </c>
      <c r="E182" s="52">
        <f>IF(Table1[[#This Row],[M5B]]="",Table1[[#This Row],[M5B_h]],SUM(Table1[[#This Row],[M5B_h]],Table1[[#This Row],[M5B]]))</f>
        <v>0</v>
      </c>
      <c r="F182" s="54"/>
      <c r="G182" s="54" t="str">
        <f>IF(Table1[[#This Row],[M1A]]="","",Table1[[#This Row],[M1A]]-Table1[[#This Row],[AWAL]])</f>
        <v/>
      </c>
      <c r="H182" s="54"/>
      <c r="I182" s="51" t="str">
        <f>IF(Table1[[#This Row],[M2A]]="","",SUM(Table1[[#This Row],[M2A]]-Table1[[#This Row],[M2B_h]]))</f>
        <v/>
      </c>
      <c r="K182" s="52" t="str">
        <f>IF(Table1[[#This Row],[M3A]]="","",SUM(Table1[[#This Row],[M3A]]-Table1[[#This Row],[M3B_h]]))</f>
        <v/>
      </c>
      <c r="M182" s="52" t="str">
        <f>IF(Table1[[#This Row],[M4A]]="","",SUM(Table1[[#This Row],[M4A]]-Table1[[#This Row],[M4B_h]]))</f>
        <v/>
      </c>
      <c r="N182" s="52"/>
      <c r="O182" s="52" t="str">
        <f>IF(Table1[[#This Row],[M5A]]="","",SUM(Table1[[#This Row],[M5A]]-Table1[[#This Row],[M5B_h]]))</f>
        <v/>
      </c>
      <c r="P182" s="95">
        <f>SUM(Table1[[#This Row],[AWAL]],Table1[[#This Row],[M1B]])</f>
        <v>0</v>
      </c>
      <c r="Q182" s="95">
        <f>SUM(Table1[[#This Row],[M2B]],Table1[[#This Row],[M2B_h]])</f>
        <v>0</v>
      </c>
      <c r="R182" s="95">
        <f>SUM(Table1[[#This Row],[M3B]],Table1[[#This Row],[M3B_h]])</f>
        <v>0</v>
      </c>
      <c r="S182" s="95">
        <f>SUM(Table1[[#This Row],[M4B]],Table1[[#This Row],[M4B_h]])</f>
        <v>0</v>
      </c>
      <c r="T182" s="44"/>
      <c r="U182" s="44"/>
      <c r="V182" s="44"/>
      <c r="W182" s="44"/>
      <c r="X182" s="44"/>
      <c r="Y182" s="44"/>
      <c r="Z182" s="44"/>
      <c r="AA182" s="9" t="s">
        <v>3413</v>
      </c>
    </row>
    <row r="183" spans="1:27">
      <c r="A183" s="44" t="str">
        <f>IF(Table1[[#This Row],[NAMA BARANG]]="","",IF(Table1[[#This Row],[TT]]&lt;1,"",COUNT(A$2:A182)+1))</f>
        <v/>
      </c>
      <c r="B183" s="9" t="s">
        <v>3036</v>
      </c>
      <c r="D183" s="51" t="s">
        <v>2707</v>
      </c>
      <c r="E183" s="52">
        <f>IF(Table1[[#This Row],[M5B]]="",Table1[[#This Row],[M5B_h]],SUM(Table1[[#This Row],[M5B_h]],Table1[[#This Row],[M5B]]))</f>
        <v>0</v>
      </c>
      <c r="F183" s="54"/>
      <c r="G183" s="54" t="str">
        <f>IF(Table1[[#This Row],[M1A]]="","",Table1[[#This Row],[M1A]]-Table1[[#This Row],[AWAL]])</f>
        <v/>
      </c>
      <c r="H183" s="54"/>
      <c r="I183" s="52" t="str">
        <f>IF(Table1[[#This Row],[M2A]]="","",SUM(Table1[[#This Row],[M2A]]-Table1[[#This Row],[M2B_h]]))</f>
        <v/>
      </c>
      <c r="K183" s="52" t="str">
        <f>IF(Table1[[#This Row],[M3A]]="","",SUM(Table1[[#This Row],[M3A]]-Table1[[#This Row],[M3B_h]]))</f>
        <v/>
      </c>
      <c r="M183" s="52" t="str">
        <f>IF(Table1[[#This Row],[M4A]]="","",SUM(Table1[[#This Row],[M4A]]-Table1[[#This Row],[M4B_h]]))</f>
        <v/>
      </c>
      <c r="N183" s="52"/>
      <c r="O183" s="52" t="str">
        <f>IF(Table1[[#This Row],[M5A]]="","",SUM(Table1[[#This Row],[M5A]]-Table1[[#This Row],[M5B_h]]))</f>
        <v/>
      </c>
      <c r="P183" s="95">
        <f>SUM(Table1[[#This Row],[AWAL]],Table1[[#This Row],[M1B]])</f>
        <v>0</v>
      </c>
      <c r="Q183" s="95">
        <f>SUM(Table1[[#This Row],[M2B]],Table1[[#This Row],[M2B_h]])</f>
        <v>0</v>
      </c>
      <c r="R183" s="95">
        <f>SUM(Table1[[#This Row],[M3B]],Table1[[#This Row],[M3B_h]])</f>
        <v>0</v>
      </c>
      <c r="S183" s="95">
        <f>SUM(Table1[[#This Row],[M4B]],Table1[[#This Row],[M4B_h]])</f>
        <v>0</v>
      </c>
      <c r="T183" s="44"/>
      <c r="U183" s="44"/>
      <c r="V183" s="44"/>
      <c r="W183" s="44"/>
      <c r="X183" s="44"/>
      <c r="Y183" s="44"/>
      <c r="Z183" s="44"/>
      <c r="AA183" s="9" t="s">
        <v>3414</v>
      </c>
    </row>
    <row r="184" spans="1:27">
      <c r="A184" s="44" t="str">
        <f>IF(Table1[[#This Row],[NAMA BARANG]]="","",IF(Table1[[#This Row],[TT]]&lt;1,"",COUNT(A$2:A183)+1))</f>
        <v/>
      </c>
      <c r="B184" s="9" t="s">
        <v>2777</v>
      </c>
      <c r="D184" s="51" t="s">
        <v>2707</v>
      </c>
      <c r="E184" s="52">
        <f>IF(Table1[[#This Row],[M5B]]="",Table1[[#This Row],[M5B_h]],SUM(Table1[[#This Row],[M5B_h]],Table1[[#This Row],[M5B]]))</f>
        <v>0</v>
      </c>
      <c r="F184" s="54"/>
      <c r="G184" s="54" t="str">
        <f>IF(Table1[[#This Row],[M1A]]="","",Table1[[#This Row],[M1A]]-Table1[[#This Row],[AWAL]])</f>
        <v/>
      </c>
      <c r="H184" s="54"/>
      <c r="I184" s="51" t="str">
        <f>IF(Table1[[#This Row],[M2A]]="","",SUM(Table1[[#This Row],[M2A]]-Table1[[#This Row],[M2B_h]]))</f>
        <v/>
      </c>
      <c r="K184" s="52" t="str">
        <f>IF(Table1[[#This Row],[M3A]]="","",SUM(Table1[[#This Row],[M3A]]-Table1[[#This Row],[M3B_h]]))</f>
        <v/>
      </c>
      <c r="M184" s="52" t="str">
        <f>IF(Table1[[#This Row],[M4A]]="","",SUM(Table1[[#This Row],[M4A]]-Table1[[#This Row],[M4B_h]]))</f>
        <v/>
      </c>
      <c r="N184" s="52"/>
      <c r="O184" s="52" t="str">
        <f>IF(Table1[[#This Row],[M5A]]="","",SUM(Table1[[#This Row],[M5A]]-Table1[[#This Row],[M5B_h]]))</f>
        <v/>
      </c>
      <c r="P184" s="95">
        <f>SUM(Table1[[#This Row],[AWAL]],Table1[[#This Row],[M1B]])</f>
        <v>0</v>
      </c>
      <c r="Q184" s="95">
        <f>SUM(Table1[[#This Row],[M2B]],Table1[[#This Row],[M2B_h]])</f>
        <v>0</v>
      </c>
      <c r="R184" s="95">
        <f>SUM(Table1[[#This Row],[M3B]],Table1[[#This Row],[M3B_h]])</f>
        <v>0</v>
      </c>
      <c r="S184" s="95">
        <f>SUM(Table1[[#This Row],[M4B]],Table1[[#This Row],[M4B_h]])</f>
        <v>0</v>
      </c>
      <c r="T184" s="44"/>
      <c r="U184" s="44"/>
      <c r="V184" s="44"/>
      <c r="W184" s="44"/>
      <c r="X184" s="44"/>
      <c r="Y184" s="44"/>
      <c r="Z184" s="44"/>
      <c r="AA184" s="9" t="s">
        <v>3415</v>
      </c>
    </row>
    <row r="185" spans="1:27">
      <c r="A185" s="44" t="str">
        <f>IF(Table1[[#This Row],[NAMA BARANG]]="","",IF(Table1[[#This Row],[TT]]&lt;1,"",COUNT(A$2:A184)+1))</f>
        <v/>
      </c>
      <c r="B185" s="9" t="s">
        <v>3085</v>
      </c>
      <c r="D185" s="51">
        <v>72</v>
      </c>
      <c r="E185" s="52">
        <f>IF(Table1[[#This Row],[M5B]]="",Table1[[#This Row],[M5B_h]],SUM(Table1[[#This Row],[M5B_h]],Table1[[#This Row],[M5B]]))</f>
        <v>0</v>
      </c>
      <c r="F185" s="54"/>
      <c r="G185" s="54" t="str">
        <f>IF(Table1[[#This Row],[M1A]]="","",Table1[[#This Row],[M1A]]-Table1[[#This Row],[AWAL]])</f>
        <v/>
      </c>
      <c r="H185" s="54"/>
      <c r="I185" s="52" t="str">
        <f>IF(Table1[[#This Row],[M2A]]="","",SUM(Table1[[#This Row],[M2A]]-Table1[[#This Row],[M2B_h]]))</f>
        <v/>
      </c>
      <c r="K185" s="52" t="str">
        <f>IF(Table1[[#This Row],[M3A]]="","",SUM(Table1[[#This Row],[M3A]]-Table1[[#This Row],[M3B_h]]))</f>
        <v/>
      </c>
      <c r="M185" s="52" t="str">
        <f>IF(Table1[[#This Row],[M4A]]="","",SUM(Table1[[#This Row],[M4A]]-Table1[[#This Row],[M4B_h]]))</f>
        <v/>
      </c>
      <c r="N185" s="52"/>
      <c r="O185" s="52" t="str">
        <f>IF(Table1[[#This Row],[M5A]]="","",SUM(Table1[[#This Row],[M5A]]-Table1[[#This Row],[M5B_h]]))</f>
        <v/>
      </c>
      <c r="P185" s="95">
        <f>SUM(Table1[[#This Row],[AWAL]],Table1[[#This Row],[M1B]])</f>
        <v>0</v>
      </c>
      <c r="Q185" s="95">
        <f>SUM(Table1[[#This Row],[M2B]],Table1[[#This Row],[M2B_h]])</f>
        <v>0</v>
      </c>
      <c r="R185" s="95">
        <f>SUM(Table1[[#This Row],[M3B]],Table1[[#This Row],[M3B_h]])</f>
        <v>0</v>
      </c>
      <c r="S185" s="95">
        <f>SUM(Table1[[#This Row],[M4B]],Table1[[#This Row],[M4B_h]])</f>
        <v>0</v>
      </c>
      <c r="T185" s="44"/>
      <c r="U185" s="44"/>
      <c r="V185" s="44"/>
      <c r="W185" s="44"/>
      <c r="X185" s="44"/>
      <c r="Y185" s="44"/>
      <c r="Z185" s="44"/>
      <c r="AA185" s="9" t="s">
        <v>3416</v>
      </c>
    </row>
    <row r="186" spans="1:27">
      <c r="A186" s="44" t="str">
        <f>IF(Table1[[#This Row],[NAMA BARANG]]="","",IF(Table1[[#This Row],[TT]]&lt;1,"",COUNT(A$2:A185)+1))</f>
        <v/>
      </c>
      <c r="B186" s="9" t="s">
        <v>2783</v>
      </c>
      <c r="D186" s="51">
        <v>144</v>
      </c>
      <c r="E186" s="52">
        <f>IF(Table1[[#This Row],[M5B]]="",Table1[[#This Row],[M5B_h]],SUM(Table1[[#This Row],[M5B_h]],Table1[[#This Row],[M5B]]))</f>
        <v>0</v>
      </c>
      <c r="F186" s="54"/>
      <c r="G186" s="54" t="str">
        <f>IF(Table1[[#This Row],[M1A]]="","",Table1[[#This Row],[M1A]]-Table1[[#This Row],[AWAL]])</f>
        <v/>
      </c>
      <c r="H186" s="54"/>
      <c r="I186" s="51" t="str">
        <f>IF(Table1[[#This Row],[M2A]]="","",SUM(Table1[[#This Row],[M2A]]-Table1[[#This Row],[M2B_h]]))</f>
        <v/>
      </c>
      <c r="K186" s="52" t="str">
        <f>IF(Table1[[#This Row],[M3A]]="","",SUM(Table1[[#This Row],[M3A]]-Table1[[#This Row],[M3B_h]]))</f>
        <v/>
      </c>
      <c r="M186" s="52" t="str">
        <f>IF(Table1[[#This Row],[M4A]]="","",SUM(Table1[[#This Row],[M4A]]-Table1[[#This Row],[M4B_h]]))</f>
        <v/>
      </c>
      <c r="N186" s="52"/>
      <c r="O186" s="52" t="str">
        <f>IF(Table1[[#This Row],[M5A]]="","",SUM(Table1[[#This Row],[M5A]]-Table1[[#This Row],[M5B_h]]))</f>
        <v/>
      </c>
      <c r="P186" s="95">
        <f>SUM(Table1[[#This Row],[AWAL]],Table1[[#This Row],[M1B]])</f>
        <v>0</v>
      </c>
      <c r="Q186" s="95">
        <f>SUM(Table1[[#This Row],[M2B]],Table1[[#This Row],[M2B_h]])</f>
        <v>0</v>
      </c>
      <c r="R186" s="95">
        <f>SUM(Table1[[#This Row],[M3B]],Table1[[#This Row],[M3B_h]])</f>
        <v>0</v>
      </c>
      <c r="S186" s="95">
        <f>SUM(Table1[[#This Row],[M4B]],Table1[[#This Row],[M4B_h]])</f>
        <v>0</v>
      </c>
      <c r="T186" s="44"/>
      <c r="U186" s="44"/>
      <c r="V186" s="44"/>
      <c r="W186" s="44"/>
      <c r="X186" s="44"/>
      <c r="Y186" s="44"/>
      <c r="Z186" s="44"/>
      <c r="AA186" s="9" t="s">
        <v>3417</v>
      </c>
    </row>
    <row r="187" spans="1:27">
      <c r="A187" s="44" t="str">
        <f>IF(Table1[[#This Row],[NAMA BARANG]]="","",IF(Table1[[#This Row],[TT]]&lt;1,"",COUNT(A$2:A186)+1))</f>
        <v/>
      </c>
      <c r="B187" s="9" t="s">
        <v>2780</v>
      </c>
      <c r="D187" s="51" t="s">
        <v>2707</v>
      </c>
      <c r="E187" s="52">
        <f>IF(Table1[[#This Row],[M5B]]="",Table1[[#This Row],[M5B_h]],SUM(Table1[[#This Row],[M5B_h]],Table1[[#This Row],[M5B]]))</f>
        <v>0</v>
      </c>
      <c r="F187" s="54"/>
      <c r="G187" s="54" t="str">
        <f>IF(Table1[[#This Row],[M1A]]="","",Table1[[#This Row],[M1A]]-Table1[[#This Row],[AWAL]])</f>
        <v/>
      </c>
      <c r="H187" s="54"/>
      <c r="I187" s="51" t="str">
        <f>IF(Table1[[#This Row],[M2A]]="","",SUM(Table1[[#This Row],[M2A]]-Table1[[#This Row],[M2B_h]]))</f>
        <v/>
      </c>
      <c r="K187" s="52" t="str">
        <f>IF(Table1[[#This Row],[M3A]]="","",SUM(Table1[[#This Row],[M3A]]-Table1[[#This Row],[M3B_h]]))</f>
        <v/>
      </c>
      <c r="M187" s="52" t="str">
        <f>IF(Table1[[#This Row],[M4A]]="","",SUM(Table1[[#This Row],[M4A]]-Table1[[#This Row],[M4B_h]]))</f>
        <v/>
      </c>
      <c r="N187" s="52"/>
      <c r="O187" s="52" t="str">
        <f>IF(Table1[[#This Row],[M5A]]="","",SUM(Table1[[#This Row],[M5A]]-Table1[[#This Row],[M5B_h]]))</f>
        <v/>
      </c>
      <c r="P187" s="95">
        <f>SUM(Table1[[#This Row],[AWAL]],Table1[[#This Row],[M1B]])</f>
        <v>0</v>
      </c>
      <c r="Q187" s="95">
        <f>SUM(Table1[[#This Row],[M2B]],Table1[[#This Row],[M2B_h]])</f>
        <v>0</v>
      </c>
      <c r="R187" s="95">
        <f>SUM(Table1[[#This Row],[M3B]],Table1[[#This Row],[M3B_h]])</f>
        <v>0</v>
      </c>
      <c r="S187" s="95">
        <f>SUM(Table1[[#This Row],[M4B]],Table1[[#This Row],[M4B_h]])</f>
        <v>0</v>
      </c>
      <c r="T187" s="44"/>
      <c r="U187" s="44"/>
      <c r="V187" s="44"/>
      <c r="W187" s="44"/>
      <c r="X187" s="44"/>
      <c r="Y187" s="44"/>
      <c r="Z187" s="44"/>
      <c r="AA187" s="9" t="s">
        <v>3418</v>
      </c>
    </row>
    <row r="188" spans="1:27">
      <c r="A188" s="44" t="str">
        <f>IF(Table1[[#This Row],[NAMA BARANG]]="","",IF(Table1[[#This Row],[TT]]&lt;1,"",COUNT(A$2:A187)+1))</f>
        <v/>
      </c>
      <c r="B188" s="9" t="s">
        <v>2781</v>
      </c>
      <c r="D188" s="51">
        <v>36</v>
      </c>
      <c r="E188" s="52">
        <f>IF(Table1[[#This Row],[M5B]]="",Table1[[#This Row],[M5B_h]],SUM(Table1[[#This Row],[M5B_h]],Table1[[#This Row],[M5B]]))</f>
        <v>0</v>
      </c>
      <c r="F188" s="54"/>
      <c r="G188" s="54" t="str">
        <f>IF(Table1[[#This Row],[M1A]]="","",Table1[[#This Row],[M1A]]-Table1[[#This Row],[AWAL]])</f>
        <v/>
      </c>
      <c r="H188" s="54"/>
      <c r="I188" s="51" t="str">
        <f>IF(Table1[[#This Row],[M2A]]="","",SUM(Table1[[#This Row],[M2A]]-Table1[[#This Row],[M2B_h]]))</f>
        <v/>
      </c>
      <c r="K188" s="52" t="str">
        <f>IF(Table1[[#This Row],[M3A]]="","",SUM(Table1[[#This Row],[M3A]]-Table1[[#This Row],[M3B_h]]))</f>
        <v/>
      </c>
      <c r="M188" s="52" t="str">
        <f>IF(Table1[[#This Row],[M4A]]="","",SUM(Table1[[#This Row],[M4A]]-Table1[[#This Row],[M4B_h]]))</f>
        <v/>
      </c>
      <c r="N188" s="52"/>
      <c r="O188" s="52" t="str">
        <f>IF(Table1[[#This Row],[M5A]]="","",SUM(Table1[[#This Row],[M5A]]-Table1[[#This Row],[M5B_h]]))</f>
        <v/>
      </c>
      <c r="P188" s="95">
        <f>SUM(Table1[[#This Row],[AWAL]],Table1[[#This Row],[M1B]])</f>
        <v>0</v>
      </c>
      <c r="Q188" s="95">
        <f>SUM(Table1[[#This Row],[M2B]],Table1[[#This Row],[M2B_h]])</f>
        <v>0</v>
      </c>
      <c r="R188" s="95">
        <f>SUM(Table1[[#This Row],[M3B]],Table1[[#This Row],[M3B_h]])</f>
        <v>0</v>
      </c>
      <c r="S188" s="95">
        <f>SUM(Table1[[#This Row],[M4B]],Table1[[#This Row],[M4B_h]])</f>
        <v>0</v>
      </c>
      <c r="T188" s="44"/>
      <c r="U188" s="44"/>
      <c r="V188" s="44"/>
      <c r="W188" s="44"/>
      <c r="X188" s="44"/>
      <c r="Y188" s="44"/>
      <c r="Z188" s="44"/>
      <c r="AA188" s="9" t="s">
        <v>3419</v>
      </c>
    </row>
    <row r="189" spans="1:27">
      <c r="A189" s="44" t="str">
        <f>IF(Table1[[#This Row],[NAMA BARANG]]="","",IF(Table1[[#This Row],[TT]]&lt;1,"",COUNT(A$2:A188)+1))</f>
        <v/>
      </c>
      <c r="B189" s="9" t="s">
        <v>2782</v>
      </c>
      <c r="D189" s="51" t="s">
        <v>2542</v>
      </c>
      <c r="E189" s="52">
        <f>IF(Table1[[#This Row],[M5B]]="",Table1[[#This Row],[M5B_h]],SUM(Table1[[#This Row],[M5B_h]],Table1[[#This Row],[M5B]]))</f>
        <v>0</v>
      </c>
      <c r="F189" s="54"/>
      <c r="G189" s="54" t="str">
        <f>IF(Table1[[#This Row],[M1A]]="","",Table1[[#This Row],[M1A]]-Table1[[#This Row],[AWAL]])</f>
        <v/>
      </c>
      <c r="H189" s="54"/>
      <c r="I189" s="51" t="str">
        <f>IF(Table1[[#This Row],[M2A]]="","",SUM(Table1[[#This Row],[M2A]]-Table1[[#This Row],[M2B_h]]))</f>
        <v/>
      </c>
      <c r="K189" s="52" t="str">
        <f>IF(Table1[[#This Row],[M3A]]="","",SUM(Table1[[#This Row],[M3A]]-Table1[[#This Row],[M3B_h]]))</f>
        <v/>
      </c>
      <c r="M189" s="52" t="str">
        <f>IF(Table1[[#This Row],[M4A]]="","",SUM(Table1[[#This Row],[M4A]]-Table1[[#This Row],[M4B_h]]))</f>
        <v/>
      </c>
      <c r="N189" s="52"/>
      <c r="O189" s="52" t="str">
        <f>IF(Table1[[#This Row],[M5A]]="","",SUM(Table1[[#This Row],[M5A]]-Table1[[#This Row],[M5B_h]]))</f>
        <v/>
      </c>
      <c r="P189" s="95">
        <f>SUM(Table1[[#This Row],[AWAL]],Table1[[#This Row],[M1B]])</f>
        <v>0</v>
      </c>
      <c r="Q189" s="95">
        <f>SUM(Table1[[#This Row],[M2B]],Table1[[#This Row],[M2B_h]])</f>
        <v>0</v>
      </c>
      <c r="R189" s="95">
        <f>SUM(Table1[[#This Row],[M3B]],Table1[[#This Row],[M3B_h]])</f>
        <v>0</v>
      </c>
      <c r="S189" s="95">
        <f>SUM(Table1[[#This Row],[M4B]],Table1[[#This Row],[M4B_h]])</f>
        <v>0</v>
      </c>
      <c r="T189" s="44"/>
      <c r="U189" s="44"/>
      <c r="V189" s="44"/>
      <c r="W189" s="44"/>
      <c r="X189" s="44"/>
      <c r="Y189" s="44"/>
      <c r="Z189" s="44"/>
      <c r="AA189" s="9" t="s">
        <v>3420</v>
      </c>
    </row>
    <row r="190" spans="1:27">
      <c r="A190" s="44" t="str">
        <f>IF(Table1[[#This Row],[NAMA BARANG]]="","",IF(Table1[[#This Row],[TT]]&lt;1,"",COUNT(A$2:A189)+1))</f>
        <v/>
      </c>
      <c r="B190" s="9" t="s">
        <v>2778</v>
      </c>
      <c r="D190" s="51" t="s">
        <v>2779</v>
      </c>
      <c r="E190" s="52">
        <f>IF(Table1[[#This Row],[M5B]]="",Table1[[#This Row],[M5B_h]],SUM(Table1[[#This Row],[M5B_h]],Table1[[#This Row],[M5B]]))</f>
        <v>0</v>
      </c>
      <c r="F190" s="54"/>
      <c r="G190" s="54" t="str">
        <f>IF(Table1[[#This Row],[M1A]]="","",Table1[[#This Row],[M1A]]-Table1[[#This Row],[AWAL]])</f>
        <v/>
      </c>
      <c r="H190" s="54"/>
      <c r="I190" s="51" t="str">
        <f>IF(Table1[[#This Row],[M2A]]="","",SUM(Table1[[#This Row],[M2A]]-Table1[[#This Row],[M2B_h]]))</f>
        <v/>
      </c>
      <c r="K190" s="52" t="str">
        <f>IF(Table1[[#This Row],[M3A]]="","",SUM(Table1[[#This Row],[M3A]]-Table1[[#This Row],[M3B_h]]))</f>
        <v/>
      </c>
      <c r="M190" s="52" t="str">
        <f>IF(Table1[[#This Row],[M4A]]="","",SUM(Table1[[#This Row],[M4A]]-Table1[[#This Row],[M4B_h]]))</f>
        <v/>
      </c>
      <c r="N190" s="52"/>
      <c r="O190" s="52" t="str">
        <f>IF(Table1[[#This Row],[M5A]]="","",SUM(Table1[[#This Row],[M5A]]-Table1[[#This Row],[M5B_h]]))</f>
        <v/>
      </c>
      <c r="P190" s="95">
        <f>SUM(Table1[[#This Row],[AWAL]],Table1[[#This Row],[M1B]])</f>
        <v>0</v>
      </c>
      <c r="Q190" s="95">
        <f>SUM(Table1[[#This Row],[M2B]],Table1[[#This Row],[M2B_h]])</f>
        <v>0</v>
      </c>
      <c r="R190" s="95">
        <f>SUM(Table1[[#This Row],[M3B]],Table1[[#This Row],[M3B_h]])</f>
        <v>0</v>
      </c>
      <c r="S190" s="95">
        <f>SUM(Table1[[#This Row],[M4B]],Table1[[#This Row],[M4B_h]])</f>
        <v>0</v>
      </c>
      <c r="T190" s="44"/>
      <c r="U190" s="44"/>
      <c r="V190" s="44"/>
      <c r="W190" s="44"/>
      <c r="X190" s="44"/>
      <c r="Y190" s="44"/>
      <c r="Z190" s="44"/>
      <c r="AA190" s="9" t="s">
        <v>3421</v>
      </c>
    </row>
    <row r="191" spans="1:27">
      <c r="A191" s="44">
        <f>IF(Table1[[#This Row],[NAMA BARANG]]="","",IF(Table1[[#This Row],[TT]]&lt;1,"",COUNT(A$2:A190)+1))</f>
        <v>57</v>
      </c>
      <c r="B191" s="9" t="s">
        <v>4285</v>
      </c>
      <c r="D191" s="51" t="s">
        <v>2511</v>
      </c>
      <c r="E191" s="52">
        <f>IF(Table1[[#This Row],[M5B]]="",Table1[[#This Row],[M5B_h]],SUM(Table1[[#This Row],[M5B_h]],Table1[[#This Row],[M5B]]))</f>
        <v>2</v>
      </c>
      <c r="F191" s="54"/>
      <c r="G191" s="54" t="str">
        <f>IF(Table1[[#This Row],[M1A]]="","",Table1[[#This Row],[M1A]]-Table1[[#This Row],[AWAL]])</f>
        <v/>
      </c>
      <c r="H191" s="54"/>
      <c r="I191" s="51" t="str">
        <f>IF(Table1[[#This Row],[M2A]]="","",SUM(Table1[[#This Row],[M2A]]-Table1[[#This Row],[M2B_h]]))</f>
        <v/>
      </c>
      <c r="K191" s="52" t="str">
        <f>IF(Table1[[#This Row],[M3A]]="","",SUM(Table1[[#This Row],[M3A]]-Table1[[#This Row],[M3B_h]]))</f>
        <v/>
      </c>
      <c r="L191" s="51">
        <v>2</v>
      </c>
      <c r="M191" s="52">
        <f>IF(Table1[[#This Row],[M4A]]="","",SUM(Table1[[#This Row],[M4A]]-Table1[[#This Row],[M4B_h]]))</f>
        <v>2</v>
      </c>
      <c r="N191" s="52"/>
      <c r="O191" s="52" t="str">
        <f>IF(Table1[[#This Row],[M5A]]="","",SUM(Table1[[#This Row],[M5A]]-Table1[[#This Row],[M5B_h]]))</f>
        <v/>
      </c>
      <c r="P191" s="95">
        <f>SUM(Table1[[#This Row],[AWAL]],Table1[[#This Row],[M1B]])</f>
        <v>0</v>
      </c>
      <c r="Q191" s="95">
        <f>SUM(Table1[[#This Row],[M2B]],Table1[[#This Row],[M2B_h]])</f>
        <v>0</v>
      </c>
      <c r="R191" s="95">
        <f>SUM(Table1[[#This Row],[M3B]],Table1[[#This Row],[M3B_h]])</f>
        <v>0</v>
      </c>
      <c r="S191" s="95">
        <f>SUM(Table1[[#This Row],[M4B]],Table1[[#This Row],[M4B_h]])</f>
        <v>2</v>
      </c>
      <c r="T191" s="44"/>
      <c r="U191" s="44"/>
      <c r="V191" s="44"/>
      <c r="W191" s="44"/>
      <c r="X191" s="44"/>
      <c r="Y191" s="44"/>
      <c r="Z191" s="44"/>
      <c r="AA191" s="9" t="s">
        <v>3422</v>
      </c>
    </row>
    <row r="192" spans="1:27">
      <c r="A192" s="44" t="str">
        <f>IF(Table1[[#This Row],[NAMA BARANG]]="","",IF(Table1[[#This Row],[TT]]&lt;1,"",COUNT(A$2:A191)+1))</f>
        <v/>
      </c>
      <c r="B192" s="9" t="s">
        <v>2587</v>
      </c>
      <c r="D192" s="51" t="s">
        <v>2511</v>
      </c>
      <c r="E192" s="52">
        <f>IF(Table1[[#This Row],[M5B]]="",Table1[[#This Row],[M5B_h]],SUM(Table1[[#This Row],[M5B_h]],Table1[[#This Row],[M5B]]))</f>
        <v>0</v>
      </c>
      <c r="F192" s="54"/>
      <c r="G192" s="54" t="str">
        <f>IF(Table1[[#This Row],[M1A]]="","",Table1[[#This Row],[M1A]]-Table1[[#This Row],[AWAL]])</f>
        <v/>
      </c>
      <c r="H192" s="54"/>
      <c r="I192" s="51" t="str">
        <f>IF(Table1[[#This Row],[M2A]]="","",SUM(Table1[[#This Row],[M2A]]-Table1[[#This Row],[M2B_h]]))</f>
        <v/>
      </c>
      <c r="K192" s="52" t="str">
        <f>IF(Table1[[#This Row],[M3A]]="","",SUM(Table1[[#This Row],[M3A]]-Table1[[#This Row],[M3B_h]]))</f>
        <v/>
      </c>
      <c r="M192" s="52" t="str">
        <f>IF(Table1[[#This Row],[M4A]]="","",SUM(Table1[[#This Row],[M4A]]-Table1[[#This Row],[M4B_h]]))</f>
        <v/>
      </c>
      <c r="N192" s="52"/>
      <c r="O192" s="52" t="str">
        <f>IF(Table1[[#This Row],[M5A]]="","",SUM(Table1[[#This Row],[M5A]]-Table1[[#This Row],[M5B_h]]))</f>
        <v/>
      </c>
      <c r="P192" s="95">
        <f>SUM(Table1[[#This Row],[AWAL]],Table1[[#This Row],[M1B]])</f>
        <v>0</v>
      </c>
      <c r="Q192" s="95">
        <f>SUM(Table1[[#This Row],[M2B]],Table1[[#This Row],[M2B_h]])</f>
        <v>0</v>
      </c>
      <c r="R192" s="95">
        <f>SUM(Table1[[#This Row],[M3B]],Table1[[#This Row],[M3B_h]])</f>
        <v>0</v>
      </c>
      <c r="S192" s="95">
        <f>SUM(Table1[[#This Row],[M4B]],Table1[[#This Row],[M4B_h]])</f>
        <v>0</v>
      </c>
      <c r="T192" s="44"/>
      <c r="U192" s="44"/>
      <c r="V192" s="44"/>
      <c r="W192" s="44"/>
      <c r="X192" s="44"/>
      <c r="Y192" s="44"/>
      <c r="Z192" s="44"/>
    </row>
    <row r="193" spans="1:27">
      <c r="A193" s="44" t="str">
        <f>IF(Table1[[#This Row],[NAMA BARANG]]="","",IF(Table1[[#This Row],[TT]]&lt;1,"",COUNT(A$2:A192)+1))</f>
        <v/>
      </c>
      <c r="B193" s="9" t="s">
        <v>2588</v>
      </c>
      <c r="D193" s="51" t="s">
        <v>2511</v>
      </c>
      <c r="E193" s="52">
        <f>IF(Table1[[#This Row],[M5B]]="",Table1[[#This Row],[M5B_h]],SUM(Table1[[#This Row],[M5B_h]],Table1[[#This Row],[M5B]]))</f>
        <v>0</v>
      </c>
      <c r="F193" s="54"/>
      <c r="G193" s="54" t="str">
        <f>IF(Table1[[#This Row],[M1A]]="","",Table1[[#This Row],[M1A]]-Table1[[#This Row],[AWAL]])</f>
        <v/>
      </c>
      <c r="H193" s="54"/>
      <c r="I193" s="51" t="str">
        <f>IF(Table1[[#This Row],[M2A]]="","",SUM(Table1[[#This Row],[M2A]]-Table1[[#This Row],[M2B_h]]))</f>
        <v/>
      </c>
      <c r="K193" s="52" t="str">
        <f>IF(Table1[[#This Row],[M3A]]="","",SUM(Table1[[#This Row],[M3A]]-Table1[[#This Row],[M3B_h]]))</f>
        <v/>
      </c>
      <c r="M193" s="52" t="str">
        <f>IF(Table1[[#This Row],[M4A]]="","",SUM(Table1[[#This Row],[M4A]]-Table1[[#This Row],[M4B_h]]))</f>
        <v/>
      </c>
      <c r="N193" s="52"/>
      <c r="O193" s="52" t="str">
        <f>IF(Table1[[#This Row],[M5A]]="","",SUM(Table1[[#This Row],[M5A]]-Table1[[#This Row],[M5B_h]]))</f>
        <v/>
      </c>
      <c r="P193" s="95">
        <f>SUM(Table1[[#This Row],[AWAL]],Table1[[#This Row],[M1B]])</f>
        <v>0</v>
      </c>
      <c r="Q193" s="95">
        <f>SUM(Table1[[#This Row],[M2B]],Table1[[#This Row],[M2B_h]])</f>
        <v>0</v>
      </c>
      <c r="R193" s="95">
        <f>SUM(Table1[[#This Row],[M3B]],Table1[[#This Row],[M3B_h]])</f>
        <v>0</v>
      </c>
      <c r="S193" s="95">
        <f>SUM(Table1[[#This Row],[M4B]],Table1[[#This Row],[M4B_h]])</f>
        <v>0</v>
      </c>
      <c r="T193" s="44"/>
      <c r="U193" s="44"/>
      <c r="V193" s="44"/>
      <c r="W193" s="44"/>
      <c r="X193" s="44"/>
      <c r="Y193" s="44"/>
      <c r="Z193" s="44"/>
      <c r="AA193" s="9" t="s">
        <v>3423</v>
      </c>
    </row>
    <row r="194" spans="1:27">
      <c r="A194" s="44" t="str">
        <f>IF(Table1[[#This Row],[NAMA BARANG]]="","",IF(Table1[[#This Row],[TT]]&lt;1,"",COUNT(A$2:A193)+1))</f>
        <v/>
      </c>
      <c r="B194" s="9" t="s">
        <v>2589</v>
      </c>
      <c r="D194" s="51" t="s">
        <v>2511</v>
      </c>
      <c r="E194" s="52">
        <f>IF(Table1[[#This Row],[M5B]]="",Table1[[#This Row],[M5B_h]],SUM(Table1[[#This Row],[M5B_h]],Table1[[#This Row],[M5B]]))</f>
        <v>0</v>
      </c>
      <c r="F194" s="54"/>
      <c r="G194" s="54" t="str">
        <f>IF(Table1[[#This Row],[M1A]]="","",Table1[[#This Row],[M1A]]-Table1[[#This Row],[AWAL]])</f>
        <v/>
      </c>
      <c r="H194" s="54"/>
      <c r="I194" s="51" t="str">
        <f>IF(Table1[[#This Row],[M2A]]="","",SUM(Table1[[#This Row],[M2A]]-Table1[[#This Row],[M2B_h]]))</f>
        <v/>
      </c>
      <c r="K194" s="52" t="str">
        <f>IF(Table1[[#This Row],[M3A]]="","",SUM(Table1[[#This Row],[M3A]]-Table1[[#This Row],[M3B_h]]))</f>
        <v/>
      </c>
      <c r="M194" s="52" t="str">
        <f>IF(Table1[[#This Row],[M4A]]="","",SUM(Table1[[#This Row],[M4A]]-Table1[[#This Row],[M4B_h]]))</f>
        <v/>
      </c>
      <c r="N194" s="52"/>
      <c r="O194" s="52" t="str">
        <f>IF(Table1[[#This Row],[M5A]]="","",SUM(Table1[[#This Row],[M5A]]-Table1[[#This Row],[M5B_h]]))</f>
        <v/>
      </c>
      <c r="P194" s="95">
        <f>SUM(Table1[[#This Row],[AWAL]],Table1[[#This Row],[M1B]])</f>
        <v>0</v>
      </c>
      <c r="Q194" s="95">
        <f>SUM(Table1[[#This Row],[M2B]],Table1[[#This Row],[M2B_h]])</f>
        <v>0</v>
      </c>
      <c r="R194" s="95">
        <f>SUM(Table1[[#This Row],[M3B]],Table1[[#This Row],[M3B_h]])</f>
        <v>0</v>
      </c>
      <c r="S194" s="95">
        <f>SUM(Table1[[#This Row],[M4B]],Table1[[#This Row],[M4B_h]])</f>
        <v>0</v>
      </c>
      <c r="T194" s="44"/>
      <c r="U194" s="44"/>
      <c r="V194" s="44"/>
      <c r="W194" s="44"/>
      <c r="X194" s="44"/>
      <c r="Y194" s="44"/>
      <c r="Z194" s="44"/>
      <c r="AA194" s="9" t="s">
        <v>3424</v>
      </c>
    </row>
    <row r="195" spans="1:27">
      <c r="A195" s="9" t="str">
        <f>IF(Table1[[#This Row],[NAMA BARANG]]="","",IF(Table1[[#This Row],[TT]]&lt;1,"",COUNT(A$2:A194)+1))</f>
        <v/>
      </c>
      <c r="B195" s="9" t="s">
        <v>2535</v>
      </c>
      <c r="D195" s="51" t="s">
        <v>2536</v>
      </c>
      <c r="E195" s="51">
        <f>IF(Table1[[#This Row],[M5B]]="",Table1[[#This Row],[M5B_h]],SUM(Table1[[#This Row],[M5B_h]],Table1[[#This Row],[M5B]]))</f>
        <v>0</v>
      </c>
      <c r="F195" s="53"/>
      <c r="G195" s="53" t="str">
        <f>IF(Table1[[#This Row],[M1A]]="","",Table1[[#This Row],[M1A]]-Table1[[#This Row],[AWAL]])</f>
        <v/>
      </c>
      <c r="H195" s="53"/>
      <c r="I195" s="51" t="str">
        <f>IF(Table1[[#This Row],[M2A]]="","",SUM(Table1[[#This Row],[M2A]]-Table1[[#This Row],[M2B_h]]))</f>
        <v/>
      </c>
      <c r="J195" s="9"/>
      <c r="K195" s="51" t="str">
        <f>IF(Table1[[#This Row],[M3A]]="","",SUM(Table1[[#This Row],[M3A]]-Table1[[#This Row],[M3B_h]]))</f>
        <v/>
      </c>
      <c r="L195" s="9"/>
      <c r="M195" s="51" t="str">
        <f>IF(Table1[[#This Row],[M4A]]="","",SUM(Table1[[#This Row],[M4A]]-Table1[[#This Row],[M4B_h]]))</f>
        <v/>
      </c>
      <c r="O195" s="51" t="str">
        <f>IF(Table1[[#This Row],[M5A]]="","",SUM(Table1[[#This Row],[M5A]]-Table1[[#This Row],[M5B_h]]))</f>
        <v/>
      </c>
      <c r="P195" s="95">
        <f>SUM(Table1[[#This Row],[AWAL]],Table1[[#This Row],[M1B]])</f>
        <v>0</v>
      </c>
      <c r="Q195" s="95">
        <f>SUM(Table1[[#This Row],[M2B]],Table1[[#This Row],[M2B_h]])</f>
        <v>0</v>
      </c>
      <c r="R195" s="95">
        <f>SUM(Table1[[#This Row],[M3B]],Table1[[#This Row],[M3B_h]])</f>
        <v>0</v>
      </c>
      <c r="S195" s="95">
        <f>SUM(Table1[[#This Row],[M4B]],Table1[[#This Row],[M4B_h]])</f>
        <v>0</v>
      </c>
      <c r="T195" s="44"/>
      <c r="U195" s="44"/>
      <c r="V195" s="44"/>
      <c r="W195" s="44"/>
      <c r="X195" s="44"/>
      <c r="Y195" s="44"/>
      <c r="Z195" s="44"/>
      <c r="AA195" s="9" t="s">
        <v>3425</v>
      </c>
    </row>
    <row r="196" spans="1:27">
      <c r="A196" s="9" t="str">
        <f>IF(Table1[[#This Row],[NAMA BARANG]]="","",IF(Table1[[#This Row],[TT]]&lt;1,"",COUNT(A$2:A195)+1))</f>
        <v/>
      </c>
      <c r="B196" s="9" t="s">
        <v>71</v>
      </c>
      <c r="D196" s="51" t="s">
        <v>45</v>
      </c>
      <c r="E196" s="51">
        <f>IF(Table1[[#This Row],[M5B]]="",Table1[[#This Row],[M5B_h]],SUM(Table1[[#This Row],[M5B_h]],Table1[[#This Row],[M5B]]))</f>
        <v>0</v>
      </c>
      <c r="F196" s="53"/>
      <c r="G196" s="53" t="str">
        <f>IF(Table1[[#This Row],[M1A]]="","",Table1[[#This Row],[M1A]]-Table1[[#This Row],[AWAL]])</f>
        <v/>
      </c>
      <c r="H196" s="53"/>
      <c r="I196" s="51" t="str">
        <f>IF(Table1[[#This Row],[M2A]]="","",SUM(Table1[[#This Row],[M2A]]-Table1[[#This Row],[M2B_h]]))</f>
        <v/>
      </c>
      <c r="J196" s="9"/>
      <c r="K196" s="51" t="str">
        <f>IF(Table1[[#This Row],[M3A]]="","",SUM(Table1[[#This Row],[M3A]]-Table1[[#This Row],[M3B_h]]))</f>
        <v/>
      </c>
      <c r="L196" s="9"/>
      <c r="M196" s="51" t="str">
        <f>IF(Table1[[#This Row],[M4A]]="","",SUM(Table1[[#This Row],[M4A]]-Table1[[#This Row],[M4B_h]]))</f>
        <v/>
      </c>
      <c r="O196" s="51" t="str">
        <f>IF(Table1[[#This Row],[M5A]]="","",SUM(Table1[[#This Row],[M5A]]-Table1[[#This Row],[M5B_h]]))</f>
        <v/>
      </c>
      <c r="P196" s="95">
        <f>SUM(Table1[[#This Row],[AWAL]],Table1[[#This Row],[M1B]])</f>
        <v>0</v>
      </c>
      <c r="Q196" s="95">
        <f>SUM(Table1[[#This Row],[M2B]],Table1[[#This Row],[M2B_h]])</f>
        <v>0</v>
      </c>
      <c r="R196" s="95">
        <f>SUM(Table1[[#This Row],[M3B]],Table1[[#This Row],[M3B_h]])</f>
        <v>0</v>
      </c>
      <c r="S196" s="95">
        <f>SUM(Table1[[#This Row],[M4B]],Table1[[#This Row],[M4B_h]])</f>
        <v>0</v>
      </c>
      <c r="T196" s="44"/>
      <c r="U196" s="44"/>
      <c r="V196" s="44"/>
      <c r="W196" s="44"/>
      <c r="X196" s="44"/>
      <c r="Y196" s="44"/>
      <c r="Z196" s="44"/>
      <c r="AA196" s="9" t="s">
        <v>3426</v>
      </c>
    </row>
    <row r="197" spans="1:27">
      <c r="A197" s="44" t="str">
        <f>IF(Table1[[#This Row],[NAMA BARANG]]="","",IF(Table1[[#This Row],[TT]]&lt;1,"",COUNT(A$2:A196)+1))</f>
        <v/>
      </c>
      <c r="B197" s="9" t="s">
        <v>2996</v>
      </c>
      <c r="D197" s="51" t="s">
        <v>2511</v>
      </c>
      <c r="E197" s="52">
        <f>IF(Table1[[#This Row],[M5B]]="",Table1[[#This Row],[M5B_h]],SUM(Table1[[#This Row],[M5B_h]],Table1[[#This Row],[M5B]]))</f>
        <v>0</v>
      </c>
      <c r="G197" s="54" t="str">
        <f>IF(Table1[[#This Row],[M1A]]="","",Table1[[#This Row],[M1A]]-Table1[[#This Row],[AWAL]])</f>
        <v/>
      </c>
      <c r="H197" s="54"/>
      <c r="I197" s="52" t="str">
        <f>IF(Table1[[#This Row],[M2A]]="","",SUM(Table1[[#This Row],[M2A]]-Table1[[#This Row],[M2B_h]]))</f>
        <v/>
      </c>
      <c r="K197" s="52" t="str">
        <f>IF(Table1[[#This Row],[M3A]]="","",SUM(Table1[[#This Row],[M3A]]-Table1[[#This Row],[M3B_h]]))</f>
        <v/>
      </c>
      <c r="M197" s="52" t="str">
        <f>IF(Table1[[#This Row],[M4A]]="","",SUM(Table1[[#This Row],[M4A]]-Table1[[#This Row],[M4B_h]]))</f>
        <v/>
      </c>
      <c r="N197" s="52"/>
      <c r="O197" s="52" t="str">
        <f>IF(Table1[[#This Row],[M5A]]="","",SUM(Table1[[#This Row],[M5A]]-Table1[[#This Row],[M5B_h]]))</f>
        <v/>
      </c>
      <c r="P197" s="95">
        <f>SUM(Table1[[#This Row],[AWAL]],Table1[[#This Row],[M1B]])</f>
        <v>0</v>
      </c>
      <c r="Q197" s="95">
        <f>SUM(Table1[[#This Row],[M2B]],Table1[[#This Row],[M2B_h]])</f>
        <v>0</v>
      </c>
      <c r="R197" s="95">
        <f>SUM(Table1[[#This Row],[M3B]],Table1[[#This Row],[M3B_h]])</f>
        <v>0</v>
      </c>
      <c r="S197" s="95">
        <f>SUM(Table1[[#This Row],[M4B]],Table1[[#This Row],[M4B_h]])</f>
        <v>0</v>
      </c>
      <c r="T197" s="44"/>
      <c r="U197" s="44"/>
      <c r="V197" s="44"/>
      <c r="W197" s="44"/>
      <c r="X197" s="44"/>
      <c r="Y197" s="44"/>
      <c r="Z197" s="44"/>
      <c r="AA197" s="9" t="s">
        <v>3427</v>
      </c>
    </row>
    <row r="198" spans="1:27">
      <c r="A198" s="9">
        <f>IF(Table1[[#This Row],[NAMA BARANG]]="","",IF(Table1[[#This Row],[TT]]&lt;1,"",COUNT(A$2:A197)+1))</f>
        <v>58</v>
      </c>
      <c r="B198" s="9" t="s">
        <v>72</v>
      </c>
      <c r="C198" s="51">
        <v>7</v>
      </c>
      <c r="D198" s="51" t="s">
        <v>2522</v>
      </c>
      <c r="E198" s="51">
        <f>IF(Table1[[#This Row],[M5B]]="",Table1[[#This Row],[M5B_h]],SUM(Table1[[#This Row],[M5B_h]],Table1[[#This Row],[M5B]]))</f>
        <v>7</v>
      </c>
      <c r="F198" s="53"/>
      <c r="G198" s="53" t="str">
        <f>IF(Table1[[#This Row],[M1A]]="","",Table1[[#This Row],[M1A]]-Table1[[#This Row],[AWAL]])</f>
        <v/>
      </c>
      <c r="H198" s="53"/>
      <c r="I198" s="51" t="str">
        <f>IF(Table1[[#This Row],[M2A]]="","",SUM(Table1[[#This Row],[M2A]]-Table1[[#This Row],[M2B_h]]))</f>
        <v/>
      </c>
      <c r="J198" s="9"/>
      <c r="K198" s="51" t="str">
        <f>IF(Table1[[#This Row],[M3A]]="","",SUM(Table1[[#This Row],[M3A]]-Table1[[#This Row],[M3B_h]]))</f>
        <v/>
      </c>
      <c r="L198" s="9"/>
      <c r="M198" s="51" t="str">
        <f>IF(Table1[[#This Row],[M4A]]="","",SUM(Table1[[#This Row],[M4A]]-Table1[[#This Row],[M4B_h]]))</f>
        <v/>
      </c>
      <c r="O198" s="51" t="str">
        <f>IF(Table1[[#This Row],[M5A]]="","",SUM(Table1[[#This Row],[M5A]]-Table1[[#This Row],[M5B_h]]))</f>
        <v/>
      </c>
      <c r="P198" s="95">
        <f>SUM(Table1[[#This Row],[AWAL]],Table1[[#This Row],[M1B]])</f>
        <v>7</v>
      </c>
      <c r="Q198" s="95">
        <f>SUM(Table1[[#This Row],[M2B]],Table1[[#This Row],[M2B_h]])</f>
        <v>7</v>
      </c>
      <c r="R198" s="95">
        <f>SUM(Table1[[#This Row],[M3B]],Table1[[#This Row],[M3B_h]])</f>
        <v>7</v>
      </c>
      <c r="S198" s="95">
        <f>SUM(Table1[[#This Row],[M4B]],Table1[[#This Row],[M4B_h]])</f>
        <v>7</v>
      </c>
      <c r="T198" s="44"/>
      <c r="U198" s="44"/>
      <c r="V198" s="44"/>
      <c r="W198" s="44"/>
      <c r="X198" s="44"/>
      <c r="Y198" s="44"/>
      <c r="Z198" s="44"/>
      <c r="AA198" s="9" t="s">
        <v>3428</v>
      </c>
    </row>
    <row r="199" spans="1:27">
      <c r="A199" s="9">
        <f>IF(Table1[[#This Row],[NAMA BARANG]]="","",IF(Table1[[#This Row],[TT]]&lt;1,"",COUNT(A$2:A198)+1))</f>
        <v>59</v>
      </c>
      <c r="B199" s="9" t="s">
        <v>73</v>
      </c>
      <c r="C199" s="51">
        <v>14</v>
      </c>
      <c r="D199" s="51" t="s">
        <v>58</v>
      </c>
      <c r="E199" s="51">
        <f>IF(Table1[[#This Row],[M5B]]="",Table1[[#This Row],[M5B_h]],SUM(Table1[[#This Row],[M5B_h]],Table1[[#This Row],[M5B]]))</f>
        <v>13</v>
      </c>
      <c r="F199" s="53"/>
      <c r="G199" s="53" t="str">
        <f>IF(Table1[[#This Row],[M1A]]="","",Table1[[#This Row],[M1A]]-Table1[[#This Row],[AWAL]])</f>
        <v/>
      </c>
      <c r="H199" s="53"/>
      <c r="I199" s="51" t="str">
        <f>IF(Table1[[#This Row],[M2A]]="","",SUM(Table1[[#This Row],[M2A]]-Table1[[#This Row],[M2B_h]]))</f>
        <v/>
      </c>
      <c r="J199" s="9"/>
      <c r="K199" s="51" t="str">
        <f>IF(Table1[[#This Row],[M3A]]="","",SUM(Table1[[#This Row],[M3A]]-Table1[[#This Row],[M3B_h]]))</f>
        <v/>
      </c>
      <c r="L199" s="9">
        <v>13</v>
      </c>
      <c r="M199" s="51">
        <f>IF(Table1[[#This Row],[M4A]]="","",SUM(Table1[[#This Row],[M4A]]-Table1[[#This Row],[M4B_h]]))</f>
        <v>-1</v>
      </c>
      <c r="O199" s="51" t="str">
        <f>IF(Table1[[#This Row],[M5A]]="","",SUM(Table1[[#This Row],[M5A]]-Table1[[#This Row],[M5B_h]]))</f>
        <v/>
      </c>
      <c r="P199" s="95">
        <f>SUM(Table1[[#This Row],[AWAL]],Table1[[#This Row],[M1B]])</f>
        <v>14</v>
      </c>
      <c r="Q199" s="95">
        <f>SUM(Table1[[#This Row],[M2B]],Table1[[#This Row],[M2B_h]])</f>
        <v>14</v>
      </c>
      <c r="R199" s="95">
        <f>SUM(Table1[[#This Row],[M3B]],Table1[[#This Row],[M3B_h]])</f>
        <v>14</v>
      </c>
      <c r="S199" s="95">
        <f>SUM(Table1[[#This Row],[M4B]],Table1[[#This Row],[M4B_h]])</f>
        <v>13</v>
      </c>
      <c r="T199" s="44"/>
      <c r="U199" s="44"/>
      <c r="V199" s="44"/>
      <c r="W199" s="44"/>
      <c r="X199" s="44"/>
      <c r="Y199" s="44"/>
      <c r="Z199" s="44"/>
      <c r="AA199" s="9" t="s">
        <v>3429</v>
      </c>
    </row>
    <row r="200" spans="1:27">
      <c r="A200" s="44" t="str">
        <f>IF(Table1[[#This Row],[NAMA BARANG]]="","",IF(Table1[[#This Row],[TT]]&lt;1,"",COUNT(A$2:A199)+1))</f>
        <v/>
      </c>
      <c r="B200" s="9" t="s">
        <v>3130</v>
      </c>
      <c r="D200" s="51" t="s">
        <v>2617</v>
      </c>
      <c r="E200" s="52">
        <f>IF(Table1[[#This Row],[M5B]]="",Table1[[#This Row],[M5B_h]],SUM(Table1[[#This Row],[M5B_h]],Table1[[#This Row],[M5B]]))</f>
        <v>0</v>
      </c>
      <c r="F200" s="54"/>
      <c r="G200" s="54" t="str">
        <f>IF(Table1[[#This Row],[M1A]]="","",Table1[[#This Row],[M1A]]-Table1[[#This Row],[AWAL]])</f>
        <v/>
      </c>
      <c r="H200" s="54"/>
      <c r="I200" s="52" t="str">
        <f>IF(Table1[[#This Row],[M2A]]="","",SUM(Table1[[#This Row],[M2A]]-Table1[[#This Row],[M2B_h]]))</f>
        <v/>
      </c>
      <c r="K200" s="52" t="str">
        <f>IF(Table1[[#This Row],[M3A]]="","",SUM(Table1[[#This Row],[M3A]]-Table1[[#This Row],[M3B_h]]))</f>
        <v/>
      </c>
      <c r="M200" s="52" t="str">
        <f>IF(Table1[[#This Row],[M4A]]="","",SUM(Table1[[#This Row],[M4A]]-Table1[[#This Row],[M4B_h]]))</f>
        <v/>
      </c>
      <c r="N200" s="52"/>
      <c r="O200" s="52" t="str">
        <f>IF(Table1[[#This Row],[M5A]]="","",SUM(Table1[[#This Row],[M5A]]-Table1[[#This Row],[M5B_h]]))</f>
        <v/>
      </c>
      <c r="P200" s="95">
        <f>SUM(Table1[[#This Row],[AWAL]],Table1[[#This Row],[M1B]])</f>
        <v>0</v>
      </c>
      <c r="Q200" s="95">
        <f>SUM(Table1[[#This Row],[M2B]],Table1[[#This Row],[M2B_h]])</f>
        <v>0</v>
      </c>
      <c r="R200" s="95">
        <f>SUM(Table1[[#This Row],[M3B]],Table1[[#This Row],[M3B_h]])</f>
        <v>0</v>
      </c>
      <c r="S200" s="95">
        <f>SUM(Table1[[#This Row],[M4B]],Table1[[#This Row],[M4B_h]])</f>
        <v>0</v>
      </c>
      <c r="T200" s="44"/>
      <c r="U200" s="44"/>
      <c r="V200" s="44"/>
      <c r="W200" s="44"/>
      <c r="X200" s="44"/>
      <c r="Y200" s="44"/>
      <c r="Z200" s="44"/>
      <c r="AA200" s="9" t="s">
        <v>3430</v>
      </c>
    </row>
    <row r="201" spans="1:27">
      <c r="A201" s="44" t="str">
        <f>IF(Table1[[#This Row],[NAMA BARANG]]="","",IF(Table1[[#This Row],[TT]]&lt;1,"",COUNT(A$2:A200)+1))</f>
        <v/>
      </c>
      <c r="B201" s="9" t="s">
        <v>2789</v>
      </c>
      <c r="D201" s="51" t="s">
        <v>2485</v>
      </c>
      <c r="E201" s="52">
        <f>IF(Table1[[#This Row],[M5B]]="",Table1[[#This Row],[M5B_h]],SUM(Table1[[#This Row],[M5B_h]],Table1[[#This Row],[M5B]]))</f>
        <v>0</v>
      </c>
      <c r="F201" s="54"/>
      <c r="G201" s="54" t="str">
        <f>IF(Table1[[#This Row],[M1A]]="","",Table1[[#This Row],[M1A]]-Table1[[#This Row],[AWAL]])</f>
        <v/>
      </c>
      <c r="H201" s="54"/>
      <c r="I201" s="51" t="str">
        <f>IF(Table1[[#This Row],[M2A]]="","",SUM(Table1[[#This Row],[M2A]]-Table1[[#This Row],[M2B_h]]))</f>
        <v/>
      </c>
      <c r="K201" s="52" t="str">
        <f>IF(Table1[[#This Row],[M3A]]="","",SUM(Table1[[#This Row],[M3A]]-Table1[[#This Row],[M3B_h]]))</f>
        <v/>
      </c>
      <c r="M201" s="52" t="str">
        <f>IF(Table1[[#This Row],[M4A]]="","",SUM(Table1[[#This Row],[M4A]]-Table1[[#This Row],[M4B_h]]))</f>
        <v/>
      </c>
      <c r="N201" s="52"/>
      <c r="O201" s="52" t="str">
        <f>IF(Table1[[#This Row],[M5A]]="","",SUM(Table1[[#This Row],[M5A]]-Table1[[#This Row],[M5B_h]]))</f>
        <v/>
      </c>
      <c r="P201" s="95">
        <f>SUM(Table1[[#This Row],[AWAL]],Table1[[#This Row],[M1B]])</f>
        <v>0</v>
      </c>
      <c r="Q201" s="95">
        <f>SUM(Table1[[#This Row],[M2B]],Table1[[#This Row],[M2B_h]])</f>
        <v>0</v>
      </c>
      <c r="R201" s="95">
        <f>SUM(Table1[[#This Row],[M3B]],Table1[[#This Row],[M3B_h]])</f>
        <v>0</v>
      </c>
      <c r="S201" s="95">
        <f>SUM(Table1[[#This Row],[M4B]],Table1[[#This Row],[M4B_h]])</f>
        <v>0</v>
      </c>
      <c r="T201" s="44"/>
      <c r="U201" s="44"/>
      <c r="V201" s="44"/>
      <c r="W201" s="44"/>
      <c r="X201" s="44"/>
      <c r="Y201" s="44"/>
      <c r="Z201" s="44"/>
      <c r="AA201" s="9" t="s">
        <v>3431</v>
      </c>
    </row>
    <row r="202" spans="1:27">
      <c r="A202" s="9" t="str">
        <f>IF(Table1[[#This Row],[NAMA BARANG]]="","",IF(Table1[[#This Row],[TT]]&lt;1,"",COUNT(A$2:A201)+1))</f>
        <v/>
      </c>
      <c r="B202" s="9" t="s">
        <v>2537</v>
      </c>
      <c r="D202" s="51" t="s">
        <v>2485</v>
      </c>
      <c r="E202" s="51">
        <f>IF(Table1[[#This Row],[M5B]]="",Table1[[#This Row],[M5B_h]],SUM(Table1[[#This Row],[M5B_h]],Table1[[#This Row],[M5B]]))</f>
        <v>0</v>
      </c>
      <c r="F202" s="53"/>
      <c r="G202" s="53" t="str">
        <f>IF(Table1[[#This Row],[M1A]]="","",Table1[[#This Row],[M1A]]-Table1[[#This Row],[AWAL]])</f>
        <v/>
      </c>
      <c r="H202" s="53"/>
      <c r="I202" s="51" t="str">
        <f>IF(Table1[[#This Row],[M2A]]="","",SUM(Table1[[#This Row],[M2A]]-Table1[[#This Row],[M2B_h]]))</f>
        <v/>
      </c>
      <c r="J202" s="9"/>
      <c r="K202" s="51" t="str">
        <f>IF(Table1[[#This Row],[M3A]]="","",SUM(Table1[[#This Row],[M3A]]-Table1[[#This Row],[M3B_h]]))</f>
        <v/>
      </c>
      <c r="L202" s="9"/>
      <c r="M202" s="51" t="str">
        <f>IF(Table1[[#This Row],[M4A]]="","",SUM(Table1[[#This Row],[M4A]]-Table1[[#This Row],[M4B_h]]))</f>
        <v/>
      </c>
      <c r="O202" s="51" t="str">
        <f>IF(Table1[[#This Row],[M5A]]="","",SUM(Table1[[#This Row],[M5A]]-Table1[[#This Row],[M5B_h]]))</f>
        <v/>
      </c>
      <c r="P202" s="95">
        <f>SUM(Table1[[#This Row],[AWAL]],Table1[[#This Row],[M1B]])</f>
        <v>0</v>
      </c>
      <c r="Q202" s="95">
        <f>SUM(Table1[[#This Row],[M2B]],Table1[[#This Row],[M2B_h]])</f>
        <v>0</v>
      </c>
      <c r="R202" s="95">
        <f>SUM(Table1[[#This Row],[M3B]],Table1[[#This Row],[M3B_h]])</f>
        <v>0</v>
      </c>
      <c r="S202" s="95">
        <f>SUM(Table1[[#This Row],[M4B]],Table1[[#This Row],[M4B_h]])</f>
        <v>0</v>
      </c>
      <c r="T202" s="44"/>
      <c r="U202" s="44"/>
      <c r="V202" s="44"/>
      <c r="W202" s="44"/>
      <c r="X202" s="44"/>
      <c r="Y202" s="44"/>
      <c r="Z202" s="44"/>
      <c r="AA202" s="9" t="s">
        <v>3432</v>
      </c>
    </row>
    <row r="203" spans="1:27">
      <c r="A203" s="44" t="str">
        <f>IF(Table1[[#This Row],[NAMA BARANG]]="","",IF(Table1[[#This Row],[TT]]&lt;1,"",COUNT(A$2:A202)+1))</f>
        <v/>
      </c>
      <c r="B203" s="9" t="s">
        <v>2788</v>
      </c>
      <c r="D203" s="51" t="s">
        <v>2485</v>
      </c>
      <c r="E203" s="52">
        <f>IF(Table1[[#This Row],[M5B]]="",Table1[[#This Row],[M5B_h]],SUM(Table1[[#This Row],[M5B_h]],Table1[[#This Row],[M5B]]))</f>
        <v>0</v>
      </c>
      <c r="F203" s="54"/>
      <c r="G203" s="54" t="str">
        <f>IF(Table1[[#This Row],[M1A]]="","",Table1[[#This Row],[M1A]]-Table1[[#This Row],[AWAL]])</f>
        <v/>
      </c>
      <c r="H203" s="54"/>
      <c r="I203" s="51" t="str">
        <f>IF(Table1[[#This Row],[M2A]]="","",SUM(Table1[[#This Row],[M2A]]-Table1[[#This Row],[M2B_h]]))</f>
        <v/>
      </c>
      <c r="K203" s="52" t="str">
        <f>IF(Table1[[#This Row],[M3A]]="","",SUM(Table1[[#This Row],[M3A]]-Table1[[#This Row],[M3B_h]]))</f>
        <v/>
      </c>
      <c r="M203" s="52" t="str">
        <f>IF(Table1[[#This Row],[M4A]]="","",SUM(Table1[[#This Row],[M4A]]-Table1[[#This Row],[M4B_h]]))</f>
        <v/>
      </c>
      <c r="N203" s="52"/>
      <c r="O203" s="52" t="str">
        <f>IF(Table1[[#This Row],[M5A]]="","",SUM(Table1[[#This Row],[M5A]]-Table1[[#This Row],[M5B_h]]))</f>
        <v/>
      </c>
      <c r="P203" s="95">
        <f>SUM(Table1[[#This Row],[AWAL]],Table1[[#This Row],[M1B]])</f>
        <v>0</v>
      </c>
      <c r="Q203" s="95">
        <f>SUM(Table1[[#This Row],[M2B]],Table1[[#This Row],[M2B_h]])</f>
        <v>0</v>
      </c>
      <c r="R203" s="95">
        <f>SUM(Table1[[#This Row],[M3B]],Table1[[#This Row],[M3B_h]])</f>
        <v>0</v>
      </c>
      <c r="S203" s="95">
        <f>SUM(Table1[[#This Row],[M4B]],Table1[[#This Row],[M4B_h]])</f>
        <v>0</v>
      </c>
      <c r="T203" s="44"/>
      <c r="U203" s="44"/>
      <c r="V203" s="44"/>
      <c r="W203" s="44"/>
      <c r="X203" s="44"/>
      <c r="Y203" s="44"/>
      <c r="Z203" s="44"/>
      <c r="AA203" s="9" t="s">
        <v>3433</v>
      </c>
    </row>
    <row r="204" spans="1:27">
      <c r="A204" s="44" t="str">
        <f>IF(Table1[[#This Row],[NAMA BARANG]]="","",IF(Table1[[#This Row],[TT]]&lt;1,"",COUNT(A$2:A203)+1))</f>
        <v/>
      </c>
      <c r="B204" s="9" t="s">
        <v>2590</v>
      </c>
      <c r="E204" s="52">
        <f>IF(Table1[[#This Row],[M5B]]="",Table1[[#This Row],[M5B_h]],SUM(Table1[[#This Row],[M5B_h]],Table1[[#This Row],[M5B]]))</f>
        <v>0</v>
      </c>
      <c r="F204" s="54"/>
      <c r="G204" s="54" t="str">
        <f>IF(Table1[[#This Row],[M1A]]="","",Table1[[#This Row],[M1A]]-Table1[[#This Row],[AWAL]])</f>
        <v/>
      </c>
      <c r="H204" s="54"/>
      <c r="I204" s="51" t="str">
        <f>IF(Table1[[#This Row],[M2A]]="","",SUM(Table1[[#This Row],[M2A]]-Table1[[#This Row],[M2B_h]]))</f>
        <v/>
      </c>
      <c r="K204" s="52" t="str">
        <f>IF(Table1[[#This Row],[M3A]]="","",SUM(Table1[[#This Row],[M3A]]-Table1[[#This Row],[M3B_h]]))</f>
        <v/>
      </c>
      <c r="M204" s="52" t="str">
        <f>IF(Table1[[#This Row],[M4A]]="","",SUM(Table1[[#This Row],[M4A]]-Table1[[#This Row],[M4B_h]]))</f>
        <v/>
      </c>
      <c r="N204" s="52"/>
      <c r="O204" s="52" t="str">
        <f>IF(Table1[[#This Row],[M5A]]="","",SUM(Table1[[#This Row],[M5A]]-Table1[[#This Row],[M5B_h]]))</f>
        <v/>
      </c>
      <c r="P204" s="95">
        <f>SUM(Table1[[#This Row],[AWAL]],Table1[[#This Row],[M1B]])</f>
        <v>0</v>
      </c>
      <c r="Q204" s="95">
        <f>SUM(Table1[[#This Row],[M2B]],Table1[[#This Row],[M2B_h]])</f>
        <v>0</v>
      </c>
      <c r="R204" s="95">
        <f>SUM(Table1[[#This Row],[M3B]],Table1[[#This Row],[M3B_h]])</f>
        <v>0</v>
      </c>
      <c r="S204" s="95">
        <f>SUM(Table1[[#This Row],[M4B]],Table1[[#This Row],[M4B_h]])</f>
        <v>0</v>
      </c>
      <c r="T204" s="44"/>
      <c r="U204" s="44"/>
      <c r="V204" s="44"/>
      <c r="W204" s="44"/>
      <c r="X204" s="44"/>
      <c r="Y204" s="44"/>
      <c r="Z204" s="44"/>
      <c r="AA204" s="9" t="s">
        <v>3434</v>
      </c>
    </row>
    <row r="205" spans="1:27">
      <c r="A205" s="9" t="str">
        <f>IF(Table1[[#This Row],[NAMA BARANG]]="","",IF(Table1[[#This Row],[TT]]&lt;1,"",COUNT(A$2:A204)+1))</f>
        <v/>
      </c>
      <c r="B205" s="9" t="s">
        <v>2538</v>
      </c>
      <c r="D205" s="51" t="s">
        <v>2485</v>
      </c>
      <c r="E205" s="51">
        <f>IF(Table1[[#This Row],[M5B]]="",Table1[[#This Row],[M5B_h]],SUM(Table1[[#This Row],[M5B_h]],Table1[[#This Row],[M5B]]))</f>
        <v>0</v>
      </c>
      <c r="F205" s="53"/>
      <c r="G205" s="53" t="str">
        <f>IF(Table1[[#This Row],[M1A]]="","",Table1[[#This Row],[M1A]]-Table1[[#This Row],[AWAL]])</f>
        <v/>
      </c>
      <c r="H205" s="53"/>
      <c r="I205" s="51" t="str">
        <f>IF(Table1[[#This Row],[M2A]]="","",SUM(Table1[[#This Row],[M2A]]-Table1[[#This Row],[M2B_h]]))</f>
        <v/>
      </c>
      <c r="J205" s="9"/>
      <c r="K205" s="51" t="str">
        <f>IF(Table1[[#This Row],[M3A]]="","",SUM(Table1[[#This Row],[M3A]]-Table1[[#This Row],[M3B_h]]))</f>
        <v/>
      </c>
      <c r="L205" s="9"/>
      <c r="M205" s="51" t="str">
        <f>IF(Table1[[#This Row],[M4A]]="","",SUM(Table1[[#This Row],[M4A]]-Table1[[#This Row],[M4B_h]]))</f>
        <v/>
      </c>
      <c r="O205" s="51" t="str">
        <f>IF(Table1[[#This Row],[M5A]]="","",SUM(Table1[[#This Row],[M5A]]-Table1[[#This Row],[M5B_h]]))</f>
        <v/>
      </c>
      <c r="P205" s="95">
        <f>SUM(Table1[[#This Row],[AWAL]],Table1[[#This Row],[M1B]])</f>
        <v>0</v>
      </c>
      <c r="Q205" s="95">
        <f>SUM(Table1[[#This Row],[M2B]],Table1[[#This Row],[M2B_h]])</f>
        <v>0</v>
      </c>
      <c r="R205" s="95">
        <f>SUM(Table1[[#This Row],[M3B]],Table1[[#This Row],[M3B_h]])</f>
        <v>0</v>
      </c>
      <c r="S205" s="95">
        <f>SUM(Table1[[#This Row],[M4B]],Table1[[#This Row],[M4B_h]])</f>
        <v>0</v>
      </c>
      <c r="T205" s="44"/>
      <c r="U205" s="44"/>
      <c r="V205" s="44"/>
      <c r="W205" s="44"/>
      <c r="X205" s="44"/>
      <c r="Y205" s="44"/>
      <c r="Z205" s="44"/>
      <c r="AA205" s="9" t="s">
        <v>3435</v>
      </c>
    </row>
    <row r="206" spans="1:27">
      <c r="A206" s="44" t="str">
        <f>IF(Table1[[#This Row],[NAMA BARANG]]="","",IF(Table1[[#This Row],[TT]]&lt;1,"",COUNT(A$2:A205)+1))</f>
        <v/>
      </c>
      <c r="B206" s="9" t="s">
        <v>2591</v>
      </c>
      <c r="D206" s="51" t="s">
        <v>2635</v>
      </c>
      <c r="E206" s="52">
        <f>IF(Table1[[#This Row],[M5B]]="",Table1[[#This Row],[M5B_h]],SUM(Table1[[#This Row],[M5B_h]],Table1[[#This Row],[M5B]]))</f>
        <v>0</v>
      </c>
      <c r="F206" s="54"/>
      <c r="G206" s="54" t="str">
        <f>IF(Table1[[#This Row],[M1A]]="","",Table1[[#This Row],[M1A]]-Table1[[#This Row],[AWAL]])</f>
        <v/>
      </c>
      <c r="H206" s="54"/>
      <c r="I206" s="51" t="str">
        <f>IF(Table1[[#This Row],[M2A]]="","",SUM(Table1[[#This Row],[M2A]]-Table1[[#This Row],[M2B_h]]))</f>
        <v/>
      </c>
      <c r="K206" s="52" t="str">
        <f>IF(Table1[[#This Row],[M3A]]="","",SUM(Table1[[#This Row],[M3A]]-Table1[[#This Row],[M3B_h]]))</f>
        <v/>
      </c>
      <c r="M206" s="52" t="str">
        <f>IF(Table1[[#This Row],[M4A]]="","",SUM(Table1[[#This Row],[M4A]]-Table1[[#This Row],[M4B_h]]))</f>
        <v/>
      </c>
      <c r="N206" s="52"/>
      <c r="O206" s="52" t="str">
        <f>IF(Table1[[#This Row],[M5A]]="","",SUM(Table1[[#This Row],[M5A]]-Table1[[#This Row],[M5B_h]]))</f>
        <v/>
      </c>
      <c r="P206" s="95">
        <f>SUM(Table1[[#This Row],[AWAL]],Table1[[#This Row],[M1B]])</f>
        <v>0</v>
      </c>
      <c r="Q206" s="95">
        <f>SUM(Table1[[#This Row],[M2B]],Table1[[#This Row],[M2B_h]])</f>
        <v>0</v>
      </c>
      <c r="R206" s="95">
        <f>SUM(Table1[[#This Row],[M3B]],Table1[[#This Row],[M3B_h]])</f>
        <v>0</v>
      </c>
      <c r="S206" s="95">
        <f>SUM(Table1[[#This Row],[M4B]],Table1[[#This Row],[M4B_h]])</f>
        <v>0</v>
      </c>
      <c r="T206" s="44"/>
      <c r="U206" s="44"/>
      <c r="V206" s="44"/>
      <c r="W206" s="44"/>
      <c r="X206" s="44"/>
      <c r="Y206" s="44"/>
      <c r="Z206" s="44"/>
      <c r="AA206" s="9" t="s">
        <v>3436</v>
      </c>
    </row>
    <row r="207" spans="1:27">
      <c r="A207" s="44" t="str">
        <f>IF(Table1[[#This Row],[NAMA BARANG]]="","",IF(Table1[[#This Row],[TT]]&lt;1,"",COUNT(A$2:A206)+1))</f>
        <v/>
      </c>
      <c r="B207" s="9" t="s">
        <v>2592</v>
      </c>
      <c r="D207" s="51" t="s">
        <v>2540</v>
      </c>
      <c r="E207" s="52">
        <f>IF(Table1[[#This Row],[M5B]]="",Table1[[#This Row],[M5B_h]],SUM(Table1[[#This Row],[M5B_h]],Table1[[#This Row],[M5B]]))</f>
        <v>0</v>
      </c>
      <c r="F207" s="54"/>
      <c r="G207" s="54" t="str">
        <f>IF(Table1[[#This Row],[M1A]]="","",Table1[[#This Row],[M1A]]-Table1[[#This Row],[AWAL]])</f>
        <v/>
      </c>
      <c r="H207" s="54"/>
      <c r="I207" s="51" t="str">
        <f>IF(Table1[[#This Row],[M2A]]="","",SUM(Table1[[#This Row],[M2A]]-Table1[[#This Row],[M2B_h]]))</f>
        <v/>
      </c>
      <c r="K207" s="52" t="str">
        <f>IF(Table1[[#This Row],[M3A]]="","",SUM(Table1[[#This Row],[M3A]]-Table1[[#This Row],[M3B_h]]))</f>
        <v/>
      </c>
      <c r="M207" s="52" t="str">
        <f>IF(Table1[[#This Row],[M4A]]="","",SUM(Table1[[#This Row],[M4A]]-Table1[[#This Row],[M4B_h]]))</f>
        <v/>
      </c>
      <c r="N207" s="52"/>
      <c r="O207" s="52" t="str">
        <f>IF(Table1[[#This Row],[M5A]]="","",SUM(Table1[[#This Row],[M5A]]-Table1[[#This Row],[M5B_h]]))</f>
        <v/>
      </c>
      <c r="P207" s="95">
        <f>SUM(Table1[[#This Row],[AWAL]],Table1[[#This Row],[M1B]])</f>
        <v>0</v>
      </c>
      <c r="Q207" s="95">
        <f>SUM(Table1[[#This Row],[M2B]],Table1[[#This Row],[M2B_h]])</f>
        <v>0</v>
      </c>
      <c r="R207" s="95">
        <f>SUM(Table1[[#This Row],[M3B]],Table1[[#This Row],[M3B_h]])</f>
        <v>0</v>
      </c>
      <c r="S207" s="95">
        <f>SUM(Table1[[#This Row],[M4B]],Table1[[#This Row],[M4B_h]])</f>
        <v>0</v>
      </c>
      <c r="T207" s="44"/>
      <c r="U207" s="44"/>
      <c r="V207" s="44"/>
      <c r="W207" s="44"/>
      <c r="X207" s="44"/>
      <c r="Y207" s="44"/>
      <c r="Z207" s="44"/>
      <c r="AA207" s="9" t="s">
        <v>3437</v>
      </c>
    </row>
    <row r="208" spans="1:27">
      <c r="A208" s="9" t="str">
        <f>IF(Table1[[#This Row],[NAMA BARANG]]="","",IF(Table1[[#This Row],[TT]]&lt;1,"",COUNT(A$2:A207)+1))</f>
        <v/>
      </c>
      <c r="B208" s="9" t="s">
        <v>2539</v>
      </c>
      <c r="D208" s="51" t="s">
        <v>2540</v>
      </c>
      <c r="E208" s="51">
        <f>IF(Table1[[#This Row],[M5B]]="",Table1[[#This Row],[M5B_h]],SUM(Table1[[#This Row],[M5B_h]],Table1[[#This Row],[M5B]]))</f>
        <v>0</v>
      </c>
      <c r="F208" s="53"/>
      <c r="G208" s="53" t="str">
        <f>IF(Table1[[#This Row],[M1A]]="","",Table1[[#This Row],[M1A]]-Table1[[#This Row],[AWAL]])</f>
        <v/>
      </c>
      <c r="H208" s="53"/>
      <c r="I208" s="51" t="str">
        <f>IF(Table1[[#This Row],[M2A]]="","",SUM(Table1[[#This Row],[M2A]]-Table1[[#This Row],[M2B_h]]))</f>
        <v/>
      </c>
      <c r="J208" s="9"/>
      <c r="K208" s="51" t="str">
        <f>IF(Table1[[#This Row],[M3A]]="","",SUM(Table1[[#This Row],[M3A]]-Table1[[#This Row],[M3B_h]]))</f>
        <v/>
      </c>
      <c r="L208" s="9"/>
      <c r="M208" s="51" t="str">
        <f>IF(Table1[[#This Row],[M4A]]="","",SUM(Table1[[#This Row],[M4A]]-Table1[[#This Row],[M4B_h]]))</f>
        <v/>
      </c>
      <c r="O208" s="51" t="str">
        <f>IF(Table1[[#This Row],[M5A]]="","",SUM(Table1[[#This Row],[M5A]]-Table1[[#This Row],[M5B_h]]))</f>
        <v/>
      </c>
      <c r="P208" s="95">
        <f>SUM(Table1[[#This Row],[AWAL]],Table1[[#This Row],[M1B]])</f>
        <v>0</v>
      </c>
      <c r="Q208" s="95">
        <f>SUM(Table1[[#This Row],[M2B]],Table1[[#This Row],[M2B_h]])</f>
        <v>0</v>
      </c>
      <c r="R208" s="95">
        <f>SUM(Table1[[#This Row],[M3B]],Table1[[#This Row],[M3B_h]])</f>
        <v>0</v>
      </c>
      <c r="S208" s="95">
        <f>SUM(Table1[[#This Row],[M4B]],Table1[[#This Row],[M4B_h]])</f>
        <v>0</v>
      </c>
      <c r="T208" s="44"/>
      <c r="U208" s="44"/>
      <c r="V208" s="44"/>
      <c r="W208" s="44"/>
      <c r="X208" s="44"/>
      <c r="Y208" s="44"/>
      <c r="Z208" s="44"/>
      <c r="AA208" s="9" t="s">
        <v>3438</v>
      </c>
    </row>
    <row r="209" spans="1:28">
      <c r="A209" s="44">
        <f>IF(Table1[[#This Row],[NAMA BARANG]]="","",IF(Table1[[#This Row],[TT]]&lt;1,"",COUNT(A$2:A208)+1))</f>
        <v>60</v>
      </c>
      <c r="B209" s="9" t="s">
        <v>3129</v>
      </c>
      <c r="C209" s="51">
        <v>2</v>
      </c>
      <c r="D209" s="51">
        <v>80</v>
      </c>
      <c r="E209" s="52">
        <f>IF(Table1[[#This Row],[M5B]]="",Table1[[#This Row],[M5B_h]],SUM(Table1[[#This Row],[M5B_h]],Table1[[#This Row],[M5B]]))</f>
        <v>2</v>
      </c>
      <c r="F209" s="54"/>
      <c r="G209" s="54" t="str">
        <f>IF(Table1[[#This Row],[M1A]]="","",Table1[[#This Row],[M1A]]-Table1[[#This Row],[AWAL]])</f>
        <v/>
      </c>
      <c r="H209" s="54"/>
      <c r="I209" s="52" t="str">
        <f>IF(Table1[[#This Row],[M2A]]="","",SUM(Table1[[#This Row],[M2A]]-Table1[[#This Row],[M2B_h]]))</f>
        <v/>
      </c>
      <c r="K209" s="52" t="str">
        <f>IF(Table1[[#This Row],[M3A]]="","",SUM(Table1[[#This Row],[M3A]]-Table1[[#This Row],[M3B_h]]))</f>
        <v/>
      </c>
      <c r="M209" s="52" t="str">
        <f>IF(Table1[[#This Row],[M4A]]="","",SUM(Table1[[#This Row],[M4A]]-Table1[[#This Row],[M4B_h]]))</f>
        <v/>
      </c>
      <c r="N209" s="52"/>
      <c r="O209" s="52" t="str">
        <f>IF(Table1[[#This Row],[M5A]]="","",SUM(Table1[[#This Row],[M5A]]-Table1[[#This Row],[M5B_h]]))</f>
        <v/>
      </c>
      <c r="P209" s="95">
        <f>SUM(Table1[[#This Row],[AWAL]],Table1[[#This Row],[M1B]])</f>
        <v>2</v>
      </c>
      <c r="Q209" s="95">
        <f>SUM(Table1[[#This Row],[M2B]],Table1[[#This Row],[M2B_h]])</f>
        <v>2</v>
      </c>
      <c r="R209" s="95">
        <f>SUM(Table1[[#This Row],[M3B]],Table1[[#This Row],[M3B_h]])</f>
        <v>2</v>
      </c>
      <c r="S209" s="95">
        <f>SUM(Table1[[#This Row],[M4B]],Table1[[#This Row],[M4B_h]])</f>
        <v>2</v>
      </c>
      <c r="T209" s="44"/>
      <c r="U209" s="44"/>
      <c r="V209" s="44"/>
      <c r="W209" s="44"/>
      <c r="X209" s="44"/>
      <c r="Y209" s="44"/>
      <c r="Z209" s="44"/>
      <c r="AA209" s="9" t="s">
        <v>3439</v>
      </c>
    </row>
    <row r="210" spans="1:28">
      <c r="A210" s="9" t="str">
        <f>IF(Table1[[#This Row],[NAMA BARANG]]="","",IF(Table1[[#This Row],[TT]]&lt;1,"",COUNT(A$2:A209)+1))</f>
        <v/>
      </c>
      <c r="B210" s="9" t="s">
        <v>74</v>
      </c>
      <c r="D210" s="51" t="s">
        <v>43</v>
      </c>
      <c r="E210" s="51">
        <f>IF(Table1[[#This Row],[M5B]]="",Table1[[#This Row],[M5B_h]],SUM(Table1[[#This Row],[M5B_h]],Table1[[#This Row],[M5B]]))</f>
        <v>0</v>
      </c>
      <c r="F210" s="53"/>
      <c r="G210" s="53" t="str">
        <f>IF(Table1[[#This Row],[M1A]]="","",Table1[[#This Row],[M1A]]-Table1[[#This Row],[AWAL]])</f>
        <v/>
      </c>
      <c r="H210" s="53"/>
      <c r="I210" s="51" t="str">
        <f>IF(Table1[[#This Row],[M2A]]="","",SUM(Table1[[#This Row],[M2A]]-Table1[[#This Row],[M2B_h]]))</f>
        <v/>
      </c>
      <c r="J210" s="9"/>
      <c r="K210" s="51" t="str">
        <f>IF(Table1[[#This Row],[M3A]]="","",SUM(Table1[[#This Row],[M3A]]-Table1[[#This Row],[M3B_h]]))</f>
        <v/>
      </c>
      <c r="L210" s="9"/>
      <c r="M210" s="51" t="str">
        <f>IF(Table1[[#This Row],[M4A]]="","",SUM(Table1[[#This Row],[M4A]]-Table1[[#This Row],[M4B_h]]))</f>
        <v/>
      </c>
      <c r="O210" s="51" t="str">
        <f>IF(Table1[[#This Row],[M5A]]="","",SUM(Table1[[#This Row],[M5A]]-Table1[[#This Row],[M5B_h]]))</f>
        <v/>
      </c>
      <c r="P210" s="95">
        <f>SUM(Table1[[#This Row],[AWAL]],Table1[[#This Row],[M1B]])</f>
        <v>0</v>
      </c>
      <c r="Q210" s="95">
        <f>SUM(Table1[[#This Row],[M2B]],Table1[[#This Row],[M2B_h]])</f>
        <v>0</v>
      </c>
      <c r="R210" s="95">
        <f>SUM(Table1[[#This Row],[M3B]],Table1[[#This Row],[M3B_h]])</f>
        <v>0</v>
      </c>
      <c r="S210" s="95">
        <f>SUM(Table1[[#This Row],[M4B]],Table1[[#This Row],[M4B_h]])</f>
        <v>0</v>
      </c>
      <c r="T210" s="44"/>
      <c r="U210" s="44"/>
      <c r="V210" s="44"/>
      <c r="W210" s="44"/>
      <c r="X210" s="44"/>
      <c r="Y210" s="44"/>
      <c r="Z210" s="44"/>
      <c r="AA210" s="9" t="s">
        <v>3440</v>
      </c>
    </row>
    <row r="211" spans="1:28">
      <c r="A211" s="44" t="str">
        <f>IF(Table1[[#This Row],[NAMA BARANG]]="","",IF(Table1[[#This Row],[TT]]&lt;1,"",COUNT(A$2:A210)+1))</f>
        <v/>
      </c>
      <c r="B211" s="9" t="s">
        <v>2784</v>
      </c>
      <c r="D211" s="51" t="s">
        <v>2785</v>
      </c>
      <c r="E211" s="52">
        <f>IF(Table1[[#This Row],[M5B]]="",Table1[[#This Row],[M5B_h]],SUM(Table1[[#This Row],[M5B_h]],Table1[[#This Row],[M5B]]))</f>
        <v>0</v>
      </c>
      <c r="F211" s="54"/>
      <c r="G211" s="54" t="str">
        <f>IF(Table1[[#This Row],[M1A]]="","",Table1[[#This Row],[M1A]]-Table1[[#This Row],[AWAL]])</f>
        <v/>
      </c>
      <c r="H211" s="54"/>
      <c r="I211" s="51" t="str">
        <f>IF(Table1[[#This Row],[M2A]]="","",SUM(Table1[[#This Row],[M2A]]-Table1[[#This Row],[M2B_h]]))</f>
        <v/>
      </c>
      <c r="K211" s="52" t="str">
        <f>IF(Table1[[#This Row],[M3A]]="","",SUM(Table1[[#This Row],[M3A]]-Table1[[#This Row],[M3B_h]]))</f>
        <v/>
      </c>
      <c r="M211" s="52" t="str">
        <f>IF(Table1[[#This Row],[M4A]]="","",SUM(Table1[[#This Row],[M4A]]-Table1[[#This Row],[M4B_h]]))</f>
        <v/>
      </c>
      <c r="N211" s="52"/>
      <c r="O211" s="52" t="str">
        <f>IF(Table1[[#This Row],[M5A]]="","",SUM(Table1[[#This Row],[M5A]]-Table1[[#This Row],[M5B_h]]))</f>
        <v/>
      </c>
      <c r="P211" s="95">
        <f>SUM(Table1[[#This Row],[AWAL]],Table1[[#This Row],[M1B]])</f>
        <v>0</v>
      </c>
      <c r="Q211" s="95">
        <f>SUM(Table1[[#This Row],[M2B]],Table1[[#This Row],[M2B_h]])</f>
        <v>0</v>
      </c>
      <c r="R211" s="95">
        <f>SUM(Table1[[#This Row],[M3B]],Table1[[#This Row],[M3B_h]])</f>
        <v>0</v>
      </c>
      <c r="S211" s="95">
        <f>SUM(Table1[[#This Row],[M4B]],Table1[[#This Row],[M4B_h]])</f>
        <v>0</v>
      </c>
      <c r="T211" s="44"/>
      <c r="U211" s="44"/>
      <c r="V211" s="44"/>
      <c r="W211" s="44"/>
      <c r="X211" s="44"/>
      <c r="Y211" s="44"/>
      <c r="Z211" s="44"/>
      <c r="AA211" s="9" t="s">
        <v>3441</v>
      </c>
    </row>
    <row r="212" spans="1:28">
      <c r="A212" s="9" t="str">
        <f>IF(Table1[[#This Row],[NAMA BARANG]]="","",IF(Table1[[#This Row],[TT]]&lt;1,"",COUNT(A$2:A211)+1))</f>
        <v/>
      </c>
      <c r="B212" s="9" t="s">
        <v>2541</v>
      </c>
      <c r="D212" s="51" t="s">
        <v>2542</v>
      </c>
      <c r="E212" s="51">
        <f>IF(Table1[[#This Row],[M5B]]="",Table1[[#This Row],[M5B_h]],SUM(Table1[[#This Row],[M5B_h]],Table1[[#This Row],[M5B]]))</f>
        <v>0</v>
      </c>
      <c r="F212" s="53"/>
      <c r="G212" s="53" t="str">
        <f>IF(Table1[[#This Row],[M1A]]="","",Table1[[#This Row],[M1A]]-Table1[[#This Row],[AWAL]])</f>
        <v/>
      </c>
      <c r="H212" s="53"/>
      <c r="I212" s="51" t="str">
        <f>IF(Table1[[#This Row],[M2A]]="","",SUM(Table1[[#This Row],[M2A]]-Table1[[#This Row],[M2B_h]]))</f>
        <v/>
      </c>
      <c r="J212" s="9"/>
      <c r="K212" s="51" t="str">
        <f>IF(Table1[[#This Row],[M3A]]="","",SUM(Table1[[#This Row],[M3A]]-Table1[[#This Row],[M3B_h]]))</f>
        <v/>
      </c>
      <c r="L212" s="9"/>
      <c r="M212" s="51" t="str">
        <f>IF(Table1[[#This Row],[M4A]]="","",SUM(Table1[[#This Row],[M4A]]-Table1[[#This Row],[M4B_h]]))</f>
        <v/>
      </c>
      <c r="O212" s="51" t="str">
        <f>IF(Table1[[#This Row],[M5A]]="","",SUM(Table1[[#This Row],[M5A]]-Table1[[#This Row],[M5B_h]]))</f>
        <v/>
      </c>
      <c r="P212" s="95">
        <f>SUM(Table1[[#This Row],[AWAL]],Table1[[#This Row],[M1B]])</f>
        <v>0</v>
      </c>
      <c r="Q212" s="95">
        <f>SUM(Table1[[#This Row],[M2B]],Table1[[#This Row],[M2B_h]])</f>
        <v>0</v>
      </c>
      <c r="R212" s="95">
        <f>SUM(Table1[[#This Row],[M3B]],Table1[[#This Row],[M3B_h]])</f>
        <v>0</v>
      </c>
      <c r="S212" s="95">
        <f>SUM(Table1[[#This Row],[M4B]],Table1[[#This Row],[M4B_h]])</f>
        <v>0</v>
      </c>
      <c r="T212" s="44"/>
      <c r="U212" s="44"/>
      <c r="V212" s="44"/>
      <c r="W212" s="44"/>
      <c r="X212" s="44"/>
      <c r="Y212" s="44"/>
      <c r="Z212" s="44"/>
    </row>
    <row r="213" spans="1:28">
      <c r="A213" s="44" t="str">
        <f>IF(Table1[[#This Row],[NAMA BARANG]]="","",IF(Table1[[#This Row],[TT]]&lt;1,"",COUNT(A$2:A212)+1))</f>
        <v/>
      </c>
      <c r="B213" s="9" t="s">
        <v>2786</v>
      </c>
      <c r="C213" s="51">
        <v>1</v>
      </c>
      <c r="D213" s="51" t="s">
        <v>2524</v>
      </c>
      <c r="E213" s="52">
        <f>IF(Table1[[#This Row],[M5B]]="",Table1[[#This Row],[M5B_h]],SUM(Table1[[#This Row],[M5B_h]],Table1[[#This Row],[M5B]]))</f>
        <v>0</v>
      </c>
      <c r="F213" s="54"/>
      <c r="G213" s="54" t="str">
        <f>IF(Table1[[#This Row],[M1A]]="","",Table1[[#This Row],[M1A]]-Table1[[#This Row],[AWAL]])</f>
        <v/>
      </c>
      <c r="H213" s="54"/>
      <c r="I213" s="51" t="str">
        <f>IF(Table1[[#This Row],[M2A]]="","",SUM(Table1[[#This Row],[M2A]]-Table1[[#This Row],[M2B_h]]))</f>
        <v/>
      </c>
      <c r="J213" s="51">
        <v>0</v>
      </c>
      <c r="K213" s="52">
        <f>IF(Table1[[#This Row],[M3A]]="","",SUM(Table1[[#This Row],[M3A]]-Table1[[#This Row],[M3B_h]]))</f>
        <v>-1</v>
      </c>
      <c r="M213" s="52" t="str">
        <f>IF(Table1[[#This Row],[M4A]]="","",SUM(Table1[[#This Row],[M4A]]-Table1[[#This Row],[M4B_h]]))</f>
        <v/>
      </c>
      <c r="N213" s="52"/>
      <c r="O213" s="52" t="str">
        <f>IF(Table1[[#This Row],[M5A]]="","",SUM(Table1[[#This Row],[M5A]]-Table1[[#This Row],[M5B_h]]))</f>
        <v/>
      </c>
      <c r="P213" s="95">
        <f>SUM(Table1[[#This Row],[AWAL]],Table1[[#This Row],[M1B]])</f>
        <v>1</v>
      </c>
      <c r="Q213" s="95">
        <f>SUM(Table1[[#This Row],[M2B]],Table1[[#This Row],[M2B_h]])</f>
        <v>1</v>
      </c>
      <c r="R213" s="95">
        <f>SUM(Table1[[#This Row],[M3B]],Table1[[#This Row],[M3B_h]])</f>
        <v>0</v>
      </c>
      <c r="S213" s="95">
        <f>SUM(Table1[[#This Row],[M4B]],Table1[[#This Row],[M4B_h]])</f>
        <v>0</v>
      </c>
      <c r="T213" s="44"/>
      <c r="U213" s="44"/>
      <c r="V213" s="44"/>
      <c r="W213" s="44"/>
      <c r="X213" s="44"/>
      <c r="Y213" s="44"/>
      <c r="Z213" s="44"/>
      <c r="AA213" s="9" t="s">
        <v>3442</v>
      </c>
      <c r="AB213" s="9">
        <v>1</v>
      </c>
    </row>
    <row r="214" spans="1:28">
      <c r="A214" s="44" t="str">
        <f>IF(Table1[[#This Row],[NAMA BARANG]]="","",IF(Table1[[#This Row],[TT]]&lt;1,"",COUNT(A$2:A213)+1))</f>
        <v/>
      </c>
      <c r="B214" s="9" t="s">
        <v>3086</v>
      </c>
      <c r="D214" s="51">
        <v>24</v>
      </c>
      <c r="E214" s="52">
        <f>IF(Table1[[#This Row],[M5B]]="",Table1[[#This Row],[M5B_h]],SUM(Table1[[#This Row],[M5B_h]],Table1[[#This Row],[M5B]]))</f>
        <v>0</v>
      </c>
      <c r="F214" s="54"/>
      <c r="G214" s="54" t="str">
        <f>IF(Table1[[#This Row],[M1A]]="","",Table1[[#This Row],[M1A]]-Table1[[#This Row],[AWAL]])</f>
        <v/>
      </c>
      <c r="H214" s="54"/>
      <c r="I214" s="52" t="str">
        <f>IF(Table1[[#This Row],[M2A]]="","",SUM(Table1[[#This Row],[M2A]]-Table1[[#This Row],[M2B_h]]))</f>
        <v/>
      </c>
      <c r="K214" s="52" t="str">
        <f>IF(Table1[[#This Row],[M3A]]="","",SUM(Table1[[#This Row],[M3A]]-Table1[[#This Row],[M3B_h]]))</f>
        <v/>
      </c>
      <c r="M214" s="52" t="str">
        <f>IF(Table1[[#This Row],[M4A]]="","",SUM(Table1[[#This Row],[M4A]]-Table1[[#This Row],[M4B_h]]))</f>
        <v/>
      </c>
      <c r="N214" s="52"/>
      <c r="O214" s="52" t="str">
        <f>IF(Table1[[#This Row],[M5A]]="","",SUM(Table1[[#This Row],[M5A]]-Table1[[#This Row],[M5B_h]]))</f>
        <v/>
      </c>
      <c r="P214" s="95">
        <f>SUM(Table1[[#This Row],[AWAL]],Table1[[#This Row],[M1B]])</f>
        <v>0</v>
      </c>
      <c r="Q214" s="95">
        <f>SUM(Table1[[#This Row],[M2B]],Table1[[#This Row],[M2B_h]])</f>
        <v>0</v>
      </c>
      <c r="R214" s="95">
        <f>SUM(Table1[[#This Row],[M3B]],Table1[[#This Row],[M3B_h]])</f>
        <v>0</v>
      </c>
      <c r="S214" s="95">
        <f>SUM(Table1[[#This Row],[M4B]],Table1[[#This Row],[M4B_h]])</f>
        <v>0</v>
      </c>
      <c r="T214" s="44"/>
      <c r="U214" s="44"/>
      <c r="V214" s="44"/>
      <c r="W214" s="44"/>
      <c r="X214" s="44"/>
      <c r="Y214" s="44"/>
      <c r="Z214" s="44"/>
    </row>
    <row r="215" spans="1:28">
      <c r="A215" s="44" t="str">
        <f>IF(Table1[[#This Row],[NAMA BARANG]]="","",IF(Table1[[#This Row],[TT]]&lt;1,"",COUNT(A$2:A214)+1))</f>
        <v/>
      </c>
      <c r="B215" s="9" t="s">
        <v>3087</v>
      </c>
      <c r="D215" s="51">
        <v>24</v>
      </c>
      <c r="E215" s="52">
        <f>IF(Table1[[#This Row],[M5B]]="",Table1[[#This Row],[M5B_h]],SUM(Table1[[#This Row],[M5B_h]],Table1[[#This Row],[M5B]]))</f>
        <v>0</v>
      </c>
      <c r="F215" s="54"/>
      <c r="G215" s="54" t="str">
        <f>IF(Table1[[#This Row],[M1A]]="","",Table1[[#This Row],[M1A]]-Table1[[#This Row],[AWAL]])</f>
        <v/>
      </c>
      <c r="H215" s="54"/>
      <c r="I215" s="52" t="str">
        <f>IF(Table1[[#This Row],[M2A]]="","",SUM(Table1[[#This Row],[M2A]]-Table1[[#This Row],[M2B_h]]))</f>
        <v/>
      </c>
      <c r="K215" s="52" t="str">
        <f>IF(Table1[[#This Row],[M3A]]="","",SUM(Table1[[#This Row],[M3A]]-Table1[[#This Row],[M3B_h]]))</f>
        <v/>
      </c>
      <c r="M215" s="52" t="str">
        <f>IF(Table1[[#This Row],[M4A]]="","",SUM(Table1[[#This Row],[M4A]]-Table1[[#This Row],[M4B_h]]))</f>
        <v/>
      </c>
      <c r="N215" s="52"/>
      <c r="O215" s="52" t="str">
        <f>IF(Table1[[#This Row],[M5A]]="","",SUM(Table1[[#This Row],[M5A]]-Table1[[#This Row],[M5B_h]]))</f>
        <v/>
      </c>
      <c r="P215" s="95">
        <f>SUM(Table1[[#This Row],[AWAL]],Table1[[#This Row],[M1B]])</f>
        <v>0</v>
      </c>
      <c r="Q215" s="95">
        <f>SUM(Table1[[#This Row],[M2B]],Table1[[#This Row],[M2B_h]])</f>
        <v>0</v>
      </c>
      <c r="R215" s="95">
        <f>SUM(Table1[[#This Row],[M3B]],Table1[[#This Row],[M3B_h]])</f>
        <v>0</v>
      </c>
      <c r="S215" s="95">
        <f>SUM(Table1[[#This Row],[M4B]],Table1[[#This Row],[M4B_h]])</f>
        <v>0</v>
      </c>
      <c r="T215" s="44"/>
      <c r="U215" s="44"/>
      <c r="V215" s="44"/>
      <c r="W215" s="44"/>
      <c r="X215" s="44"/>
      <c r="Y215" s="44"/>
      <c r="Z215" s="44"/>
      <c r="AA215" s="9" t="s">
        <v>3443</v>
      </c>
    </row>
    <row r="216" spans="1:28">
      <c r="A216" s="44" t="str">
        <f>IF(Table1[[#This Row],[NAMA BARANG]]="","",IF(Table1[[#This Row],[TT]]&lt;1,"",COUNT(A$2:A215)+1))</f>
        <v/>
      </c>
      <c r="B216" s="9" t="s">
        <v>2593</v>
      </c>
      <c r="D216" s="51" t="s">
        <v>2506</v>
      </c>
      <c r="E216" s="52">
        <f>IF(Table1[[#This Row],[M5B]]="",Table1[[#This Row],[M5B_h]],SUM(Table1[[#This Row],[M5B_h]],Table1[[#This Row],[M5B]]))</f>
        <v>0</v>
      </c>
      <c r="F216" s="54"/>
      <c r="G216" s="54" t="str">
        <f>IF(Table1[[#This Row],[M1A]]="","",Table1[[#This Row],[M1A]]-Table1[[#This Row],[AWAL]])</f>
        <v/>
      </c>
      <c r="H216" s="54"/>
      <c r="I216" s="51" t="str">
        <f>IF(Table1[[#This Row],[M2A]]="","",SUM(Table1[[#This Row],[M2A]]-Table1[[#This Row],[M2B_h]]))</f>
        <v/>
      </c>
      <c r="K216" s="52" t="str">
        <f>IF(Table1[[#This Row],[M3A]]="","",SUM(Table1[[#This Row],[M3A]]-Table1[[#This Row],[M3B_h]]))</f>
        <v/>
      </c>
      <c r="M216" s="52" t="str">
        <f>IF(Table1[[#This Row],[M4A]]="","",SUM(Table1[[#This Row],[M4A]]-Table1[[#This Row],[M4B_h]]))</f>
        <v/>
      </c>
      <c r="N216" s="52"/>
      <c r="O216" s="52" t="str">
        <f>IF(Table1[[#This Row],[M5A]]="","",SUM(Table1[[#This Row],[M5A]]-Table1[[#This Row],[M5B_h]]))</f>
        <v/>
      </c>
      <c r="P216" s="95">
        <f>SUM(Table1[[#This Row],[AWAL]],Table1[[#This Row],[M1B]])</f>
        <v>0</v>
      </c>
      <c r="Q216" s="95">
        <f>SUM(Table1[[#This Row],[M2B]],Table1[[#This Row],[M2B_h]])</f>
        <v>0</v>
      </c>
      <c r="R216" s="95">
        <f>SUM(Table1[[#This Row],[M3B]],Table1[[#This Row],[M3B_h]])</f>
        <v>0</v>
      </c>
      <c r="S216" s="95">
        <f>SUM(Table1[[#This Row],[M4B]],Table1[[#This Row],[M4B_h]])</f>
        <v>0</v>
      </c>
      <c r="T216" s="44"/>
      <c r="U216" s="44"/>
      <c r="V216" s="44"/>
      <c r="W216" s="44"/>
      <c r="X216" s="44"/>
      <c r="Y216" s="44"/>
      <c r="Z216" s="44"/>
      <c r="AA216" s="9" t="s">
        <v>3444</v>
      </c>
    </row>
    <row r="217" spans="1:28">
      <c r="A217" s="44" t="str">
        <f>IF(Table1[[#This Row],[NAMA BARANG]]="","",IF(Table1[[#This Row],[TT]]&lt;1,"",COUNT(A$2:A216)+1))</f>
        <v/>
      </c>
      <c r="B217" s="9" t="s">
        <v>2594</v>
      </c>
      <c r="D217" s="51" t="s">
        <v>2621</v>
      </c>
      <c r="E217" s="52">
        <f>IF(Table1[[#This Row],[M5B]]="",Table1[[#This Row],[M5B_h]],SUM(Table1[[#This Row],[M5B_h]],Table1[[#This Row],[M5B]]))</f>
        <v>0</v>
      </c>
      <c r="F217" s="54"/>
      <c r="G217" s="54" t="str">
        <f>IF(Table1[[#This Row],[M1A]]="","",Table1[[#This Row],[M1A]]-Table1[[#This Row],[AWAL]])</f>
        <v/>
      </c>
      <c r="H217" s="54"/>
      <c r="I217" s="51" t="str">
        <f>IF(Table1[[#This Row],[M2A]]="","",SUM(Table1[[#This Row],[M2A]]-Table1[[#This Row],[M2B_h]]))</f>
        <v/>
      </c>
      <c r="K217" s="52" t="str">
        <f>IF(Table1[[#This Row],[M3A]]="","",SUM(Table1[[#This Row],[M3A]]-Table1[[#This Row],[M3B_h]]))</f>
        <v/>
      </c>
      <c r="M217" s="52" t="str">
        <f>IF(Table1[[#This Row],[M4A]]="","",SUM(Table1[[#This Row],[M4A]]-Table1[[#This Row],[M4B_h]]))</f>
        <v/>
      </c>
      <c r="N217" s="52"/>
      <c r="O217" s="52" t="str">
        <f>IF(Table1[[#This Row],[M5A]]="","",SUM(Table1[[#This Row],[M5A]]-Table1[[#This Row],[M5B_h]]))</f>
        <v/>
      </c>
      <c r="P217" s="95">
        <f>SUM(Table1[[#This Row],[AWAL]],Table1[[#This Row],[M1B]])</f>
        <v>0</v>
      </c>
      <c r="Q217" s="95">
        <f>SUM(Table1[[#This Row],[M2B]],Table1[[#This Row],[M2B_h]])</f>
        <v>0</v>
      </c>
      <c r="R217" s="95">
        <f>SUM(Table1[[#This Row],[M3B]],Table1[[#This Row],[M3B_h]])</f>
        <v>0</v>
      </c>
      <c r="S217" s="95">
        <f>SUM(Table1[[#This Row],[M4B]],Table1[[#This Row],[M4B_h]])</f>
        <v>0</v>
      </c>
      <c r="T217" s="44"/>
      <c r="U217" s="44"/>
      <c r="V217" s="44"/>
      <c r="W217" s="44"/>
      <c r="X217" s="44"/>
      <c r="Y217" s="44"/>
      <c r="Z217" s="44"/>
      <c r="AA217" s="9" t="s">
        <v>3445</v>
      </c>
    </row>
    <row r="218" spans="1:28">
      <c r="A218" s="9" t="str">
        <f>IF(Table1[[#This Row],[NAMA BARANG]]="","",IF(Table1[[#This Row],[TT]]&lt;1,"",COUNT(A$2:A217)+1))</f>
        <v/>
      </c>
      <c r="B218" s="9" t="s">
        <v>76</v>
      </c>
      <c r="D218" s="51" t="s">
        <v>77</v>
      </c>
      <c r="E218" s="51">
        <f>IF(Table1[[#This Row],[M5B]]="",Table1[[#This Row],[M5B_h]],SUM(Table1[[#This Row],[M5B_h]],Table1[[#This Row],[M5B]]))</f>
        <v>0</v>
      </c>
      <c r="F218" s="53"/>
      <c r="G218" s="53" t="str">
        <f>IF(Table1[[#This Row],[M1A]]="","",Table1[[#This Row],[M1A]]-Table1[[#This Row],[AWAL]])</f>
        <v/>
      </c>
      <c r="H218" s="53"/>
      <c r="I218" s="51" t="str">
        <f>IF(Table1[[#This Row],[M2A]]="","",SUM(Table1[[#This Row],[M2A]]-Table1[[#This Row],[M2B_h]]))</f>
        <v/>
      </c>
      <c r="J218" s="9"/>
      <c r="K218" s="51" t="str">
        <f>IF(Table1[[#This Row],[M3A]]="","",SUM(Table1[[#This Row],[M3A]]-Table1[[#This Row],[M3B_h]]))</f>
        <v/>
      </c>
      <c r="L218" s="9"/>
      <c r="M218" s="51" t="str">
        <f>IF(Table1[[#This Row],[M4A]]="","",SUM(Table1[[#This Row],[M4A]]-Table1[[#This Row],[M4B_h]]))</f>
        <v/>
      </c>
      <c r="O218" s="51" t="str">
        <f>IF(Table1[[#This Row],[M5A]]="","",SUM(Table1[[#This Row],[M5A]]-Table1[[#This Row],[M5B_h]]))</f>
        <v/>
      </c>
      <c r="P218" s="95">
        <f>SUM(Table1[[#This Row],[AWAL]],Table1[[#This Row],[M1B]])</f>
        <v>0</v>
      </c>
      <c r="Q218" s="95">
        <f>SUM(Table1[[#This Row],[M2B]],Table1[[#This Row],[M2B_h]])</f>
        <v>0</v>
      </c>
      <c r="R218" s="95">
        <f>SUM(Table1[[#This Row],[M3B]],Table1[[#This Row],[M3B_h]])</f>
        <v>0</v>
      </c>
      <c r="S218" s="95">
        <f>SUM(Table1[[#This Row],[M4B]],Table1[[#This Row],[M4B_h]])</f>
        <v>0</v>
      </c>
      <c r="T218" s="44"/>
      <c r="U218" s="44"/>
      <c r="V218" s="44"/>
      <c r="W218" s="44"/>
      <c r="X218" s="44"/>
      <c r="Y218" s="44"/>
      <c r="Z218" s="44"/>
      <c r="AA218" s="9" t="s">
        <v>3446</v>
      </c>
    </row>
    <row r="219" spans="1:28">
      <c r="A219" s="44" t="str">
        <f>IF(Table1[[#This Row],[NAMA BARANG]]="","",IF(Table1[[#This Row],[TT]]&lt;1,"",COUNT(A$2:A218)+1))</f>
        <v/>
      </c>
      <c r="B219" s="9" t="s">
        <v>2543</v>
      </c>
      <c r="D219" s="51" t="s">
        <v>2511</v>
      </c>
      <c r="E219" s="52">
        <f>IF(Table1[[#This Row],[M5B]]="",Table1[[#This Row],[M5B_h]],SUM(Table1[[#This Row],[M5B_h]],Table1[[#This Row],[M5B]]))</f>
        <v>0</v>
      </c>
      <c r="F219" s="53"/>
      <c r="G219" s="54" t="str">
        <f>IF(Table1[[#This Row],[M1A]]="","",Table1[[#This Row],[M1A]]-Table1[[#This Row],[AWAL]])</f>
        <v/>
      </c>
      <c r="H219" s="53"/>
      <c r="I219" s="51" t="str">
        <f>IF(Table1[[#This Row],[M2A]]="","",SUM(Table1[[#This Row],[M2A]]-Table1[[#This Row],[M2B_h]]))</f>
        <v/>
      </c>
      <c r="J219" s="9"/>
      <c r="K219" s="52" t="str">
        <f>IF(Table1[[#This Row],[M3A]]="","",SUM(Table1[[#This Row],[M3A]]-Table1[[#This Row],[M3B_h]]))</f>
        <v/>
      </c>
      <c r="L219" s="9"/>
      <c r="M219" s="52" t="str">
        <f>IF(Table1[[#This Row],[M4A]]="","",SUM(Table1[[#This Row],[M4A]]-Table1[[#This Row],[M4B_h]]))</f>
        <v/>
      </c>
      <c r="N219" s="52"/>
      <c r="O219" s="52" t="str">
        <f>IF(Table1[[#This Row],[M5A]]="","",SUM(Table1[[#This Row],[M5A]]-Table1[[#This Row],[M5B_h]]))</f>
        <v/>
      </c>
      <c r="P219" s="95">
        <f>SUM(Table1[[#This Row],[AWAL]],Table1[[#This Row],[M1B]])</f>
        <v>0</v>
      </c>
      <c r="Q219" s="95">
        <f>SUM(Table1[[#This Row],[M2B]],Table1[[#This Row],[M2B_h]])</f>
        <v>0</v>
      </c>
      <c r="R219" s="95">
        <f>SUM(Table1[[#This Row],[M3B]],Table1[[#This Row],[M3B_h]])</f>
        <v>0</v>
      </c>
      <c r="S219" s="95">
        <f>SUM(Table1[[#This Row],[M4B]],Table1[[#This Row],[M4B_h]])</f>
        <v>0</v>
      </c>
      <c r="T219" s="44"/>
      <c r="U219" s="44"/>
      <c r="V219" s="44"/>
      <c r="W219" s="44"/>
      <c r="X219" s="44"/>
      <c r="Y219" s="44"/>
      <c r="Z219" s="44"/>
      <c r="AA219" s="9" t="s">
        <v>3447</v>
      </c>
    </row>
    <row r="220" spans="1:28">
      <c r="A220" s="44" t="str">
        <f>IF(Table1[[#This Row],[NAMA BARANG]]="","",IF(Table1[[#This Row],[TT]]&lt;1,"",COUNT(A$2:A219)+1))</f>
        <v/>
      </c>
      <c r="B220" s="9" t="s">
        <v>2787</v>
      </c>
      <c r="D220" s="51" t="s">
        <v>2511</v>
      </c>
      <c r="E220" s="52">
        <f>IF(Table1[[#This Row],[M5B]]="",Table1[[#This Row],[M5B_h]],SUM(Table1[[#This Row],[M5B_h]],Table1[[#This Row],[M5B]]))</f>
        <v>0</v>
      </c>
      <c r="F220" s="54"/>
      <c r="G220" s="54" t="str">
        <f>IF(Table1[[#This Row],[M1A]]="","",Table1[[#This Row],[M1A]]-Table1[[#This Row],[AWAL]])</f>
        <v/>
      </c>
      <c r="H220" s="54"/>
      <c r="I220" s="51" t="str">
        <f>IF(Table1[[#This Row],[M2A]]="","",SUM(Table1[[#This Row],[M2A]]-Table1[[#This Row],[M2B_h]]))</f>
        <v/>
      </c>
      <c r="K220" s="52" t="str">
        <f>IF(Table1[[#This Row],[M3A]]="","",SUM(Table1[[#This Row],[M3A]]-Table1[[#This Row],[M3B_h]]))</f>
        <v/>
      </c>
      <c r="M220" s="52" t="str">
        <f>IF(Table1[[#This Row],[M4A]]="","",SUM(Table1[[#This Row],[M4A]]-Table1[[#This Row],[M4B_h]]))</f>
        <v/>
      </c>
      <c r="N220" s="52"/>
      <c r="O220" s="52" t="str">
        <f>IF(Table1[[#This Row],[M5A]]="","",SUM(Table1[[#This Row],[M5A]]-Table1[[#This Row],[M5B_h]]))</f>
        <v/>
      </c>
      <c r="P220" s="95">
        <f>SUM(Table1[[#This Row],[AWAL]],Table1[[#This Row],[M1B]])</f>
        <v>0</v>
      </c>
      <c r="Q220" s="95">
        <f>SUM(Table1[[#This Row],[M2B]],Table1[[#This Row],[M2B_h]])</f>
        <v>0</v>
      </c>
      <c r="R220" s="95">
        <f>SUM(Table1[[#This Row],[M3B]],Table1[[#This Row],[M3B_h]])</f>
        <v>0</v>
      </c>
      <c r="S220" s="95">
        <f>SUM(Table1[[#This Row],[M4B]],Table1[[#This Row],[M4B_h]])</f>
        <v>0</v>
      </c>
      <c r="T220" s="44"/>
      <c r="U220" s="44"/>
      <c r="V220" s="44"/>
      <c r="W220" s="44"/>
      <c r="X220" s="44"/>
      <c r="Y220" s="44"/>
      <c r="Z220" s="44"/>
      <c r="AA220" s="9" t="s">
        <v>3448</v>
      </c>
      <c r="AB220" s="9">
        <v>6</v>
      </c>
    </row>
    <row r="221" spans="1:28">
      <c r="A221" s="44" t="str">
        <f>IF(Table1[[#This Row],[NAMA BARANG]]="","",IF(Table1[[#This Row],[TT]]&lt;1,"",COUNT(A$2:A220)+1))</f>
        <v/>
      </c>
      <c r="B221" s="9" t="s">
        <v>2595</v>
      </c>
      <c r="D221" s="51">
        <v>144</v>
      </c>
      <c r="E221" s="52">
        <f>IF(Table1[[#This Row],[M5B]]="",Table1[[#This Row],[M5B_h]],SUM(Table1[[#This Row],[M5B_h]],Table1[[#This Row],[M5B]]))</f>
        <v>0</v>
      </c>
      <c r="F221" s="54"/>
      <c r="G221" s="54" t="str">
        <f>IF(Table1[[#This Row],[M1A]]="","",Table1[[#This Row],[M1A]]-Table1[[#This Row],[AWAL]])</f>
        <v/>
      </c>
      <c r="H221" s="54"/>
      <c r="I221" s="52" t="str">
        <f>IF(Table1[[#This Row],[M2A]]="","",SUM(Table1[[#This Row],[M2A]]-Table1[[#This Row],[M2B_h]]))</f>
        <v/>
      </c>
      <c r="K221" s="52" t="str">
        <f>IF(Table1[[#This Row],[M3A]]="","",SUM(Table1[[#This Row],[M3A]]-Table1[[#This Row],[M3B_h]]))</f>
        <v/>
      </c>
      <c r="M221" s="52" t="str">
        <f>IF(Table1[[#This Row],[M4A]]="","",SUM(Table1[[#This Row],[M4A]]-Table1[[#This Row],[M4B_h]]))</f>
        <v/>
      </c>
      <c r="N221" s="52"/>
      <c r="O221" s="52" t="str">
        <f>IF(Table1[[#This Row],[M5A]]="","",SUM(Table1[[#This Row],[M5A]]-Table1[[#This Row],[M5B_h]]))</f>
        <v/>
      </c>
      <c r="P221" s="95">
        <f>SUM(Table1[[#This Row],[AWAL]],Table1[[#This Row],[M1B]])</f>
        <v>0</v>
      </c>
      <c r="Q221" s="95">
        <f>SUM(Table1[[#This Row],[M2B]],Table1[[#This Row],[M2B_h]])</f>
        <v>0</v>
      </c>
      <c r="R221" s="95">
        <f>SUM(Table1[[#This Row],[M3B]],Table1[[#This Row],[M3B_h]])</f>
        <v>0</v>
      </c>
      <c r="S221" s="95">
        <f>SUM(Table1[[#This Row],[M4B]],Table1[[#This Row],[M4B_h]])</f>
        <v>0</v>
      </c>
      <c r="T221" s="44"/>
      <c r="U221" s="44"/>
      <c r="V221" s="44"/>
      <c r="W221" s="44"/>
      <c r="X221" s="44"/>
      <c r="Y221" s="44"/>
      <c r="Z221" s="44"/>
      <c r="AA221" s="9" t="s">
        <v>3449</v>
      </c>
    </row>
    <row r="222" spans="1:28">
      <c r="A222" s="44" t="str">
        <f>IF(Table1[[#This Row],[NAMA BARANG]]="","",IF(Table1[[#This Row],[TT]]&lt;1,"",COUNT(A$2:A221)+1))</f>
        <v/>
      </c>
      <c r="B222" s="9" t="s">
        <v>2595</v>
      </c>
      <c r="D222" s="51" t="s">
        <v>2534</v>
      </c>
      <c r="E222" s="52">
        <f>IF(Table1[[#This Row],[M5B]]="",Table1[[#This Row],[M5B_h]],SUM(Table1[[#This Row],[M5B_h]],Table1[[#This Row],[M5B]]))</f>
        <v>0</v>
      </c>
      <c r="F222" s="54"/>
      <c r="G222" s="54" t="str">
        <f>IF(Table1[[#This Row],[M1A]]="","",Table1[[#This Row],[M1A]]-Table1[[#This Row],[AWAL]])</f>
        <v/>
      </c>
      <c r="H222" s="54"/>
      <c r="I222" s="51" t="str">
        <f>IF(Table1[[#This Row],[M2A]]="","",SUM(Table1[[#This Row],[M2A]]-Table1[[#This Row],[M2B_h]]))</f>
        <v/>
      </c>
      <c r="K222" s="52" t="str">
        <f>IF(Table1[[#This Row],[M3A]]="","",SUM(Table1[[#This Row],[M3A]]-Table1[[#This Row],[M3B_h]]))</f>
        <v/>
      </c>
      <c r="M222" s="52" t="str">
        <f>IF(Table1[[#This Row],[M4A]]="","",SUM(Table1[[#This Row],[M4A]]-Table1[[#This Row],[M4B_h]]))</f>
        <v/>
      </c>
      <c r="N222" s="52"/>
      <c r="O222" s="52" t="str">
        <f>IF(Table1[[#This Row],[M5A]]="","",SUM(Table1[[#This Row],[M5A]]-Table1[[#This Row],[M5B_h]]))</f>
        <v/>
      </c>
      <c r="P222" s="95">
        <f>SUM(Table1[[#This Row],[AWAL]],Table1[[#This Row],[M1B]])</f>
        <v>0</v>
      </c>
      <c r="Q222" s="95">
        <f>SUM(Table1[[#This Row],[M2B]],Table1[[#This Row],[M2B_h]])</f>
        <v>0</v>
      </c>
      <c r="R222" s="95">
        <f>SUM(Table1[[#This Row],[M3B]],Table1[[#This Row],[M3B_h]])</f>
        <v>0</v>
      </c>
      <c r="S222" s="95">
        <f>SUM(Table1[[#This Row],[M4B]],Table1[[#This Row],[M4B_h]])</f>
        <v>0</v>
      </c>
      <c r="T222" s="44"/>
      <c r="U222" s="44"/>
      <c r="V222" s="44"/>
      <c r="W222" s="44"/>
      <c r="X222" s="44"/>
      <c r="Y222" s="44"/>
      <c r="Z222" s="44"/>
      <c r="AA222" s="9" t="s">
        <v>3450</v>
      </c>
    </row>
    <row r="223" spans="1:28">
      <c r="A223" s="44" t="str">
        <f>IF(Table1[[#This Row],[NAMA BARANG]]="","",IF(Table1[[#This Row],[TT]]&lt;1,"",COUNT(A$2:A222)+1))</f>
        <v/>
      </c>
      <c r="B223" s="9" t="s">
        <v>3981</v>
      </c>
      <c r="D223" s="51" t="s">
        <v>2707</v>
      </c>
      <c r="E223" s="52">
        <f>IF(Table1[[#This Row],[M5B]]="",Table1[[#This Row],[M5B_h]],SUM(Table1[[#This Row],[M5B_h]],Table1[[#This Row],[M5B]]))</f>
        <v>0</v>
      </c>
      <c r="F223" s="54"/>
      <c r="G223" s="54" t="str">
        <f>IF(Table1[[#This Row],[M1A]]="","",Table1[[#This Row],[M1A]]-Table1[[#This Row],[AWAL]])</f>
        <v/>
      </c>
      <c r="H223" s="54"/>
      <c r="I223" s="52" t="str">
        <f>IF(Table1[[#This Row],[M2A]]="","",SUM(Table1[[#This Row],[M2A]]-Table1[[#This Row],[M2B_h]]))</f>
        <v/>
      </c>
      <c r="K223" s="52" t="str">
        <f>IF(Table1[[#This Row],[M3A]]="","",SUM(Table1[[#This Row],[M3A]]-Table1[[#This Row],[M3B_h]]))</f>
        <v/>
      </c>
      <c r="M223" s="52" t="str">
        <f>IF(Table1[[#This Row],[M4A]]="","",SUM(Table1[[#This Row],[M4A]]-Table1[[#This Row],[M4B_h]]))</f>
        <v/>
      </c>
      <c r="N223" s="52"/>
      <c r="O223" s="52" t="str">
        <f>IF(Table1[[#This Row],[M5A]]="","",SUM(Table1[[#This Row],[M5A]]-Table1[[#This Row],[M5B_h]]))</f>
        <v/>
      </c>
      <c r="P223" s="95">
        <f>SUM(Table1[[#This Row],[AWAL]],Table1[[#This Row],[M1B]])</f>
        <v>0</v>
      </c>
      <c r="Q223" s="95">
        <f>SUM(Table1[[#This Row],[M2B]],Table1[[#This Row],[M2B_h]])</f>
        <v>0</v>
      </c>
      <c r="R223" s="95">
        <f>SUM(Table1[[#This Row],[M3B]],Table1[[#This Row],[M3B_h]])</f>
        <v>0</v>
      </c>
      <c r="S223" s="95">
        <f>SUM(Table1[[#This Row],[M4B]],Table1[[#This Row],[M4B_h]])</f>
        <v>0</v>
      </c>
      <c r="T223" s="44"/>
      <c r="U223" s="44"/>
      <c r="V223" s="44"/>
      <c r="W223" s="44"/>
      <c r="X223" s="44"/>
      <c r="Y223" s="44"/>
      <c r="Z223" s="44"/>
      <c r="AA223" s="9" t="s">
        <v>3451</v>
      </c>
    </row>
    <row r="224" spans="1:28">
      <c r="A224" s="44">
        <f>IF(Table1[[#This Row],[NAMA BARANG]]="","",IF(Table1[[#This Row],[TT]]&lt;1,"",COUNT(A$2:A223)+1))</f>
        <v>61</v>
      </c>
      <c r="B224" s="9" t="s">
        <v>3990</v>
      </c>
      <c r="C224" s="51">
        <v>4</v>
      </c>
      <c r="D224" s="51" t="s">
        <v>2511</v>
      </c>
      <c r="E224" s="52">
        <f>IF(Table1[[#This Row],[M5B]]="",Table1[[#This Row],[M5B_h]],SUM(Table1[[#This Row],[M5B_h]],Table1[[#This Row],[M5B]]))</f>
        <v>3</v>
      </c>
      <c r="F224" s="54"/>
      <c r="G224" s="54" t="str">
        <f>IF(Table1[[#This Row],[M1A]]="","",Table1[[#This Row],[M1A]]-Table1[[#This Row],[AWAL]])</f>
        <v/>
      </c>
      <c r="H224" s="54"/>
      <c r="I224" s="51" t="str">
        <f>IF(Table1[[#This Row],[M2A]]="","",SUM(Table1[[#This Row],[M2A]]-Table1[[#This Row],[M2B_h]]))</f>
        <v/>
      </c>
      <c r="J224" s="51">
        <v>3</v>
      </c>
      <c r="K224" s="52">
        <f>IF(Table1[[#This Row],[M3A]]="","",SUM(Table1[[#This Row],[M3A]]-Table1[[#This Row],[M3B_h]]))</f>
        <v>-1</v>
      </c>
      <c r="M224" s="52" t="str">
        <f>IF(Table1[[#This Row],[M4A]]="","",SUM(Table1[[#This Row],[M4A]]-Table1[[#This Row],[M4B_h]]))</f>
        <v/>
      </c>
      <c r="N224" s="52"/>
      <c r="O224" s="52" t="str">
        <f>IF(Table1[[#This Row],[M5A]]="","",SUM(Table1[[#This Row],[M5A]]-Table1[[#This Row],[M5B_h]]))</f>
        <v/>
      </c>
      <c r="P224" s="95">
        <f>SUM(Table1[[#This Row],[AWAL]],Table1[[#This Row],[M1B]])</f>
        <v>4</v>
      </c>
      <c r="Q224" s="95">
        <f>SUM(Table1[[#This Row],[M2B]],Table1[[#This Row],[M2B_h]])</f>
        <v>4</v>
      </c>
      <c r="R224" s="95">
        <f>SUM(Table1[[#This Row],[M3B]],Table1[[#This Row],[M3B_h]])</f>
        <v>3</v>
      </c>
      <c r="S224" s="95">
        <f>SUM(Table1[[#This Row],[M4B]],Table1[[#This Row],[M4B_h]])</f>
        <v>3</v>
      </c>
      <c r="T224" s="44"/>
      <c r="U224" s="44"/>
      <c r="V224" s="44"/>
      <c r="W224" s="44"/>
      <c r="X224" s="44"/>
      <c r="Y224" s="44"/>
      <c r="Z224" s="44"/>
      <c r="AA224" s="9" t="s">
        <v>3452</v>
      </c>
    </row>
    <row r="225" spans="1:28">
      <c r="A225" s="44" t="str">
        <f>IF(Table1[[#This Row],[NAMA BARANG]]="","",IF(Table1[[#This Row],[TT]]&lt;1,"",COUNT(A$2:A224)+1))</f>
        <v/>
      </c>
      <c r="B225" s="9" t="s">
        <v>4082</v>
      </c>
      <c r="D225" s="51" t="s">
        <v>2534</v>
      </c>
      <c r="E225" s="52">
        <f>IF(Table1[[#This Row],[M5B]]="",Table1[[#This Row],[M5B_h]],SUM(Table1[[#This Row],[M5B_h]],Table1[[#This Row],[M5B]]))</f>
        <v>0</v>
      </c>
      <c r="F225" s="54"/>
      <c r="G225" s="54" t="str">
        <f>IF(Table1[[#This Row],[M1A]]="","",Table1[[#This Row],[M1A]]-Table1[[#This Row],[AWAL]])</f>
        <v/>
      </c>
      <c r="H225" s="54"/>
      <c r="I225" s="51" t="str">
        <f>IF(Table1[[#This Row],[M2A]]="","",SUM(Table1[[#This Row],[M2A]]-Table1[[#This Row],[M2B_h]]))</f>
        <v/>
      </c>
      <c r="K225" s="52" t="str">
        <f>IF(Table1[[#This Row],[M3A]]="","",SUM(Table1[[#This Row],[M3A]]-Table1[[#This Row],[M3B_h]]))</f>
        <v/>
      </c>
      <c r="M225" s="52" t="str">
        <f>IF(Table1[[#This Row],[M4A]]="","",SUM(Table1[[#This Row],[M4A]]-Table1[[#This Row],[M4B_h]]))</f>
        <v/>
      </c>
      <c r="N225" s="52"/>
      <c r="O225" s="52" t="str">
        <f>IF(Table1[[#This Row],[M5A]]="","",SUM(Table1[[#This Row],[M5A]]-Table1[[#This Row],[M5B_h]]))</f>
        <v/>
      </c>
      <c r="P225" s="95">
        <f>SUM(Table1[[#This Row],[AWAL]],Table1[[#This Row],[M1B]])</f>
        <v>0</v>
      </c>
      <c r="Q225" s="95">
        <f>SUM(Table1[[#This Row],[M2B]],Table1[[#This Row],[M2B_h]])</f>
        <v>0</v>
      </c>
      <c r="R225" s="95">
        <f>SUM(Table1[[#This Row],[M3B]],Table1[[#This Row],[M3B_h]])</f>
        <v>0</v>
      </c>
      <c r="S225" s="95">
        <f>SUM(Table1[[#This Row],[M4B]],Table1[[#This Row],[M4B_h]])</f>
        <v>0</v>
      </c>
      <c r="T225" s="44"/>
      <c r="U225" s="44"/>
      <c r="V225" s="44"/>
      <c r="W225" s="44"/>
      <c r="X225" s="44"/>
      <c r="Y225" s="44"/>
      <c r="Z225" s="44"/>
      <c r="AA225" s="9" t="s">
        <v>3453</v>
      </c>
    </row>
    <row r="226" spans="1:28">
      <c r="A226" s="44" t="str">
        <f>IF(Table1[[#This Row],[NAMA BARANG]]="","",IF(Table1[[#This Row],[TT]]&lt;1,"",COUNT(A$2:A225)+1))</f>
        <v/>
      </c>
      <c r="B226" s="9" t="s">
        <v>2544</v>
      </c>
      <c r="D226" s="51">
        <v>72</v>
      </c>
      <c r="E226" s="52">
        <f>IF(Table1[[#This Row],[M5B]]="",Table1[[#This Row],[M5B_h]],SUM(Table1[[#This Row],[M5B_h]],Table1[[#This Row],[M5B]]))</f>
        <v>0</v>
      </c>
      <c r="F226" s="54"/>
      <c r="G226" s="54" t="str">
        <f>IF(Table1[[#This Row],[M1A]]="","",Table1[[#This Row],[M1A]]-Table1[[#This Row],[AWAL]])</f>
        <v/>
      </c>
      <c r="H226" s="54"/>
      <c r="I226" s="52" t="str">
        <f>IF(Table1[[#This Row],[M2A]]="","",SUM(Table1[[#This Row],[M2A]]-Table1[[#This Row],[M2B_h]]))</f>
        <v/>
      </c>
      <c r="K226" s="52" t="str">
        <f>IF(Table1[[#This Row],[M3A]]="","",SUM(Table1[[#This Row],[M3A]]-Table1[[#This Row],[M3B_h]]))</f>
        <v/>
      </c>
      <c r="M226" s="52" t="str">
        <f>IF(Table1[[#This Row],[M4A]]="","",SUM(Table1[[#This Row],[M4A]]-Table1[[#This Row],[M4B_h]]))</f>
        <v/>
      </c>
      <c r="N226" s="52"/>
      <c r="O226" s="52" t="str">
        <f>IF(Table1[[#This Row],[M5A]]="","",SUM(Table1[[#This Row],[M5A]]-Table1[[#This Row],[M5B_h]]))</f>
        <v/>
      </c>
      <c r="P226" s="95">
        <f>SUM(Table1[[#This Row],[AWAL]],Table1[[#This Row],[M1B]])</f>
        <v>0</v>
      </c>
      <c r="Q226" s="95">
        <f>SUM(Table1[[#This Row],[M2B]],Table1[[#This Row],[M2B_h]])</f>
        <v>0</v>
      </c>
      <c r="R226" s="95">
        <f>SUM(Table1[[#This Row],[M3B]],Table1[[#This Row],[M3B_h]])</f>
        <v>0</v>
      </c>
      <c r="S226" s="95">
        <f>SUM(Table1[[#This Row],[M4B]],Table1[[#This Row],[M4B_h]])</f>
        <v>0</v>
      </c>
      <c r="T226" s="44"/>
      <c r="U226" s="44"/>
      <c r="V226" s="44"/>
      <c r="W226" s="44"/>
      <c r="X226" s="44"/>
      <c r="Y226" s="44"/>
      <c r="Z226" s="44"/>
      <c r="AA226" s="9" t="s">
        <v>3454</v>
      </c>
    </row>
    <row r="227" spans="1:28">
      <c r="A227" s="44" t="str">
        <f>IF(Table1[[#This Row],[NAMA BARANG]]="","",IF(Table1[[#This Row],[TT]]&lt;1,"",COUNT(A$2:A226)+1))</f>
        <v/>
      </c>
      <c r="B227" s="9" t="s">
        <v>2544</v>
      </c>
      <c r="D227" s="51" t="s">
        <v>2545</v>
      </c>
      <c r="E227" s="52">
        <f>IF(Table1[[#This Row],[M5B]]="",Table1[[#This Row],[M5B_h]],SUM(Table1[[#This Row],[M5B_h]],Table1[[#This Row],[M5B]]))</f>
        <v>0</v>
      </c>
      <c r="F227" s="53"/>
      <c r="G227" s="54" t="str">
        <f>IF(Table1[[#This Row],[M1A]]="","",Table1[[#This Row],[M1A]]-Table1[[#This Row],[AWAL]])</f>
        <v/>
      </c>
      <c r="H227" s="53"/>
      <c r="I227" s="51" t="str">
        <f>IF(Table1[[#This Row],[M2A]]="","",SUM(Table1[[#This Row],[M2A]]-Table1[[#This Row],[M2B_h]]))</f>
        <v/>
      </c>
      <c r="J227" s="9"/>
      <c r="K227" s="52" t="str">
        <f>IF(Table1[[#This Row],[M3A]]="","",SUM(Table1[[#This Row],[M3A]]-Table1[[#This Row],[M3B_h]]))</f>
        <v/>
      </c>
      <c r="L227" s="9"/>
      <c r="M227" s="52" t="str">
        <f>IF(Table1[[#This Row],[M4A]]="","",SUM(Table1[[#This Row],[M4A]]-Table1[[#This Row],[M4B_h]]))</f>
        <v/>
      </c>
      <c r="N227" s="52"/>
      <c r="O227" s="52" t="str">
        <f>IF(Table1[[#This Row],[M5A]]="","",SUM(Table1[[#This Row],[M5A]]-Table1[[#This Row],[M5B_h]]))</f>
        <v/>
      </c>
      <c r="P227" s="95">
        <f>SUM(Table1[[#This Row],[AWAL]],Table1[[#This Row],[M1B]])</f>
        <v>0</v>
      </c>
      <c r="Q227" s="95">
        <f>SUM(Table1[[#This Row],[M2B]],Table1[[#This Row],[M2B_h]])</f>
        <v>0</v>
      </c>
      <c r="R227" s="95">
        <f>SUM(Table1[[#This Row],[M3B]],Table1[[#This Row],[M3B_h]])</f>
        <v>0</v>
      </c>
      <c r="S227" s="95">
        <f>SUM(Table1[[#This Row],[M4B]],Table1[[#This Row],[M4B_h]])</f>
        <v>0</v>
      </c>
      <c r="T227" s="44"/>
      <c r="U227" s="44"/>
      <c r="V227" s="44"/>
      <c r="W227" s="44"/>
      <c r="X227" s="44"/>
      <c r="Y227" s="44"/>
      <c r="Z227" s="44"/>
      <c r="AA227" s="9" t="s">
        <v>3455</v>
      </c>
    </row>
    <row r="228" spans="1:28">
      <c r="A228" s="44">
        <f>IF(Table1[[#This Row],[NAMA BARANG]]="","",IF(Table1[[#This Row],[TT]]&lt;1,"",COUNT(A$2:A227)+1))</f>
        <v>62</v>
      </c>
      <c r="B228" s="9" t="s">
        <v>3988</v>
      </c>
      <c r="C228" s="51">
        <v>1</v>
      </c>
      <c r="D228" s="51" t="s">
        <v>2682</v>
      </c>
      <c r="E228" s="52">
        <f>IF(Table1[[#This Row],[M5B]]="",Table1[[#This Row],[M5B_h]],SUM(Table1[[#This Row],[M5B_h]],Table1[[#This Row],[M5B]]))</f>
        <v>1</v>
      </c>
      <c r="F228" s="54"/>
      <c r="G228" s="54" t="str">
        <f>IF(Table1[[#This Row],[M1A]]="","",Table1[[#This Row],[M1A]]-Table1[[#This Row],[AWAL]])</f>
        <v/>
      </c>
      <c r="H228" s="54"/>
      <c r="I228" s="51" t="str">
        <f>IF(Table1[[#This Row],[M2A]]="","",SUM(Table1[[#This Row],[M2A]]-Table1[[#This Row],[M2B_h]]))</f>
        <v/>
      </c>
      <c r="K228" s="52" t="str">
        <f>IF(Table1[[#This Row],[M3A]]="","",SUM(Table1[[#This Row],[M3A]]-Table1[[#This Row],[M3B_h]]))</f>
        <v/>
      </c>
      <c r="M228" s="52" t="str">
        <f>IF(Table1[[#This Row],[M4A]]="","",SUM(Table1[[#This Row],[M4A]]-Table1[[#This Row],[M4B_h]]))</f>
        <v/>
      </c>
      <c r="N228" s="52"/>
      <c r="O228" s="52" t="str">
        <f>IF(Table1[[#This Row],[M5A]]="","",SUM(Table1[[#This Row],[M5A]]-Table1[[#This Row],[M5B_h]]))</f>
        <v/>
      </c>
      <c r="P228" s="95">
        <f>SUM(Table1[[#This Row],[AWAL]],Table1[[#This Row],[M1B]])</f>
        <v>1</v>
      </c>
      <c r="Q228" s="95">
        <f>SUM(Table1[[#This Row],[M2B]],Table1[[#This Row],[M2B_h]])</f>
        <v>1</v>
      </c>
      <c r="R228" s="95">
        <f>SUM(Table1[[#This Row],[M3B]],Table1[[#This Row],[M3B_h]])</f>
        <v>1</v>
      </c>
      <c r="S228" s="95">
        <f>SUM(Table1[[#This Row],[M4B]],Table1[[#This Row],[M4B_h]])</f>
        <v>1</v>
      </c>
      <c r="T228" s="44"/>
      <c r="U228" s="44"/>
      <c r="V228" s="44"/>
      <c r="W228" s="44"/>
      <c r="X228" s="44"/>
      <c r="Y228" s="44"/>
      <c r="Z228" s="44"/>
      <c r="AA228" s="9" t="s">
        <v>3456</v>
      </c>
    </row>
    <row r="229" spans="1:28">
      <c r="A229" s="44">
        <f>IF(Table1[[#This Row],[NAMA BARANG]]="","",IF(Table1[[#This Row],[TT]]&lt;1,"",COUNT(A$2:A228)+1))</f>
        <v>63</v>
      </c>
      <c r="B229" s="9" t="s">
        <v>3989</v>
      </c>
      <c r="C229" s="51">
        <v>1</v>
      </c>
      <c r="D229" s="51" t="s">
        <v>2707</v>
      </c>
      <c r="E229" s="52">
        <f>IF(Table1[[#This Row],[M5B]]="",Table1[[#This Row],[M5B_h]],SUM(Table1[[#This Row],[M5B_h]],Table1[[#This Row],[M5B]]))</f>
        <v>1</v>
      </c>
      <c r="F229" s="54"/>
      <c r="G229" s="54" t="str">
        <f>IF(Table1[[#This Row],[M1A]]="","",Table1[[#This Row],[M1A]]-Table1[[#This Row],[AWAL]])</f>
        <v/>
      </c>
      <c r="H229" s="54"/>
      <c r="I229" s="52" t="str">
        <f>IF(Table1[[#This Row],[M2A]]="","",SUM(Table1[[#This Row],[M2A]]-Table1[[#This Row],[M2B_h]]))</f>
        <v/>
      </c>
      <c r="K229" s="52" t="str">
        <f>IF(Table1[[#This Row],[M3A]]="","",SUM(Table1[[#This Row],[M3A]]-Table1[[#This Row],[M3B_h]]))</f>
        <v/>
      </c>
      <c r="M229" s="52" t="str">
        <f>IF(Table1[[#This Row],[M4A]]="","",SUM(Table1[[#This Row],[M4A]]-Table1[[#This Row],[M4B_h]]))</f>
        <v/>
      </c>
      <c r="N229" s="52"/>
      <c r="O229" s="52" t="str">
        <f>IF(Table1[[#This Row],[M5A]]="","",SUM(Table1[[#This Row],[M5A]]-Table1[[#This Row],[M5B_h]]))</f>
        <v/>
      </c>
      <c r="P229" s="95">
        <f>SUM(Table1[[#This Row],[AWAL]],Table1[[#This Row],[M1B]])</f>
        <v>1</v>
      </c>
      <c r="Q229" s="95">
        <f>SUM(Table1[[#This Row],[M2B]],Table1[[#This Row],[M2B_h]])</f>
        <v>1</v>
      </c>
      <c r="R229" s="95">
        <f>SUM(Table1[[#This Row],[M3B]],Table1[[#This Row],[M3B_h]])</f>
        <v>1</v>
      </c>
      <c r="S229" s="95">
        <f>SUM(Table1[[#This Row],[M4B]],Table1[[#This Row],[M4B_h]])</f>
        <v>1</v>
      </c>
      <c r="T229" s="44"/>
      <c r="U229" s="44"/>
      <c r="V229" s="44"/>
      <c r="W229" s="44"/>
      <c r="X229" s="44"/>
      <c r="Y229" s="44"/>
      <c r="Z229" s="44"/>
      <c r="AA229" s="9" t="s">
        <v>3457</v>
      </c>
    </row>
    <row r="230" spans="1:28">
      <c r="A230" s="44" t="str">
        <f>IF(Table1[[#This Row],[NAMA BARANG]]="","",IF(Table1[[#This Row],[TT]]&lt;1,"",COUNT(A$2:A229)+1))</f>
        <v/>
      </c>
      <c r="B230" s="9" t="s">
        <v>4119</v>
      </c>
      <c r="C230" s="51">
        <v>1</v>
      </c>
      <c r="D230" s="51" t="s">
        <v>2682</v>
      </c>
      <c r="E230" s="52">
        <f>IF(Table1[[#This Row],[M5B]]="",Table1[[#This Row],[M5B_h]],SUM(Table1[[#This Row],[M5B_h]],Table1[[#This Row],[M5B]]))</f>
        <v>0</v>
      </c>
      <c r="F230" s="54">
        <v>1</v>
      </c>
      <c r="G230" s="54">
        <f>IF(Table1[[#This Row],[M1A]]="","",Table1[[#This Row],[M1A]]-Table1[[#This Row],[AWAL]])</f>
        <v>0</v>
      </c>
      <c r="H230" s="54"/>
      <c r="I230" s="52" t="str">
        <f>IF(Table1[[#This Row],[M2A]]="","",SUM(Table1[[#This Row],[M2A]]-Table1[[#This Row],[M2B_h]]))</f>
        <v/>
      </c>
      <c r="J230" s="51">
        <v>0</v>
      </c>
      <c r="K230" s="52">
        <f>IF(Table1[[#This Row],[M3A]]="","",SUM(Table1[[#This Row],[M3A]]-Table1[[#This Row],[M3B_h]]))</f>
        <v>-1</v>
      </c>
      <c r="M230" s="52" t="str">
        <f>IF(Table1[[#This Row],[M4A]]="","",SUM(Table1[[#This Row],[M4A]]-Table1[[#This Row],[M4B_h]]))</f>
        <v/>
      </c>
      <c r="N230" s="52"/>
      <c r="O230" s="52" t="str">
        <f>IF(Table1[[#This Row],[M5A]]="","",SUM(Table1[[#This Row],[M5A]]-Table1[[#This Row],[M5B_h]]))</f>
        <v/>
      </c>
      <c r="P230" s="95">
        <f>SUM(Table1[[#This Row],[AWAL]],Table1[[#This Row],[M1B]])</f>
        <v>1</v>
      </c>
      <c r="Q230" s="95">
        <f>SUM(Table1[[#This Row],[M2B]],Table1[[#This Row],[M2B_h]])</f>
        <v>1</v>
      </c>
      <c r="R230" s="95">
        <f>SUM(Table1[[#This Row],[M3B]],Table1[[#This Row],[M3B_h]])</f>
        <v>0</v>
      </c>
      <c r="S230" s="95">
        <f>SUM(Table1[[#This Row],[M4B]],Table1[[#This Row],[M4B_h]])</f>
        <v>0</v>
      </c>
      <c r="T230" s="44"/>
      <c r="U230" s="44"/>
      <c r="V230" s="44"/>
      <c r="W230" s="44"/>
      <c r="X230" s="44"/>
      <c r="Y230" s="44"/>
      <c r="Z230" s="44"/>
      <c r="AA230" s="9" t="s">
        <v>3458</v>
      </c>
    </row>
    <row r="231" spans="1:28">
      <c r="A231" s="9" t="str">
        <f>IF(Table1[[#This Row],[NAMA BARANG]]="","",IF(Table1[[#This Row],[TT]]&lt;1,"",COUNT(A$2:A230)+1))</f>
        <v/>
      </c>
      <c r="B231" s="9" t="s">
        <v>78</v>
      </c>
      <c r="D231" s="51" t="s">
        <v>66</v>
      </c>
      <c r="E231" s="51">
        <f>IF(Table1[[#This Row],[M5B]]="",Table1[[#This Row],[M5B_h]],SUM(Table1[[#This Row],[M5B_h]],Table1[[#This Row],[M5B]]))</f>
        <v>0</v>
      </c>
      <c r="F231" s="53"/>
      <c r="G231" s="53" t="str">
        <f>IF(Table1[[#This Row],[M1A]]="","",Table1[[#This Row],[M1A]]-Table1[[#This Row],[AWAL]])</f>
        <v/>
      </c>
      <c r="H231" s="53"/>
      <c r="I231" s="51" t="str">
        <f>IF(Table1[[#This Row],[M2A]]="","",SUM(Table1[[#This Row],[M2A]]-Table1[[#This Row],[M2B_h]]))</f>
        <v/>
      </c>
      <c r="J231" s="9"/>
      <c r="K231" s="51" t="str">
        <f>IF(Table1[[#This Row],[M3A]]="","",SUM(Table1[[#This Row],[M3A]]-Table1[[#This Row],[M3B_h]]))</f>
        <v/>
      </c>
      <c r="L231" s="9"/>
      <c r="M231" s="51" t="str">
        <f>IF(Table1[[#This Row],[M4A]]="","",SUM(Table1[[#This Row],[M4A]]-Table1[[#This Row],[M4B_h]]))</f>
        <v/>
      </c>
      <c r="O231" s="51" t="str">
        <f>IF(Table1[[#This Row],[M5A]]="","",SUM(Table1[[#This Row],[M5A]]-Table1[[#This Row],[M5B_h]]))</f>
        <v/>
      </c>
      <c r="P231" s="95">
        <f>SUM(Table1[[#This Row],[AWAL]],Table1[[#This Row],[M1B]])</f>
        <v>0</v>
      </c>
      <c r="Q231" s="95">
        <f>SUM(Table1[[#This Row],[M2B]],Table1[[#This Row],[M2B_h]])</f>
        <v>0</v>
      </c>
      <c r="R231" s="95">
        <f>SUM(Table1[[#This Row],[M3B]],Table1[[#This Row],[M3B_h]])</f>
        <v>0</v>
      </c>
      <c r="S231" s="95">
        <f>SUM(Table1[[#This Row],[M4B]],Table1[[#This Row],[M4B_h]])</f>
        <v>0</v>
      </c>
      <c r="T231" s="44"/>
      <c r="U231" s="44"/>
      <c r="V231" s="44"/>
      <c r="W231" s="44"/>
      <c r="X231" s="44"/>
      <c r="Y231" s="44"/>
      <c r="Z231" s="44"/>
      <c r="AA231" s="9" t="s">
        <v>3459</v>
      </c>
    </row>
    <row r="232" spans="1:28">
      <c r="A232" s="44" t="str">
        <f>IF(Table1[[#This Row],[NAMA BARANG]]="","",IF(Table1[[#This Row],[TT]]&lt;1,"",COUNT(A$2:A231)+1))</f>
        <v/>
      </c>
      <c r="B232" s="9" t="s">
        <v>2546</v>
      </c>
      <c r="C232" s="51">
        <v>4</v>
      </c>
      <c r="D232" s="51" t="s">
        <v>2511</v>
      </c>
      <c r="E232" s="52">
        <f>IF(Table1[[#This Row],[M5B]]="",Table1[[#This Row],[M5B_h]],SUM(Table1[[#This Row],[M5B_h]],Table1[[#This Row],[M5B]]))</f>
        <v>0</v>
      </c>
      <c r="F232" s="53">
        <v>1</v>
      </c>
      <c r="G232" s="54">
        <f>IF(Table1[[#This Row],[M1A]]="","",Table1[[#This Row],[M1A]]-Table1[[#This Row],[AWAL]])</f>
        <v>-3</v>
      </c>
      <c r="H232" s="53"/>
      <c r="I232" s="51" t="str">
        <f>IF(Table1[[#This Row],[M2A]]="","",SUM(Table1[[#This Row],[M2A]]-Table1[[#This Row],[M2B_h]]))</f>
        <v/>
      </c>
      <c r="J232" s="9">
        <v>0</v>
      </c>
      <c r="K232" s="52">
        <f>IF(Table1[[#This Row],[M3A]]="","",SUM(Table1[[#This Row],[M3A]]-Table1[[#This Row],[M3B_h]]))</f>
        <v>-1</v>
      </c>
      <c r="L232" s="9"/>
      <c r="M232" s="52" t="str">
        <f>IF(Table1[[#This Row],[M4A]]="","",SUM(Table1[[#This Row],[M4A]]-Table1[[#This Row],[M4B_h]]))</f>
        <v/>
      </c>
      <c r="N232" s="52"/>
      <c r="O232" s="52" t="str">
        <f>IF(Table1[[#This Row],[M5A]]="","",SUM(Table1[[#This Row],[M5A]]-Table1[[#This Row],[M5B_h]]))</f>
        <v/>
      </c>
      <c r="P232" s="95">
        <f>SUM(Table1[[#This Row],[AWAL]],Table1[[#This Row],[M1B]])</f>
        <v>1</v>
      </c>
      <c r="Q232" s="95">
        <f>SUM(Table1[[#This Row],[M2B]],Table1[[#This Row],[M2B_h]])</f>
        <v>1</v>
      </c>
      <c r="R232" s="95">
        <f>SUM(Table1[[#This Row],[M3B]],Table1[[#This Row],[M3B_h]])</f>
        <v>0</v>
      </c>
      <c r="S232" s="95">
        <f>SUM(Table1[[#This Row],[M4B]],Table1[[#This Row],[M4B_h]])</f>
        <v>0</v>
      </c>
      <c r="T232" s="44"/>
      <c r="U232" s="44"/>
      <c r="V232" s="44"/>
      <c r="W232" s="44"/>
      <c r="X232" s="44"/>
      <c r="Y232" s="44"/>
      <c r="Z232" s="44"/>
      <c r="AA232" s="9" t="s">
        <v>3460</v>
      </c>
    </row>
    <row r="233" spans="1:28">
      <c r="A233" s="9" t="str">
        <f>IF(Table1[[#This Row],[NAMA BARANG]]="","",IF(Table1[[#This Row],[TT]]&lt;1,"",COUNT(A$2:A232)+1))</f>
        <v/>
      </c>
      <c r="B233" s="9" t="s">
        <v>2547</v>
      </c>
      <c r="D233" s="51" t="s">
        <v>2506</v>
      </c>
      <c r="E233" s="51">
        <f>IF(Table1[[#This Row],[M5B]]="",Table1[[#This Row],[M5B_h]],SUM(Table1[[#This Row],[M5B_h]],Table1[[#This Row],[M5B]]))</f>
        <v>0</v>
      </c>
      <c r="F233" s="53"/>
      <c r="G233" s="53" t="str">
        <f>IF(Table1[[#This Row],[M1A]]="","",Table1[[#This Row],[M1A]]-Table1[[#This Row],[AWAL]])</f>
        <v/>
      </c>
      <c r="H233" s="53"/>
      <c r="I233" s="51" t="str">
        <f>IF(Table1[[#This Row],[M2A]]="","",SUM(Table1[[#This Row],[M2A]]-Table1[[#This Row],[M2B_h]]))</f>
        <v/>
      </c>
      <c r="J233" s="9"/>
      <c r="K233" s="51" t="str">
        <f>IF(Table1[[#This Row],[M3A]]="","",SUM(Table1[[#This Row],[M3A]]-Table1[[#This Row],[M3B_h]]))</f>
        <v/>
      </c>
      <c r="L233" s="9"/>
      <c r="M233" s="51" t="str">
        <f>IF(Table1[[#This Row],[M4A]]="","",SUM(Table1[[#This Row],[M4A]]-Table1[[#This Row],[M4B_h]]))</f>
        <v/>
      </c>
      <c r="O233" s="51" t="str">
        <f>IF(Table1[[#This Row],[M5A]]="","",SUM(Table1[[#This Row],[M5A]]-Table1[[#This Row],[M5B_h]]))</f>
        <v/>
      </c>
      <c r="P233" s="95">
        <f>SUM(Table1[[#This Row],[AWAL]],Table1[[#This Row],[M1B]])</f>
        <v>0</v>
      </c>
      <c r="Q233" s="95">
        <f>SUM(Table1[[#This Row],[M2B]],Table1[[#This Row],[M2B_h]])</f>
        <v>0</v>
      </c>
      <c r="R233" s="95">
        <f>SUM(Table1[[#This Row],[M3B]],Table1[[#This Row],[M3B_h]])</f>
        <v>0</v>
      </c>
      <c r="S233" s="95">
        <f>SUM(Table1[[#This Row],[M4B]],Table1[[#This Row],[M4B_h]])</f>
        <v>0</v>
      </c>
      <c r="T233" s="44"/>
      <c r="U233" s="44"/>
      <c r="V233" s="44"/>
      <c r="W233" s="44"/>
      <c r="X233" s="44"/>
      <c r="Y233" s="44"/>
      <c r="Z233" s="44"/>
      <c r="AA233" s="9" t="s">
        <v>3461</v>
      </c>
      <c r="AB233" s="9">
        <v>4</v>
      </c>
    </row>
    <row r="234" spans="1:28">
      <c r="A234" s="9" t="str">
        <f>IF(Table1[[#This Row],[NAMA BARANG]]="","",IF(Table1[[#This Row],[TT]]&lt;1,"",COUNT(A$2:A233)+1))</f>
        <v/>
      </c>
      <c r="B234" s="9" t="s">
        <v>2548</v>
      </c>
      <c r="D234" s="51" t="s">
        <v>2515</v>
      </c>
      <c r="E234" s="51">
        <f>IF(Table1[[#This Row],[M5B]]="",Table1[[#This Row],[M5B_h]],SUM(Table1[[#This Row],[M5B_h]],Table1[[#This Row],[M5B]]))</f>
        <v>0</v>
      </c>
      <c r="F234" s="53"/>
      <c r="G234" s="53" t="str">
        <f>IF(Table1[[#This Row],[M1A]]="","",Table1[[#This Row],[M1A]]-Table1[[#This Row],[AWAL]])</f>
        <v/>
      </c>
      <c r="H234" s="53"/>
      <c r="I234" s="51" t="str">
        <f>IF(Table1[[#This Row],[M2A]]="","",SUM(Table1[[#This Row],[M2A]]-Table1[[#This Row],[M2B_h]]))</f>
        <v/>
      </c>
      <c r="J234" s="9"/>
      <c r="K234" s="51" t="str">
        <f>IF(Table1[[#This Row],[M3A]]="","",SUM(Table1[[#This Row],[M3A]]-Table1[[#This Row],[M3B_h]]))</f>
        <v/>
      </c>
      <c r="L234" s="9"/>
      <c r="M234" s="51" t="str">
        <f>IF(Table1[[#This Row],[M4A]]="","",SUM(Table1[[#This Row],[M4A]]-Table1[[#This Row],[M4B_h]]))</f>
        <v/>
      </c>
      <c r="O234" s="51" t="str">
        <f>IF(Table1[[#This Row],[M5A]]="","",SUM(Table1[[#This Row],[M5A]]-Table1[[#This Row],[M5B_h]]))</f>
        <v/>
      </c>
      <c r="P234" s="95">
        <f>SUM(Table1[[#This Row],[AWAL]],Table1[[#This Row],[M1B]])</f>
        <v>0</v>
      </c>
      <c r="Q234" s="95">
        <f>SUM(Table1[[#This Row],[M2B]],Table1[[#This Row],[M2B_h]])</f>
        <v>0</v>
      </c>
      <c r="R234" s="95">
        <f>SUM(Table1[[#This Row],[M3B]],Table1[[#This Row],[M3B_h]])</f>
        <v>0</v>
      </c>
      <c r="S234" s="95">
        <f>SUM(Table1[[#This Row],[M4B]],Table1[[#This Row],[M4B_h]])</f>
        <v>0</v>
      </c>
      <c r="T234" s="44"/>
      <c r="U234" s="44"/>
      <c r="V234" s="44"/>
      <c r="W234" s="44"/>
      <c r="X234" s="44"/>
      <c r="Y234" s="44"/>
      <c r="Z234" s="44"/>
      <c r="AA234" s="9" t="s">
        <v>3462</v>
      </c>
    </row>
    <row r="235" spans="1:28">
      <c r="A235" s="9" t="str">
        <f>IF(Table1[[#This Row],[NAMA BARANG]]="","",IF(Table1[[#This Row],[TT]]&lt;1,"",COUNT(A$2:A234)+1))</f>
        <v/>
      </c>
      <c r="B235" s="9" t="s">
        <v>2549</v>
      </c>
      <c r="D235" s="51" t="s">
        <v>2534</v>
      </c>
      <c r="E235" s="51">
        <f>IF(Table1[[#This Row],[M5B]]="",Table1[[#This Row],[M5B_h]],SUM(Table1[[#This Row],[M5B_h]],Table1[[#This Row],[M5B]]))</f>
        <v>0</v>
      </c>
      <c r="F235" s="53"/>
      <c r="G235" s="53" t="str">
        <f>IF(Table1[[#This Row],[M1A]]="","",Table1[[#This Row],[M1A]]-Table1[[#This Row],[AWAL]])</f>
        <v/>
      </c>
      <c r="H235" s="53"/>
      <c r="I235" s="51" t="str">
        <f>IF(Table1[[#This Row],[M2A]]="","",SUM(Table1[[#This Row],[M2A]]-Table1[[#This Row],[M2B_h]]))</f>
        <v/>
      </c>
      <c r="J235" s="9"/>
      <c r="K235" s="51" t="str">
        <f>IF(Table1[[#This Row],[M3A]]="","",SUM(Table1[[#This Row],[M3A]]-Table1[[#This Row],[M3B_h]]))</f>
        <v/>
      </c>
      <c r="L235" s="9"/>
      <c r="M235" s="51" t="str">
        <f>IF(Table1[[#This Row],[M4A]]="","",SUM(Table1[[#This Row],[M4A]]-Table1[[#This Row],[M4B_h]]))</f>
        <v/>
      </c>
      <c r="O235" s="51" t="str">
        <f>IF(Table1[[#This Row],[M5A]]="","",SUM(Table1[[#This Row],[M5A]]-Table1[[#This Row],[M5B_h]]))</f>
        <v/>
      </c>
      <c r="P235" s="95">
        <f>SUM(Table1[[#This Row],[AWAL]],Table1[[#This Row],[M1B]])</f>
        <v>0</v>
      </c>
      <c r="Q235" s="95">
        <f>SUM(Table1[[#This Row],[M2B]],Table1[[#This Row],[M2B_h]])</f>
        <v>0</v>
      </c>
      <c r="R235" s="95">
        <f>SUM(Table1[[#This Row],[M3B]],Table1[[#This Row],[M3B_h]])</f>
        <v>0</v>
      </c>
      <c r="S235" s="95">
        <f>SUM(Table1[[#This Row],[M4B]],Table1[[#This Row],[M4B_h]])</f>
        <v>0</v>
      </c>
      <c r="T235" s="44"/>
      <c r="U235" s="44"/>
      <c r="V235" s="44"/>
      <c r="W235" s="44"/>
      <c r="X235" s="44"/>
      <c r="Y235" s="44"/>
      <c r="Z235" s="44"/>
      <c r="AA235" s="9" t="s">
        <v>3463</v>
      </c>
      <c r="AB235" s="9">
        <v>2</v>
      </c>
    </row>
    <row r="236" spans="1:28">
      <c r="A236" s="44" t="str">
        <f>IF(Table1[[#This Row],[NAMA BARANG]]="","",IF(Table1[[#This Row],[TT]]&lt;1,"",COUNT(A$2:A235)+1))</f>
        <v/>
      </c>
      <c r="B236" s="9" t="s">
        <v>2997</v>
      </c>
      <c r="D236" s="51">
        <v>80</v>
      </c>
      <c r="E236" s="52">
        <f>IF(Table1[[#This Row],[M5B]]="",Table1[[#This Row],[M5B_h]],SUM(Table1[[#This Row],[M5B_h]],Table1[[#This Row],[M5B]]))</f>
        <v>0</v>
      </c>
      <c r="G236" s="54" t="str">
        <f>IF(Table1[[#This Row],[M1A]]="","",Table1[[#This Row],[M1A]]-Table1[[#This Row],[AWAL]])</f>
        <v/>
      </c>
      <c r="H236" s="54"/>
      <c r="I236" s="52" t="str">
        <f>IF(Table1[[#This Row],[M2A]]="","",SUM(Table1[[#This Row],[M2A]]-Table1[[#This Row],[M2B_h]]))</f>
        <v/>
      </c>
      <c r="K236" s="52" t="str">
        <f>IF(Table1[[#This Row],[M3A]]="","",SUM(Table1[[#This Row],[M3A]]-Table1[[#This Row],[M3B_h]]))</f>
        <v/>
      </c>
      <c r="M236" s="52" t="str">
        <f>IF(Table1[[#This Row],[M4A]]="","",SUM(Table1[[#This Row],[M4A]]-Table1[[#This Row],[M4B_h]]))</f>
        <v/>
      </c>
      <c r="N236" s="52"/>
      <c r="O236" s="52" t="str">
        <f>IF(Table1[[#This Row],[M5A]]="","",SUM(Table1[[#This Row],[M5A]]-Table1[[#This Row],[M5B_h]]))</f>
        <v/>
      </c>
      <c r="P236" s="95">
        <f>SUM(Table1[[#This Row],[AWAL]],Table1[[#This Row],[M1B]])</f>
        <v>0</v>
      </c>
      <c r="Q236" s="95">
        <f>SUM(Table1[[#This Row],[M2B]],Table1[[#This Row],[M2B_h]])</f>
        <v>0</v>
      </c>
      <c r="R236" s="95">
        <f>SUM(Table1[[#This Row],[M3B]],Table1[[#This Row],[M3B_h]])</f>
        <v>0</v>
      </c>
      <c r="S236" s="95">
        <f>SUM(Table1[[#This Row],[M4B]],Table1[[#This Row],[M4B_h]])</f>
        <v>0</v>
      </c>
      <c r="T236" s="44"/>
      <c r="U236" s="44"/>
      <c r="V236" s="44"/>
      <c r="W236" s="44"/>
      <c r="X236" s="44"/>
      <c r="Y236" s="44"/>
      <c r="Z236" s="44"/>
      <c r="AA236" s="9" t="s">
        <v>3464</v>
      </c>
    </row>
    <row r="237" spans="1:28">
      <c r="A237" s="44" t="str">
        <f>IF(Table1[[#This Row],[NAMA BARANG]]="","",IF(Table1[[#This Row],[TT]]&lt;1,"",COUNT(A$2:A236)+1))</f>
        <v/>
      </c>
      <c r="B237" s="9" t="s">
        <v>3088</v>
      </c>
      <c r="D237" s="51">
        <v>80</v>
      </c>
      <c r="E237" s="52">
        <f>IF(Table1[[#This Row],[M5B]]="",Table1[[#This Row],[M5B_h]],SUM(Table1[[#This Row],[M5B_h]],Table1[[#This Row],[M5B]]))</f>
        <v>0</v>
      </c>
      <c r="F237" s="54"/>
      <c r="G237" s="54" t="str">
        <f>IF(Table1[[#This Row],[M1A]]="","",Table1[[#This Row],[M1A]]-Table1[[#This Row],[AWAL]])</f>
        <v/>
      </c>
      <c r="H237" s="54"/>
      <c r="I237" s="52" t="str">
        <f>IF(Table1[[#This Row],[M2A]]="","",SUM(Table1[[#This Row],[M2A]]-Table1[[#This Row],[M2B_h]]))</f>
        <v/>
      </c>
      <c r="K237" s="52" t="str">
        <f>IF(Table1[[#This Row],[M3A]]="","",SUM(Table1[[#This Row],[M3A]]-Table1[[#This Row],[M3B_h]]))</f>
        <v/>
      </c>
      <c r="M237" s="52" t="str">
        <f>IF(Table1[[#This Row],[M4A]]="","",SUM(Table1[[#This Row],[M4A]]-Table1[[#This Row],[M4B_h]]))</f>
        <v/>
      </c>
      <c r="N237" s="52"/>
      <c r="O237" s="52" t="str">
        <f>IF(Table1[[#This Row],[M5A]]="","",SUM(Table1[[#This Row],[M5A]]-Table1[[#This Row],[M5B_h]]))</f>
        <v/>
      </c>
      <c r="P237" s="95">
        <f>SUM(Table1[[#This Row],[AWAL]],Table1[[#This Row],[M1B]])</f>
        <v>0</v>
      </c>
      <c r="Q237" s="95">
        <f>SUM(Table1[[#This Row],[M2B]],Table1[[#This Row],[M2B_h]])</f>
        <v>0</v>
      </c>
      <c r="R237" s="95">
        <f>SUM(Table1[[#This Row],[M3B]],Table1[[#This Row],[M3B_h]])</f>
        <v>0</v>
      </c>
      <c r="S237" s="95">
        <f>SUM(Table1[[#This Row],[M4B]],Table1[[#This Row],[M4B_h]])</f>
        <v>0</v>
      </c>
      <c r="T237" s="44"/>
      <c r="U237" s="44"/>
      <c r="V237" s="44"/>
      <c r="W237" s="44"/>
      <c r="X237" s="44"/>
      <c r="Y237" s="44"/>
      <c r="Z237" s="44"/>
      <c r="AA237" s="9" t="s">
        <v>3465</v>
      </c>
    </row>
    <row r="238" spans="1:28">
      <c r="A238" s="44">
        <f>IF(Table1[[#This Row],[NAMA BARANG]]="","",IF(Table1[[#This Row],[TT]]&lt;1,"",COUNT(A$2:A237)+1))</f>
        <v>64</v>
      </c>
      <c r="B238" s="9" t="s">
        <v>4048</v>
      </c>
      <c r="C238" s="51">
        <v>2</v>
      </c>
      <c r="D238" s="51" t="s">
        <v>2550</v>
      </c>
      <c r="E238" s="52">
        <f>IF(Table1[[#This Row],[M5B]]="",Table1[[#This Row],[M5B_h]],SUM(Table1[[#This Row],[M5B_h]],Table1[[#This Row],[M5B]]))</f>
        <v>2</v>
      </c>
      <c r="F238" s="53"/>
      <c r="G238" s="54" t="str">
        <f>IF(Table1[[#This Row],[M1A]]="","",Table1[[#This Row],[M1A]]-Table1[[#This Row],[AWAL]])</f>
        <v/>
      </c>
      <c r="H238" s="53"/>
      <c r="I238" s="51" t="str">
        <f>IF(Table1[[#This Row],[M2A]]="","",SUM(Table1[[#This Row],[M2A]]-Table1[[#This Row],[M2B_h]]))</f>
        <v/>
      </c>
      <c r="J238" s="9"/>
      <c r="K238" s="52" t="str">
        <f>IF(Table1[[#This Row],[M3A]]="","",SUM(Table1[[#This Row],[M3A]]-Table1[[#This Row],[M3B_h]]))</f>
        <v/>
      </c>
      <c r="L238" s="9"/>
      <c r="M238" s="52" t="str">
        <f>IF(Table1[[#This Row],[M4A]]="","",SUM(Table1[[#This Row],[M4A]]-Table1[[#This Row],[M4B_h]]))</f>
        <v/>
      </c>
      <c r="N238" s="52"/>
      <c r="O238" s="52" t="str">
        <f>IF(Table1[[#This Row],[M5A]]="","",SUM(Table1[[#This Row],[M5A]]-Table1[[#This Row],[M5B_h]]))</f>
        <v/>
      </c>
      <c r="P238" s="95">
        <f>SUM(Table1[[#This Row],[AWAL]],Table1[[#This Row],[M1B]])</f>
        <v>2</v>
      </c>
      <c r="Q238" s="95">
        <f>SUM(Table1[[#This Row],[M2B]],Table1[[#This Row],[M2B_h]])</f>
        <v>2</v>
      </c>
      <c r="R238" s="95">
        <f>SUM(Table1[[#This Row],[M3B]],Table1[[#This Row],[M3B_h]])</f>
        <v>2</v>
      </c>
      <c r="S238" s="95">
        <f>SUM(Table1[[#This Row],[M4B]],Table1[[#This Row],[M4B_h]])</f>
        <v>2</v>
      </c>
      <c r="T238" s="44"/>
      <c r="U238" s="44"/>
      <c r="V238" s="44"/>
      <c r="W238" s="44"/>
      <c r="X238" s="44"/>
      <c r="Y238" s="44"/>
      <c r="Z238" s="44"/>
      <c r="AA238" s="9" t="s">
        <v>3466</v>
      </c>
    </row>
    <row r="239" spans="1:28">
      <c r="A239" s="9">
        <f>IF(Table1[[#This Row],[NAMA BARANG]]="","",IF(Table1[[#This Row],[TT]]&lt;1,"",COUNT(A$2:A238)+1))</f>
        <v>65</v>
      </c>
      <c r="B239" s="9" t="s">
        <v>4049</v>
      </c>
      <c r="C239" s="51">
        <v>4</v>
      </c>
      <c r="D239" s="51" t="s">
        <v>79</v>
      </c>
      <c r="E239" s="51">
        <f>IF(Table1[[#This Row],[M5B]]="",Table1[[#This Row],[M5B_h]],SUM(Table1[[#This Row],[M5B_h]],Table1[[#This Row],[M5B]]))</f>
        <v>4</v>
      </c>
      <c r="F239" s="53"/>
      <c r="G239" s="53" t="str">
        <f>IF(Table1[[#This Row],[M1A]]="","",Table1[[#This Row],[M1A]]-Table1[[#This Row],[AWAL]])</f>
        <v/>
      </c>
      <c r="H239" s="53"/>
      <c r="I239" s="51" t="str">
        <f>IF(Table1[[#This Row],[M2A]]="","",SUM(Table1[[#This Row],[M2A]]-Table1[[#This Row],[M2B_h]]))</f>
        <v/>
      </c>
      <c r="J239" s="9"/>
      <c r="K239" s="51" t="str">
        <f>IF(Table1[[#This Row],[M3A]]="","",SUM(Table1[[#This Row],[M3A]]-Table1[[#This Row],[M3B_h]]))</f>
        <v/>
      </c>
      <c r="L239" s="9"/>
      <c r="M239" s="51" t="str">
        <f>IF(Table1[[#This Row],[M4A]]="","",SUM(Table1[[#This Row],[M4A]]-Table1[[#This Row],[M4B_h]]))</f>
        <v/>
      </c>
      <c r="O239" s="51" t="str">
        <f>IF(Table1[[#This Row],[M5A]]="","",SUM(Table1[[#This Row],[M5A]]-Table1[[#This Row],[M5B_h]]))</f>
        <v/>
      </c>
      <c r="P239" s="95">
        <f>SUM(Table1[[#This Row],[AWAL]],Table1[[#This Row],[M1B]])</f>
        <v>4</v>
      </c>
      <c r="Q239" s="95">
        <f>SUM(Table1[[#This Row],[M2B]],Table1[[#This Row],[M2B_h]])</f>
        <v>4</v>
      </c>
      <c r="R239" s="95">
        <f>SUM(Table1[[#This Row],[M3B]],Table1[[#This Row],[M3B_h]])</f>
        <v>4</v>
      </c>
      <c r="S239" s="95">
        <f>SUM(Table1[[#This Row],[M4B]],Table1[[#This Row],[M4B_h]])</f>
        <v>4</v>
      </c>
      <c r="T239" s="44"/>
      <c r="U239" s="44"/>
      <c r="V239" s="44"/>
      <c r="W239" s="44"/>
      <c r="X239" s="44"/>
      <c r="Y239" s="44"/>
      <c r="Z239" s="44"/>
      <c r="AA239" s="9" t="s">
        <v>3467</v>
      </c>
    </row>
    <row r="240" spans="1:28">
      <c r="A240" s="9">
        <f>IF(Table1[[#This Row],[NAMA BARANG]]="","",IF(Table1[[#This Row],[TT]]&lt;1,"",COUNT(A$2:A239)+1))</f>
        <v>66</v>
      </c>
      <c r="B240" s="9" t="s">
        <v>80</v>
      </c>
      <c r="C240" s="51">
        <v>2</v>
      </c>
      <c r="D240" s="51" t="s">
        <v>79</v>
      </c>
      <c r="E240" s="51">
        <f>IF(Table1[[#This Row],[M5B]]="",Table1[[#This Row],[M5B_h]],SUM(Table1[[#This Row],[M5B_h]],Table1[[#This Row],[M5B]]))</f>
        <v>2</v>
      </c>
      <c r="F240" s="53"/>
      <c r="G240" s="53" t="str">
        <f>IF(Table1[[#This Row],[M1A]]="","",Table1[[#This Row],[M1A]]-Table1[[#This Row],[AWAL]])</f>
        <v/>
      </c>
      <c r="H240" s="53"/>
      <c r="I240" s="51" t="str">
        <f>IF(Table1[[#This Row],[M2A]]="","",SUM(Table1[[#This Row],[M2A]]-Table1[[#This Row],[M2B_h]]))</f>
        <v/>
      </c>
      <c r="J240" s="9"/>
      <c r="K240" s="51" t="str">
        <f>IF(Table1[[#This Row],[M3A]]="","",SUM(Table1[[#This Row],[M3A]]-Table1[[#This Row],[M3B_h]]))</f>
        <v/>
      </c>
      <c r="L240" s="9"/>
      <c r="M240" s="51" t="str">
        <f>IF(Table1[[#This Row],[M4A]]="","",SUM(Table1[[#This Row],[M4A]]-Table1[[#This Row],[M4B_h]]))</f>
        <v/>
      </c>
      <c r="O240" s="51" t="str">
        <f>IF(Table1[[#This Row],[M5A]]="","",SUM(Table1[[#This Row],[M5A]]-Table1[[#This Row],[M5B_h]]))</f>
        <v/>
      </c>
      <c r="P240" s="95">
        <f>SUM(Table1[[#This Row],[AWAL]],Table1[[#This Row],[M1B]])</f>
        <v>2</v>
      </c>
      <c r="Q240" s="95">
        <f>SUM(Table1[[#This Row],[M2B]],Table1[[#This Row],[M2B_h]])</f>
        <v>2</v>
      </c>
      <c r="R240" s="95">
        <f>SUM(Table1[[#This Row],[M3B]],Table1[[#This Row],[M3B_h]])</f>
        <v>2</v>
      </c>
      <c r="S240" s="95">
        <f>SUM(Table1[[#This Row],[M4B]],Table1[[#This Row],[M4B_h]])</f>
        <v>2</v>
      </c>
      <c r="T240" s="44"/>
      <c r="U240" s="44"/>
      <c r="V240" s="44"/>
      <c r="W240" s="44"/>
      <c r="X240" s="44"/>
      <c r="Y240" s="44"/>
      <c r="Z240" s="44"/>
      <c r="AA240" s="9" t="s">
        <v>3468</v>
      </c>
    </row>
    <row r="241" spans="1:27">
      <c r="A241" s="9">
        <f>IF(Table1[[#This Row],[NAMA BARANG]]="","",IF(Table1[[#This Row],[TT]]&lt;1,"",COUNT(A$2:A240)+1))</f>
        <v>67</v>
      </c>
      <c r="B241" s="9" t="s">
        <v>81</v>
      </c>
      <c r="C241" s="51">
        <v>7</v>
      </c>
      <c r="D241" s="51" t="s">
        <v>14</v>
      </c>
      <c r="E241" s="51">
        <f>IF(Table1[[#This Row],[M5B]]="",Table1[[#This Row],[M5B_h]],SUM(Table1[[#This Row],[M5B_h]],Table1[[#This Row],[M5B]]))</f>
        <v>7</v>
      </c>
      <c r="F241" s="53"/>
      <c r="G241" s="53" t="str">
        <f>IF(Table1[[#This Row],[M1A]]="","",Table1[[#This Row],[M1A]]-Table1[[#This Row],[AWAL]])</f>
        <v/>
      </c>
      <c r="H241" s="53"/>
      <c r="I241" s="51" t="str">
        <f>IF(Table1[[#This Row],[M2A]]="","",SUM(Table1[[#This Row],[M2A]]-Table1[[#This Row],[M2B_h]]))</f>
        <v/>
      </c>
      <c r="J241" s="9"/>
      <c r="K241" s="51" t="str">
        <f>IF(Table1[[#This Row],[M3A]]="","",SUM(Table1[[#This Row],[M3A]]-Table1[[#This Row],[M3B_h]]))</f>
        <v/>
      </c>
      <c r="L241" s="9"/>
      <c r="M241" s="51" t="str">
        <f>IF(Table1[[#This Row],[M4A]]="","",SUM(Table1[[#This Row],[M4A]]-Table1[[#This Row],[M4B_h]]))</f>
        <v/>
      </c>
      <c r="O241" s="51" t="str">
        <f>IF(Table1[[#This Row],[M5A]]="","",SUM(Table1[[#This Row],[M5A]]-Table1[[#This Row],[M5B_h]]))</f>
        <v/>
      </c>
      <c r="P241" s="95">
        <f>SUM(Table1[[#This Row],[AWAL]],Table1[[#This Row],[M1B]])</f>
        <v>7</v>
      </c>
      <c r="Q241" s="95">
        <f>SUM(Table1[[#This Row],[M2B]],Table1[[#This Row],[M2B_h]])</f>
        <v>7</v>
      </c>
      <c r="R241" s="95">
        <f>SUM(Table1[[#This Row],[M3B]],Table1[[#This Row],[M3B_h]])</f>
        <v>7</v>
      </c>
      <c r="S241" s="95">
        <f>SUM(Table1[[#This Row],[M4B]],Table1[[#This Row],[M4B_h]])</f>
        <v>7</v>
      </c>
      <c r="T241" s="44"/>
      <c r="U241" s="44"/>
      <c r="V241" s="44"/>
      <c r="W241" s="44"/>
      <c r="X241" s="44"/>
      <c r="Y241" s="44"/>
      <c r="Z241" s="44"/>
      <c r="AA241" s="9" t="s">
        <v>3469</v>
      </c>
    </row>
    <row r="242" spans="1:27">
      <c r="A242" s="9">
        <f>IF(Table1[[#This Row],[NAMA BARANG]]="","",IF(Table1[[#This Row],[TT]]&lt;1,"",COUNT(A$2:A241)+1))</f>
        <v>68</v>
      </c>
      <c r="B242" s="9" t="s">
        <v>82</v>
      </c>
      <c r="C242" s="51">
        <v>6</v>
      </c>
      <c r="D242" s="51" t="s">
        <v>83</v>
      </c>
      <c r="E242" s="51">
        <f>IF(Table1[[#This Row],[M5B]]="",Table1[[#This Row],[M5B_h]],SUM(Table1[[#This Row],[M5B_h]],Table1[[#This Row],[M5B]]))</f>
        <v>6</v>
      </c>
      <c r="F242" s="53"/>
      <c r="G242" s="53" t="str">
        <f>IF(Table1[[#This Row],[M1A]]="","",Table1[[#This Row],[M1A]]-Table1[[#This Row],[AWAL]])</f>
        <v/>
      </c>
      <c r="H242" s="53"/>
      <c r="I242" s="51" t="str">
        <f>IF(Table1[[#This Row],[M2A]]="","",SUM(Table1[[#This Row],[M2A]]-Table1[[#This Row],[M2B_h]]))</f>
        <v/>
      </c>
      <c r="J242" s="9"/>
      <c r="K242" s="51" t="str">
        <f>IF(Table1[[#This Row],[M3A]]="","",SUM(Table1[[#This Row],[M3A]]-Table1[[#This Row],[M3B_h]]))</f>
        <v/>
      </c>
      <c r="L242" s="9"/>
      <c r="M242" s="51" t="str">
        <f>IF(Table1[[#This Row],[M4A]]="","",SUM(Table1[[#This Row],[M4A]]-Table1[[#This Row],[M4B_h]]))</f>
        <v/>
      </c>
      <c r="O242" s="51" t="str">
        <f>IF(Table1[[#This Row],[M5A]]="","",SUM(Table1[[#This Row],[M5A]]-Table1[[#This Row],[M5B_h]]))</f>
        <v/>
      </c>
      <c r="P242" s="95">
        <f>SUM(Table1[[#This Row],[AWAL]],Table1[[#This Row],[M1B]])</f>
        <v>6</v>
      </c>
      <c r="Q242" s="95">
        <f>SUM(Table1[[#This Row],[M2B]],Table1[[#This Row],[M2B_h]])</f>
        <v>6</v>
      </c>
      <c r="R242" s="95">
        <f>SUM(Table1[[#This Row],[M3B]],Table1[[#This Row],[M3B_h]])</f>
        <v>6</v>
      </c>
      <c r="S242" s="95">
        <f>SUM(Table1[[#This Row],[M4B]],Table1[[#This Row],[M4B_h]])</f>
        <v>6</v>
      </c>
      <c r="T242" s="44"/>
      <c r="U242" s="44"/>
      <c r="V242" s="44"/>
      <c r="W242" s="44"/>
      <c r="X242" s="44"/>
      <c r="Y242" s="44"/>
      <c r="Z242" s="44"/>
      <c r="AA242" s="9" t="s">
        <v>3470</v>
      </c>
    </row>
    <row r="243" spans="1:27">
      <c r="A243" s="9">
        <f>IF(Table1[[#This Row],[NAMA BARANG]]="","",IF(Table1[[#This Row],[TT]]&lt;1,"",COUNT(A$2:A242)+1))</f>
        <v>69</v>
      </c>
      <c r="B243" s="9" t="s">
        <v>84</v>
      </c>
      <c r="C243" s="51">
        <v>54</v>
      </c>
      <c r="D243" s="51" t="s">
        <v>83</v>
      </c>
      <c r="E243" s="51">
        <f>IF(Table1[[#This Row],[M5B]]="",Table1[[#This Row],[M5B_h]],SUM(Table1[[#This Row],[M5B_h]],Table1[[#This Row],[M5B]]))</f>
        <v>54</v>
      </c>
      <c r="F243" s="53"/>
      <c r="G243" s="53" t="str">
        <f>IF(Table1[[#This Row],[M1A]]="","",Table1[[#This Row],[M1A]]-Table1[[#This Row],[AWAL]])</f>
        <v/>
      </c>
      <c r="H243" s="53"/>
      <c r="I243" s="51" t="str">
        <f>IF(Table1[[#This Row],[M2A]]="","",SUM(Table1[[#This Row],[M2A]]-Table1[[#This Row],[M2B_h]]))</f>
        <v/>
      </c>
      <c r="J243" s="9"/>
      <c r="K243" s="51" t="str">
        <f>IF(Table1[[#This Row],[M3A]]="","",SUM(Table1[[#This Row],[M3A]]-Table1[[#This Row],[M3B_h]]))</f>
        <v/>
      </c>
      <c r="L243" s="9"/>
      <c r="M243" s="51" t="str">
        <f>IF(Table1[[#This Row],[M4A]]="","",SUM(Table1[[#This Row],[M4A]]-Table1[[#This Row],[M4B_h]]))</f>
        <v/>
      </c>
      <c r="O243" s="51" t="str">
        <f>IF(Table1[[#This Row],[M5A]]="","",SUM(Table1[[#This Row],[M5A]]-Table1[[#This Row],[M5B_h]]))</f>
        <v/>
      </c>
      <c r="P243" s="95">
        <f>SUM(Table1[[#This Row],[AWAL]],Table1[[#This Row],[M1B]])</f>
        <v>54</v>
      </c>
      <c r="Q243" s="95">
        <f>SUM(Table1[[#This Row],[M2B]],Table1[[#This Row],[M2B_h]])</f>
        <v>54</v>
      </c>
      <c r="R243" s="95">
        <f>SUM(Table1[[#This Row],[M3B]],Table1[[#This Row],[M3B_h]])</f>
        <v>54</v>
      </c>
      <c r="S243" s="95">
        <f>SUM(Table1[[#This Row],[M4B]],Table1[[#This Row],[M4B_h]])</f>
        <v>54</v>
      </c>
      <c r="T243" s="44"/>
      <c r="U243" s="44"/>
      <c r="V243" s="44"/>
      <c r="W243" s="44"/>
      <c r="X243" s="44"/>
      <c r="Y243" s="44"/>
      <c r="Z243" s="44"/>
      <c r="AA243" s="9" t="s">
        <v>3471</v>
      </c>
    </row>
    <row r="244" spans="1:27">
      <c r="A244" s="44">
        <f>IF(Table1[[#This Row],[NAMA BARANG]]="","",IF(Table1[[#This Row],[TT]]&lt;1,"",COUNT(A$2:A243)+1))</f>
        <v>70</v>
      </c>
      <c r="B244" s="9" t="s">
        <v>3131</v>
      </c>
      <c r="C244" s="51">
        <v>2</v>
      </c>
      <c r="D244" s="51" t="s">
        <v>2484</v>
      </c>
      <c r="E244" s="52">
        <f>IF(Table1[[#This Row],[M5B]]="",Table1[[#This Row],[M5B_h]],SUM(Table1[[#This Row],[M5B_h]],Table1[[#This Row],[M5B]]))</f>
        <v>2</v>
      </c>
      <c r="F244" s="54"/>
      <c r="G244" s="54" t="str">
        <f>IF(Table1[[#This Row],[M1A]]="","",Table1[[#This Row],[M1A]]-Table1[[#This Row],[AWAL]])</f>
        <v/>
      </c>
      <c r="H244" s="54"/>
      <c r="I244" s="52" t="str">
        <f>IF(Table1[[#This Row],[M2A]]="","",SUM(Table1[[#This Row],[M2A]]-Table1[[#This Row],[M2B_h]]))</f>
        <v/>
      </c>
      <c r="K244" s="52" t="str">
        <f>IF(Table1[[#This Row],[M3A]]="","",SUM(Table1[[#This Row],[M3A]]-Table1[[#This Row],[M3B_h]]))</f>
        <v/>
      </c>
      <c r="M244" s="52" t="str">
        <f>IF(Table1[[#This Row],[M4A]]="","",SUM(Table1[[#This Row],[M4A]]-Table1[[#This Row],[M4B_h]]))</f>
        <v/>
      </c>
      <c r="N244" s="52"/>
      <c r="O244" s="52" t="str">
        <f>IF(Table1[[#This Row],[M5A]]="","",SUM(Table1[[#This Row],[M5A]]-Table1[[#This Row],[M5B_h]]))</f>
        <v/>
      </c>
      <c r="P244" s="95">
        <f>SUM(Table1[[#This Row],[AWAL]],Table1[[#This Row],[M1B]])</f>
        <v>2</v>
      </c>
      <c r="Q244" s="95">
        <f>SUM(Table1[[#This Row],[M2B]],Table1[[#This Row],[M2B_h]])</f>
        <v>2</v>
      </c>
      <c r="R244" s="95">
        <f>SUM(Table1[[#This Row],[M3B]],Table1[[#This Row],[M3B_h]])</f>
        <v>2</v>
      </c>
      <c r="S244" s="95">
        <f>SUM(Table1[[#This Row],[M4B]],Table1[[#This Row],[M4B_h]])</f>
        <v>2</v>
      </c>
      <c r="T244" s="44"/>
      <c r="U244" s="44"/>
      <c r="V244" s="44"/>
      <c r="W244" s="44"/>
      <c r="X244" s="44"/>
      <c r="Y244" s="44"/>
      <c r="Z244" s="44"/>
      <c r="AA244" s="9" t="s">
        <v>3472</v>
      </c>
    </row>
    <row r="245" spans="1:27">
      <c r="A245" s="44" t="str">
        <f>IF(Table1[[#This Row],[NAMA BARANG]]="","",IF(Table1[[#This Row],[TT]]&lt;1,"",COUNT(A$2:A244)+1))</f>
        <v/>
      </c>
      <c r="B245" s="9" t="s">
        <v>2596</v>
      </c>
      <c r="E245" s="52">
        <f>IF(Table1[[#This Row],[M5B]]="",Table1[[#This Row],[M5B_h]],SUM(Table1[[#This Row],[M5B_h]],Table1[[#This Row],[M5B]]))</f>
        <v>0</v>
      </c>
      <c r="F245" s="54"/>
      <c r="G245" s="54" t="str">
        <f>IF(Table1[[#This Row],[M1A]]="","",Table1[[#This Row],[M1A]]-Table1[[#This Row],[AWAL]])</f>
        <v/>
      </c>
      <c r="H245" s="54"/>
      <c r="I245" s="51" t="str">
        <f>IF(Table1[[#This Row],[M2A]]="","",SUM(Table1[[#This Row],[M2A]]-Table1[[#This Row],[M2B_h]]))</f>
        <v/>
      </c>
      <c r="K245" s="52" t="str">
        <f>IF(Table1[[#This Row],[M3A]]="","",SUM(Table1[[#This Row],[M3A]]-Table1[[#This Row],[M3B_h]]))</f>
        <v/>
      </c>
      <c r="M245" s="52" t="str">
        <f>IF(Table1[[#This Row],[M4A]]="","",SUM(Table1[[#This Row],[M4A]]-Table1[[#This Row],[M4B_h]]))</f>
        <v/>
      </c>
      <c r="N245" s="52"/>
      <c r="O245" s="52" t="str">
        <f>IF(Table1[[#This Row],[M5A]]="","",SUM(Table1[[#This Row],[M5A]]-Table1[[#This Row],[M5B_h]]))</f>
        <v/>
      </c>
      <c r="P245" s="95">
        <f>SUM(Table1[[#This Row],[AWAL]],Table1[[#This Row],[M1B]])</f>
        <v>0</v>
      </c>
      <c r="Q245" s="95">
        <f>SUM(Table1[[#This Row],[M2B]],Table1[[#This Row],[M2B_h]])</f>
        <v>0</v>
      </c>
      <c r="R245" s="95">
        <f>SUM(Table1[[#This Row],[M3B]],Table1[[#This Row],[M3B_h]])</f>
        <v>0</v>
      </c>
      <c r="S245" s="95">
        <f>SUM(Table1[[#This Row],[M4B]],Table1[[#This Row],[M4B_h]])</f>
        <v>0</v>
      </c>
      <c r="T245" s="44"/>
      <c r="U245" s="44"/>
      <c r="V245" s="44"/>
      <c r="W245" s="44"/>
      <c r="X245" s="44"/>
      <c r="Y245" s="44"/>
      <c r="Z245" s="44"/>
      <c r="AA245" s="9" t="s">
        <v>3473</v>
      </c>
    </row>
    <row r="246" spans="1:27">
      <c r="A246" s="44">
        <f>IF(Table1[[#This Row],[NAMA BARANG]]="","",IF(Table1[[#This Row],[TT]]&lt;1,"",COUNT(A$2:A245)+1))</f>
        <v>71</v>
      </c>
      <c r="B246" s="9" t="s">
        <v>85</v>
      </c>
      <c r="C246" s="51">
        <v>5</v>
      </c>
      <c r="D246" s="51" t="s">
        <v>86</v>
      </c>
      <c r="E246" s="52">
        <f>IF(Table1[[#This Row],[M5B]]="",Table1[[#This Row],[M5B_h]],SUM(Table1[[#This Row],[M5B_h]],Table1[[#This Row],[M5B]]))</f>
        <v>5</v>
      </c>
      <c r="F246" s="53"/>
      <c r="G246" s="54" t="str">
        <f>IF(Table1[[#This Row],[M1A]]="","",Table1[[#This Row],[M1A]]-Table1[[#This Row],[AWAL]])</f>
        <v/>
      </c>
      <c r="H246" s="53"/>
      <c r="I246" s="51" t="str">
        <f>IF(Table1[[#This Row],[M2A]]="","",SUM(Table1[[#This Row],[M2A]]-Table1[[#This Row],[M2B_h]]))</f>
        <v/>
      </c>
      <c r="J246" s="9"/>
      <c r="K246" s="52" t="str">
        <f>IF(Table1[[#This Row],[M3A]]="","",SUM(Table1[[#This Row],[M3A]]-Table1[[#This Row],[M3B_h]]))</f>
        <v/>
      </c>
      <c r="L246" s="9"/>
      <c r="M246" s="52" t="str">
        <f>IF(Table1[[#This Row],[M4A]]="","",SUM(Table1[[#This Row],[M4A]]-Table1[[#This Row],[M4B_h]]))</f>
        <v/>
      </c>
      <c r="N246" s="52"/>
      <c r="O246" s="52" t="str">
        <f>IF(Table1[[#This Row],[M5A]]="","",SUM(Table1[[#This Row],[M5A]]-Table1[[#This Row],[M5B_h]]))</f>
        <v/>
      </c>
      <c r="P246" s="95">
        <f>SUM(Table1[[#This Row],[AWAL]],Table1[[#This Row],[M1B]])</f>
        <v>5</v>
      </c>
      <c r="Q246" s="95">
        <f>SUM(Table1[[#This Row],[M2B]],Table1[[#This Row],[M2B_h]])</f>
        <v>5</v>
      </c>
      <c r="R246" s="95">
        <f>SUM(Table1[[#This Row],[M3B]],Table1[[#This Row],[M3B_h]])</f>
        <v>5</v>
      </c>
      <c r="S246" s="95">
        <f>SUM(Table1[[#This Row],[M4B]],Table1[[#This Row],[M4B_h]])</f>
        <v>5</v>
      </c>
      <c r="T246" s="44"/>
      <c r="U246" s="44"/>
      <c r="V246" s="44"/>
      <c r="W246" s="44"/>
      <c r="X246" s="44"/>
      <c r="Y246" s="44"/>
      <c r="Z246" s="44"/>
      <c r="AA246" s="9" t="s">
        <v>3474</v>
      </c>
    </row>
    <row r="247" spans="1:27">
      <c r="A247" s="44">
        <f>IF(Table1[[#This Row],[NAMA BARANG]]="","",IF(Table1[[#This Row],[TT]]&lt;1,"",COUNT(A$2:A246)+1))</f>
        <v>72</v>
      </c>
      <c r="B247" s="9" t="s">
        <v>2817</v>
      </c>
      <c r="C247" s="51">
        <v>4</v>
      </c>
      <c r="D247" s="51" t="s">
        <v>2818</v>
      </c>
      <c r="E247" s="52">
        <f>IF(Table1[[#This Row],[M5B]]="",Table1[[#This Row],[M5B_h]],SUM(Table1[[#This Row],[M5B_h]],Table1[[#This Row],[M5B]]))</f>
        <v>4</v>
      </c>
      <c r="F247" s="54"/>
      <c r="G247" s="54" t="str">
        <f>IF(Table1[[#This Row],[M1A]]="","",Table1[[#This Row],[M1A]]-Table1[[#This Row],[AWAL]])</f>
        <v/>
      </c>
      <c r="H247" s="54"/>
      <c r="I247" s="52" t="str">
        <f>IF(Table1[[#This Row],[M2A]]="","",SUM(Table1[[#This Row],[M2A]]-Table1[[#This Row],[M2B_h]]))</f>
        <v/>
      </c>
      <c r="K247" s="52" t="str">
        <f>IF(Table1[[#This Row],[M3A]]="","",SUM(Table1[[#This Row],[M3A]]-Table1[[#This Row],[M3B_h]]))</f>
        <v/>
      </c>
      <c r="M247" s="52" t="str">
        <f>IF(Table1[[#This Row],[M4A]]="","",SUM(Table1[[#This Row],[M4A]]-Table1[[#This Row],[M4B_h]]))</f>
        <v/>
      </c>
      <c r="N247" s="52"/>
      <c r="O247" s="52" t="str">
        <f>IF(Table1[[#This Row],[M5A]]="","",SUM(Table1[[#This Row],[M5A]]-Table1[[#This Row],[M5B_h]]))</f>
        <v/>
      </c>
      <c r="P247" s="95">
        <f>SUM(Table1[[#This Row],[AWAL]],Table1[[#This Row],[M1B]])</f>
        <v>4</v>
      </c>
      <c r="Q247" s="95">
        <f>SUM(Table1[[#This Row],[M2B]],Table1[[#This Row],[M2B_h]])</f>
        <v>4</v>
      </c>
      <c r="R247" s="95">
        <f>SUM(Table1[[#This Row],[M3B]],Table1[[#This Row],[M3B_h]])</f>
        <v>4</v>
      </c>
      <c r="S247" s="95">
        <f>SUM(Table1[[#This Row],[M4B]],Table1[[#This Row],[M4B_h]])</f>
        <v>4</v>
      </c>
      <c r="T247" s="44"/>
      <c r="U247" s="44"/>
      <c r="V247" s="44"/>
      <c r="W247" s="44"/>
      <c r="X247" s="44"/>
      <c r="Y247" s="44"/>
      <c r="Z247" s="44"/>
      <c r="AA247" s="9" t="s">
        <v>3475</v>
      </c>
    </row>
    <row r="248" spans="1:27">
      <c r="A248" s="44" t="str">
        <f>IF(Table1[[#This Row],[NAMA BARANG]]="","",IF(Table1[[#This Row],[TT]]&lt;1,"",COUNT(A$2:A247)+1))</f>
        <v/>
      </c>
      <c r="B248" s="9" t="s">
        <v>2597</v>
      </c>
      <c r="E248" s="52">
        <f>IF(Table1[[#This Row],[M5B]]="",Table1[[#This Row],[M5B_h]],SUM(Table1[[#This Row],[M5B_h]],Table1[[#This Row],[M5B]]))</f>
        <v>0</v>
      </c>
      <c r="F248" s="54"/>
      <c r="G248" s="54" t="str">
        <f>IF(Table1[[#This Row],[M1A]]="","",Table1[[#This Row],[M1A]]-Table1[[#This Row],[AWAL]])</f>
        <v/>
      </c>
      <c r="H248" s="54"/>
      <c r="I248" s="51" t="str">
        <f>IF(Table1[[#This Row],[M2A]]="","",SUM(Table1[[#This Row],[M2A]]-Table1[[#This Row],[M2B_h]]))</f>
        <v/>
      </c>
      <c r="K248" s="52" t="str">
        <f>IF(Table1[[#This Row],[M3A]]="","",SUM(Table1[[#This Row],[M3A]]-Table1[[#This Row],[M3B_h]]))</f>
        <v/>
      </c>
      <c r="M248" s="52" t="str">
        <f>IF(Table1[[#This Row],[M4A]]="","",SUM(Table1[[#This Row],[M4A]]-Table1[[#This Row],[M4B_h]]))</f>
        <v/>
      </c>
      <c r="N248" s="52"/>
      <c r="O248" s="52" t="str">
        <f>IF(Table1[[#This Row],[M5A]]="","",SUM(Table1[[#This Row],[M5A]]-Table1[[#This Row],[M5B_h]]))</f>
        <v/>
      </c>
      <c r="P248" s="95">
        <f>SUM(Table1[[#This Row],[AWAL]],Table1[[#This Row],[M1B]])</f>
        <v>0</v>
      </c>
      <c r="Q248" s="95">
        <f>SUM(Table1[[#This Row],[M2B]],Table1[[#This Row],[M2B_h]])</f>
        <v>0</v>
      </c>
      <c r="R248" s="95">
        <f>SUM(Table1[[#This Row],[M3B]],Table1[[#This Row],[M3B_h]])</f>
        <v>0</v>
      </c>
      <c r="S248" s="95">
        <f>SUM(Table1[[#This Row],[M4B]],Table1[[#This Row],[M4B_h]])</f>
        <v>0</v>
      </c>
      <c r="T248" s="44"/>
      <c r="U248" s="44"/>
      <c r="V248" s="44"/>
      <c r="W248" s="44"/>
      <c r="X248" s="44"/>
      <c r="Y248" s="44"/>
      <c r="Z248" s="44"/>
      <c r="AA248" s="9" t="s">
        <v>3476</v>
      </c>
    </row>
    <row r="249" spans="1:27">
      <c r="A249" s="44" t="str">
        <f>IF(Table1[[#This Row],[NAMA BARANG]]="","",IF(Table1[[#This Row],[TT]]&lt;1,"",COUNT(A$2:A248)+1))</f>
        <v/>
      </c>
      <c r="B249" s="9" t="s">
        <v>87</v>
      </c>
      <c r="C249" s="51">
        <v>1</v>
      </c>
      <c r="D249" s="51" t="s">
        <v>88</v>
      </c>
      <c r="E249" s="52">
        <f>IF(Table1[[#This Row],[M5B]]="",Table1[[#This Row],[M5B_h]],SUM(Table1[[#This Row],[M5B_h]],Table1[[#This Row],[M5B]]))</f>
        <v>0</v>
      </c>
      <c r="F249" s="53"/>
      <c r="G249" s="54" t="str">
        <f>IF(Table1[[#This Row],[M1A]]="","",Table1[[#This Row],[M1A]]-Table1[[#This Row],[AWAL]])</f>
        <v/>
      </c>
      <c r="H249" s="53"/>
      <c r="I249" s="51" t="str">
        <f>IF(Table1[[#This Row],[M2A]]="","",SUM(Table1[[#This Row],[M2A]]-Table1[[#This Row],[M2B_h]]))</f>
        <v/>
      </c>
      <c r="J249" s="9"/>
      <c r="K249" s="52" t="str">
        <f>IF(Table1[[#This Row],[M3A]]="","",SUM(Table1[[#This Row],[M3A]]-Table1[[#This Row],[M3B_h]]))</f>
        <v/>
      </c>
      <c r="L249" s="9">
        <v>0</v>
      </c>
      <c r="M249" s="52">
        <f>IF(Table1[[#This Row],[M4A]]="","",SUM(Table1[[#This Row],[M4A]]-Table1[[#This Row],[M4B_h]]))</f>
        <v>-1</v>
      </c>
      <c r="N249" s="52"/>
      <c r="O249" s="52" t="str">
        <f>IF(Table1[[#This Row],[M5A]]="","",SUM(Table1[[#This Row],[M5A]]-Table1[[#This Row],[M5B_h]]))</f>
        <v/>
      </c>
      <c r="P249" s="95">
        <f>SUM(Table1[[#This Row],[AWAL]],Table1[[#This Row],[M1B]])</f>
        <v>1</v>
      </c>
      <c r="Q249" s="95">
        <f>SUM(Table1[[#This Row],[M2B]],Table1[[#This Row],[M2B_h]])</f>
        <v>1</v>
      </c>
      <c r="R249" s="95">
        <f>SUM(Table1[[#This Row],[M3B]],Table1[[#This Row],[M3B_h]])</f>
        <v>1</v>
      </c>
      <c r="S249" s="95">
        <f>SUM(Table1[[#This Row],[M4B]],Table1[[#This Row],[M4B_h]])</f>
        <v>0</v>
      </c>
      <c r="T249" s="44"/>
      <c r="U249" s="44"/>
      <c r="V249" s="44"/>
      <c r="W249" s="44"/>
      <c r="X249" s="44"/>
      <c r="Y249" s="44"/>
      <c r="Z249" s="44"/>
    </row>
    <row r="250" spans="1:27">
      <c r="A250" s="44" t="str">
        <f>IF(Table1[[#This Row],[NAMA BARANG]]="","",IF(Table1[[#This Row],[TT]]&lt;1,"",COUNT(A$2:A249)+1))</f>
        <v/>
      </c>
      <c r="B250" s="9" t="s">
        <v>2598</v>
      </c>
      <c r="D250" s="51" t="s">
        <v>2488</v>
      </c>
      <c r="E250" s="52">
        <f>IF(Table1[[#This Row],[M5B]]="",Table1[[#This Row],[M5B_h]],SUM(Table1[[#This Row],[M5B_h]],Table1[[#This Row],[M5B]]))</f>
        <v>0</v>
      </c>
      <c r="F250" s="54">
        <v>1</v>
      </c>
      <c r="G250" s="54">
        <f>IF(Table1[[#This Row],[M1A]]="","",Table1[[#This Row],[M1A]]-Table1[[#This Row],[AWAL]])</f>
        <v>1</v>
      </c>
      <c r="H250" s="54"/>
      <c r="I250" s="51" t="str">
        <f>IF(Table1[[#This Row],[M2A]]="","",SUM(Table1[[#This Row],[M2A]]-Table1[[#This Row],[M2B_h]]))</f>
        <v/>
      </c>
      <c r="J250" s="51">
        <v>0</v>
      </c>
      <c r="K250" s="52">
        <f>IF(Table1[[#This Row],[M3A]]="","",SUM(Table1[[#This Row],[M3A]]-Table1[[#This Row],[M3B_h]]))</f>
        <v>-1</v>
      </c>
      <c r="M250" s="52" t="str">
        <f>IF(Table1[[#This Row],[M4A]]="","",SUM(Table1[[#This Row],[M4A]]-Table1[[#This Row],[M4B_h]]))</f>
        <v/>
      </c>
      <c r="N250" s="52"/>
      <c r="O250" s="52" t="str">
        <f>IF(Table1[[#This Row],[M5A]]="","",SUM(Table1[[#This Row],[M5A]]-Table1[[#This Row],[M5B_h]]))</f>
        <v/>
      </c>
      <c r="P250" s="95">
        <f>SUM(Table1[[#This Row],[AWAL]],Table1[[#This Row],[M1B]])</f>
        <v>1</v>
      </c>
      <c r="Q250" s="95">
        <f>SUM(Table1[[#This Row],[M2B]],Table1[[#This Row],[M2B_h]])</f>
        <v>1</v>
      </c>
      <c r="R250" s="95">
        <f>SUM(Table1[[#This Row],[M3B]],Table1[[#This Row],[M3B_h]])</f>
        <v>0</v>
      </c>
      <c r="S250" s="95">
        <f>SUM(Table1[[#This Row],[M4B]],Table1[[#This Row],[M4B_h]])</f>
        <v>0</v>
      </c>
      <c r="T250" s="44"/>
      <c r="U250" s="44"/>
      <c r="V250" s="44"/>
      <c r="W250" s="44"/>
      <c r="X250" s="44"/>
      <c r="Y250" s="44"/>
      <c r="Z250" s="44"/>
      <c r="AA250" s="9" t="s">
        <v>3477</v>
      </c>
    </row>
    <row r="251" spans="1:27">
      <c r="A251" s="44" t="str">
        <f>IF(Table1[[#This Row],[NAMA BARANG]]="","",IF(Table1[[#This Row],[TT]]&lt;1,"",COUNT(A$2:A250)+1))</f>
        <v/>
      </c>
      <c r="B251" s="9" t="s">
        <v>2599</v>
      </c>
      <c r="D251" s="51" t="s">
        <v>2519</v>
      </c>
      <c r="E251" s="52">
        <f>IF(Table1[[#This Row],[M5B]]="",Table1[[#This Row],[M5B_h]],SUM(Table1[[#This Row],[M5B_h]],Table1[[#This Row],[M5B]]))</f>
        <v>0</v>
      </c>
      <c r="F251" s="54"/>
      <c r="G251" s="54" t="str">
        <f>IF(Table1[[#This Row],[M1A]]="","",Table1[[#This Row],[M1A]]-Table1[[#This Row],[AWAL]])</f>
        <v/>
      </c>
      <c r="H251" s="54"/>
      <c r="I251" s="51" t="str">
        <f>IF(Table1[[#This Row],[M2A]]="","",SUM(Table1[[#This Row],[M2A]]-Table1[[#This Row],[M2B_h]]))</f>
        <v/>
      </c>
      <c r="K251" s="52" t="str">
        <f>IF(Table1[[#This Row],[M3A]]="","",SUM(Table1[[#This Row],[M3A]]-Table1[[#This Row],[M3B_h]]))</f>
        <v/>
      </c>
      <c r="M251" s="52" t="str">
        <f>IF(Table1[[#This Row],[M4A]]="","",SUM(Table1[[#This Row],[M4A]]-Table1[[#This Row],[M4B_h]]))</f>
        <v/>
      </c>
      <c r="N251" s="52"/>
      <c r="O251" s="52" t="str">
        <f>IF(Table1[[#This Row],[M5A]]="","",SUM(Table1[[#This Row],[M5A]]-Table1[[#This Row],[M5B_h]]))</f>
        <v/>
      </c>
      <c r="P251" s="95">
        <f>SUM(Table1[[#This Row],[AWAL]],Table1[[#This Row],[M1B]])</f>
        <v>0</v>
      </c>
      <c r="Q251" s="95">
        <f>SUM(Table1[[#This Row],[M2B]],Table1[[#This Row],[M2B_h]])</f>
        <v>0</v>
      </c>
      <c r="R251" s="95">
        <f>SUM(Table1[[#This Row],[M3B]],Table1[[#This Row],[M3B_h]])</f>
        <v>0</v>
      </c>
      <c r="S251" s="95">
        <f>SUM(Table1[[#This Row],[M4B]],Table1[[#This Row],[M4B_h]])</f>
        <v>0</v>
      </c>
      <c r="T251" s="44"/>
      <c r="U251" s="44"/>
      <c r="V251" s="44"/>
      <c r="W251" s="44"/>
      <c r="X251" s="44"/>
      <c r="Y251" s="44"/>
      <c r="Z251" s="44"/>
      <c r="AA251" s="9" t="s">
        <v>3478</v>
      </c>
    </row>
    <row r="252" spans="1:27">
      <c r="A252" s="44">
        <f>IF(Table1[[#This Row],[NAMA BARANG]]="","",IF(Table1[[#This Row],[TT]]&lt;1,"",COUNT(A$2:A251)+1))</f>
        <v>73</v>
      </c>
      <c r="B252" s="9" t="s">
        <v>2600</v>
      </c>
      <c r="D252" s="51" t="s">
        <v>2636</v>
      </c>
      <c r="E252" s="52">
        <f>IF(Table1[[#This Row],[M5B]]="",Table1[[#This Row],[M5B_h]],SUM(Table1[[#This Row],[M5B_h]],Table1[[#This Row],[M5B]]))</f>
        <v>2</v>
      </c>
      <c r="F252" s="54"/>
      <c r="G252" s="54" t="str">
        <f>IF(Table1[[#This Row],[M1A]]="","",Table1[[#This Row],[M1A]]-Table1[[#This Row],[AWAL]])</f>
        <v/>
      </c>
      <c r="H252" s="54"/>
      <c r="I252" s="51" t="str">
        <f>IF(Table1[[#This Row],[M2A]]="","",SUM(Table1[[#This Row],[M2A]]-Table1[[#This Row],[M2B_h]]))</f>
        <v/>
      </c>
      <c r="J252" s="51">
        <v>2</v>
      </c>
      <c r="K252" s="52">
        <f>IF(Table1[[#This Row],[M3A]]="","",SUM(Table1[[#This Row],[M3A]]-Table1[[#This Row],[M3B_h]]))</f>
        <v>2</v>
      </c>
      <c r="M252" s="52" t="str">
        <f>IF(Table1[[#This Row],[M4A]]="","",SUM(Table1[[#This Row],[M4A]]-Table1[[#This Row],[M4B_h]]))</f>
        <v/>
      </c>
      <c r="N252" s="52"/>
      <c r="O252" s="52" t="str">
        <f>IF(Table1[[#This Row],[M5A]]="","",SUM(Table1[[#This Row],[M5A]]-Table1[[#This Row],[M5B_h]]))</f>
        <v/>
      </c>
      <c r="P252" s="95">
        <f>SUM(Table1[[#This Row],[AWAL]],Table1[[#This Row],[M1B]])</f>
        <v>0</v>
      </c>
      <c r="Q252" s="95">
        <f>SUM(Table1[[#This Row],[M2B]],Table1[[#This Row],[M2B_h]])</f>
        <v>0</v>
      </c>
      <c r="R252" s="95">
        <f>SUM(Table1[[#This Row],[M3B]],Table1[[#This Row],[M3B_h]])</f>
        <v>2</v>
      </c>
      <c r="S252" s="95">
        <f>SUM(Table1[[#This Row],[M4B]],Table1[[#This Row],[M4B_h]])</f>
        <v>2</v>
      </c>
      <c r="T252" s="44"/>
      <c r="U252" s="44"/>
      <c r="V252" s="44"/>
      <c r="W252" s="44"/>
      <c r="X252" s="44"/>
      <c r="Y252" s="44"/>
      <c r="Z252" s="44"/>
      <c r="AA252" s="9" t="s">
        <v>3479</v>
      </c>
    </row>
    <row r="253" spans="1:27">
      <c r="A253" s="44" t="str">
        <f>IF(Table1[[#This Row],[NAMA BARANG]]="","",IF(Table1[[#This Row],[TT]]&lt;1,"",COUNT(A$2:A252)+1))</f>
        <v/>
      </c>
      <c r="B253" s="9" t="s">
        <v>2601</v>
      </c>
      <c r="C253" s="51">
        <v>1</v>
      </c>
      <c r="D253" s="51" t="s">
        <v>2620</v>
      </c>
      <c r="E253" s="52">
        <f>IF(Table1[[#This Row],[M5B]]="",Table1[[#This Row],[M5B_h]],SUM(Table1[[#This Row],[M5B_h]],Table1[[#This Row],[M5B]]))</f>
        <v>0</v>
      </c>
      <c r="F253" s="54">
        <v>2</v>
      </c>
      <c r="G253" s="54">
        <f>IF(Table1[[#This Row],[M1A]]="","",Table1[[#This Row],[M1A]]-Table1[[#This Row],[AWAL]])</f>
        <v>1</v>
      </c>
      <c r="H253" s="54"/>
      <c r="I253" s="51" t="str">
        <f>IF(Table1[[#This Row],[M2A]]="","",SUM(Table1[[#This Row],[M2A]]-Table1[[#This Row],[M2B_h]]))</f>
        <v/>
      </c>
      <c r="J253" s="51">
        <v>0</v>
      </c>
      <c r="K253" s="52">
        <f>IF(Table1[[#This Row],[M3A]]="","",SUM(Table1[[#This Row],[M3A]]-Table1[[#This Row],[M3B_h]]))</f>
        <v>-2</v>
      </c>
      <c r="M253" s="52" t="str">
        <f>IF(Table1[[#This Row],[M4A]]="","",SUM(Table1[[#This Row],[M4A]]-Table1[[#This Row],[M4B_h]]))</f>
        <v/>
      </c>
      <c r="N253" s="52"/>
      <c r="O253" s="52" t="str">
        <f>IF(Table1[[#This Row],[M5A]]="","",SUM(Table1[[#This Row],[M5A]]-Table1[[#This Row],[M5B_h]]))</f>
        <v/>
      </c>
      <c r="P253" s="95">
        <f>SUM(Table1[[#This Row],[AWAL]],Table1[[#This Row],[M1B]])</f>
        <v>2</v>
      </c>
      <c r="Q253" s="95">
        <f>SUM(Table1[[#This Row],[M2B]],Table1[[#This Row],[M2B_h]])</f>
        <v>2</v>
      </c>
      <c r="R253" s="95">
        <f>SUM(Table1[[#This Row],[M3B]],Table1[[#This Row],[M3B_h]])</f>
        <v>0</v>
      </c>
      <c r="S253" s="95">
        <f>SUM(Table1[[#This Row],[M4B]],Table1[[#This Row],[M4B_h]])</f>
        <v>0</v>
      </c>
      <c r="T253" s="44"/>
      <c r="U253" s="44"/>
      <c r="V253" s="44"/>
      <c r="W253" s="44"/>
      <c r="X253" s="44"/>
      <c r="Y253" s="44"/>
      <c r="Z253" s="44"/>
      <c r="AA253" s="9" t="s">
        <v>3480</v>
      </c>
    </row>
    <row r="254" spans="1:27">
      <c r="A254" s="9">
        <f>IF(Table1[[#This Row],[NAMA BARANG]]="","",IF(Table1[[#This Row],[TT]]&lt;1,"",COUNT(A$2:A253)+1))</f>
        <v>74</v>
      </c>
      <c r="B254" s="9" t="s">
        <v>2459</v>
      </c>
      <c r="C254" s="51">
        <v>3</v>
      </c>
      <c r="D254" s="51" t="s">
        <v>2458</v>
      </c>
      <c r="E254" s="51">
        <f>IF(Table1[[#This Row],[M5B]]="",Table1[[#This Row],[M5B_h]],SUM(Table1[[#This Row],[M5B_h]],Table1[[#This Row],[M5B]]))</f>
        <v>3</v>
      </c>
      <c r="F254" s="53"/>
      <c r="G254" s="53" t="str">
        <f>IF(Table1[[#This Row],[M1A]]="","",Table1[[#This Row],[M1A]]-Table1[[#This Row],[AWAL]])</f>
        <v/>
      </c>
      <c r="H254" s="53"/>
      <c r="I254" s="51" t="str">
        <f>IF(Table1[[#This Row],[M2A]]="","",SUM(Table1[[#This Row],[M2A]]-Table1[[#This Row],[M2B_h]]))</f>
        <v/>
      </c>
      <c r="J254" s="9"/>
      <c r="K254" s="51" t="str">
        <f>IF(Table1[[#This Row],[M3A]]="","",SUM(Table1[[#This Row],[M3A]]-Table1[[#This Row],[M3B_h]]))</f>
        <v/>
      </c>
      <c r="L254" s="9"/>
      <c r="M254" s="51" t="str">
        <f>IF(Table1[[#This Row],[M4A]]="","",SUM(Table1[[#This Row],[M4A]]-Table1[[#This Row],[M4B_h]]))</f>
        <v/>
      </c>
      <c r="O254" s="51" t="str">
        <f>IF(Table1[[#This Row],[M5A]]="","",SUM(Table1[[#This Row],[M5A]]-Table1[[#This Row],[M5B_h]]))</f>
        <v/>
      </c>
      <c r="P254" s="95">
        <f>SUM(Table1[[#This Row],[AWAL]],Table1[[#This Row],[M1B]])</f>
        <v>3</v>
      </c>
      <c r="Q254" s="95">
        <f>SUM(Table1[[#This Row],[M2B]],Table1[[#This Row],[M2B_h]])</f>
        <v>3</v>
      </c>
      <c r="R254" s="95">
        <f>SUM(Table1[[#This Row],[M3B]],Table1[[#This Row],[M3B_h]])</f>
        <v>3</v>
      </c>
      <c r="S254" s="95">
        <f>SUM(Table1[[#This Row],[M4B]],Table1[[#This Row],[M4B_h]])</f>
        <v>3</v>
      </c>
      <c r="T254" s="44"/>
      <c r="U254" s="44"/>
      <c r="V254" s="44"/>
      <c r="W254" s="44"/>
      <c r="X254" s="44"/>
      <c r="Y254" s="44"/>
      <c r="Z254" s="44"/>
      <c r="AA254" s="9" t="s">
        <v>3481</v>
      </c>
    </row>
    <row r="255" spans="1:27">
      <c r="A255" s="9" t="str">
        <f>IF(Table1[[#This Row],[NAMA BARANG]]="","",IF(Table1[[#This Row],[TT]]&lt;1,"",COUNT(A$2:A254)+1))</f>
        <v/>
      </c>
      <c r="B255" s="9" t="s">
        <v>2457</v>
      </c>
      <c r="D255" s="51" t="s">
        <v>2458</v>
      </c>
      <c r="E255" s="51">
        <f>IF(Table1[[#This Row],[M5B]]="",Table1[[#This Row],[M5B_h]],SUM(Table1[[#This Row],[M5B_h]],Table1[[#This Row],[M5B]]))</f>
        <v>0</v>
      </c>
      <c r="F255" s="53"/>
      <c r="G255" s="53" t="str">
        <f>IF(Table1[[#This Row],[M1A]]="","",Table1[[#This Row],[M1A]]-Table1[[#This Row],[AWAL]])</f>
        <v/>
      </c>
      <c r="H255" s="53"/>
      <c r="I255" s="51" t="str">
        <f>IF(Table1[[#This Row],[M2A]]="","",SUM(Table1[[#This Row],[M2A]]-Table1[[#This Row],[M2B_h]]))</f>
        <v/>
      </c>
      <c r="J255" s="9"/>
      <c r="K255" s="51" t="str">
        <f>IF(Table1[[#This Row],[M3A]]="","",SUM(Table1[[#This Row],[M3A]]-Table1[[#This Row],[M3B_h]]))</f>
        <v/>
      </c>
      <c r="L255" s="9"/>
      <c r="M255" s="51" t="str">
        <f>IF(Table1[[#This Row],[M4A]]="","",SUM(Table1[[#This Row],[M4A]]-Table1[[#This Row],[M4B_h]]))</f>
        <v/>
      </c>
      <c r="O255" s="51" t="str">
        <f>IF(Table1[[#This Row],[M5A]]="","",SUM(Table1[[#This Row],[M5A]]-Table1[[#This Row],[M5B_h]]))</f>
        <v/>
      </c>
      <c r="P255" s="95">
        <f>SUM(Table1[[#This Row],[AWAL]],Table1[[#This Row],[M1B]])</f>
        <v>0</v>
      </c>
      <c r="Q255" s="95">
        <f>SUM(Table1[[#This Row],[M2B]],Table1[[#This Row],[M2B_h]])</f>
        <v>0</v>
      </c>
      <c r="R255" s="95">
        <f>SUM(Table1[[#This Row],[M3B]],Table1[[#This Row],[M3B_h]])</f>
        <v>0</v>
      </c>
      <c r="S255" s="95">
        <f>SUM(Table1[[#This Row],[M4B]],Table1[[#This Row],[M4B_h]])</f>
        <v>0</v>
      </c>
      <c r="T255" s="44"/>
      <c r="U255" s="44"/>
      <c r="V255" s="44"/>
      <c r="W255" s="44"/>
      <c r="X255" s="44"/>
      <c r="Y255" s="44"/>
      <c r="Z255" s="44"/>
    </row>
    <row r="256" spans="1:27">
      <c r="A256" s="44" t="str">
        <f>IF(Table1[[#This Row],[NAMA BARANG]]="","",IF(Table1[[#This Row],[TT]]&lt;1,"",COUNT(A$2:A255)+1))</f>
        <v/>
      </c>
      <c r="B256" s="9" t="s">
        <v>2490</v>
      </c>
      <c r="D256" s="51" t="s">
        <v>52</v>
      </c>
      <c r="E256" s="52">
        <f>IF(Table1[[#This Row],[M5B]]="",Table1[[#This Row],[M5B_h]],SUM(Table1[[#This Row],[M5B_h]],Table1[[#This Row],[M5B]]))</f>
        <v>0</v>
      </c>
      <c r="F256" s="53"/>
      <c r="G256" s="54" t="str">
        <f>IF(Table1[[#This Row],[M1A]]="","",Table1[[#This Row],[M1A]]-Table1[[#This Row],[AWAL]])</f>
        <v/>
      </c>
      <c r="H256" s="53"/>
      <c r="I256" s="51" t="str">
        <f>IF(Table1[[#This Row],[M2A]]="","",SUM(Table1[[#This Row],[M2A]]-Table1[[#This Row],[M2B_h]]))</f>
        <v/>
      </c>
      <c r="J256" s="9"/>
      <c r="K256" s="52" t="str">
        <f>IF(Table1[[#This Row],[M3A]]="","",SUM(Table1[[#This Row],[M3A]]-Table1[[#This Row],[M3B_h]]))</f>
        <v/>
      </c>
      <c r="L256" s="9"/>
      <c r="M256" s="52" t="str">
        <f>IF(Table1[[#This Row],[M4A]]="","",SUM(Table1[[#This Row],[M4A]]-Table1[[#This Row],[M4B_h]]))</f>
        <v/>
      </c>
      <c r="N256" s="52"/>
      <c r="O256" s="52" t="str">
        <f>IF(Table1[[#This Row],[M5A]]="","",SUM(Table1[[#This Row],[M5A]]-Table1[[#This Row],[M5B_h]]))</f>
        <v/>
      </c>
      <c r="P256" s="95">
        <f>SUM(Table1[[#This Row],[AWAL]],Table1[[#This Row],[M1B]])</f>
        <v>0</v>
      </c>
      <c r="Q256" s="95">
        <f>SUM(Table1[[#This Row],[M2B]],Table1[[#This Row],[M2B_h]])</f>
        <v>0</v>
      </c>
      <c r="R256" s="95">
        <f>SUM(Table1[[#This Row],[M3B]],Table1[[#This Row],[M3B_h]])</f>
        <v>0</v>
      </c>
      <c r="S256" s="95">
        <f>SUM(Table1[[#This Row],[M4B]],Table1[[#This Row],[M4B_h]])</f>
        <v>0</v>
      </c>
      <c r="T256" s="44"/>
      <c r="U256" s="44"/>
      <c r="V256" s="44"/>
      <c r="W256" s="44"/>
      <c r="X256" s="44"/>
      <c r="Y256" s="44"/>
      <c r="Z256" s="44"/>
    </row>
    <row r="257" spans="1:28">
      <c r="A257" s="9">
        <f>IF(Table1[[#This Row],[NAMA BARANG]]="","",IF(Table1[[#This Row],[TT]]&lt;1,"",COUNT(A$2:A256)+1))</f>
        <v>75</v>
      </c>
      <c r="B257" s="9" t="s">
        <v>2551</v>
      </c>
      <c r="D257" s="51" t="s">
        <v>2488</v>
      </c>
      <c r="E257" s="51">
        <f>IF(Table1[[#This Row],[M5B]]="",Table1[[#This Row],[M5B_h]],SUM(Table1[[#This Row],[M5B_h]],Table1[[#This Row],[M5B]]))</f>
        <v>2</v>
      </c>
      <c r="F257" s="53"/>
      <c r="G257" s="53" t="str">
        <f>IF(Table1[[#This Row],[M1A]]="","",Table1[[#This Row],[M1A]]-Table1[[#This Row],[AWAL]])</f>
        <v/>
      </c>
      <c r="H257" s="53"/>
      <c r="I257" s="51" t="str">
        <f>IF(Table1[[#This Row],[M2A]]="","",SUM(Table1[[#This Row],[M2A]]-Table1[[#This Row],[M2B_h]]))</f>
        <v/>
      </c>
      <c r="J257" s="9">
        <v>6</v>
      </c>
      <c r="K257" s="51">
        <f>IF(Table1[[#This Row],[M3A]]="","",SUM(Table1[[#This Row],[M3A]]-Table1[[#This Row],[M3B_h]]))</f>
        <v>6</v>
      </c>
      <c r="L257" s="9">
        <v>2</v>
      </c>
      <c r="M257" s="51">
        <f>IF(Table1[[#This Row],[M4A]]="","",SUM(Table1[[#This Row],[M4A]]-Table1[[#This Row],[M4B_h]]))</f>
        <v>-4</v>
      </c>
      <c r="O257" s="51" t="str">
        <f>IF(Table1[[#This Row],[M5A]]="","",SUM(Table1[[#This Row],[M5A]]-Table1[[#This Row],[M5B_h]]))</f>
        <v/>
      </c>
      <c r="P257" s="95">
        <f>SUM(Table1[[#This Row],[AWAL]],Table1[[#This Row],[M1B]])</f>
        <v>0</v>
      </c>
      <c r="Q257" s="95">
        <f>SUM(Table1[[#This Row],[M2B]],Table1[[#This Row],[M2B_h]])</f>
        <v>0</v>
      </c>
      <c r="R257" s="95">
        <f>SUM(Table1[[#This Row],[M3B]],Table1[[#This Row],[M3B_h]])</f>
        <v>6</v>
      </c>
      <c r="S257" s="95">
        <f>SUM(Table1[[#This Row],[M4B]],Table1[[#This Row],[M4B_h]])</f>
        <v>2</v>
      </c>
      <c r="T257" s="44"/>
      <c r="U257" s="44"/>
      <c r="V257" s="44"/>
      <c r="W257" s="44"/>
      <c r="X257" s="44"/>
      <c r="Y257" s="44"/>
      <c r="Z257" s="44"/>
      <c r="AA257" s="9" t="s">
        <v>3482</v>
      </c>
    </row>
    <row r="258" spans="1:28">
      <c r="A258" s="44" t="str">
        <f>IF(Table1[[#This Row],[NAMA BARANG]]="","",IF(Table1[[#This Row],[TT]]&lt;1,"",COUNT(A$2:A257)+1))</f>
        <v/>
      </c>
      <c r="B258" s="9" t="s">
        <v>2602</v>
      </c>
      <c r="D258" s="51" t="s">
        <v>2488</v>
      </c>
      <c r="E258" s="52">
        <f>IF(Table1[[#This Row],[M5B]]="",Table1[[#This Row],[M5B_h]],SUM(Table1[[#This Row],[M5B_h]],Table1[[#This Row],[M5B]]))</f>
        <v>0</v>
      </c>
      <c r="F258" s="54"/>
      <c r="G258" s="54" t="str">
        <f>IF(Table1[[#This Row],[M1A]]="","",Table1[[#This Row],[M1A]]-Table1[[#This Row],[AWAL]])</f>
        <v/>
      </c>
      <c r="H258" s="54"/>
      <c r="I258" s="51" t="str">
        <f>IF(Table1[[#This Row],[M2A]]="","",SUM(Table1[[#This Row],[M2A]]-Table1[[#This Row],[M2B_h]]))</f>
        <v/>
      </c>
      <c r="K258" s="52" t="str">
        <f>IF(Table1[[#This Row],[M3A]]="","",SUM(Table1[[#This Row],[M3A]]-Table1[[#This Row],[M3B_h]]))</f>
        <v/>
      </c>
      <c r="M258" s="52" t="str">
        <f>IF(Table1[[#This Row],[M4A]]="","",SUM(Table1[[#This Row],[M4A]]-Table1[[#This Row],[M4B_h]]))</f>
        <v/>
      </c>
      <c r="N258" s="52"/>
      <c r="O258" s="52" t="str">
        <f>IF(Table1[[#This Row],[M5A]]="","",SUM(Table1[[#This Row],[M5A]]-Table1[[#This Row],[M5B_h]]))</f>
        <v/>
      </c>
      <c r="P258" s="95">
        <f>SUM(Table1[[#This Row],[AWAL]],Table1[[#This Row],[M1B]])</f>
        <v>0</v>
      </c>
      <c r="Q258" s="95">
        <f>SUM(Table1[[#This Row],[M2B]],Table1[[#This Row],[M2B_h]])</f>
        <v>0</v>
      </c>
      <c r="R258" s="95">
        <f>SUM(Table1[[#This Row],[M3B]],Table1[[#This Row],[M3B_h]])</f>
        <v>0</v>
      </c>
      <c r="S258" s="95">
        <f>SUM(Table1[[#This Row],[M4B]],Table1[[#This Row],[M4B_h]])</f>
        <v>0</v>
      </c>
      <c r="T258" s="44"/>
      <c r="U258" s="44"/>
      <c r="V258" s="44"/>
      <c r="W258" s="44"/>
      <c r="X258" s="44"/>
      <c r="Y258" s="44"/>
      <c r="Z258" s="44"/>
      <c r="AA258" s="9" t="s">
        <v>3483</v>
      </c>
    </row>
    <row r="259" spans="1:28">
      <c r="A259" s="44" t="str">
        <f>IF(Table1[[#This Row],[NAMA BARANG]]="","",IF(Table1[[#This Row],[TT]]&lt;1,"",COUNT(A$2:A258)+1))</f>
        <v/>
      </c>
      <c r="B259" s="9" t="s">
        <v>4180</v>
      </c>
      <c r="D259" s="51" t="s">
        <v>2519</v>
      </c>
      <c r="E259" s="52">
        <f>IF(Table1[[#This Row],[M5B]]="",Table1[[#This Row],[M5B_h]],SUM(Table1[[#This Row],[M5B_h]],Table1[[#This Row],[M5B]]))</f>
        <v>0</v>
      </c>
      <c r="F259" s="54">
        <v>1</v>
      </c>
      <c r="G259" s="54">
        <f>IF(Table1[[#This Row],[M1A]]="","",Table1[[#This Row],[M1A]]-Table1[[#This Row],[AWAL]])</f>
        <v>1</v>
      </c>
      <c r="H259" s="54"/>
      <c r="I259" s="51" t="str">
        <f>IF(Table1[[#This Row],[M2A]]="","",SUM(Table1[[#This Row],[M2A]]-Table1[[#This Row],[M2B_h]]))</f>
        <v/>
      </c>
      <c r="J259" s="51">
        <v>0</v>
      </c>
      <c r="K259" s="52">
        <f>IF(Table1[[#This Row],[M3A]]="","",SUM(Table1[[#This Row],[M3A]]-Table1[[#This Row],[M3B_h]]))</f>
        <v>-1</v>
      </c>
      <c r="M259" s="52" t="str">
        <f>IF(Table1[[#This Row],[M4A]]="","",SUM(Table1[[#This Row],[M4A]]-Table1[[#This Row],[M4B_h]]))</f>
        <v/>
      </c>
      <c r="N259" s="52"/>
      <c r="O259" s="52" t="str">
        <f>IF(Table1[[#This Row],[M5A]]="","",SUM(Table1[[#This Row],[M5A]]-Table1[[#This Row],[M5B_h]]))</f>
        <v/>
      </c>
      <c r="P259" s="95">
        <f>SUM(Table1[[#This Row],[AWAL]],Table1[[#This Row],[M1B]])</f>
        <v>1</v>
      </c>
      <c r="Q259" s="95">
        <f>SUM(Table1[[#This Row],[M2B]],Table1[[#This Row],[M2B_h]])</f>
        <v>1</v>
      </c>
      <c r="R259" s="95">
        <f>SUM(Table1[[#This Row],[M3B]],Table1[[#This Row],[M3B_h]])</f>
        <v>0</v>
      </c>
      <c r="S259" s="95">
        <f>SUM(Table1[[#This Row],[M4B]],Table1[[#This Row],[M4B_h]])</f>
        <v>0</v>
      </c>
      <c r="T259" s="44"/>
      <c r="U259" s="44"/>
      <c r="V259" s="44"/>
      <c r="W259" s="44"/>
      <c r="X259" s="44"/>
      <c r="Y259" s="44"/>
      <c r="Z259" s="44"/>
    </row>
    <row r="260" spans="1:28">
      <c r="A260" s="44">
        <f>IF(Table1[[#This Row],[NAMA BARANG]]="","",IF(Table1[[#This Row],[TT]]&lt;1,"",COUNT(A$2:A259)+1))</f>
        <v>76</v>
      </c>
      <c r="B260" s="9" t="s">
        <v>2790</v>
      </c>
      <c r="D260" s="51" t="s">
        <v>2488</v>
      </c>
      <c r="E260" s="52">
        <f>IF(Table1[[#This Row],[M5B]]="",Table1[[#This Row],[M5B_h]],SUM(Table1[[#This Row],[M5B_h]],Table1[[#This Row],[M5B]]))</f>
        <v>1</v>
      </c>
      <c r="F260" s="54"/>
      <c r="G260" s="54" t="str">
        <f>IF(Table1[[#This Row],[M1A]]="","",Table1[[#This Row],[M1A]]-Table1[[#This Row],[AWAL]])</f>
        <v/>
      </c>
      <c r="H260" s="54"/>
      <c r="I260" s="51" t="str">
        <f>IF(Table1[[#This Row],[M2A]]="","",SUM(Table1[[#This Row],[M2A]]-Table1[[#This Row],[M2B_h]]))</f>
        <v/>
      </c>
      <c r="J260" s="51">
        <v>3</v>
      </c>
      <c r="K260" s="52">
        <f>IF(Table1[[#This Row],[M3A]]="","",SUM(Table1[[#This Row],[M3A]]-Table1[[#This Row],[M3B_h]]))</f>
        <v>3</v>
      </c>
      <c r="L260" s="51">
        <v>1</v>
      </c>
      <c r="M260" s="52">
        <f>IF(Table1[[#This Row],[M4A]]="","",SUM(Table1[[#This Row],[M4A]]-Table1[[#This Row],[M4B_h]]))</f>
        <v>-2</v>
      </c>
      <c r="N260" s="52"/>
      <c r="O260" s="52" t="str">
        <f>IF(Table1[[#This Row],[M5A]]="","",SUM(Table1[[#This Row],[M5A]]-Table1[[#This Row],[M5B_h]]))</f>
        <v/>
      </c>
      <c r="P260" s="95">
        <f>SUM(Table1[[#This Row],[AWAL]],Table1[[#This Row],[M1B]])</f>
        <v>0</v>
      </c>
      <c r="Q260" s="95">
        <f>SUM(Table1[[#This Row],[M2B]],Table1[[#This Row],[M2B_h]])</f>
        <v>0</v>
      </c>
      <c r="R260" s="95">
        <f>SUM(Table1[[#This Row],[M3B]],Table1[[#This Row],[M3B_h]])</f>
        <v>3</v>
      </c>
      <c r="S260" s="95">
        <f>SUM(Table1[[#This Row],[M4B]],Table1[[#This Row],[M4B_h]])</f>
        <v>1</v>
      </c>
      <c r="T260" s="44"/>
      <c r="U260" s="44"/>
      <c r="V260" s="44"/>
      <c r="W260" s="44"/>
      <c r="X260" s="44"/>
      <c r="Y260" s="44"/>
      <c r="Z260" s="44"/>
      <c r="AA260" s="9" t="s">
        <v>3484</v>
      </c>
    </row>
    <row r="261" spans="1:28">
      <c r="A261" s="44" t="str">
        <f>IF(Table1[[#This Row],[NAMA BARANG]]="","",IF(Table1[[#This Row],[TT]]&lt;1,"",COUNT(A$2:A260)+1))</f>
        <v/>
      </c>
      <c r="B261" s="9" t="s">
        <v>2603</v>
      </c>
      <c r="D261" s="51" t="s">
        <v>2620</v>
      </c>
      <c r="E261" s="52">
        <f>IF(Table1[[#This Row],[M5B]]="",Table1[[#This Row],[M5B_h]],SUM(Table1[[#This Row],[M5B_h]],Table1[[#This Row],[M5B]]))</f>
        <v>0</v>
      </c>
      <c r="F261" s="54"/>
      <c r="G261" s="54" t="str">
        <f>IF(Table1[[#This Row],[M1A]]="","",Table1[[#This Row],[M1A]]-Table1[[#This Row],[AWAL]])</f>
        <v/>
      </c>
      <c r="H261" s="54"/>
      <c r="I261" s="51" t="str">
        <f>IF(Table1[[#This Row],[M2A]]="","",SUM(Table1[[#This Row],[M2A]]-Table1[[#This Row],[M2B_h]]))</f>
        <v/>
      </c>
      <c r="K261" s="52" t="str">
        <f>IF(Table1[[#This Row],[M3A]]="","",SUM(Table1[[#This Row],[M3A]]-Table1[[#This Row],[M3B_h]]))</f>
        <v/>
      </c>
      <c r="M261" s="52" t="str">
        <f>IF(Table1[[#This Row],[M4A]]="","",SUM(Table1[[#This Row],[M4A]]-Table1[[#This Row],[M4B_h]]))</f>
        <v/>
      </c>
      <c r="N261" s="52"/>
      <c r="O261" s="52" t="str">
        <f>IF(Table1[[#This Row],[M5A]]="","",SUM(Table1[[#This Row],[M5A]]-Table1[[#This Row],[M5B_h]]))</f>
        <v/>
      </c>
      <c r="P261" s="95">
        <f>SUM(Table1[[#This Row],[AWAL]],Table1[[#This Row],[M1B]])</f>
        <v>0</v>
      </c>
      <c r="Q261" s="95">
        <f>SUM(Table1[[#This Row],[M2B]],Table1[[#This Row],[M2B_h]])</f>
        <v>0</v>
      </c>
      <c r="R261" s="95">
        <f>SUM(Table1[[#This Row],[M3B]],Table1[[#This Row],[M3B_h]])</f>
        <v>0</v>
      </c>
      <c r="S261" s="95">
        <f>SUM(Table1[[#This Row],[M4B]],Table1[[#This Row],[M4B_h]])</f>
        <v>0</v>
      </c>
      <c r="T261" s="44"/>
      <c r="U261" s="44"/>
      <c r="V261" s="44"/>
      <c r="W261" s="44"/>
      <c r="X261" s="44"/>
      <c r="Y261" s="44"/>
      <c r="Z261" s="44"/>
      <c r="AA261" s="9" t="s">
        <v>3485</v>
      </c>
    </row>
    <row r="262" spans="1:28">
      <c r="A262" s="44" t="str">
        <f>IF(Table1[[#This Row],[NAMA BARANG]]="","",IF(Table1[[#This Row],[TT]]&lt;1,"",COUNT(A$2:A261)+1))</f>
        <v/>
      </c>
      <c r="B262" s="9" t="s">
        <v>2791</v>
      </c>
      <c r="D262" s="51" t="s">
        <v>2553</v>
      </c>
      <c r="E262" s="52">
        <f>IF(Table1[[#This Row],[M5B]]="",Table1[[#This Row],[M5B_h]],SUM(Table1[[#This Row],[M5B_h]],Table1[[#This Row],[M5B]]))</f>
        <v>0</v>
      </c>
      <c r="F262" s="54"/>
      <c r="G262" s="54" t="str">
        <f>IF(Table1[[#This Row],[M1A]]="","",Table1[[#This Row],[M1A]]-Table1[[#This Row],[AWAL]])</f>
        <v/>
      </c>
      <c r="H262" s="54"/>
      <c r="I262" s="51" t="str">
        <f>IF(Table1[[#This Row],[M2A]]="","",SUM(Table1[[#This Row],[M2A]]-Table1[[#This Row],[M2B_h]]))</f>
        <v/>
      </c>
      <c r="K262" s="52" t="str">
        <f>IF(Table1[[#This Row],[M3A]]="","",SUM(Table1[[#This Row],[M3A]]-Table1[[#This Row],[M3B_h]]))</f>
        <v/>
      </c>
      <c r="M262" s="52" t="str">
        <f>IF(Table1[[#This Row],[M4A]]="","",SUM(Table1[[#This Row],[M4A]]-Table1[[#This Row],[M4B_h]]))</f>
        <v/>
      </c>
      <c r="N262" s="52"/>
      <c r="O262" s="52" t="str">
        <f>IF(Table1[[#This Row],[M5A]]="","",SUM(Table1[[#This Row],[M5A]]-Table1[[#This Row],[M5B_h]]))</f>
        <v/>
      </c>
      <c r="P262" s="95">
        <f>SUM(Table1[[#This Row],[AWAL]],Table1[[#This Row],[M1B]])</f>
        <v>0</v>
      </c>
      <c r="Q262" s="95">
        <f>SUM(Table1[[#This Row],[M2B]],Table1[[#This Row],[M2B_h]])</f>
        <v>0</v>
      </c>
      <c r="R262" s="95">
        <f>SUM(Table1[[#This Row],[M3B]],Table1[[#This Row],[M3B_h]])</f>
        <v>0</v>
      </c>
      <c r="S262" s="95">
        <f>SUM(Table1[[#This Row],[M4B]],Table1[[#This Row],[M4B_h]])</f>
        <v>0</v>
      </c>
      <c r="T262" s="44"/>
      <c r="U262" s="44"/>
      <c r="V262" s="44"/>
      <c r="W262" s="44"/>
      <c r="X262" s="44"/>
      <c r="Y262" s="44"/>
      <c r="Z262" s="44"/>
      <c r="AA262" s="9" t="s">
        <v>3486</v>
      </c>
    </row>
    <row r="263" spans="1:28">
      <c r="A263" s="44">
        <f>IF(Table1[[#This Row],[NAMA BARANG]]="","",IF(Table1[[#This Row],[TT]]&lt;1,"",COUNT(A$2:A262)+1))</f>
        <v>77</v>
      </c>
      <c r="B263" s="9" t="s">
        <v>2792</v>
      </c>
      <c r="C263" s="51">
        <v>2</v>
      </c>
      <c r="D263" s="51" t="s">
        <v>2553</v>
      </c>
      <c r="E263" s="52">
        <f>IF(Table1[[#This Row],[M5B]]="",Table1[[#This Row],[M5B_h]],SUM(Table1[[#This Row],[M5B_h]],Table1[[#This Row],[M5B]]))</f>
        <v>2</v>
      </c>
      <c r="F263" s="54"/>
      <c r="G263" s="54" t="str">
        <f>IF(Table1[[#This Row],[M1A]]="","",Table1[[#This Row],[M1A]]-Table1[[#This Row],[AWAL]])</f>
        <v/>
      </c>
      <c r="H263" s="54"/>
      <c r="I263" s="51" t="str">
        <f>IF(Table1[[#This Row],[M2A]]="","",SUM(Table1[[#This Row],[M2A]]-Table1[[#This Row],[M2B_h]]))</f>
        <v/>
      </c>
      <c r="K263" s="52" t="str">
        <f>IF(Table1[[#This Row],[M3A]]="","",SUM(Table1[[#This Row],[M3A]]-Table1[[#This Row],[M3B_h]]))</f>
        <v/>
      </c>
      <c r="M263" s="52" t="str">
        <f>IF(Table1[[#This Row],[M4A]]="","",SUM(Table1[[#This Row],[M4A]]-Table1[[#This Row],[M4B_h]]))</f>
        <v/>
      </c>
      <c r="N263" s="52"/>
      <c r="O263" s="52" t="str">
        <f>IF(Table1[[#This Row],[M5A]]="","",SUM(Table1[[#This Row],[M5A]]-Table1[[#This Row],[M5B_h]]))</f>
        <v/>
      </c>
      <c r="P263" s="95">
        <f>SUM(Table1[[#This Row],[AWAL]],Table1[[#This Row],[M1B]])</f>
        <v>2</v>
      </c>
      <c r="Q263" s="95">
        <f>SUM(Table1[[#This Row],[M2B]],Table1[[#This Row],[M2B_h]])</f>
        <v>2</v>
      </c>
      <c r="R263" s="95">
        <f>SUM(Table1[[#This Row],[M3B]],Table1[[#This Row],[M3B_h]])</f>
        <v>2</v>
      </c>
      <c r="S263" s="95">
        <f>SUM(Table1[[#This Row],[M4B]],Table1[[#This Row],[M4B_h]])</f>
        <v>2</v>
      </c>
      <c r="T263" s="44"/>
      <c r="U263" s="44"/>
      <c r="V263" s="44"/>
      <c r="W263" s="44"/>
      <c r="X263" s="44"/>
      <c r="Y263" s="44"/>
      <c r="Z263" s="44"/>
      <c r="AA263" s="9" t="s">
        <v>3487</v>
      </c>
    </row>
    <row r="264" spans="1:28">
      <c r="A264" s="44">
        <f>IF(Table1[[#This Row],[NAMA BARANG]]="","",IF(Table1[[#This Row],[TT]]&lt;1,"",COUNT(A$2:A263)+1))</f>
        <v>78</v>
      </c>
      <c r="B264" s="9" t="s">
        <v>3992</v>
      </c>
      <c r="C264" s="51">
        <v>3</v>
      </c>
      <c r="D264" s="51" t="s">
        <v>2553</v>
      </c>
      <c r="E264" s="52">
        <f>IF(Table1[[#This Row],[M5B]]="",Table1[[#This Row],[M5B_h]],SUM(Table1[[#This Row],[M5B_h]],Table1[[#This Row],[M5B]]))</f>
        <v>3</v>
      </c>
      <c r="F264" s="54"/>
      <c r="G264" s="54" t="str">
        <f>IF(Table1[[#This Row],[M1A]]="","",Table1[[#This Row],[M1A]]-Table1[[#This Row],[AWAL]])</f>
        <v/>
      </c>
      <c r="H264" s="54"/>
      <c r="I264" s="51" t="str">
        <f>IF(Table1[[#This Row],[M2A]]="","",SUM(Table1[[#This Row],[M2A]]-Table1[[#This Row],[M2B_h]]))</f>
        <v/>
      </c>
      <c r="K264" s="52" t="str">
        <f>IF(Table1[[#This Row],[M3A]]="","",SUM(Table1[[#This Row],[M3A]]-Table1[[#This Row],[M3B_h]]))</f>
        <v/>
      </c>
      <c r="M264" s="52" t="str">
        <f>IF(Table1[[#This Row],[M4A]]="","",SUM(Table1[[#This Row],[M4A]]-Table1[[#This Row],[M4B_h]]))</f>
        <v/>
      </c>
      <c r="N264" s="52"/>
      <c r="O264" s="52" t="str">
        <f>IF(Table1[[#This Row],[M5A]]="","",SUM(Table1[[#This Row],[M5A]]-Table1[[#This Row],[M5B_h]]))</f>
        <v/>
      </c>
      <c r="P264" s="95">
        <f>SUM(Table1[[#This Row],[AWAL]],Table1[[#This Row],[M1B]])</f>
        <v>3</v>
      </c>
      <c r="Q264" s="95">
        <f>SUM(Table1[[#This Row],[M2B]],Table1[[#This Row],[M2B_h]])</f>
        <v>3</v>
      </c>
      <c r="R264" s="95">
        <f>SUM(Table1[[#This Row],[M3B]],Table1[[#This Row],[M3B_h]])</f>
        <v>3</v>
      </c>
      <c r="S264" s="95">
        <f>SUM(Table1[[#This Row],[M4B]],Table1[[#This Row],[M4B_h]])</f>
        <v>3</v>
      </c>
      <c r="T264" s="44"/>
      <c r="U264" s="44"/>
      <c r="V264" s="44"/>
      <c r="W264" s="44"/>
      <c r="X264" s="44"/>
      <c r="Y264" s="44"/>
      <c r="Z264" s="44"/>
      <c r="AA264" s="9" t="s">
        <v>3488</v>
      </c>
    </row>
    <row r="265" spans="1:28">
      <c r="A265" s="44" t="str">
        <f>IF(Table1[[#This Row],[NAMA BARANG]]="","",IF(Table1[[#This Row],[TT]]&lt;1,"",COUNT(A$2:A264)+1))</f>
        <v/>
      </c>
      <c r="B265" s="9" t="s">
        <v>2793</v>
      </c>
      <c r="D265" s="51" t="s">
        <v>2553</v>
      </c>
      <c r="E265" s="52">
        <f>IF(Table1[[#This Row],[M5B]]="",Table1[[#This Row],[M5B_h]],SUM(Table1[[#This Row],[M5B_h]],Table1[[#This Row],[M5B]]))</f>
        <v>0</v>
      </c>
      <c r="F265" s="54"/>
      <c r="G265" s="54" t="str">
        <f>IF(Table1[[#This Row],[M1A]]="","",Table1[[#This Row],[M1A]]-Table1[[#This Row],[AWAL]])</f>
        <v/>
      </c>
      <c r="H265" s="54"/>
      <c r="I265" s="51" t="str">
        <f>IF(Table1[[#This Row],[M2A]]="","",SUM(Table1[[#This Row],[M2A]]-Table1[[#This Row],[M2B_h]]))</f>
        <v/>
      </c>
      <c r="K265" s="52" t="str">
        <f>IF(Table1[[#This Row],[M3A]]="","",SUM(Table1[[#This Row],[M3A]]-Table1[[#This Row],[M3B_h]]))</f>
        <v/>
      </c>
      <c r="M265" s="52" t="str">
        <f>IF(Table1[[#This Row],[M4A]]="","",SUM(Table1[[#This Row],[M4A]]-Table1[[#This Row],[M4B_h]]))</f>
        <v/>
      </c>
      <c r="N265" s="52"/>
      <c r="O265" s="52" t="str">
        <f>IF(Table1[[#This Row],[M5A]]="","",SUM(Table1[[#This Row],[M5A]]-Table1[[#This Row],[M5B_h]]))</f>
        <v/>
      </c>
      <c r="P265" s="95">
        <f>SUM(Table1[[#This Row],[AWAL]],Table1[[#This Row],[M1B]])</f>
        <v>0</v>
      </c>
      <c r="Q265" s="95">
        <f>SUM(Table1[[#This Row],[M2B]],Table1[[#This Row],[M2B_h]])</f>
        <v>0</v>
      </c>
      <c r="R265" s="95">
        <f>SUM(Table1[[#This Row],[M3B]],Table1[[#This Row],[M3B_h]])</f>
        <v>0</v>
      </c>
      <c r="S265" s="95">
        <f>SUM(Table1[[#This Row],[M4B]],Table1[[#This Row],[M4B_h]])</f>
        <v>0</v>
      </c>
      <c r="T265" s="44"/>
      <c r="U265" s="44"/>
      <c r="V265" s="44"/>
      <c r="W265" s="44"/>
      <c r="X265" s="44"/>
      <c r="Y265" s="44"/>
      <c r="Z265" s="44"/>
      <c r="AA265" s="9" t="s">
        <v>3489</v>
      </c>
      <c r="AB265" s="9">
        <v>4</v>
      </c>
    </row>
    <row r="266" spans="1:28">
      <c r="A266" s="44" t="str">
        <f>IF(Table1[[#This Row],[NAMA BARANG]]="","",IF(Table1[[#This Row],[TT]]&lt;1,"",COUNT(A$2:A265)+1))</f>
        <v/>
      </c>
      <c r="B266" s="9" t="s">
        <v>2552</v>
      </c>
      <c r="D266" s="51" t="s">
        <v>2553</v>
      </c>
      <c r="E266" s="52">
        <f>IF(Table1[[#This Row],[M5B]]="",Table1[[#This Row],[M5B_h]],SUM(Table1[[#This Row],[M5B_h]],Table1[[#This Row],[M5B]]))</f>
        <v>0</v>
      </c>
      <c r="F266" s="53"/>
      <c r="G266" s="54" t="str">
        <f>IF(Table1[[#This Row],[M1A]]="","",Table1[[#This Row],[M1A]]-Table1[[#This Row],[AWAL]])</f>
        <v/>
      </c>
      <c r="H266" s="53"/>
      <c r="I266" s="51" t="str">
        <f>IF(Table1[[#This Row],[M2A]]="","",SUM(Table1[[#This Row],[M2A]]-Table1[[#This Row],[M2B_h]]))</f>
        <v/>
      </c>
      <c r="J266" s="9"/>
      <c r="K266" s="52" t="str">
        <f>IF(Table1[[#This Row],[M3A]]="","",SUM(Table1[[#This Row],[M3A]]-Table1[[#This Row],[M3B_h]]))</f>
        <v/>
      </c>
      <c r="L266" s="9"/>
      <c r="M266" s="52" t="str">
        <f>IF(Table1[[#This Row],[M4A]]="","",SUM(Table1[[#This Row],[M4A]]-Table1[[#This Row],[M4B_h]]))</f>
        <v/>
      </c>
      <c r="N266" s="52"/>
      <c r="O266" s="52" t="str">
        <f>IF(Table1[[#This Row],[M5A]]="","",SUM(Table1[[#This Row],[M5A]]-Table1[[#This Row],[M5B_h]]))</f>
        <v/>
      </c>
      <c r="P266" s="95">
        <f>SUM(Table1[[#This Row],[AWAL]],Table1[[#This Row],[M1B]])</f>
        <v>0</v>
      </c>
      <c r="Q266" s="95">
        <f>SUM(Table1[[#This Row],[M2B]],Table1[[#This Row],[M2B_h]])</f>
        <v>0</v>
      </c>
      <c r="R266" s="95">
        <f>SUM(Table1[[#This Row],[M3B]],Table1[[#This Row],[M3B_h]])</f>
        <v>0</v>
      </c>
      <c r="S266" s="95">
        <f>SUM(Table1[[#This Row],[M4B]],Table1[[#This Row],[M4B_h]])</f>
        <v>0</v>
      </c>
      <c r="T266" s="44"/>
      <c r="U266" s="44"/>
      <c r="V266" s="44"/>
      <c r="W266" s="44"/>
      <c r="X266" s="44"/>
      <c r="Y266" s="44"/>
      <c r="Z266" s="44"/>
      <c r="AA266" s="9" t="s">
        <v>3490</v>
      </c>
    </row>
    <row r="267" spans="1:28">
      <c r="A267" s="9" t="str">
        <f>IF(Table1[[#This Row],[NAMA BARANG]]="","",IF(Table1[[#This Row],[TT]]&lt;1,"",COUNT(A$2:A266)+1))</f>
        <v/>
      </c>
      <c r="B267" s="9" t="s">
        <v>2554</v>
      </c>
      <c r="D267" s="51" t="s">
        <v>2553</v>
      </c>
      <c r="E267" s="51">
        <f>IF(Table1[[#This Row],[M5B]]="",Table1[[#This Row],[M5B_h]],SUM(Table1[[#This Row],[M5B_h]],Table1[[#This Row],[M5B]]))</f>
        <v>0</v>
      </c>
      <c r="F267" s="53"/>
      <c r="G267" s="53" t="str">
        <f>IF(Table1[[#This Row],[M1A]]="","",Table1[[#This Row],[M1A]]-Table1[[#This Row],[AWAL]])</f>
        <v/>
      </c>
      <c r="H267" s="53"/>
      <c r="I267" s="51" t="str">
        <f>IF(Table1[[#This Row],[M2A]]="","",SUM(Table1[[#This Row],[M2A]]-Table1[[#This Row],[M2B_h]]))</f>
        <v/>
      </c>
      <c r="J267" s="9"/>
      <c r="K267" s="51" t="str">
        <f>IF(Table1[[#This Row],[M3A]]="","",SUM(Table1[[#This Row],[M3A]]-Table1[[#This Row],[M3B_h]]))</f>
        <v/>
      </c>
      <c r="L267" s="9"/>
      <c r="M267" s="51" t="str">
        <f>IF(Table1[[#This Row],[M4A]]="","",SUM(Table1[[#This Row],[M4A]]-Table1[[#This Row],[M4B_h]]))</f>
        <v/>
      </c>
      <c r="O267" s="51" t="str">
        <f>IF(Table1[[#This Row],[M5A]]="","",SUM(Table1[[#This Row],[M5A]]-Table1[[#This Row],[M5B_h]]))</f>
        <v/>
      </c>
      <c r="P267" s="95">
        <f>SUM(Table1[[#This Row],[AWAL]],Table1[[#This Row],[M1B]])</f>
        <v>0</v>
      </c>
      <c r="Q267" s="95">
        <f>SUM(Table1[[#This Row],[M2B]],Table1[[#This Row],[M2B_h]])</f>
        <v>0</v>
      </c>
      <c r="R267" s="95">
        <f>SUM(Table1[[#This Row],[M3B]],Table1[[#This Row],[M3B_h]])</f>
        <v>0</v>
      </c>
      <c r="S267" s="95">
        <f>SUM(Table1[[#This Row],[M4B]],Table1[[#This Row],[M4B_h]])</f>
        <v>0</v>
      </c>
      <c r="T267" s="44"/>
      <c r="U267" s="44"/>
      <c r="V267" s="44"/>
      <c r="W267" s="44"/>
      <c r="X267" s="44"/>
      <c r="Y267" s="44"/>
      <c r="Z267" s="44"/>
      <c r="AA267" s="9" t="s">
        <v>3491</v>
      </c>
    </row>
    <row r="268" spans="1:28">
      <c r="A268" s="44">
        <f>IF(Table1[[#This Row],[NAMA BARANG]]="","",IF(Table1[[#This Row],[TT]]&lt;1,"",COUNT(A$2:A267)+1))</f>
        <v>79</v>
      </c>
      <c r="B268" s="9" t="s">
        <v>3991</v>
      </c>
      <c r="C268" s="51">
        <v>1</v>
      </c>
      <c r="D268" s="51" t="s">
        <v>2553</v>
      </c>
      <c r="E268" s="52">
        <f>IF(Table1[[#This Row],[M5B]]="",Table1[[#This Row],[M5B_h]],SUM(Table1[[#This Row],[M5B_h]],Table1[[#This Row],[M5B]]))</f>
        <v>1</v>
      </c>
      <c r="F268" s="54"/>
      <c r="G268" s="54" t="str">
        <f>IF(Table1[[#This Row],[M1A]]="","",Table1[[#This Row],[M1A]]-Table1[[#This Row],[AWAL]])</f>
        <v/>
      </c>
      <c r="H268" s="54"/>
      <c r="I268" s="51" t="str">
        <f>IF(Table1[[#This Row],[M2A]]="","",SUM(Table1[[#This Row],[M2A]]-Table1[[#This Row],[M2B_h]]))</f>
        <v/>
      </c>
      <c r="K268" s="52" t="str">
        <f>IF(Table1[[#This Row],[M3A]]="","",SUM(Table1[[#This Row],[M3A]]-Table1[[#This Row],[M3B_h]]))</f>
        <v/>
      </c>
      <c r="M268" s="52" t="str">
        <f>IF(Table1[[#This Row],[M4A]]="","",SUM(Table1[[#This Row],[M4A]]-Table1[[#This Row],[M4B_h]]))</f>
        <v/>
      </c>
      <c r="N268" s="52"/>
      <c r="O268" s="52" t="str">
        <f>IF(Table1[[#This Row],[M5A]]="","",SUM(Table1[[#This Row],[M5A]]-Table1[[#This Row],[M5B_h]]))</f>
        <v/>
      </c>
      <c r="P268" s="95">
        <f>SUM(Table1[[#This Row],[AWAL]],Table1[[#This Row],[M1B]])</f>
        <v>1</v>
      </c>
      <c r="Q268" s="95">
        <f>SUM(Table1[[#This Row],[M2B]],Table1[[#This Row],[M2B_h]])</f>
        <v>1</v>
      </c>
      <c r="R268" s="95">
        <f>SUM(Table1[[#This Row],[M3B]],Table1[[#This Row],[M3B_h]])</f>
        <v>1</v>
      </c>
      <c r="S268" s="95">
        <f>SUM(Table1[[#This Row],[M4B]],Table1[[#This Row],[M4B_h]])</f>
        <v>1</v>
      </c>
      <c r="T268" s="44"/>
      <c r="U268" s="44"/>
      <c r="V268" s="44"/>
      <c r="W268" s="44"/>
      <c r="X268" s="44"/>
      <c r="Y268" s="44"/>
      <c r="Z268" s="44"/>
      <c r="AA268" s="9" t="s">
        <v>3492</v>
      </c>
    </row>
    <row r="269" spans="1:28">
      <c r="A269" s="9">
        <f>IF(Table1[[#This Row],[NAMA BARANG]]="","",IF(Table1[[#This Row],[TT]]&lt;1,"",COUNT(A$2:A268)+1))</f>
        <v>80</v>
      </c>
      <c r="B269" s="9" t="s">
        <v>89</v>
      </c>
      <c r="C269" s="51">
        <v>7</v>
      </c>
      <c r="D269" s="51" t="s">
        <v>14</v>
      </c>
      <c r="E269" s="51">
        <f>IF(Table1[[#This Row],[M5B]]="",Table1[[#This Row],[M5B_h]],SUM(Table1[[#This Row],[M5B_h]],Table1[[#This Row],[M5B]]))</f>
        <v>7</v>
      </c>
      <c r="F269" s="53"/>
      <c r="G269" s="53" t="str">
        <f>IF(Table1[[#This Row],[M1A]]="","",Table1[[#This Row],[M1A]]-Table1[[#This Row],[AWAL]])</f>
        <v/>
      </c>
      <c r="H269" s="53"/>
      <c r="I269" s="51" t="str">
        <f>IF(Table1[[#This Row],[M2A]]="","",SUM(Table1[[#This Row],[M2A]]-Table1[[#This Row],[M2B_h]]))</f>
        <v/>
      </c>
      <c r="J269" s="9"/>
      <c r="K269" s="51" t="str">
        <f>IF(Table1[[#This Row],[M3A]]="","",SUM(Table1[[#This Row],[M3A]]-Table1[[#This Row],[M3B_h]]))</f>
        <v/>
      </c>
      <c r="L269" s="9"/>
      <c r="M269" s="51" t="str">
        <f>IF(Table1[[#This Row],[M4A]]="","",SUM(Table1[[#This Row],[M4A]]-Table1[[#This Row],[M4B_h]]))</f>
        <v/>
      </c>
      <c r="O269" s="51" t="str">
        <f>IF(Table1[[#This Row],[M5A]]="","",SUM(Table1[[#This Row],[M5A]]-Table1[[#This Row],[M5B_h]]))</f>
        <v/>
      </c>
      <c r="P269" s="95">
        <f>SUM(Table1[[#This Row],[AWAL]],Table1[[#This Row],[M1B]])</f>
        <v>7</v>
      </c>
      <c r="Q269" s="95">
        <f>SUM(Table1[[#This Row],[M2B]],Table1[[#This Row],[M2B_h]])</f>
        <v>7</v>
      </c>
      <c r="R269" s="95">
        <f>SUM(Table1[[#This Row],[M3B]],Table1[[#This Row],[M3B_h]])</f>
        <v>7</v>
      </c>
      <c r="S269" s="95">
        <f>SUM(Table1[[#This Row],[M4B]],Table1[[#This Row],[M4B_h]])</f>
        <v>7</v>
      </c>
      <c r="T269" s="44"/>
      <c r="U269" s="44"/>
      <c r="V269" s="44"/>
      <c r="W269" s="44"/>
      <c r="X269" s="44"/>
      <c r="Y269" s="44"/>
      <c r="Z269" s="44"/>
      <c r="AA269" s="9" t="s">
        <v>3493</v>
      </c>
    </row>
    <row r="270" spans="1:28">
      <c r="A270" s="44" t="str">
        <f>IF(Table1[[#This Row],[NAMA BARANG]]="","",IF(Table1[[#This Row],[TT]]&lt;1,"",COUNT(A$2:A269)+1))</f>
        <v/>
      </c>
      <c r="B270" s="9" t="s">
        <v>90</v>
      </c>
      <c r="D270" s="51">
        <v>50</v>
      </c>
      <c r="E270" s="52">
        <f>IF(Table1[[#This Row],[M5B]]="",Table1[[#This Row],[M5B_h]],SUM(Table1[[#This Row],[M5B_h]],Table1[[#This Row],[M5B]]))</f>
        <v>0</v>
      </c>
      <c r="F270" s="53"/>
      <c r="G270" s="54" t="str">
        <f>IF(Table1[[#This Row],[M1A]]="","",Table1[[#This Row],[M1A]]-Table1[[#This Row],[AWAL]])</f>
        <v/>
      </c>
      <c r="H270" s="53"/>
      <c r="I270" s="51" t="str">
        <f>IF(Table1[[#This Row],[M2A]]="","",SUM(Table1[[#This Row],[M2A]]-Table1[[#This Row],[M2B_h]]))</f>
        <v/>
      </c>
      <c r="J270" s="9"/>
      <c r="K270" s="52" t="str">
        <f>IF(Table1[[#This Row],[M3A]]="","",SUM(Table1[[#This Row],[M3A]]-Table1[[#This Row],[M3B_h]]))</f>
        <v/>
      </c>
      <c r="L270" s="9"/>
      <c r="M270" s="52" t="str">
        <f>IF(Table1[[#This Row],[M4A]]="","",SUM(Table1[[#This Row],[M4A]]-Table1[[#This Row],[M4B_h]]))</f>
        <v/>
      </c>
      <c r="N270" s="52"/>
      <c r="O270" s="52" t="str">
        <f>IF(Table1[[#This Row],[M5A]]="","",SUM(Table1[[#This Row],[M5A]]-Table1[[#This Row],[M5B_h]]))</f>
        <v/>
      </c>
      <c r="P270" s="95">
        <f>SUM(Table1[[#This Row],[AWAL]],Table1[[#This Row],[M1B]])</f>
        <v>0</v>
      </c>
      <c r="Q270" s="95">
        <f>SUM(Table1[[#This Row],[M2B]],Table1[[#This Row],[M2B_h]])</f>
        <v>0</v>
      </c>
      <c r="R270" s="95">
        <f>SUM(Table1[[#This Row],[M3B]],Table1[[#This Row],[M3B_h]])</f>
        <v>0</v>
      </c>
      <c r="S270" s="95">
        <f>SUM(Table1[[#This Row],[M4B]],Table1[[#This Row],[M4B_h]])</f>
        <v>0</v>
      </c>
      <c r="T270" s="44"/>
      <c r="U270" s="44"/>
      <c r="V270" s="44"/>
      <c r="W270" s="44"/>
      <c r="X270" s="44"/>
      <c r="Y270" s="44"/>
      <c r="Z270" s="44"/>
      <c r="AA270" s="9" t="s">
        <v>3494</v>
      </c>
    </row>
    <row r="271" spans="1:28">
      <c r="A271" s="9" t="str">
        <f>IF(Table1[[#This Row],[NAMA BARANG]]="","",IF(Table1[[#This Row],[TT]]&lt;1,"",COUNT(A$2:A270)+1))</f>
        <v/>
      </c>
      <c r="B271" s="9" t="s">
        <v>2486</v>
      </c>
      <c r="D271" s="51">
        <v>50</v>
      </c>
      <c r="E271" s="51">
        <f>IF(Table1[[#This Row],[M5B]]="",Table1[[#This Row],[M5B_h]],SUM(Table1[[#This Row],[M5B_h]],Table1[[#This Row],[M5B]]))</f>
        <v>0</v>
      </c>
      <c r="F271" s="53"/>
      <c r="G271" s="53" t="str">
        <f>IF(Table1[[#This Row],[M1A]]="","",Table1[[#This Row],[M1A]]-Table1[[#This Row],[AWAL]])</f>
        <v/>
      </c>
      <c r="H271" s="53"/>
      <c r="I271" s="51" t="str">
        <f>IF(Table1[[#This Row],[M2A]]="","",SUM(Table1[[#This Row],[M2A]]-Table1[[#This Row],[M2B_h]]))</f>
        <v/>
      </c>
      <c r="J271" s="9"/>
      <c r="K271" s="51" t="str">
        <f>IF(Table1[[#This Row],[M3A]]="","",SUM(Table1[[#This Row],[M3A]]-Table1[[#This Row],[M3B_h]]))</f>
        <v/>
      </c>
      <c r="L271" s="9"/>
      <c r="M271" s="51" t="str">
        <f>IF(Table1[[#This Row],[M4A]]="","",SUM(Table1[[#This Row],[M4A]]-Table1[[#This Row],[M4B_h]]))</f>
        <v/>
      </c>
      <c r="O271" s="51" t="str">
        <f>IF(Table1[[#This Row],[M5A]]="","",SUM(Table1[[#This Row],[M5A]]-Table1[[#This Row],[M5B_h]]))</f>
        <v/>
      </c>
      <c r="P271" s="95">
        <f>SUM(Table1[[#This Row],[AWAL]],Table1[[#This Row],[M1B]])</f>
        <v>0</v>
      </c>
      <c r="Q271" s="95">
        <f>SUM(Table1[[#This Row],[M2B]],Table1[[#This Row],[M2B_h]])</f>
        <v>0</v>
      </c>
      <c r="R271" s="95">
        <f>SUM(Table1[[#This Row],[M3B]],Table1[[#This Row],[M3B_h]])</f>
        <v>0</v>
      </c>
      <c r="S271" s="95">
        <f>SUM(Table1[[#This Row],[M4B]],Table1[[#This Row],[M4B_h]])</f>
        <v>0</v>
      </c>
      <c r="T271" s="44"/>
      <c r="U271" s="44"/>
      <c r="V271" s="44"/>
      <c r="W271" s="44"/>
      <c r="X271" s="44"/>
      <c r="Y271" s="44"/>
      <c r="Z271" s="44"/>
      <c r="AA271" s="9" t="s">
        <v>3495</v>
      </c>
    </row>
    <row r="272" spans="1:28">
      <c r="A272" s="9" t="str">
        <f>IF(Table1[[#This Row],[NAMA BARANG]]="","",IF(Table1[[#This Row],[TT]]&lt;1,"",COUNT(A$2:A271)+1))</f>
        <v/>
      </c>
      <c r="B272" s="9" t="s">
        <v>2487</v>
      </c>
      <c r="D272" s="51" t="s">
        <v>93</v>
      </c>
      <c r="E272" s="51">
        <f>IF(Table1[[#This Row],[M5B]]="",Table1[[#This Row],[M5B_h]],SUM(Table1[[#This Row],[M5B_h]],Table1[[#This Row],[M5B]]))</f>
        <v>0</v>
      </c>
      <c r="F272" s="53"/>
      <c r="G272" s="53" t="str">
        <f>IF(Table1[[#This Row],[M1A]]="","",Table1[[#This Row],[M1A]]-Table1[[#This Row],[AWAL]])</f>
        <v/>
      </c>
      <c r="H272" s="53"/>
      <c r="I272" s="51" t="str">
        <f>IF(Table1[[#This Row],[M2A]]="","",SUM(Table1[[#This Row],[M2A]]-Table1[[#This Row],[M2B_h]]))</f>
        <v/>
      </c>
      <c r="J272" s="9"/>
      <c r="K272" s="51" t="str">
        <f>IF(Table1[[#This Row],[M3A]]="","",SUM(Table1[[#This Row],[M3A]]-Table1[[#This Row],[M3B_h]]))</f>
        <v/>
      </c>
      <c r="L272" s="9"/>
      <c r="M272" s="51" t="str">
        <f>IF(Table1[[#This Row],[M4A]]="","",SUM(Table1[[#This Row],[M4A]]-Table1[[#This Row],[M4B_h]]))</f>
        <v/>
      </c>
      <c r="O272" s="51" t="str">
        <f>IF(Table1[[#This Row],[M5A]]="","",SUM(Table1[[#This Row],[M5A]]-Table1[[#This Row],[M5B_h]]))</f>
        <v/>
      </c>
      <c r="P272" s="95">
        <f>SUM(Table1[[#This Row],[AWAL]],Table1[[#This Row],[M1B]])</f>
        <v>0</v>
      </c>
      <c r="Q272" s="95">
        <f>SUM(Table1[[#This Row],[M2B]],Table1[[#This Row],[M2B_h]])</f>
        <v>0</v>
      </c>
      <c r="R272" s="95">
        <f>SUM(Table1[[#This Row],[M3B]],Table1[[#This Row],[M3B_h]])</f>
        <v>0</v>
      </c>
      <c r="S272" s="95">
        <f>SUM(Table1[[#This Row],[M4B]],Table1[[#This Row],[M4B_h]])</f>
        <v>0</v>
      </c>
      <c r="T272" s="44"/>
      <c r="U272" s="44"/>
      <c r="V272" s="44"/>
      <c r="W272" s="44"/>
      <c r="X272" s="44"/>
      <c r="Y272" s="44"/>
      <c r="Z272" s="44"/>
      <c r="AA272" s="9" t="s">
        <v>3496</v>
      </c>
    </row>
    <row r="273" spans="1:28">
      <c r="A273" s="9" t="str">
        <f>IF(Table1[[#This Row],[NAMA BARANG]]="","",IF(Table1[[#This Row],[TT]]&lt;1,"",COUNT(A$2:A272)+1))</f>
        <v/>
      </c>
      <c r="B273" s="9" t="s">
        <v>92</v>
      </c>
      <c r="D273" s="51" t="s">
        <v>46</v>
      </c>
      <c r="E273" s="51">
        <f>IF(Table1[[#This Row],[M5B]]="",Table1[[#This Row],[M5B_h]],SUM(Table1[[#This Row],[M5B_h]],Table1[[#This Row],[M5B]]))</f>
        <v>0</v>
      </c>
      <c r="F273" s="53"/>
      <c r="G273" s="53" t="str">
        <f>IF(Table1[[#This Row],[M1A]]="","",Table1[[#This Row],[M1A]]-Table1[[#This Row],[AWAL]])</f>
        <v/>
      </c>
      <c r="H273" s="53"/>
      <c r="I273" s="51" t="str">
        <f>IF(Table1[[#This Row],[M2A]]="","",SUM(Table1[[#This Row],[M2A]]-Table1[[#This Row],[M2B_h]]))</f>
        <v/>
      </c>
      <c r="J273" s="9"/>
      <c r="K273" s="51" t="str">
        <f>IF(Table1[[#This Row],[M3A]]="","",SUM(Table1[[#This Row],[M3A]]-Table1[[#This Row],[M3B_h]]))</f>
        <v/>
      </c>
      <c r="L273" s="9"/>
      <c r="M273" s="51" t="str">
        <f>IF(Table1[[#This Row],[M4A]]="","",SUM(Table1[[#This Row],[M4A]]-Table1[[#This Row],[M4B_h]]))</f>
        <v/>
      </c>
      <c r="O273" s="51" t="str">
        <f>IF(Table1[[#This Row],[M5A]]="","",SUM(Table1[[#This Row],[M5A]]-Table1[[#This Row],[M5B_h]]))</f>
        <v/>
      </c>
      <c r="P273" s="95">
        <f>SUM(Table1[[#This Row],[AWAL]],Table1[[#This Row],[M1B]])</f>
        <v>0</v>
      </c>
      <c r="Q273" s="95">
        <f>SUM(Table1[[#This Row],[M2B]],Table1[[#This Row],[M2B_h]])</f>
        <v>0</v>
      </c>
      <c r="R273" s="95">
        <f>SUM(Table1[[#This Row],[M3B]],Table1[[#This Row],[M3B_h]])</f>
        <v>0</v>
      </c>
      <c r="S273" s="95">
        <f>SUM(Table1[[#This Row],[M4B]],Table1[[#This Row],[M4B_h]])</f>
        <v>0</v>
      </c>
      <c r="T273" s="44"/>
      <c r="U273" s="44"/>
      <c r="V273" s="44"/>
      <c r="W273" s="44"/>
      <c r="X273" s="44"/>
      <c r="Y273" s="44"/>
      <c r="Z273" s="44"/>
      <c r="AA273" s="9" t="s">
        <v>3497</v>
      </c>
    </row>
    <row r="274" spans="1:28">
      <c r="A274" s="44" t="str">
        <f>IF(Table1[[#This Row],[NAMA BARANG]]="","",IF(Table1[[#This Row],[TT]]&lt;1,"",COUNT(A$2:A273)+1))</f>
        <v/>
      </c>
      <c r="B274" s="9" t="s">
        <v>2604</v>
      </c>
      <c r="D274" s="51" t="s">
        <v>2542</v>
      </c>
      <c r="E274" s="52">
        <f>IF(Table1[[#This Row],[M5B]]="",Table1[[#This Row],[M5B_h]],SUM(Table1[[#This Row],[M5B_h]],Table1[[#This Row],[M5B]]))</f>
        <v>0</v>
      </c>
      <c r="F274" s="54"/>
      <c r="G274" s="54" t="str">
        <f>IF(Table1[[#This Row],[M1A]]="","",Table1[[#This Row],[M1A]]-Table1[[#This Row],[AWAL]])</f>
        <v/>
      </c>
      <c r="H274" s="54"/>
      <c r="I274" s="51" t="str">
        <f>IF(Table1[[#This Row],[M2A]]="","",SUM(Table1[[#This Row],[M2A]]-Table1[[#This Row],[M2B_h]]))</f>
        <v/>
      </c>
      <c r="K274" s="52" t="str">
        <f>IF(Table1[[#This Row],[M3A]]="","",SUM(Table1[[#This Row],[M3A]]-Table1[[#This Row],[M3B_h]]))</f>
        <v/>
      </c>
      <c r="M274" s="52" t="str">
        <f>IF(Table1[[#This Row],[M4A]]="","",SUM(Table1[[#This Row],[M4A]]-Table1[[#This Row],[M4B_h]]))</f>
        <v/>
      </c>
      <c r="N274" s="52"/>
      <c r="O274" s="52" t="str">
        <f>IF(Table1[[#This Row],[M5A]]="","",SUM(Table1[[#This Row],[M5A]]-Table1[[#This Row],[M5B_h]]))</f>
        <v/>
      </c>
      <c r="P274" s="95">
        <f>SUM(Table1[[#This Row],[AWAL]],Table1[[#This Row],[M1B]])</f>
        <v>0</v>
      </c>
      <c r="Q274" s="95">
        <f>SUM(Table1[[#This Row],[M2B]],Table1[[#This Row],[M2B_h]])</f>
        <v>0</v>
      </c>
      <c r="R274" s="95">
        <f>SUM(Table1[[#This Row],[M3B]],Table1[[#This Row],[M3B_h]])</f>
        <v>0</v>
      </c>
      <c r="S274" s="95">
        <f>SUM(Table1[[#This Row],[M4B]],Table1[[#This Row],[M4B_h]])</f>
        <v>0</v>
      </c>
      <c r="T274" s="44"/>
      <c r="U274" s="44"/>
      <c r="V274" s="44"/>
      <c r="W274" s="44"/>
      <c r="X274" s="44"/>
      <c r="Y274" s="44"/>
      <c r="Z274" s="44"/>
      <c r="AA274" s="9" t="s">
        <v>3498</v>
      </c>
    </row>
    <row r="275" spans="1:28">
      <c r="A275" s="9">
        <f>IF(Table1[[#This Row],[NAMA BARANG]]="","",IF(Table1[[#This Row],[TT]]&lt;1,"",COUNT(A$2:A274)+1))</f>
        <v>81</v>
      </c>
      <c r="B275" s="9" t="s">
        <v>94</v>
      </c>
      <c r="C275" s="51">
        <v>1</v>
      </c>
      <c r="D275" s="51" t="s">
        <v>46</v>
      </c>
      <c r="E275" s="51">
        <f>IF(Table1[[#This Row],[M5B]]="",Table1[[#This Row],[M5B_h]],SUM(Table1[[#This Row],[M5B_h]],Table1[[#This Row],[M5B]]))</f>
        <v>1</v>
      </c>
      <c r="F275" s="53"/>
      <c r="G275" s="53" t="str">
        <f>IF(Table1[[#This Row],[M1A]]="","",Table1[[#This Row],[M1A]]-Table1[[#This Row],[AWAL]])</f>
        <v/>
      </c>
      <c r="H275" s="53"/>
      <c r="I275" s="51" t="str">
        <f>IF(Table1[[#This Row],[M2A]]="","",SUM(Table1[[#This Row],[M2A]]-Table1[[#This Row],[M2B_h]]))</f>
        <v/>
      </c>
      <c r="J275" s="9"/>
      <c r="K275" s="51" t="str">
        <f>IF(Table1[[#This Row],[M3A]]="","",SUM(Table1[[#This Row],[M3A]]-Table1[[#This Row],[M3B_h]]))</f>
        <v/>
      </c>
      <c r="L275" s="9"/>
      <c r="M275" s="51" t="str">
        <f>IF(Table1[[#This Row],[M4A]]="","",SUM(Table1[[#This Row],[M4A]]-Table1[[#This Row],[M4B_h]]))</f>
        <v/>
      </c>
      <c r="O275" s="51" t="str">
        <f>IF(Table1[[#This Row],[M5A]]="","",SUM(Table1[[#This Row],[M5A]]-Table1[[#This Row],[M5B_h]]))</f>
        <v/>
      </c>
      <c r="P275" s="95">
        <f>SUM(Table1[[#This Row],[AWAL]],Table1[[#This Row],[M1B]])</f>
        <v>1</v>
      </c>
      <c r="Q275" s="95">
        <f>SUM(Table1[[#This Row],[M2B]],Table1[[#This Row],[M2B_h]])</f>
        <v>1</v>
      </c>
      <c r="R275" s="95">
        <f>SUM(Table1[[#This Row],[M3B]],Table1[[#This Row],[M3B_h]])</f>
        <v>1</v>
      </c>
      <c r="S275" s="95">
        <f>SUM(Table1[[#This Row],[M4B]],Table1[[#This Row],[M4B_h]])</f>
        <v>1</v>
      </c>
      <c r="T275" s="44"/>
      <c r="U275" s="44"/>
      <c r="V275" s="44"/>
      <c r="W275" s="44"/>
      <c r="X275" s="44"/>
      <c r="Y275" s="44"/>
      <c r="Z275" s="44"/>
      <c r="AA275" s="9" t="s">
        <v>3499</v>
      </c>
    </row>
    <row r="276" spans="1:28">
      <c r="A276" s="44" t="str">
        <f>IF(Table1[[#This Row],[NAMA BARANG]]="","",IF(Table1[[#This Row],[TT]]&lt;1,"",COUNT(A$2:A275)+1))</f>
        <v/>
      </c>
      <c r="B276" s="9" t="s">
        <v>2605</v>
      </c>
      <c r="D276" s="51" t="s">
        <v>2637</v>
      </c>
      <c r="E276" s="52">
        <f>IF(Table1[[#This Row],[M5B]]="",Table1[[#This Row],[M5B_h]],SUM(Table1[[#This Row],[M5B_h]],Table1[[#This Row],[M5B]]))</f>
        <v>0</v>
      </c>
      <c r="F276" s="54"/>
      <c r="G276" s="54" t="str">
        <f>IF(Table1[[#This Row],[M1A]]="","",Table1[[#This Row],[M1A]]-Table1[[#This Row],[AWAL]])</f>
        <v/>
      </c>
      <c r="H276" s="54"/>
      <c r="I276" s="51" t="str">
        <f>IF(Table1[[#This Row],[M2A]]="","",SUM(Table1[[#This Row],[M2A]]-Table1[[#This Row],[M2B_h]]))</f>
        <v/>
      </c>
      <c r="K276" s="52" t="str">
        <f>IF(Table1[[#This Row],[M3A]]="","",SUM(Table1[[#This Row],[M3A]]-Table1[[#This Row],[M3B_h]]))</f>
        <v/>
      </c>
      <c r="M276" s="52" t="str">
        <f>IF(Table1[[#This Row],[M4A]]="","",SUM(Table1[[#This Row],[M4A]]-Table1[[#This Row],[M4B_h]]))</f>
        <v/>
      </c>
      <c r="N276" s="52"/>
      <c r="O276" s="52" t="str">
        <f>IF(Table1[[#This Row],[M5A]]="","",SUM(Table1[[#This Row],[M5A]]-Table1[[#This Row],[M5B_h]]))</f>
        <v/>
      </c>
      <c r="P276" s="95">
        <f>SUM(Table1[[#This Row],[AWAL]],Table1[[#This Row],[M1B]])</f>
        <v>0</v>
      </c>
      <c r="Q276" s="95">
        <f>SUM(Table1[[#This Row],[M2B]],Table1[[#This Row],[M2B_h]])</f>
        <v>0</v>
      </c>
      <c r="R276" s="95">
        <f>SUM(Table1[[#This Row],[M3B]],Table1[[#This Row],[M3B_h]])</f>
        <v>0</v>
      </c>
      <c r="S276" s="95">
        <f>SUM(Table1[[#This Row],[M4B]],Table1[[#This Row],[M4B_h]])</f>
        <v>0</v>
      </c>
      <c r="T276" s="44"/>
      <c r="U276" s="44"/>
      <c r="V276" s="44"/>
      <c r="W276" s="44"/>
      <c r="X276" s="44"/>
      <c r="Y276" s="44"/>
      <c r="Z276" s="44"/>
      <c r="AA276" s="9" t="s">
        <v>3500</v>
      </c>
    </row>
    <row r="277" spans="1:28">
      <c r="A277" s="44" t="str">
        <f>IF(Table1[[#This Row],[NAMA BARANG]]="","",IF(Table1[[#This Row],[TT]]&lt;1,"",COUNT(A$2:A276)+1))</f>
        <v/>
      </c>
      <c r="B277" s="9" t="s">
        <v>2794</v>
      </c>
      <c r="D277" s="51" t="s">
        <v>2515</v>
      </c>
      <c r="E277" s="52">
        <f>IF(Table1[[#This Row],[M5B]]="",Table1[[#This Row],[M5B_h]],SUM(Table1[[#This Row],[M5B_h]],Table1[[#This Row],[M5B]]))</f>
        <v>0</v>
      </c>
      <c r="F277" s="54"/>
      <c r="G277" s="54" t="str">
        <f>IF(Table1[[#This Row],[M1A]]="","",Table1[[#This Row],[M1A]]-Table1[[#This Row],[AWAL]])</f>
        <v/>
      </c>
      <c r="H277" s="54"/>
      <c r="I277" s="51" t="str">
        <f>IF(Table1[[#This Row],[M2A]]="","",SUM(Table1[[#This Row],[M2A]]-Table1[[#This Row],[M2B_h]]))</f>
        <v/>
      </c>
      <c r="K277" s="52" t="str">
        <f>IF(Table1[[#This Row],[M3A]]="","",SUM(Table1[[#This Row],[M3A]]-Table1[[#This Row],[M3B_h]]))</f>
        <v/>
      </c>
      <c r="M277" s="52" t="str">
        <f>IF(Table1[[#This Row],[M4A]]="","",SUM(Table1[[#This Row],[M4A]]-Table1[[#This Row],[M4B_h]]))</f>
        <v/>
      </c>
      <c r="N277" s="52"/>
      <c r="O277" s="52" t="str">
        <f>IF(Table1[[#This Row],[M5A]]="","",SUM(Table1[[#This Row],[M5A]]-Table1[[#This Row],[M5B_h]]))</f>
        <v/>
      </c>
      <c r="P277" s="95">
        <f>SUM(Table1[[#This Row],[AWAL]],Table1[[#This Row],[M1B]])</f>
        <v>0</v>
      </c>
      <c r="Q277" s="95">
        <f>SUM(Table1[[#This Row],[M2B]],Table1[[#This Row],[M2B_h]])</f>
        <v>0</v>
      </c>
      <c r="R277" s="95">
        <f>SUM(Table1[[#This Row],[M3B]],Table1[[#This Row],[M3B_h]])</f>
        <v>0</v>
      </c>
      <c r="S277" s="95">
        <f>SUM(Table1[[#This Row],[M4B]],Table1[[#This Row],[M4B_h]])</f>
        <v>0</v>
      </c>
      <c r="T277" s="44"/>
      <c r="U277" s="44"/>
      <c r="V277" s="44"/>
      <c r="W277" s="44"/>
      <c r="X277" s="44"/>
      <c r="Y277" s="44"/>
      <c r="Z277" s="44"/>
      <c r="AA277" s="9" t="s">
        <v>3501</v>
      </c>
    </row>
    <row r="278" spans="1:28">
      <c r="A278" s="44" t="str">
        <f>IF(Table1[[#This Row],[NAMA BARANG]]="","",IF(Table1[[#This Row],[TT]]&lt;1,"",COUNT(A$2:A277)+1))</f>
        <v/>
      </c>
      <c r="B278" s="9" t="s">
        <v>2999</v>
      </c>
      <c r="D278" s="51" t="s">
        <v>2515</v>
      </c>
      <c r="E278" s="52">
        <f>IF(Table1[[#This Row],[M5B]]="",Table1[[#This Row],[M5B_h]],SUM(Table1[[#This Row],[M5B_h]],Table1[[#This Row],[M5B]]))</f>
        <v>0</v>
      </c>
      <c r="G278" s="54" t="str">
        <f>IF(Table1[[#This Row],[M1A]]="","",Table1[[#This Row],[M1A]]-Table1[[#This Row],[AWAL]])</f>
        <v/>
      </c>
      <c r="H278" s="54"/>
      <c r="I278" s="52" t="str">
        <f>IF(Table1[[#This Row],[M2A]]="","",SUM(Table1[[#This Row],[M2A]]-Table1[[#This Row],[M2B_h]]))</f>
        <v/>
      </c>
      <c r="K278" s="52" t="str">
        <f>IF(Table1[[#This Row],[M3A]]="","",SUM(Table1[[#This Row],[M3A]]-Table1[[#This Row],[M3B_h]]))</f>
        <v/>
      </c>
      <c r="M278" s="52" t="str">
        <f>IF(Table1[[#This Row],[M4A]]="","",SUM(Table1[[#This Row],[M4A]]-Table1[[#This Row],[M4B_h]]))</f>
        <v/>
      </c>
      <c r="N278" s="52"/>
      <c r="O278" s="52" t="str">
        <f>IF(Table1[[#This Row],[M5A]]="","",SUM(Table1[[#This Row],[M5A]]-Table1[[#This Row],[M5B_h]]))</f>
        <v/>
      </c>
      <c r="P278" s="95">
        <f>SUM(Table1[[#This Row],[AWAL]],Table1[[#This Row],[M1B]])</f>
        <v>0</v>
      </c>
      <c r="Q278" s="95">
        <f>SUM(Table1[[#This Row],[M2B]],Table1[[#This Row],[M2B_h]])</f>
        <v>0</v>
      </c>
      <c r="R278" s="95">
        <f>SUM(Table1[[#This Row],[M3B]],Table1[[#This Row],[M3B_h]])</f>
        <v>0</v>
      </c>
      <c r="S278" s="95">
        <f>SUM(Table1[[#This Row],[M4B]],Table1[[#This Row],[M4B_h]])</f>
        <v>0</v>
      </c>
      <c r="T278" s="44"/>
      <c r="U278" s="44"/>
      <c r="V278" s="44"/>
      <c r="W278" s="44"/>
      <c r="X278" s="44"/>
      <c r="Y278" s="44"/>
      <c r="Z278" s="44"/>
      <c r="AA278" s="9" t="s">
        <v>3502</v>
      </c>
    </row>
    <row r="279" spans="1:28">
      <c r="A279" s="44" t="str">
        <f>IF(Table1[[#This Row],[NAMA BARANG]]="","",IF(Table1[[#This Row],[TT]]&lt;1,"",COUNT(A$2:A278)+1))</f>
        <v/>
      </c>
      <c r="B279" s="9" t="s">
        <v>2998</v>
      </c>
      <c r="D279" s="51" t="s">
        <v>2484</v>
      </c>
      <c r="E279" s="52">
        <f>IF(Table1[[#This Row],[M5B]]="",Table1[[#This Row],[M5B_h]],SUM(Table1[[#This Row],[M5B_h]],Table1[[#This Row],[M5B]]))</f>
        <v>0</v>
      </c>
      <c r="G279" s="54" t="str">
        <f>IF(Table1[[#This Row],[M1A]]="","",Table1[[#This Row],[M1A]]-Table1[[#This Row],[AWAL]])</f>
        <v/>
      </c>
      <c r="H279" s="54"/>
      <c r="I279" s="52" t="str">
        <f>IF(Table1[[#This Row],[M2A]]="","",SUM(Table1[[#This Row],[M2A]]-Table1[[#This Row],[M2B_h]]))</f>
        <v/>
      </c>
      <c r="K279" s="52" t="str">
        <f>IF(Table1[[#This Row],[M3A]]="","",SUM(Table1[[#This Row],[M3A]]-Table1[[#This Row],[M3B_h]]))</f>
        <v/>
      </c>
      <c r="M279" s="52" t="str">
        <f>IF(Table1[[#This Row],[M4A]]="","",SUM(Table1[[#This Row],[M4A]]-Table1[[#This Row],[M4B_h]]))</f>
        <v/>
      </c>
      <c r="N279" s="52"/>
      <c r="O279" s="52" t="str">
        <f>IF(Table1[[#This Row],[M5A]]="","",SUM(Table1[[#This Row],[M5A]]-Table1[[#This Row],[M5B_h]]))</f>
        <v/>
      </c>
      <c r="P279" s="95">
        <f>SUM(Table1[[#This Row],[AWAL]],Table1[[#This Row],[M1B]])</f>
        <v>0</v>
      </c>
      <c r="Q279" s="95">
        <f>SUM(Table1[[#This Row],[M2B]],Table1[[#This Row],[M2B_h]])</f>
        <v>0</v>
      </c>
      <c r="R279" s="95">
        <f>SUM(Table1[[#This Row],[M3B]],Table1[[#This Row],[M3B_h]])</f>
        <v>0</v>
      </c>
      <c r="S279" s="95">
        <f>SUM(Table1[[#This Row],[M4B]],Table1[[#This Row],[M4B_h]])</f>
        <v>0</v>
      </c>
      <c r="T279" s="44"/>
      <c r="U279" s="44"/>
      <c r="V279" s="44"/>
      <c r="W279" s="44"/>
      <c r="X279" s="44"/>
      <c r="Y279" s="44"/>
      <c r="Z279" s="44"/>
      <c r="AA279" s="9" t="s">
        <v>3503</v>
      </c>
    </row>
    <row r="280" spans="1:28">
      <c r="A280" s="44" t="str">
        <f>IF(Table1[[#This Row],[NAMA BARANG]]="","",IF(Table1[[#This Row],[TT]]&lt;1,"",COUNT(A$2:A279)+1))</f>
        <v/>
      </c>
      <c r="B280" s="9" t="s">
        <v>2606</v>
      </c>
      <c r="D280" s="51" t="s">
        <v>2505</v>
      </c>
      <c r="E280" s="52">
        <f>IF(Table1[[#This Row],[M5B]]="",Table1[[#This Row],[M5B_h]],SUM(Table1[[#This Row],[M5B_h]],Table1[[#This Row],[M5B]]))</f>
        <v>0</v>
      </c>
      <c r="F280" s="54"/>
      <c r="G280" s="54" t="str">
        <f>IF(Table1[[#This Row],[M1A]]="","",Table1[[#This Row],[M1A]]-Table1[[#This Row],[AWAL]])</f>
        <v/>
      </c>
      <c r="H280" s="54"/>
      <c r="I280" s="51" t="str">
        <f>IF(Table1[[#This Row],[M2A]]="","",SUM(Table1[[#This Row],[M2A]]-Table1[[#This Row],[M2B_h]]))</f>
        <v/>
      </c>
      <c r="K280" s="52" t="str">
        <f>IF(Table1[[#This Row],[M3A]]="","",SUM(Table1[[#This Row],[M3A]]-Table1[[#This Row],[M3B_h]]))</f>
        <v/>
      </c>
      <c r="M280" s="52" t="str">
        <f>IF(Table1[[#This Row],[M4A]]="","",SUM(Table1[[#This Row],[M4A]]-Table1[[#This Row],[M4B_h]]))</f>
        <v/>
      </c>
      <c r="N280" s="52"/>
      <c r="O280" s="52" t="str">
        <f>IF(Table1[[#This Row],[M5A]]="","",SUM(Table1[[#This Row],[M5A]]-Table1[[#This Row],[M5B_h]]))</f>
        <v/>
      </c>
      <c r="P280" s="95">
        <f>SUM(Table1[[#This Row],[AWAL]],Table1[[#This Row],[M1B]])</f>
        <v>0</v>
      </c>
      <c r="Q280" s="95">
        <f>SUM(Table1[[#This Row],[M2B]],Table1[[#This Row],[M2B_h]])</f>
        <v>0</v>
      </c>
      <c r="R280" s="95">
        <f>SUM(Table1[[#This Row],[M3B]],Table1[[#This Row],[M3B_h]])</f>
        <v>0</v>
      </c>
      <c r="S280" s="95">
        <f>SUM(Table1[[#This Row],[M4B]],Table1[[#This Row],[M4B_h]])</f>
        <v>0</v>
      </c>
      <c r="T280" s="44"/>
      <c r="U280" s="44"/>
      <c r="V280" s="44"/>
      <c r="W280" s="44"/>
      <c r="X280" s="44"/>
      <c r="Y280" s="44"/>
      <c r="Z280" s="44"/>
      <c r="AA280" s="9" t="s">
        <v>3504</v>
      </c>
    </row>
    <row r="281" spans="1:28">
      <c r="A281" s="44" t="str">
        <f>IF(Table1[[#This Row],[NAMA BARANG]]="","",IF(Table1[[#This Row],[TT]]&lt;1,"",COUNT(A$2:A280)+1))</f>
        <v/>
      </c>
      <c r="B281" s="9" t="s">
        <v>2795</v>
      </c>
      <c r="D281" s="51" t="s">
        <v>2484</v>
      </c>
      <c r="E281" s="52">
        <f>IF(Table1[[#This Row],[M5B]]="",Table1[[#This Row],[M5B_h]],SUM(Table1[[#This Row],[M5B_h]],Table1[[#This Row],[M5B]]))</f>
        <v>0</v>
      </c>
      <c r="F281" s="54"/>
      <c r="G281" s="54" t="str">
        <f>IF(Table1[[#This Row],[M1A]]="","",Table1[[#This Row],[M1A]]-Table1[[#This Row],[AWAL]])</f>
        <v/>
      </c>
      <c r="H281" s="54"/>
      <c r="I281" s="51" t="str">
        <f>IF(Table1[[#This Row],[M2A]]="","",SUM(Table1[[#This Row],[M2A]]-Table1[[#This Row],[M2B_h]]))</f>
        <v/>
      </c>
      <c r="K281" s="52" t="str">
        <f>IF(Table1[[#This Row],[M3A]]="","",SUM(Table1[[#This Row],[M3A]]-Table1[[#This Row],[M3B_h]]))</f>
        <v/>
      </c>
      <c r="M281" s="52" t="str">
        <f>IF(Table1[[#This Row],[M4A]]="","",SUM(Table1[[#This Row],[M4A]]-Table1[[#This Row],[M4B_h]]))</f>
        <v/>
      </c>
      <c r="N281" s="52"/>
      <c r="O281" s="52" t="str">
        <f>IF(Table1[[#This Row],[M5A]]="","",SUM(Table1[[#This Row],[M5A]]-Table1[[#This Row],[M5B_h]]))</f>
        <v/>
      </c>
      <c r="P281" s="95">
        <f>SUM(Table1[[#This Row],[AWAL]],Table1[[#This Row],[M1B]])</f>
        <v>0</v>
      </c>
      <c r="Q281" s="95">
        <f>SUM(Table1[[#This Row],[M2B]],Table1[[#This Row],[M2B_h]])</f>
        <v>0</v>
      </c>
      <c r="R281" s="95">
        <f>SUM(Table1[[#This Row],[M3B]],Table1[[#This Row],[M3B_h]])</f>
        <v>0</v>
      </c>
      <c r="S281" s="95">
        <f>SUM(Table1[[#This Row],[M4B]],Table1[[#This Row],[M4B_h]])</f>
        <v>0</v>
      </c>
      <c r="T281" s="44"/>
      <c r="U281" s="44"/>
      <c r="V281" s="44"/>
      <c r="W281" s="44"/>
      <c r="X281" s="44"/>
      <c r="Y281" s="44"/>
      <c r="Z281" s="44"/>
      <c r="AA281" s="9" t="s">
        <v>3505</v>
      </c>
      <c r="AB281" s="9">
        <v>1</v>
      </c>
    </row>
    <row r="282" spans="1:28">
      <c r="A282" s="44" t="str">
        <f>IF(Table1[[#This Row],[NAMA BARANG]]="","",IF(Table1[[#This Row],[TT]]&lt;1,"",COUNT(A$2:A281)+1))</f>
        <v/>
      </c>
      <c r="B282" s="9" t="s">
        <v>2819</v>
      </c>
      <c r="D282" s="51" t="s">
        <v>2521</v>
      </c>
      <c r="E282" s="52">
        <f>IF(Table1[[#This Row],[M5B]]="",Table1[[#This Row],[M5B_h]],SUM(Table1[[#This Row],[M5B_h]],Table1[[#This Row],[M5B]]))</f>
        <v>0</v>
      </c>
      <c r="F282" s="54"/>
      <c r="G282" s="54" t="str">
        <f>IF(Table1[[#This Row],[M1A]]="","",Table1[[#This Row],[M1A]]-Table1[[#This Row],[AWAL]])</f>
        <v/>
      </c>
      <c r="H282" s="54"/>
      <c r="I282" s="52" t="str">
        <f>IF(Table1[[#This Row],[M2A]]="","",SUM(Table1[[#This Row],[M2A]]-Table1[[#This Row],[M2B_h]]))</f>
        <v/>
      </c>
      <c r="K282" s="52" t="str">
        <f>IF(Table1[[#This Row],[M3A]]="","",SUM(Table1[[#This Row],[M3A]]-Table1[[#This Row],[M3B_h]]))</f>
        <v/>
      </c>
      <c r="M282" s="52" t="str">
        <f>IF(Table1[[#This Row],[M4A]]="","",SUM(Table1[[#This Row],[M4A]]-Table1[[#This Row],[M4B_h]]))</f>
        <v/>
      </c>
      <c r="N282" s="52"/>
      <c r="O282" s="52" t="str">
        <f>IF(Table1[[#This Row],[M5A]]="","",SUM(Table1[[#This Row],[M5A]]-Table1[[#This Row],[M5B_h]]))</f>
        <v/>
      </c>
      <c r="P282" s="95">
        <f>SUM(Table1[[#This Row],[AWAL]],Table1[[#This Row],[M1B]])</f>
        <v>0</v>
      </c>
      <c r="Q282" s="95">
        <f>SUM(Table1[[#This Row],[M2B]],Table1[[#This Row],[M2B_h]])</f>
        <v>0</v>
      </c>
      <c r="R282" s="95">
        <f>SUM(Table1[[#This Row],[M3B]],Table1[[#This Row],[M3B_h]])</f>
        <v>0</v>
      </c>
      <c r="S282" s="95">
        <f>SUM(Table1[[#This Row],[M4B]],Table1[[#This Row],[M4B_h]])</f>
        <v>0</v>
      </c>
      <c r="T282" s="44"/>
      <c r="U282" s="44"/>
      <c r="V282" s="44"/>
      <c r="W282" s="44"/>
      <c r="X282" s="44"/>
      <c r="Y282" s="44"/>
      <c r="Z282" s="44"/>
      <c r="AA282" s="9" t="s">
        <v>3506</v>
      </c>
    </row>
    <row r="283" spans="1:28">
      <c r="A283" s="44" t="str">
        <f>IF(Table1[[#This Row],[NAMA BARANG]]="","",IF(Table1[[#This Row],[TT]]&lt;1,"",COUNT(A$2:A282)+1))</f>
        <v/>
      </c>
      <c r="B283" s="9" t="s">
        <v>2820</v>
      </c>
      <c r="D283" s="51" t="s">
        <v>2489</v>
      </c>
      <c r="E283" s="52">
        <f>IF(Table1[[#This Row],[M5B]]="",Table1[[#This Row],[M5B_h]],SUM(Table1[[#This Row],[M5B_h]],Table1[[#This Row],[M5B]]))</f>
        <v>0</v>
      </c>
      <c r="F283" s="54"/>
      <c r="G283" s="54" t="str">
        <f>IF(Table1[[#This Row],[M1A]]="","",Table1[[#This Row],[M1A]]-Table1[[#This Row],[AWAL]])</f>
        <v/>
      </c>
      <c r="H283" s="54"/>
      <c r="I283" s="52" t="str">
        <f>IF(Table1[[#This Row],[M2A]]="","",SUM(Table1[[#This Row],[M2A]]-Table1[[#This Row],[M2B_h]]))</f>
        <v/>
      </c>
      <c r="K283" s="52" t="str">
        <f>IF(Table1[[#This Row],[M3A]]="","",SUM(Table1[[#This Row],[M3A]]-Table1[[#This Row],[M3B_h]]))</f>
        <v/>
      </c>
      <c r="M283" s="52" t="str">
        <f>IF(Table1[[#This Row],[M4A]]="","",SUM(Table1[[#This Row],[M4A]]-Table1[[#This Row],[M4B_h]]))</f>
        <v/>
      </c>
      <c r="N283" s="52"/>
      <c r="O283" s="52" t="str">
        <f>IF(Table1[[#This Row],[M5A]]="","",SUM(Table1[[#This Row],[M5A]]-Table1[[#This Row],[M5B_h]]))</f>
        <v/>
      </c>
      <c r="P283" s="95">
        <f>SUM(Table1[[#This Row],[AWAL]],Table1[[#This Row],[M1B]])</f>
        <v>0</v>
      </c>
      <c r="Q283" s="95">
        <f>SUM(Table1[[#This Row],[M2B]],Table1[[#This Row],[M2B_h]])</f>
        <v>0</v>
      </c>
      <c r="R283" s="95">
        <f>SUM(Table1[[#This Row],[M3B]],Table1[[#This Row],[M3B_h]])</f>
        <v>0</v>
      </c>
      <c r="S283" s="95">
        <f>SUM(Table1[[#This Row],[M4B]],Table1[[#This Row],[M4B_h]])</f>
        <v>0</v>
      </c>
      <c r="AA283" s="9" t="s">
        <v>3507</v>
      </c>
    </row>
    <row r="284" spans="1:28">
      <c r="A284" s="44" t="str">
        <f>IF(Table1[[#This Row],[NAMA BARANG]]="","",IF(Table1[[#This Row],[TT]]&lt;1,"",COUNT(A$2:A283)+1))</f>
        <v/>
      </c>
      <c r="B284" s="9" t="s">
        <v>2555</v>
      </c>
      <c r="D284" s="51" t="s">
        <v>2515</v>
      </c>
      <c r="E284" s="52">
        <f>IF(Table1[[#This Row],[M5B]]="",Table1[[#This Row],[M5B_h]],SUM(Table1[[#This Row],[M5B_h]],Table1[[#This Row],[M5B]]))</f>
        <v>0</v>
      </c>
      <c r="F284" s="53"/>
      <c r="G284" s="54" t="str">
        <f>IF(Table1[[#This Row],[M1A]]="","",Table1[[#This Row],[M1A]]-Table1[[#This Row],[AWAL]])</f>
        <v/>
      </c>
      <c r="H284" s="53"/>
      <c r="I284" s="51" t="str">
        <f>IF(Table1[[#This Row],[M2A]]="","",SUM(Table1[[#This Row],[M2A]]-Table1[[#This Row],[M2B_h]]))</f>
        <v/>
      </c>
      <c r="J284" s="9"/>
      <c r="K284" s="52" t="str">
        <f>IF(Table1[[#This Row],[M3A]]="","",SUM(Table1[[#This Row],[M3A]]-Table1[[#This Row],[M3B_h]]))</f>
        <v/>
      </c>
      <c r="L284" s="9"/>
      <c r="M284" s="52" t="str">
        <f>IF(Table1[[#This Row],[M4A]]="","",SUM(Table1[[#This Row],[M4A]]-Table1[[#This Row],[M4B_h]]))</f>
        <v/>
      </c>
      <c r="N284" s="52"/>
      <c r="O284" s="52" t="str">
        <f>IF(Table1[[#This Row],[M5A]]="","",SUM(Table1[[#This Row],[M5A]]-Table1[[#This Row],[M5B_h]]))</f>
        <v/>
      </c>
      <c r="P284" s="95">
        <f>SUM(Table1[[#This Row],[AWAL]],Table1[[#This Row],[M1B]])</f>
        <v>0</v>
      </c>
      <c r="Q284" s="95">
        <f>SUM(Table1[[#This Row],[M2B]],Table1[[#This Row],[M2B_h]])</f>
        <v>0</v>
      </c>
      <c r="R284" s="95">
        <f>SUM(Table1[[#This Row],[M3B]],Table1[[#This Row],[M3B_h]])</f>
        <v>0</v>
      </c>
      <c r="S284" s="95">
        <f>SUM(Table1[[#This Row],[M4B]],Table1[[#This Row],[M4B_h]])</f>
        <v>0</v>
      </c>
      <c r="AA284" s="9" t="s">
        <v>3508</v>
      </c>
    </row>
    <row r="285" spans="1:28">
      <c r="A285" s="44" t="str">
        <f>IF(Table1[[#This Row],[NAMA BARANG]]="","",IF(Table1[[#This Row],[TT]]&lt;1,"",COUNT(A$2:A284)+1))</f>
        <v/>
      </c>
      <c r="B285" s="9" t="s">
        <v>2607</v>
      </c>
      <c r="C285" s="51">
        <v>2</v>
      </c>
      <c r="D285" s="51" t="s">
        <v>2515</v>
      </c>
      <c r="E285" s="52">
        <f>IF(Table1[[#This Row],[M5B]]="",Table1[[#This Row],[M5B_h]],SUM(Table1[[#This Row],[M5B_h]],Table1[[#This Row],[M5B]]))</f>
        <v>0</v>
      </c>
      <c r="F285" s="54">
        <v>0</v>
      </c>
      <c r="G285" s="54">
        <f>IF(Table1[[#This Row],[M1A]]="","",Table1[[#This Row],[M1A]]-Table1[[#This Row],[AWAL]])</f>
        <v>-2</v>
      </c>
      <c r="H285" s="54"/>
      <c r="I285" s="51" t="str">
        <f>IF(Table1[[#This Row],[M2A]]="","",SUM(Table1[[#This Row],[M2A]]-Table1[[#This Row],[M2B_h]]))</f>
        <v/>
      </c>
      <c r="K285" s="52" t="str">
        <f>IF(Table1[[#This Row],[M3A]]="","",SUM(Table1[[#This Row],[M3A]]-Table1[[#This Row],[M3B_h]]))</f>
        <v/>
      </c>
      <c r="M285" s="52" t="str">
        <f>IF(Table1[[#This Row],[M4A]]="","",SUM(Table1[[#This Row],[M4A]]-Table1[[#This Row],[M4B_h]]))</f>
        <v/>
      </c>
      <c r="N285" s="52"/>
      <c r="O285" s="52" t="str">
        <f>IF(Table1[[#This Row],[M5A]]="","",SUM(Table1[[#This Row],[M5A]]-Table1[[#This Row],[M5B_h]]))</f>
        <v/>
      </c>
      <c r="P285" s="95">
        <f>SUM(Table1[[#This Row],[AWAL]],Table1[[#This Row],[M1B]])</f>
        <v>0</v>
      </c>
      <c r="Q285" s="95">
        <f>SUM(Table1[[#This Row],[M2B]],Table1[[#This Row],[M2B_h]])</f>
        <v>0</v>
      </c>
      <c r="R285" s="95">
        <f>SUM(Table1[[#This Row],[M3B]],Table1[[#This Row],[M3B_h]])</f>
        <v>0</v>
      </c>
      <c r="S285" s="95">
        <f>SUM(Table1[[#This Row],[M4B]],Table1[[#This Row],[M4B_h]])</f>
        <v>0</v>
      </c>
      <c r="AA285" s="9" t="s">
        <v>3509</v>
      </c>
    </row>
    <row r="286" spans="1:28">
      <c r="A286" s="44">
        <f>IF(Table1[[#This Row],[NAMA BARANG]]="","",IF(Table1[[#This Row],[TT]]&lt;1,"",COUNT(A$2:A285)+1))</f>
        <v>82</v>
      </c>
      <c r="B286" s="9" t="s">
        <v>4286</v>
      </c>
      <c r="D286" s="51" t="s">
        <v>2489</v>
      </c>
      <c r="E286" s="52">
        <f>IF(Table1[[#This Row],[M5B]]="",Table1[[#This Row],[M5B_h]],SUM(Table1[[#This Row],[M5B_h]],Table1[[#This Row],[M5B]]))</f>
        <v>1</v>
      </c>
      <c r="F286" s="54"/>
      <c r="G286" s="54" t="str">
        <f>IF(Table1[[#This Row],[M1A]]="","",Table1[[#This Row],[M1A]]-Table1[[#This Row],[AWAL]])</f>
        <v/>
      </c>
      <c r="H286" s="54"/>
      <c r="I286" s="52" t="str">
        <f>IF(Table1[[#This Row],[M2A]]="","",SUM(Table1[[#This Row],[M2A]]-Table1[[#This Row],[M2B_h]]))</f>
        <v/>
      </c>
      <c r="K286" s="52" t="str">
        <f>IF(Table1[[#This Row],[M3A]]="","",SUM(Table1[[#This Row],[M3A]]-Table1[[#This Row],[M3B_h]]))</f>
        <v/>
      </c>
      <c r="L286" s="51">
        <v>1</v>
      </c>
      <c r="M286" s="52">
        <f>IF(Table1[[#This Row],[M4A]]="","",SUM(Table1[[#This Row],[M4A]]-Table1[[#This Row],[M4B_h]]))</f>
        <v>1</v>
      </c>
      <c r="N286" s="52"/>
      <c r="O286" s="52" t="str">
        <f>IF(Table1[[#This Row],[M5A]]="","",SUM(Table1[[#This Row],[M5A]]-Table1[[#This Row],[M5B_h]]))</f>
        <v/>
      </c>
      <c r="P286" s="95">
        <f>SUM(Table1[[#This Row],[AWAL]],Table1[[#This Row],[M1B]])</f>
        <v>0</v>
      </c>
      <c r="Q286" s="95">
        <f>SUM(Table1[[#This Row],[M2B]],Table1[[#This Row],[M2B_h]])</f>
        <v>0</v>
      </c>
      <c r="R286" s="95">
        <f>SUM(Table1[[#This Row],[M3B]],Table1[[#This Row],[M3B_h]])</f>
        <v>0</v>
      </c>
      <c r="S286" s="95">
        <f>SUM(Table1[[#This Row],[M4B]],Table1[[#This Row],[M4B_h]])</f>
        <v>1</v>
      </c>
      <c r="AA286" s="9" t="s">
        <v>3510</v>
      </c>
    </row>
    <row r="287" spans="1:28">
      <c r="A287" s="9" t="str">
        <f>IF(Table1[[#This Row],[NAMA BARANG]]="","",IF(Table1[[#This Row],[TT]]&lt;1,"",COUNT(A$2:A286)+1))</f>
        <v/>
      </c>
      <c r="B287" s="9" t="s">
        <v>96</v>
      </c>
      <c r="D287" s="51" t="s">
        <v>77</v>
      </c>
      <c r="E287" s="51">
        <f>IF(Table1[[#This Row],[M5B]]="",Table1[[#This Row],[M5B_h]],SUM(Table1[[#This Row],[M5B_h]],Table1[[#This Row],[M5B]]))</f>
        <v>0</v>
      </c>
      <c r="F287" s="53"/>
      <c r="G287" s="53" t="str">
        <f>IF(Table1[[#This Row],[M1A]]="","",Table1[[#This Row],[M1A]]-Table1[[#This Row],[AWAL]])</f>
        <v/>
      </c>
      <c r="H287" s="53"/>
      <c r="I287" s="51" t="str">
        <f>IF(Table1[[#This Row],[M2A]]="","",SUM(Table1[[#This Row],[M2A]]-Table1[[#This Row],[M2B_h]]))</f>
        <v/>
      </c>
      <c r="J287" s="9"/>
      <c r="K287" s="51" t="str">
        <f>IF(Table1[[#This Row],[M3A]]="","",SUM(Table1[[#This Row],[M3A]]-Table1[[#This Row],[M3B_h]]))</f>
        <v/>
      </c>
      <c r="L287" s="9"/>
      <c r="M287" s="51" t="str">
        <f>IF(Table1[[#This Row],[M4A]]="","",SUM(Table1[[#This Row],[M4A]]-Table1[[#This Row],[M4B_h]]))</f>
        <v/>
      </c>
      <c r="O287" s="51" t="str">
        <f>IF(Table1[[#This Row],[M5A]]="","",SUM(Table1[[#This Row],[M5A]]-Table1[[#This Row],[M5B_h]]))</f>
        <v/>
      </c>
      <c r="P287" s="95">
        <f>SUM(Table1[[#This Row],[AWAL]],Table1[[#This Row],[M1B]])</f>
        <v>0</v>
      </c>
      <c r="Q287" s="95">
        <f>SUM(Table1[[#This Row],[M2B]],Table1[[#This Row],[M2B_h]])</f>
        <v>0</v>
      </c>
      <c r="R287" s="95">
        <f>SUM(Table1[[#This Row],[M3B]],Table1[[#This Row],[M3B_h]])</f>
        <v>0</v>
      </c>
      <c r="S287" s="95">
        <f>SUM(Table1[[#This Row],[M4B]],Table1[[#This Row],[M4B_h]])</f>
        <v>0</v>
      </c>
      <c r="AA287" s="9" t="s">
        <v>3511</v>
      </c>
    </row>
    <row r="288" spans="1:28">
      <c r="A288" s="44" t="str">
        <f>IF(Table1[[#This Row],[NAMA BARANG]]="","",IF(Table1[[#This Row],[TT]]&lt;1,"",COUNT(A$2:A287)+1))</f>
        <v/>
      </c>
      <c r="B288" s="9" t="s">
        <v>97</v>
      </c>
      <c r="D288" s="51" t="s">
        <v>2489</v>
      </c>
      <c r="E288" s="52">
        <f>IF(Table1[[#This Row],[M5B]]="",Table1[[#This Row],[M5B_h]],SUM(Table1[[#This Row],[M5B_h]],Table1[[#This Row],[M5B]]))</f>
        <v>0</v>
      </c>
      <c r="F288" s="54"/>
      <c r="G288" s="54" t="str">
        <f>IF(Table1[[#This Row],[M1A]]="","",Table1[[#This Row],[M1A]]-Table1[[#This Row],[AWAL]])</f>
        <v/>
      </c>
      <c r="H288" s="54"/>
      <c r="I288" s="51" t="str">
        <f>IF(Table1[[#This Row],[M2A]]="","",SUM(Table1[[#This Row],[M2A]]-Table1[[#This Row],[M2B_h]]))</f>
        <v/>
      </c>
      <c r="K288" s="52" t="str">
        <f>IF(Table1[[#This Row],[M3A]]="","",SUM(Table1[[#This Row],[M3A]]-Table1[[#This Row],[M3B_h]]))</f>
        <v/>
      </c>
      <c r="M288" s="52" t="str">
        <f>IF(Table1[[#This Row],[M4A]]="","",SUM(Table1[[#This Row],[M4A]]-Table1[[#This Row],[M4B_h]]))</f>
        <v/>
      </c>
      <c r="N288" s="52"/>
      <c r="O288" s="52" t="str">
        <f>IF(Table1[[#This Row],[M5A]]="","",SUM(Table1[[#This Row],[M5A]]-Table1[[#This Row],[M5B_h]]))</f>
        <v/>
      </c>
      <c r="P288" s="95">
        <f>SUM(Table1[[#This Row],[AWAL]],Table1[[#This Row],[M1B]])</f>
        <v>0</v>
      </c>
      <c r="Q288" s="95">
        <f>SUM(Table1[[#This Row],[M2B]],Table1[[#This Row],[M2B_h]])</f>
        <v>0</v>
      </c>
      <c r="R288" s="95">
        <f>SUM(Table1[[#This Row],[M3B]],Table1[[#This Row],[M3B_h]])</f>
        <v>0</v>
      </c>
      <c r="S288" s="95">
        <f>SUM(Table1[[#This Row],[M4B]],Table1[[#This Row],[M4B_h]])</f>
        <v>0</v>
      </c>
      <c r="AA288" s="9" t="s">
        <v>3512</v>
      </c>
    </row>
    <row r="289" spans="1:27">
      <c r="A289" s="9" t="str">
        <f>IF(Table1[[#This Row],[NAMA BARANG]]="","",IF(Table1[[#This Row],[TT]]&lt;1,"",COUNT(A$2:A288)+1))</f>
        <v/>
      </c>
      <c r="B289" s="9" t="s">
        <v>2556</v>
      </c>
      <c r="D289" s="51" t="s">
        <v>2489</v>
      </c>
      <c r="E289" s="51">
        <f>IF(Table1[[#This Row],[M5B]]="",Table1[[#This Row],[M5B_h]],SUM(Table1[[#This Row],[M5B_h]],Table1[[#This Row],[M5B]]))</f>
        <v>0</v>
      </c>
      <c r="F289" s="53"/>
      <c r="G289" s="53" t="str">
        <f>IF(Table1[[#This Row],[M1A]]="","",Table1[[#This Row],[M1A]]-Table1[[#This Row],[AWAL]])</f>
        <v/>
      </c>
      <c r="H289" s="53"/>
      <c r="I289" s="51" t="str">
        <f>IF(Table1[[#This Row],[M2A]]="","",SUM(Table1[[#This Row],[M2A]]-Table1[[#This Row],[M2B_h]]))</f>
        <v/>
      </c>
      <c r="J289" s="9"/>
      <c r="K289" s="51" t="str">
        <f>IF(Table1[[#This Row],[M3A]]="","",SUM(Table1[[#This Row],[M3A]]-Table1[[#This Row],[M3B_h]]))</f>
        <v/>
      </c>
      <c r="L289" s="9"/>
      <c r="M289" s="51" t="str">
        <f>IF(Table1[[#This Row],[M4A]]="","",SUM(Table1[[#This Row],[M4A]]-Table1[[#This Row],[M4B_h]]))</f>
        <v/>
      </c>
      <c r="O289" s="51" t="str">
        <f>IF(Table1[[#This Row],[M5A]]="","",SUM(Table1[[#This Row],[M5A]]-Table1[[#This Row],[M5B_h]]))</f>
        <v/>
      </c>
      <c r="P289" s="95">
        <f>SUM(Table1[[#This Row],[AWAL]],Table1[[#This Row],[M1B]])</f>
        <v>0</v>
      </c>
      <c r="Q289" s="95">
        <f>SUM(Table1[[#This Row],[M2B]],Table1[[#This Row],[M2B_h]])</f>
        <v>0</v>
      </c>
      <c r="R289" s="95">
        <f>SUM(Table1[[#This Row],[M3B]],Table1[[#This Row],[M3B_h]])</f>
        <v>0</v>
      </c>
      <c r="S289" s="95">
        <f>SUM(Table1[[#This Row],[M4B]],Table1[[#This Row],[M4B_h]])</f>
        <v>0</v>
      </c>
      <c r="AA289" s="9" t="s">
        <v>3513</v>
      </c>
    </row>
    <row r="290" spans="1:27">
      <c r="A290" s="9" t="str">
        <f>IF(Table1[[#This Row],[NAMA BARANG]]="","",IF(Table1[[#This Row],[TT]]&lt;1,"",COUNT(A$2:A289)+1))</f>
        <v/>
      </c>
      <c r="B290" s="9" t="s">
        <v>2557</v>
      </c>
      <c r="D290" s="51" t="s">
        <v>2484</v>
      </c>
      <c r="E290" s="51">
        <f>IF(Table1[[#This Row],[M5B]]="",Table1[[#This Row],[M5B_h]],SUM(Table1[[#This Row],[M5B_h]],Table1[[#This Row],[M5B]]))</f>
        <v>0</v>
      </c>
      <c r="F290" s="53"/>
      <c r="G290" s="53" t="str">
        <f>IF(Table1[[#This Row],[M1A]]="","",Table1[[#This Row],[M1A]]-Table1[[#This Row],[AWAL]])</f>
        <v/>
      </c>
      <c r="H290" s="53"/>
      <c r="I290" s="51" t="str">
        <f>IF(Table1[[#This Row],[M2A]]="","",SUM(Table1[[#This Row],[M2A]]-Table1[[#This Row],[M2B_h]]))</f>
        <v/>
      </c>
      <c r="J290" s="9"/>
      <c r="K290" s="51" t="str">
        <f>IF(Table1[[#This Row],[M3A]]="","",SUM(Table1[[#This Row],[M3A]]-Table1[[#This Row],[M3B_h]]))</f>
        <v/>
      </c>
      <c r="L290" s="9"/>
      <c r="M290" s="51" t="str">
        <f>IF(Table1[[#This Row],[M4A]]="","",SUM(Table1[[#This Row],[M4A]]-Table1[[#This Row],[M4B_h]]))</f>
        <v/>
      </c>
      <c r="O290" s="51" t="str">
        <f>IF(Table1[[#This Row],[M5A]]="","",SUM(Table1[[#This Row],[M5A]]-Table1[[#This Row],[M5B_h]]))</f>
        <v/>
      </c>
      <c r="P290" s="95">
        <f>SUM(Table1[[#This Row],[AWAL]],Table1[[#This Row],[M1B]])</f>
        <v>0</v>
      </c>
      <c r="Q290" s="95">
        <f>SUM(Table1[[#This Row],[M2B]],Table1[[#This Row],[M2B_h]])</f>
        <v>0</v>
      </c>
      <c r="R290" s="95">
        <f>SUM(Table1[[#This Row],[M3B]],Table1[[#This Row],[M3B_h]])</f>
        <v>0</v>
      </c>
      <c r="S290" s="95">
        <f>SUM(Table1[[#This Row],[M4B]],Table1[[#This Row],[M4B_h]])</f>
        <v>0</v>
      </c>
      <c r="AA290" s="9" t="s">
        <v>3514</v>
      </c>
    </row>
    <row r="291" spans="1:27">
      <c r="A291" s="44" t="str">
        <f>IF(Table1[[#This Row],[NAMA BARANG]]="","",IF(Table1[[#This Row],[TT]]&lt;1,"",COUNT(A$2:A290)+1))</f>
        <v/>
      </c>
      <c r="B291" s="9" t="s">
        <v>2608</v>
      </c>
      <c r="D291" s="51" t="s">
        <v>2515</v>
      </c>
      <c r="E291" s="52">
        <f>IF(Table1[[#This Row],[M5B]]="",Table1[[#This Row],[M5B_h]],SUM(Table1[[#This Row],[M5B_h]],Table1[[#This Row],[M5B]]))</f>
        <v>0</v>
      </c>
      <c r="F291" s="54"/>
      <c r="G291" s="54" t="str">
        <f>IF(Table1[[#This Row],[M1A]]="","",Table1[[#This Row],[M1A]]-Table1[[#This Row],[AWAL]])</f>
        <v/>
      </c>
      <c r="H291" s="54"/>
      <c r="I291" s="51" t="str">
        <f>IF(Table1[[#This Row],[M2A]]="","",SUM(Table1[[#This Row],[M2A]]-Table1[[#This Row],[M2B_h]]))</f>
        <v/>
      </c>
      <c r="K291" s="52" t="str">
        <f>IF(Table1[[#This Row],[M3A]]="","",SUM(Table1[[#This Row],[M3A]]-Table1[[#This Row],[M3B_h]]))</f>
        <v/>
      </c>
      <c r="M291" s="52" t="str">
        <f>IF(Table1[[#This Row],[M4A]]="","",SUM(Table1[[#This Row],[M4A]]-Table1[[#This Row],[M4B_h]]))</f>
        <v/>
      </c>
      <c r="N291" s="52"/>
      <c r="O291" s="52" t="str">
        <f>IF(Table1[[#This Row],[M5A]]="","",SUM(Table1[[#This Row],[M5A]]-Table1[[#This Row],[M5B_h]]))</f>
        <v/>
      </c>
      <c r="P291" s="95">
        <f>SUM(Table1[[#This Row],[AWAL]],Table1[[#This Row],[M1B]])</f>
        <v>0</v>
      </c>
      <c r="Q291" s="95">
        <f>SUM(Table1[[#This Row],[M2B]],Table1[[#This Row],[M2B_h]])</f>
        <v>0</v>
      </c>
      <c r="R291" s="95">
        <f>SUM(Table1[[#This Row],[M3B]],Table1[[#This Row],[M3B_h]])</f>
        <v>0</v>
      </c>
      <c r="S291" s="95">
        <f>SUM(Table1[[#This Row],[M4B]],Table1[[#This Row],[M4B_h]])</f>
        <v>0</v>
      </c>
      <c r="AA291" s="9" t="s">
        <v>3515</v>
      </c>
    </row>
    <row r="292" spans="1:27">
      <c r="A292" s="44" t="str">
        <f>IF(Table1[[#This Row],[NAMA BARANG]]="","",IF(Table1[[#This Row],[TT]]&lt;1,"",COUNT(A$2:A291)+1))</f>
        <v/>
      </c>
      <c r="B292" s="9" t="s">
        <v>2609</v>
      </c>
      <c r="E292" s="52">
        <f>IF(Table1[[#This Row],[M5B]]="",Table1[[#This Row],[M5B_h]],SUM(Table1[[#This Row],[M5B_h]],Table1[[#This Row],[M5B]]))</f>
        <v>0</v>
      </c>
      <c r="F292" s="54"/>
      <c r="G292" s="54" t="str">
        <f>IF(Table1[[#This Row],[M1A]]="","",Table1[[#This Row],[M1A]]-Table1[[#This Row],[AWAL]])</f>
        <v/>
      </c>
      <c r="H292" s="54"/>
      <c r="I292" s="51" t="str">
        <f>IF(Table1[[#This Row],[M2A]]="","",SUM(Table1[[#This Row],[M2A]]-Table1[[#This Row],[M2B_h]]))</f>
        <v/>
      </c>
      <c r="K292" s="52" t="str">
        <f>IF(Table1[[#This Row],[M3A]]="","",SUM(Table1[[#This Row],[M3A]]-Table1[[#This Row],[M3B_h]]))</f>
        <v/>
      </c>
      <c r="M292" s="52" t="str">
        <f>IF(Table1[[#This Row],[M4A]]="","",SUM(Table1[[#This Row],[M4A]]-Table1[[#This Row],[M4B_h]]))</f>
        <v/>
      </c>
      <c r="N292" s="52"/>
      <c r="O292" s="52" t="str">
        <f>IF(Table1[[#This Row],[M5A]]="","",SUM(Table1[[#This Row],[M5A]]-Table1[[#This Row],[M5B_h]]))</f>
        <v/>
      </c>
      <c r="P292" s="95">
        <f>SUM(Table1[[#This Row],[AWAL]],Table1[[#This Row],[M1B]])</f>
        <v>0</v>
      </c>
      <c r="Q292" s="95">
        <f>SUM(Table1[[#This Row],[M2B]],Table1[[#This Row],[M2B_h]])</f>
        <v>0</v>
      </c>
      <c r="R292" s="95">
        <f>SUM(Table1[[#This Row],[M3B]],Table1[[#This Row],[M3B_h]])</f>
        <v>0</v>
      </c>
      <c r="S292" s="95">
        <f>SUM(Table1[[#This Row],[M4B]],Table1[[#This Row],[M4B_h]])</f>
        <v>0</v>
      </c>
      <c r="AA292" s="9" t="s">
        <v>3516</v>
      </c>
    </row>
    <row r="293" spans="1:27">
      <c r="A293" s="44" t="str">
        <f>IF(Table1[[#This Row],[NAMA BARANG]]="","",IF(Table1[[#This Row],[TT]]&lt;1,"",COUNT(A$2:A292)+1))</f>
        <v/>
      </c>
      <c r="D293" s="51" t="s">
        <v>2524</v>
      </c>
      <c r="E293" s="52">
        <f>IF(Table1[[#This Row],[M5B]]="",Table1[[#This Row],[M5B_h]],SUM(Table1[[#This Row],[M5B_h]],Table1[[#This Row],[M5B]]))</f>
        <v>4</v>
      </c>
      <c r="F293" s="54"/>
      <c r="G293" s="54" t="str">
        <f>IF(Table1[[#This Row],[M1A]]="","",Table1[[#This Row],[M1A]]-Table1[[#This Row],[AWAL]])</f>
        <v/>
      </c>
      <c r="H293" s="54"/>
      <c r="I293" s="52" t="str">
        <f>IF(Table1[[#This Row],[M2A]]="","",SUM(Table1[[#This Row],[M2A]]-Table1[[#This Row],[M2B_h]]))</f>
        <v/>
      </c>
      <c r="K293" s="52" t="str">
        <f>IF(Table1[[#This Row],[M3A]]="","",SUM(Table1[[#This Row],[M3A]]-Table1[[#This Row],[M3B_h]]))</f>
        <v/>
      </c>
      <c r="L293" s="51">
        <v>4</v>
      </c>
      <c r="M293" s="52">
        <f>IF(Table1[[#This Row],[M4A]]="","",SUM(Table1[[#This Row],[M4A]]-Table1[[#This Row],[M4B_h]]))</f>
        <v>4</v>
      </c>
      <c r="N293" s="52"/>
      <c r="O293" s="52" t="str">
        <f>IF(Table1[[#This Row],[M5A]]="","",SUM(Table1[[#This Row],[M5A]]-Table1[[#This Row],[M5B_h]]))</f>
        <v/>
      </c>
      <c r="P293" s="95">
        <f>SUM(Table1[[#This Row],[AWAL]],Table1[[#This Row],[M1B]])</f>
        <v>0</v>
      </c>
      <c r="Q293" s="95">
        <f>SUM(Table1[[#This Row],[M2B]],Table1[[#This Row],[M2B_h]])</f>
        <v>0</v>
      </c>
      <c r="R293" s="95">
        <f>SUM(Table1[[#This Row],[M3B]],Table1[[#This Row],[M3B_h]])</f>
        <v>0</v>
      </c>
      <c r="S293" s="95">
        <f>SUM(Table1[[#This Row],[M4B]],Table1[[#This Row],[M4B_h]])</f>
        <v>4</v>
      </c>
      <c r="AA293" s="9" t="s">
        <v>3517</v>
      </c>
    </row>
    <row r="294" spans="1:27">
      <c r="A294" s="44" t="str">
        <f>IF(Table1[[#This Row],[NAMA BARANG]]="","",IF(Table1[[#This Row],[TT]]&lt;1,"",COUNT(A$2:A293)+1))</f>
        <v/>
      </c>
      <c r="D294" s="51" t="s">
        <v>4288</v>
      </c>
      <c r="E294" s="52">
        <f>IF(Table1[[#This Row],[M5B]]="",Table1[[#This Row],[M5B_h]],SUM(Table1[[#This Row],[M5B_h]],Table1[[#This Row],[M5B]]))</f>
        <v>1</v>
      </c>
      <c r="F294" s="54"/>
      <c r="G294" s="54" t="str">
        <f>IF(Table1[[#This Row],[M1A]]="","",Table1[[#This Row],[M1A]]-Table1[[#This Row],[AWAL]])</f>
        <v/>
      </c>
      <c r="H294" s="54"/>
      <c r="I294" s="52" t="str">
        <f>IF(Table1[[#This Row],[M2A]]="","",SUM(Table1[[#This Row],[M2A]]-Table1[[#This Row],[M2B_h]]))</f>
        <v/>
      </c>
      <c r="K294" s="52" t="str">
        <f>IF(Table1[[#This Row],[M3A]]="","",SUM(Table1[[#This Row],[M3A]]-Table1[[#This Row],[M3B_h]]))</f>
        <v/>
      </c>
      <c r="L294" s="51">
        <v>1</v>
      </c>
      <c r="M294" s="52">
        <f>IF(Table1[[#This Row],[M4A]]="","",SUM(Table1[[#This Row],[M4A]]-Table1[[#This Row],[M4B_h]]))</f>
        <v>1</v>
      </c>
      <c r="N294" s="52"/>
      <c r="O294" s="52" t="str">
        <f>IF(Table1[[#This Row],[M5A]]="","",SUM(Table1[[#This Row],[M5A]]-Table1[[#This Row],[M5B_h]]))</f>
        <v/>
      </c>
      <c r="P294" s="95">
        <f>SUM(Table1[[#This Row],[AWAL]],Table1[[#This Row],[M1B]])</f>
        <v>0</v>
      </c>
      <c r="Q294" s="95">
        <f>SUM(Table1[[#This Row],[M2B]],Table1[[#This Row],[M2B_h]])</f>
        <v>0</v>
      </c>
      <c r="R294" s="95">
        <f>SUM(Table1[[#This Row],[M3B]],Table1[[#This Row],[M3B_h]])</f>
        <v>0</v>
      </c>
      <c r="S294" s="95">
        <f>SUM(Table1[[#This Row],[M4B]],Table1[[#This Row],[M4B_h]])</f>
        <v>1</v>
      </c>
      <c r="AA294" s="9" t="s">
        <v>3518</v>
      </c>
    </row>
    <row r="295" spans="1:27">
      <c r="A295" s="44" t="str">
        <f>IF(Table1[[#This Row],[NAMA BARANG]]="","",IF(Table1[[#This Row],[TT]]&lt;1,"",COUNT(A$2:A294)+1))</f>
        <v/>
      </c>
      <c r="D295" s="51">
        <v>50</v>
      </c>
      <c r="E295" s="52">
        <f>IF(Table1[[#This Row],[M5B]]="",Table1[[#This Row],[M5B_h]],SUM(Table1[[#This Row],[M5B_h]],Table1[[#This Row],[M5B]]))</f>
        <v>1</v>
      </c>
      <c r="F295" s="54"/>
      <c r="G295" s="54" t="str">
        <f>IF(Table1[[#This Row],[M1A]]="","",Table1[[#This Row],[M1A]]-Table1[[#This Row],[AWAL]])</f>
        <v/>
      </c>
      <c r="H295" s="54"/>
      <c r="I295" s="52" t="str">
        <f>IF(Table1[[#This Row],[M2A]]="","",SUM(Table1[[#This Row],[M2A]]-Table1[[#This Row],[M2B_h]]))</f>
        <v/>
      </c>
      <c r="K295" s="52" t="str">
        <f>IF(Table1[[#This Row],[M3A]]="","",SUM(Table1[[#This Row],[M3A]]-Table1[[#This Row],[M3B_h]]))</f>
        <v/>
      </c>
      <c r="L295" s="51">
        <v>1</v>
      </c>
      <c r="M295" s="52">
        <f>IF(Table1[[#This Row],[M4A]]="","",SUM(Table1[[#This Row],[M4A]]-Table1[[#This Row],[M4B_h]]))</f>
        <v>1</v>
      </c>
      <c r="N295" s="52"/>
      <c r="O295" s="52" t="str">
        <f>IF(Table1[[#This Row],[M5A]]="","",SUM(Table1[[#This Row],[M5A]]-Table1[[#This Row],[M5B_h]]))</f>
        <v/>
      </c>
      <c r="P295" s="95">
        <f>SUM(Table1[[#This Row],[AWAL]],Table1[[#This Row],[M1B]])</f>
        <v>0</v>
      </c>
      <c r="Q295" s="95">
        <f>SUM(Table1[[#This Row],[M2B]],Table1[[#This Row],[M2B_h]])</f>
        <v>0</v>
      </c>
      <c r="R295" s="95">
        <f>SUM(Table1[[#This Row],[M3B]],Table1[[#This Row],[M3B_h]])</f>
        <v>0</v>
      </c>
      <c r="S295" s="95">
        <f>SUM(Table1[[#This Row],[M4B]],Table1[[#This Row],[M4B_h]])</f>
        <v>1</v>
      </c>
      <c r="AA295" s="9" t="s">
        <v>3519</v>
      </c>
    </row>
    <row r="296" spans="1:27">
      <c r="AA296" s="9" t="s">
        <v>3520</v>
      </c>
    </row>
    <row r="297" spans="1:27">
      <c r="AA297" s="9" t="s">
        <v>3521</v>
      </c>
    </row>
    <row r="298" spans="1:27">
      <c r="AA298" s="9" t="s">
        <v>3522</v>
      </c>
    </row>
    <row r="299" spans="1:27">
      <c r="AA299" s="9" t="s">
        <v>3523</v>
      </c>
    </row>
    <row r="300" spans="1:27">
      <c r="AA300" s="9" t="s">
        <v>3524</v>
      </c>
    </row>
    <row r="301" spans="1:27">
      <c r="AA301" s="9" t="s">
        <v>3525</v>
      </c>
    </row>
    <row r="302" spans="1:27">
      <c r="AA302" s="9" t="s">
        <v>3526</v>
      </c>
    </row>
    <row r="303" spans="1:27">
      <c r="AA303" s="9" t="s">
        <v>3527</v>
      </c>
    </row>
    <row r="304" spans="1:27">
      <c r="AA304" s="9" t="s">
        <v>3528</v>
      </c>
    </row>
    <row r="305" spans="27:28">
      <c r="AA305" s="9" t="s">
        <v>3529</v>
      </c>
    </row>
    <row r="306" spans="27:28">
      <c r="AA306" s="9" t="s">
        <v>3530</v>
      </c>
    </row>
    <row r="307" spans="27:28">
      <c r="AA307" s="9" t="s">
        <v>3531</v>
      </c>
    </row>
    <row r="308" spans="27:28">
      <c r="AA308" s="9" t="s">
        <v>3532</v>
      </c>
    </row>
    <row r="309" spans="27:28">
      <c r="AA309" s="9" t="s">
        <v>3533</v>
      </c>
    </row>
    <row r="310" spans="27:28">
      <c r="AA310" s="9" t="s">
        <v>3534</v>
      </c>
    </row>
    <row r="311" spans="27:28">
      <c r="AA311" s="9" t="s">
        <v>3535</v>
      </c>
    </row>
    <row r="312" spans="27:28">
      <c r="AA312" s="9" t="s">
        <v>3536</v>
      </c>
    </row>
    <row r="313" spans="27:28">
      <c r="AA313" s="9" t="s">
        <v>3537</v>
      </c>
    </row>
    <row r="314" spans="27:28">
      <c r="AA314" s="9" t="s">
        <v>3538</v>
      </c>
    </row>
    <row r="315" spans="27:28">
      <c r="AA315" s="9" t="s">
        <v>3539</v>
      </c>
    </row>
    <row r="316" spans="27:28">
      <c r="AA316" s="9" t="s">
        <v>3540</v>
      </c>
      <c r="AB316" s="9">
        <v>5</v>
      </c>
    </row>
    <row r="317" spans="27:28">
      <c r="AA317" s="9" t="s">
        <v>3541</v>
      </c>
    </row>
    <row r="318" spans="27:28">
      <c r="AA318" s="9" t="s">
        <v>3542</v>
      </c>
    </row>
    <row r="319" spans="27:28">
      <c r="AA319" s="9" t="s">
        <v>3543</v>
      </c>
    </row>
    <row r="320" spans="27:28">
      <c r="AA320" s="9" t="s">
        <v>3544</v>
      </c>
    </row>
    <row r="321" spans="27:28">
      <c r="AA321" s="9" t="s">
        <v>3545</v>
      </c>
    </row>
    <row r="322" spans="27:28">
      <c r="AA322" s="9" t="s">
        <v>3546</v>
      </c>
    </row>
    <row r="323" spans="27:28">
      <c r="AA323" s="9" t="s">
        <v>3547</v>
      </c>
    </row>
    <row r="324" spans="27:28">
      <c r="AA324" s="9" t="s">
        <v>3548</v>
      </c>
      <c r="AB324" s="9">
        <v>4</v>
      </c>
    </row>
    <row r="325" spans="27:28">
      <c r="AA325" s="9" t="s">
        <v>3549</v>
      </c>
    </row>
    <row r="326" spans="27:28">
      <c r="AA326" s="9" t="s">
        <v>3550</v>
      </c>
    </row>
    <row r="327" spans="27:28">
      <c r="AA327" s="9" t="s">
        <v>3551</v>
      </c>
    </row>
    <row r="328" spans="27:28">
      <c r="AA328" s="9" t="s">
        <v>3552</v>
      </c>
    </row>
    <row r="329" spans="27:28">
      <c r="AA329" s="9" t="s">
        <v>3553</v>
      </c>
    </row>
    <row r="330" spans="27:28">
      <c r="AA330" s="9" t="s">
        <v>3554</v>
      </c>
    </row>
    <row r="331" spans="27:28">
      <c r="AA331" s="9" t="s">
        <v>3555</v>
      </c>
      <c r="AB331" s="9">
        <v>5</v>
      </c>
    </row>
    <row r="332" spans="27:28">
      <c r="AA332" s="9" t="s">
        <v>3556</v>
      </c>
    </row>
    <row r="333" spans="27:28">
      <c r="AA333" s="9" t="s">
        <v>3557</v>
      </c>
    </row>
    <row r="334" spans="27:28">
      <c r="AA334" s="9" t="s">
        <v>3558</v>
      </c>
      <c r="AB334" s="9">
        <v>1</v>
      </c>
    </row>
    <row r="335" spans="27:28">
      <c r="AA335" s="9" t="s">
        <v>3559</v>
      </c>
    </row>
    <row r="336" spans="27:28">
      <c r="AA336" s="9" t="s">
        <v>3560</v>
      </c>
      <c r="AB336" s="9">
        <v>1</v>
      </c>
    </row>
    <row r="337" spans="27:28">
      <c r="AA337" s="9" t="s">
        <v>3561</v>
      </c>
    </row>
    <row r="338" spans="27:28">
      <c r="AA338" s="9" t="s">
        <v>3562</v>
      </c>
    </row>
    <row r="339" spans="27:28">
      <c r="AA339" s="9" t="s">
        <v>3563</v>
      </c>
    </row>
    <row r="340" spans="27:28">
      <c r="AA340" s="9" t="s">
        <v>3564</v>
      </c>
    </row>
    <row r="341" spans="27:28">
      <c r="AA341" s="9" t="s">
        <v>3565</v>
      </c>
    </row>
    <row r="342" spans="27:28">
      <c r="AA342" s="9" t="s">
        <v>3566</v>
      </c>
    </row>
    <row r="343" spans="27:28">
      <c r="AA343" s="9" t="s">
        <v>3567</v>
      </c>
    </row>
    <row r="344" spans="27:28">
      <c r="AA344" s="9" t="s">
        <v>3568</v>
      </c>
    </row>
    <row r="345" spans="27:28">
      <c r="AA345" s="9" t="s">
        <v>3569</v>
      </c>
      <c r="AB345" s="9">
        <v>2</v>
      </c>
    </row>
    <row r="346" spans="27:28">
      <c r="AA346" s="9" t="s">
        <v>3570</v>
      </c>
    </row>
    <row r="347" spans="27:28">
      <c r="AA347" s="9" t="s">
        <v>3571</v>
      </c>
    </row>
    <row r="348" spans="27:28">
      <c r="AA348" s="9" t="s">
        <v>3572</v>
      </c>
    </row>
    <row r="349" spans="27:28">
      <c r="AA349" s="9" t="s">
        <v>3573</v>
      </c>
      <c r="AB349" s="9">
        <v>1</v>
      </c>
    </row>
    <row r="350" spans="27:28">
      <c r="AA350" s="9" t="s">
        <v>3574</v>
      </c>
      <c r="AB350" s="9">
        <v>3</v>
      </c>
    </row>
    <row r="351" spans="27:28">
      <c r="AA351" s="9" t="s">
        <v>3575</v>
      </c>
    </row>
    <row r="352" spans="27:28">
      <c r="AA352" s="9" t="s">
        <v>3576</v>
      </c>
    </row>
    <row r="353" spans="27:28">
      <c r="AA353" s="9" t="s">
        <v>3577</v>
      </c>
      <c r="AB353" s="9">
        <v>5</v>
      </c>
    </row>
    <row r="354" spans="27:28">
      <c r="AA354" s="9" t="s">
        <v>3578</v>
      </c>
    </row>
    <row r="355" spans="27:28">
      <c r="AA355" s="9" t="s">
        <v>3579</v>
      </c>
    </row>
    <row r="356" spans="27:28">
      <c r="AA356" s="9" t="s">
        <v>3580</v>
      </c>
    </row>
    <row r="357" spans="27:28">
      <c r="AA357" s="9" t="s">
        <v>3464</v>
      </c>
    </row>
    <row r="358" spans="27:28">
      <c r="AA358" s="9" t="s">
        <v>3581</v>
      </c>
    </row>
    <row r="359" spans="27:28">
      <c r="AA359" s="9" t="s">
        <v>3582</v>
      </c>
    </row>
    <row r="360" spans="27:28">
      <c r="AA360" s="9" t="s">
        <v>3583</v>
      </c>
    </row>
    <row r="361" spans="27:28">
      <c r="AA361" s="9" t="s">
        <v>3584</v>
      </c>
    </row>
    <row r="362" spans="27:28">
      <c r="AA362" s="9" t="s">
        <v>3585</v>
      </c>
      <c r="AB362" s="9">
        <v>4</v>
      </c>
    </row>
    <row r="363" spans="27:28">
      <c r="AA363" s="9" t="s">
        <v>3586</v>
      </c>
    </row>
    <row r="364" spans="27:28">
      <c r="AA364" s="9" t="s">
        <v>3586</v>
      </c>
    </row>
    <row r="365" spans="27:28">
      <c r="AA365" s="9" t="s">
        <v>3587</v>
      </c>
      <c r="AB365" s="9">
        <v>2</v>
      </c>
    </row>
    <row r="366" spans="27:28">
      <c r="AA366" s="9" t="s">
        <v>3588</v>
      </c>
    </row>
    <row r="367" spans="27:28">
      <c r="AA367" s="9" t="s">
        <v>3589</v>
      </c>
    </row>
    <row r="368" spans="27:28">
      <c r="AA368" s="9" t="s">
        <v>3590</v>
      </c>
      <c r="AB368" s="9">
        <v>2</v>
      </c>
    </row>
    <row r="369" spans="27:27">
      <c r="AA369" s="9" t="s">
        <v>3591</v>
      </c>
    </row>
    <row r="370" spans="27:27">
      <c r="AA370" s="9" t="s">
        <v>3592</v>
      </c>
    </row>
    <row r="371" spans="27:27">
      <c r="AA371" s="9" t="s">
        <v>3593</v>
      </c>
    </row>
    <row r="372" spans="27:27">
      <c r="AA372" s="9" t="s">
        <v>3594</v>
      </c>
    </row>
    <row r="373" spans="27:27">
      <c r="AA373" s="9" t="s">
        <v>3595</v>
      </c>
    </row>
    <row r="374" spans="27:27">
      <c r="AA374" s="9" t="s">
        <v>3596</v>
      </c>
    </row>
    <row r="375" spans="27:27">
      <c r="AA375" s="9" t="s">
        <v>3597</v>
      </c>
    </row>
    <row r="376" spans="27:27">
      <c r="AA376" s="9" t="s">
        <v>3598</v>
      </c>
    </row>
    <row r="377" spans="27:27">
      <c r="AA377" s="9" t="s">
        <v>3599</v>
      </c>
    </row>
    <row r="378" spans="27:27">
      <c r="AA378" s="9" t="s">
        <v>3600</v>
      </c>
    </row>
    <row r="379" spans="27:27">
      <c r="AA379" s="9" t="s">
        <v>3601</v>
      </c>
    </row>
    <row r="380" spans="27:27">
      <c r="AA380" s="9" t="s">
        <v>3602</v>
      </c>
    </row>
    <row r="381" spans="27:27">
      <c r="AA381" s="9" t="s">
        <v>3603</v>
      </c>
    </row>
    <row r="382" spans="27:27">
      <c r="AA382" s="9" t="s">
        <v>3604</v>
      </c>
    </row>
    <row r="383" spans="27:27">
      <c r="AA383" s="9" t="s">
        <v>3605</v>
      </c>
    </row>
    <row r="384" spans="27:27">
      <c r="AA384" s="9" t="s">
        <v>3606</v>
      </c>
    </row>
    <row r="385" spans="27:28">
      <c r="AA385" s="9" t="s">
        <v>3607</v>
      </c>
    </row>
    <row r="386" spans="27:28">
      <c r="AA386" s="9" t="s">
        <v>3608</v>
      </c>
    </row>
    <row r="387" spans="27:28">
      <c r="AA387" s="9" t="s">
        <v>3609</v>
      </c>
    </row>
    <row r="388" spans="27:28">
      <c r="AA388" s="9" t="s">
        <v>3610</v>
      </c>
    </row>
    <row r="389" spans="27:28">
      <c r="AA389" s="9" t="s">
        <v>3611</v>
      </c>
    </row>
    <row r="390" spans="27:28">
      <c r="AA390" s="9" t="s">
        <v>3612</v>
      </c>
    </row>
    <row r="391" spans="27:28">
      <c r="AA391" s="9" t="s">
        <v>3613</v>
      </c>
    </row>
    <row r="392" spans="27:28">
      <c r="AA392" s="9" t="s">
        <v>3614</v>
      </c>
      <c r="AB392" s="9">
        <v>13</v>
      </c>
    </row>
    <row r="393" spans="27:28">
      <c r="AA393" s="9" t="s">
        <v>3615</v>
      </c>
    </row>
    <row r="394" spans="27:28">
      <c r="AA394" s="9" t="s">
        <v>3616</v>
      </c>
    </row>
    <row r="395" spans="27:28">
      <c r="AA395" s="9" t="s">
        <v>3617</v>
      </c>
    </row>
    <row r="396" spans="27:28">
      <c r="AA396" s="9" t="s">
        <v>3618</v>
      </c>
    </row>
    <row r="397" spans="27:28">
      <c r="AA397" s="9" t="s">
        <v>3619</v>
      </c>
    </row>
    <row r="398" spans="27:28">
      <c r="AA398" s="9" t="s">
        <v>3620</v>
      </c>
    </row>
    <row r="399" spans="27:28">
      <c r="AA399" s="9" t="s">
        <v>3621</v>
      </c>
    </row>
    <row r="400" spans="27:28">
      <c r="AA400" s="9" t="s">
        <v>3622</v>
      </c>
    </row>
    <row r="401" spans="27:28">
      <c r="AA401" s="9" t="s">
        <v>3623</v>
      </c>
    </row>
    <row r="402" spans="27:28">
      <c r="AA402" s="9" t="s">
        <v>3624</v>
      </c>
    </row>
    <row r="403" spans="27:28">
      <c r="AA403" s="9" t="s">
        <v>3625</v>
      </c>
    </row>
    <row r="404" spans="27:28">
      <c r="AA404" s="9" t="s">
        <v>3626</v>
      </c>
    </row>
    <row r="405" spans="27:28">
      <c r="AA405" s="9" t="s">
        <v>3627</v>
      </c>
    </row>
    <row r="406" spans="27:28">
      <c r="AA406" s="9" t="s">
        <v>3628</v>
      </c>
    </row>
    <row r="407" spans="27:28">
      <c r="AA407" s="9" t="s">
        <v>3629</v>
      </c>
    </row>
    <row r="408" spans="27:28">
      <c r="AA408" s="9" t="s">
        <v>3630</v>
      </c>
    </row>
    <row r="409" spans="27:28">
      <c r="AA409" s="9" t="s">
        <v>3631</v>
      </c>
    </row>
    <row r="410" spans="27:28">
      <c r="AA410" s="9" t="s">
        <v>3632</v>
      </c>
    </row>
    <row r="411" spans="27:28">
      <c r="AA411" s="9" t="s">
        <v>3633</v>
      </c>
    </row>
    <row r="412" spans="27:28">
      <c r="AA412" s="9" t="s">
        <v>3634</v>
      </c>
      <c r="AB412" s="9">
        <v>5</v>
      </c>
    </row>
    <row r="413" spans="27:28">
      <c r="AA413" s="9" t="s">
        <v>3635</v>
      </c>
      <c r="AB413" s="9">
        <v>2</v>
      </c>
    </row>
    <row r="414" spans="27:28">
      <c r="AA414" s="9" t="s">
        <v>3636</v>
      </c>
    </row>
    <row r="415" spans="27:28">
      <c r="AA415" s="9" t="s">
        <v>3637</v>
      </c>
    </row>
    <row r="416" spans="27:28">
      <c r="AA416" s="9" t="s">
        <v>3638</v>
      </c>
    </row>
    <row r="417" spans="27:28">
      <c r="AA417" s="9" t="s">
        <v>3639</v>
      </c>
    </row>
    <row r="418" spans="27:28">
      <c r="AA418" s="9" t="s">
        <v>3640</v>
      </c>
    </row>
    <row r="419" spans="27:28">
      <c r="AA419" s="9" t="s">
        <v>3641</v>
      </c>
    </row>
    <row r="420" spans="27:28">
      <c r="AA420" s="9" t="s">
        <v>3642</v>
      </c>
    </row>
    <row r="421" spans="27:28">
      <c r="AA421" s="9" t="s">
        <v>3643</v>
      </c>
    </row>
    <row r="422" spans="27:28">
      <c r="AA422" s="9" t="s">
        <v>3644</v>
      </c>
    </row>
    <row r="423" spans="27:28">
      <c r="AA423" s="9" t="s">
        <v>3645</v>
      </c>
      <c r="AB423" s="9">
        <v>1</v>
      </c>
    </row>
    <row r="424" spans="27:28">
      <c r="AA424" s="9" t="s">
        <v>3646</v>
      </c>
    </row>
    <row r="425" spans="27:28">
      <c r="AA425" s="9" t="s">
        <v>3647</v>
      </c>
    </row>
    <row r="426" spans="27:28">
      <c r="AA426" s="9" t="s">
        <v>3648</v>
      </c>
    </row>
    <row r="427" spans="27:28">
      <c r="AA427" s="9" t="s">
        <v>3649</v>
      </c>
    </row>
    <row r="428" spans="27:28">
      <c r="AA428" s="9" t="s">
        <v>3650</v>
      </c>
    </row>
    <row r="429" spans="27:28">
      <c r="AA429" s="9" t="s">
        <v>3651</v>
      </c>
    </row>
    <row r="430" spans="27:28">
      <c r="AA430" s="9" t="s">
        <v>3652</v>
      </c>
    </row>
    <row r="431" spans="27:28">
      <c r="AA431" s="9" t="s">
        <v>3653</v>
      </c>
    </row>
    <row r="432" spans="27:28">
      <c r="AA432" s="9" t="s">
        <v>3654</v>
      </c>
    </row>
    <row r="433" spans="27:28">
      <c r="AA433" s="9" t="s">
        <v>3655</v>
      </c>
    </row>
    <row r="434" spans="27:28">
      <c r="AA434" s="9" t="s">
        <v>3656</v>
      </c>
    </row>
    <row r="435" spans="27:28">
      <c r="AA435" s="9" t="s">
        <v>3657</v>
      </c>
      <c r="AB435" s="9">
        <v>1</v>
      </c>
    </row>
    <row r="436" spans="27:28">
      <c r="AA436" s="9" t="s">
        <v>3658</v>
      </c>
    </row>
    <row r="437" spans="27:28">
      <c r="AA437" s="9" t="s">
        <v>3659</v>
      </c>
    </row>
    <row r="438" spans="27:28">
      <c r="AA438" s="9" t="s">
        <v>3660</v>
      </c>
    </row>
    <row r="439" spans="27:28">
      <c r="AA439" s="9" t="s">
        <v>3661</v>
      </c>
    </row>
    <row r="440" spans="27:28">
      <c r="AA440" s="9" t="s">
        <v>3662</v>
      </c>
    </row>
    <row r="441" spans="27:28">
      <c r="AA441" s="9" t="s">
        <v>3663</v>
      </c>
    </row>
    <row r="442" spans="27:28">
      <c r="AA442" s="9" t="s">
        <v>3664</v>
      </c>
    </row>
    <row r="443" spans="27:28">
      <c r="AA443" s="9" t="s">
        <v>3665</v>
      </c>
    </row>
    <row r="444" spans="27:28">
      <c r="AA444" s="9" t="s">
        <v>3666</v>
      </c>
    </row>
    <row r="445" spans="27:28">
      <c r="AA445" s="9" t="s">
        <v>3667</v>
      </c>
    </row>
    <row r="446" spans="27:28">
      <c r="AA446" s="9" t="s">
        <v>3668</v>
      </c>
    </row>
    <row r="447" spans="27:28">
      <c r="AA447" s="9" t="s">
        <v>3669</v>
      </c>
    </row>
    <row r="448" spans="27:28">
      <c r="AA448" s="9" t="s">
        <v>3670</v>
      </c>
    </row>
    <row r="449" spans="27:27">
      <c r="AA449" s="9" t="s">
        <v>3671</v>
      </c>
    </row>
    <row r="450" spans="27:27">
      <c r="AA450" s="9" t="s">
        <v>3672</v>
      </c>
    </row>
    <row r="451" spans="27:27">
      <c r="AA451" s="9" t="s">
        <v>3673</v>
      </c>
    </row>
    <row r="452" spans="27:27">
      <c r="AA452" s="9" t="s">
        <v>3674</v>
      </c>
    </row>
    <row r="453" spans="27:27">
      <c r="AA453" s="9" t="s">
        <v>3675</v>
      </c>
    </row>
    <row r="454" spans="27:27">
      <c r="AA454" s="9" t="s">
        <v>3676</v>
      </c>
    </row>
    <row r="455" spans="27:27">
      <c r="AA455" s="9" t="s">
        <v>3677</v>
      </c>
    </row>
    <row r="456" spans="27:27">
      <c r="AA456" s="9" t="s">
        <v>3678</v>
      </c>
    </row>
    <row r="457" spans="27:27">
      <c r="AA457" s="9" t="s">
        <v>3679</v>
      </c>
    </row>
    <row r="458" spans="27:27">
      <c r="AA458" s="9" t="s">
        <v>3680</v>
      </c>
    </row>
    <row r="459" spans="27:27">
      <c r="AA459" s="9" t="s">
        <v>3681</v>
      </c>
    </row>
    <row r="460" spans="27:27">
      <c r="AA460" s="9" t="s">
        <v>3682</v>
      </c>
    </row>
    <row r="461" spans="27:27">
      <c r="AA461" s="9" t="s">
        <v>3683</v>
      </c>
    </row>
    <row r="462" spans="27:27">
      <c r="AA462" s="9" t="s">
        <v>3684</v>
      </c>
    </row>
    <row r="463" spans="27:27">
      <c r="AA463" s="9" t="s">
        <v>3685</v>
      </c>
    </row>
    <row r="464" spans="27:27">
      <c r="AA464" s="9" t="s">
        <v>3686</v>
      </c>
    </row>
    <row r="465" spans="27:27">
      <c r="AA465" s="9" t="s">
        <v>3687</v>
      </c>
    </row>
    <row r="466" spans="27:27">
      <c r="AA466" s="9" t="s">
        <v>3688</v>
      </c>
    </row>
    <row r="467" spans="27:27">
      <c r="AA467" s="9" t="s">
        <v>3689</v>
      </c>
    </row>
    <row r="468" spans="27:27">
      <c r="AA468" s="9" t="s">
        <v>3690</v>
      </c>
    </row>
    <row r="469" spans="27:27">
      <c r="AA469" s="9" t="s">
        <v>3691</v>
      </c>
    </row>
    <row r="470" spans="27:27">
      <c r="AA470" s="9" t="s">
        <v>3692</v>
      </c>
    </row>
    <row r="471" spans="27:27">
      <c r="AA471" s="9" t="s">
        <v>3693</v>
      </c>
    </row>
    <row r="472" spans="27:27">
      <c r="AA472" s="9" t="s">
        <v>3694</v>
      </c>
    </row>
    <row r="473" spans="27:27">
      <c r="AA473" s="9" t="s">
        <v>3695</v>
      </c>
    </row>
    <row r="474" spans="27:27">
      <c r="AA474" s="9" t="s">
        <v>3696</v>
      </c>
    </row>
    <row r="475" spans="27:27">
      <c r="AA475" s="9" t="s">
        <v>3697</v>
      </c>
    </row>
    <row r="476" spans="27:27">
      <c r="AA476" s="9" t="s">
        <v>3698</v>
      </c>
    </row>
    <row r="477" spans="27:27">
      <c r="AA477" s="9" t="s">
        <v>3699</v>
      </c>
    </row>
    <row r="478" spans="27:27">
      <c r="AA478" s="9" t="s">
        <v>3700</v>
      </c>
    </row>
    <row r="479" spans="27:27">
      <c r="AA479" s="9" t="s">
        <v>3701</v>
      </c>
    </row>
    <row r="480" spans="27:27">
      <c r="AA480" s="9" t="s">
        <v>3702</v>
      </c>
    </row>
    <row r="481" spans="27:27">
      <c r="AA481" s="9" t="s">
        <v>3703</v>
      </c>
    </row>
    <row r="482" spans="27:27">
      <c r="AA482" s="9" t="s">
        <v>3704</v>
      </c>
    </row>
    <row r="483" spans="27:27">
      <c r="AA483" s="9" t="s">
        <v>3705</v>
      </c>
    </row>
    <row r="484" spans="27:27">
      <c r="AA484" s="9" t="s">
        <v>3706</v>
      </c>
    </row>
    <row r="485" spans="27:27">
      <c r="AA485" s="9" t="s">
        <v>3707</v>
      </c>
    </row>
    <row r="486" spans="27:27">
      <c r="AA486" s="9" t="s">
        <v>3708</v>
      </c>
    </row>
    <row r="487" spans="27:27">
      <c r="AA487" s="9" t="s">
        <v>3709</v>
      </c>
    </row>
    <row r="488" spans="27:27">
      <c r="AA488" s="9" t="s">
        <v>3710</v>
      </c>
    </row>
    <row r="489" spans="27:27">
      <c r="AA489" s="9" t="s">
        <v>3711</v>
      </c>
    </row>
    <row r="490" spans="27:27">
      <c r="AA490" s="9" t="s">
        <v>3712</v>
      </c>
    </row>
    <row r="491" spans="27:27">
      <c r="AA491" s="9" t="s">
        <v>3713</v>
      </c>
    </row>
    <row r="492" spans="27:27">
      <c r="AA492" s="9" t="s">
        <v>3714</v>
      </c>
    </row>
    <row r="493" spans="27:27">
      <c r="AA493" s="9" t="s">
        <v>3715</v>
      </c>
    </row>
    <row r="494" spans="27:27">
      <c r="AA494" s="9" t="s">
        <v>3716</v>
      </c>
    </row>
    <row r="495" spans="27:27">
      <c r="AA495" s="9" t="s">
        <v>3717</v>
      </c>
    </row>
    <row r="496" spans="27:27">
      <c r="AA496" s="9" t="s">
        <v>3718</v>
      </c>
    </row>
    <row r="497" spans="27:28">
      <c r="AA497" s="9" t="s">
        <v>3719</v>
      </c>
      <c r="AB497" s="9">
        <v>1</v>
      </c>
    </row>
    <row r="498" spans="27:28">
      <c r="AA498" s="9" t="s">
        <v>3720</v>
      </c>
    </row>
    <row r="499" spans="27:28">
      <c r="AA499" s="9" t="s">
        <v>3721</v>
      </c>
    </row>
    <row r="500" spans="27:28">
      <c r="AA500" s="9" t="s">
        <v>3722</v>
      </c>
    </row>
    <row r="501" spans="27:28">
      <c r="AA501" s="9" t="s">
        <v>3723</v>
      </c>
    </row>
    <row r="502" spans="27:28">
      <c r="AA502" s="9" t="s">
        <v>3724</v>
      </c>
    </row>
    <row r="503" spans="27:28">
      <c r="AA503" s="9" t="s">
        <v>3725</v>
      </c>
    </row>
    <row r="504" spans="27:28">
      <c r="AA504" s="9" t="s">
        <v>3726</v>
      </c>
    </row>
    <row r="505" spans="27:28">
      <c r="AA505" s="9" t="s">
        <v>3727</v>
      </c>
    </row>
    <row r="506" spans="27:28">
      <c r="AA506" s="9" t="s">
        <v>3728</v>
      </c>
    </row>
    <row r="507" spans="27:28">
      <c r="AA507" s="9" t="s">
        <v>3729</v>
      </c>
    </row>
    <row r="508" spans="27:28">
      <c r="AA508" s="9" t="s">
        <v>3730</v>
      </c>
    </row>
    <row r="509" spans="27:28">
      <c r="AA509" s="9" t="s">
        <v>3731</v>
      </c>
    </row>
    <row r="510" spans="27:28">
      <c r="AA510" s="9" t="s">
        <v>3732</v>
      </c>
    </row>
    <row r="511" spans="27:28">
      <c r="AA511" s="9" t="s">
        <v>3733</v>
      </c>
    </row>
    <row r="512" spans="27:28">
      <c r="AA512" s="9" t="s">
        <v>3734</v>
      </c>
    </row>
    <row r="513" spans="27:27">
      <c r="AA513" s="9" t="s">
        <v>3735</v>
      </c>
    </row>
    <row r="514" spans="27:27">
      <c r="AA514" s="9" t="s">
        <v>3736</v>
      </c>
    </row>
    <row r="515" spans="27:27">
      <c r="AA515" s="9" t="s">
        <v>3737</v>
      </c>
    </row>
    <row r="516" spans="27:27">
      <c r="AA516" s="9" t="s">
        <v>3738</v>
      </c>
    </row>
    <row r="517" spans="27:27">
      <c r="AA517" s="9" t="s">
        <v>3739</v>
      </c>
    </row>
    <row r="518" spans="27:27">
      <c r="AA518" s="9" t="s">
        <v>3740</v>
      </c>
    </row>
    <row r="519" spans="27:27">
      <c r="AA519" s="9" t="s">
        <v>3741</v>
      </c>
    </row>
    <row r="520" spans="27:27">
      <c r="AA520" s="9" t="s">
        <v>3742</v>
      </c>
    </row>
    <row r="521" spans="27:27">
      <c r="AA521" s="9" t="s">
        <v>3743</v>
      </c>
    </row>
    <row r="522" spans="27:27">
      <c r="AA522" s="9" t="s">
        <v>3744</v>
      </c>
    </row>
    <row r="523" spans="27:27">
      <c r="AA523" s="9" t="s">
        <v>3745</v>
      </c>
    </row>
    <row r="524" spans="27:27">
      <c r="AA524" s="9" t="s">
        <v>3746</v>
      </c>
    </row>
    <row r="525" spans="27:27">
      <c r="AA525" s="9" t="s">
        <v>3747</v>
      </c>
    </row>
    <row r="526" spans="27:27">
      <c r="AA526" s="9" t="s">
        <v>3748</v>
      </c>
    </row>
    <row r="527" spans="27:27">
      <c r="AA527" s="9" t="s">
        <v>3749</v>
      </c>
    </row>
    <row r="528" spans="27:27">
      <c r="AA528" s="9" t="s">
        <v>3750</v>
      </c>
    </row>
    <row r="529" spans="27:27">
      <c r="AA529" s="9" t="s">
        <v>3751</v>
      </c>
    </row>
    <row r="530" spans="27:27">
      <c r="AA530" s="9" t="s">
        <v>3752</v>
      </c>
    </row>
    <row r="531" spans="27:27">
      <c r="AA531" s="9" t="s">
        <v>3753</v>
      </c>
    </row>
    <row r="532" spans="27:27">
      <c r="AA532" s="9" t="s">
        <v>3754</v>
      </c>
    </row>
    <row r="533" spans="27:27">
      <c r="AA533" s="9" t="s">
        <v>3755</v>
      </c>
    </row>
    <row r="534" spans="27:27">
      <c r="AA534" s="9" t="s">
        <v>3756</v>
      </c>
    </row>
    <row r="535" spans="27:27">
      <c r="AA535" s="9" t="s">
        <v>3757</v>
      </c>
    </row>
    <row r="536" spans="27:27">
      <c r="AA536" s="9" t="s">
        <v>3758</v>
      </c>
    </row>
    <row r="537" spans="27:27">
      <c r="AA537" s="9" t="s">
        <v>3759</v>
      </c>
    </row>
    <row r="538" spans="27:27">
      <c r="AA538" s="9" t="s">
        <v>3760</v>
      </c>
    </row>
    <row r="539" spans="27:27">
      <c r="AA539" s="9" t="s">
        <v>3761</v>
      </c>
    </row>
    <row r="540" spans="27:27">
      <c r="AA540" s="9" t="s">
        <v>3762</v>
      </c>
    </row>
    <row r="541" spans="27:27">
      <c r="AA541" s="9" t="s">
        <v>3763</v>
      </c>
    </row>
    <row r="542" spans="27:27">
      <c r="AA542" s="9" t="s">
        <v>3764</v>
      </c>
    </row>
    <row r="543" spans="27:27">
      <c r="AA543" s="9" t="s">
        <v>3765</v>
      </c>
    </row>
    <row r="544" spans="27:27">
      <c r="AA544" s="9" t="s">
        <v>3766</v>
      </c>
    </row>
    <row r="545" spans="27:28">
      <c r="AA545" s="9" t="s">
        <v>3767</v>
      </c>
    </row>
    <row r="546" spans="27:28">
      <c r="AA546" s="9" t="s">
        <v>3768</v>
      </c>
      <c r="AB546" s="9">
        <v>1</v>
      </c>
    </row>
    <row r="547" spans="27:28">
      <c r="AA547" s="9" t="s">
        <v>3769</v>
      </c>
    </row>
    <row r="548" spans="27:28">
      <c r="AA548" s="9" t="s">
        <v>3770</v>
      </c>
    </row>
    <row r="549" spans="27:28">
      <c r="AA549" s="9" t="s">
        <v>3771</v>
      </c>
    </row>
    <row r="550" spans="27:28">
      <c r="AA550" s="9" t="s">
        <v>3772</v>
      </c>
      <c r="AB550" s="9">
        <v>1</v>
      </c>
    </row>
    <row r="551" spans="27:28">
      <c r="AA551" s="9" t="s">
        <v>3773</v>
      </c>
      <c r="AB551" s="9">
        <v>1</v>
      </c>
    </row>
    <row r="552" spans="27:28">
      <c r="AA552" s="9" t="s">
        <v>3774</v>
      </c>
    </row>
    <row r="553" spans="27:28">
      <c r="AA553" s="9" t="s">
        <v>3775</v>
      </c>
      <c r="AB553" s="9">
        <v>4</v>
      </c>
    </row>
    <row r="554" spans="27:28">
      <c r="AA554" s="9" t="s">
        <v>3776</v>
      </c>
    </row>
    <row r="555" spans="27:28">
      <c r="AA555" s="9" t="s">
        <v>3777</v>
      </c>
    </row>
    <row r="556" spans="27:28">
      <c r="AA556" s="9" t="s">
        <v>3778</v>
      </c>
    </row>
    <row r="557" spans="27:28">
      <c r="AA557" s="9" t="s">
        <v>3779</v>
      </c>
    </row>
    <row r="558" spans="27:28">
      <c r="AA558" s="9" t="s">
        <v>3780</v>
      </c>
    </row>
    <row r="559" spans="27:28">
      <c r="AA559" s="9" t="s">
        <v>3781</v>
      </c>
    </row>
    <row r="560" spans="27:28">
      <c r="AA560" s="9" t="s">
        <v>3782</v>
      </c>
    </row>
    <row r="561" spans="27:27">
      <c r="AA561" s="9" t="s">
        <v>3783</v>
      </c>
    </row>
    <row r="562" spans="27:27">
      <c r="AA562" s="9" t="s">
        <v>3784</v>
      </c>
    </row>
    <row r="563" spans="27:27">
      <c r="AA563" s="9" t="s">
        <v>3785</v>
      </c>
    </row>
    <row r="564" spans="27:27">
      <c r="AA564" s="9" t="s">
        <v>3786</v>
      </c>
    </row>
    <row r="565" spans="27:27">
      <c r="AA565" s="9" t="s">
        <v>3787</v>
      </c>
    </row>
    <row r="566" spans="27:27">
      <c r="AA566" s="9" t="s">
        <v>3788</v>
      </c>
    </row>
    <row r="567" spans="27:27">
      <c r="AA567" s="9" t="s">
        <v>3789</v>
      </c>
    </row>
    <row r="568" spans="27:27">
      <c r="AA568" s="9" t="s">
        <v>3790</v>
      </c>
    </row>
    <row r="569" spans="27:27">
      <c r="AA569" s="9" t="s">
        <v>3791</v>
      </c>
    </row>
    <row r="570" spans="27:27">
      <c r="AA570" s="9" t="s">
        <v>3792</v>
      </c>
    </row>
    <row r="571" spans="27:27">
      <c r="AA571" s="9" t="s">
        <v>3793</v>
      </c>
    </row>
    <row r="572" spans="27:27">
      <c r="AA572" s="9" t="s">
        <v>3794</v>
      </c>
    </row>
    <row r="573" spans="27:27">
      <c r="AA573" s="9" t="s">
        <v>3795</v>
      </c>
    </row>
    <row r="574" spans="27:27">
      <c r="AA574" s="9" t="s">
        <v>3796</v>
      </c>
    </row>
    <row r="575" spans="27:27">
      <c r="AA575" s="9" t="s">
        <v>3797</v>
      </c>
    </row>
    <row r="576" spans="27:27">
      <c r="AA576" s="9" t="s">
        <v>3798</v>
      </c>
    </row>
    <row r="577" spans="27:27">
      <c r="AA577" s="9" t="s">
        <v>3799</v>
      </c>
    </row>
    <row r="578" spans="27:27">
      <c r="AA578" s="9" t="s">
        <v>3800</v>
      </c>
    </row>
    <row r="579" spans="27:27">
      <c r="AA579" s="9" t="s">
        <v>3801</v>
      </c>
    </row>
    <row r="580" spans="27:27">
      <c r="AA580" s="9" t="s">
        <v>3802</v>
      </c>
    </row>
    <row r="581" spans="27:27">
      <c r="AA581" s="9" t="s">
        <v>3803</v>
      </c>
    </row>
    <row r="582" spans="27:27">
      <c r="AA582" s="9" t="s">
        <v>3804</v>
      </c>
    </row>
    <row r="583" spans="27:27">
      <c r="AA583" s="9" t="s">
        <v>3805</v>
      </c>
    </row>
    <row r="584" spans="27:27">
      <c r="AA584" s="9" t="s">
        <v>3806</v>
      </c>
    </row>
    <row r="585" spans="27:27">
      <c r="AA585" s="9" t="s">
        <v>3807</v>
      </c>
    </row>
    <row r="586" spans="27:27">
      <c r="AA586" s="9" t="s">
        <v>3808</v>
      </c>
    </row>
    <row r="587" spans="27:27">
      <c r="AA587" s="9" t="s">
        <v>3809</v>
      </c>
    </row>
    <row r="588" spans="27:27">
      <c r="AA588" s="9" t="s">
        <v>3810</v>
      </c>
    </row>
    <row r="589" spans="27:27">
      <c r="AA589" s="9" t="s">
        <v>3811</v>
      </c>
    </row>
    <row r="590" spans="27:27">
      <c r="AA590" s="9" t="s">
        <v>3812</v>
      </c>
    </row>
    <row r="591" spans="27:27">
      <c r="AA591" s="9" t="s">
        <v>3813</v>
      </c>
    </row>
    <row r="592" spans="27:27">
      <c r="AA592" s="9" t="s">
        <v>3814</v>
      </c>
    </row>
    <row r="593" spans="27:28">
      <c r="AA593" s="9" t="s">
        <v>3815</v>
      </c>
    </row>
    <row r="594" spans="27:28">
      <c r="AA594" s="9" t="s">
        <v>3816</v>
      </c>
    </row>
    <row r="595" spans="27:28">
      <c r="AA595" s="9" t="s">
        <v>3817</v>
      </c>
    </row>
    <row r="596" spans="27:28">
      <c r="AA596" s="9" t="s">
        <v>3818</v>
      </c>
    </row>
    <row r="597" spans="27:28">
      <c r="AA597" s="9" t="s">
        <v>3819</v>
      </c>
    </row>
    <row r="598" spans="27:28">
      <c r="AA598" s="9" t="s">
        <v>3820</v>
      </c>
    </row>
    <row r="599" spans="27:28">
      <c r="AA599" s="9" t="s">
        <v>3821</v>
      </c>
    </row>
    <row r="600" spans="27:28">
      <c r="AA600" s="9" t="s">
        <v>3822</v>
      </c>
    </row>
    <row r="601" spans="27:28">
      <c r="AA601" s="9" t="s">
        <v>3823</v>
      </c>
      <c r="AB601" s="9">
        <v>1</v>
      </c>
    </row>
    <row r="602" spans="27:28">
      <c r="AA602" s="9" t="s">
        <v>3824</v>
      </c>
    </row>
    <row r="603" spans="27:28">
      <c r="AA603" s="9" t="s">
        <v>3825</v>
      </c>
      <c r="AB603" s="9">
        <v>1</v>
      </c>
    </row>
    <row r="604" spans="27:28">
      <c r="AA604" s="9" t="s">
        <v>3826</v>
      </c>
    </row>
    <row r="605" spans="27:28">
      <c r="AA605" s="9" t="s">
        <v>3827</v>
      </c>
      <c r="AB605" s="9">
        <v>1</v>
      </c>
    </row>
    <row r="606" spans="27:28">
      <c r="AA606" s="9" t="s">
        <v>3828</v>
      </c>
    </row>
    <row r="607" spans="27:28">
      <c r="AA607" s="9" t="s">
        <v>3829</v>
      </c>
      <c r="AB607" s="9">
        <v>3</v>
      </c>
    </row>
    <row r="608" spans="27:28">
      <c r="AA608" s="9" t="s">
        <v>3830</v>
      </c>
    </row>
    <row r="609" spans="27:28">
      <c r="AA609" s="9" t="s">
        <v>3831</v>
      </c>
    </row>
    <row r="610" spans="27:28">
      <c r="AA610" s="9" t="s">
        <v>3832</v>
      </c>
    </row>
    <row r="611" spans="27:28">
      <c r="AA611" s="9" t="s">
        <v>3833</v>
      </c>
    </row>
    <row r="612" spans="27:28">
      <c r="AA612" s="9" t="s">
        <v>3834</v>
      </c>
    </row>
    <row r="613" spans="27:28">
      <c r="AA613" s="9" t="s">
        <v>3835</v>
      </c>
    </row>
    <row r="614" spans="27:28">
      <c r="AA614" s="9" t="s">
        <v>3836</v>
      </c>
    </row>
    <row r="615" spans="27:28">
      <c r="AA615" s="9" t="s">
        <v>3837</v>
      </c>
    </row>
    <row r="616" spans="27:28">
      <c r="AA616" s="9" t="s">
        <v>3838</v>
      </c>
    </row>
    <row r="617" spans="27:28">
      <c r="AA617" s="9" t="s">
        <v>3839</v>
      </c>
    </row>
    <row r="618" spans="27:28">
      <c r="AA618" s="9" t="s">
        <v>3840</v>
      </c>
    </row>
    <row r="619" spans="27:28">
      <c r="AA619" s="9" t="s">
        <v>3841</v>
      </c>
    </row>
    <row r="620" spans="27:28">
      <c r="AA620" s="9" t="s">
        <v>3842</v>
      </c>
      <c r="AB620" s="9">
        <v>4</v>
      </c>
    </row>
    <row r="621" spans="27:28">
      <c r="AA621" s="9" t="s">
        <v>3843</v>
      </c>
    </row>
    <row r="622" spans="27:28">
      <c r="AA622" s="9" t="s">
        <v>3844</v>
      </c>
      <c r="AB622" s="9">
        <v>2</v>
      </c>
    </row>
    <row r="623" spans="27:28">
      <c r="AA623" s="9" t="s">
        <v>3845</v>
      </c>
    </row>
    <row r="624" spans="27:28">
      <c r="AA624" s="9" t="s">
        <v>3846</v>
      </c>
    </row>
    <row r="625" spans="27:28">
      <c r="AA625" s="9" t="s">
        <v>3847</v>
      </c>
      <c r="AB625" s="9">
        <v>4</v>
      </c>
    </row>
    <row r="626" spans="27:28">
      <c r="AA626" s="9" t="s">
        <v>3848</v>
      </c>
    </row>
    <row r="627" spans="27:28">
      <c r="AA627" s="9" t="s">
        <v>3849</v>
      </c>
    </row>
    <row r="628" spans="27:28">
      <c r="AA628" s="9" t="s">
        <v>3850</v>
      </c>
    </row>
    <row r="629" spans="27:28">
      <c r="AA629" s="9" t="s">
        <v>3851</v>
      </c>
    </row>
    <row r="630" spans="27:28">
      <c r="AA630" s="9" t="s">
        <v>3852</v>
      </c>
    </row>
    <row r="631" spans="27:28">
      <c r="AA631" s="9" t="s">
        <v>3853</v>
      </c>
    </row>
    <row r="632" spans="27:28">
      <c r="AA632" s="9" t="s">
        <v>3854</v>
      </c>
    </row>
    <row r="633" spans="27:28">
      <c r="AA633" s="9" t="s">
        <v>3855</v>
      </c>
    </row>
    <row r="634" spans="27:28">
      <c r="AA634" s="9" t="s">
        <v>3856</v>
      </c>
    </row>
    <row r="635" spans="27:28">
      <c r="AA635" s="9" t="s">
        <v>3857</v>
      </c>
    </row>
    <row r="636" spans="27:28">
      <c r="AA636" s="9" t="s">
        <v>3858</v>
      </c>
    </row>
    <row r="637" spans="27:28">
      <c r="AA637" s="9" t="s">
        <v>3859</v>
      </c>
    </row>
    <row r="638" spans="27:28">
      <c r="AA638" s="9" t="s">
        <v>3860</v>
      </c>
    </row>
    <row r="639" spans="27:28">
      <c r="AA639" s="9" t="s">
        <v>3861</v>
      </c>
      <c r="AB639" s="9">
        <v>1</v>
      </c>
    </row>
    <row r="640" spans="27:28">
      <c r="AA640" s="9" t="s">
        <v>3862</v>
      </c>
    </row>
    <row r="641" spans="27:27">
      <c r="AA641" s="9" t="s">
        <v>3863</v>
      </c>
    </row>
    <row r="642" spans="27:27">
      <c r="AA642" s="9" t="s">
        <v>3864</v>
      </c>
    </row>
    <row r="643" spans="27:27">
      <c r="AA643" s="9" t="s">
        <v>3865</v>
      </c>
    </row>
    <row r="644" spans="27:27">
      <c r="AA644" s="9" t="s">
        <v>3866</v>
      </c>
    </row>
    <row r="645" spans="27:27">
      <c r="AA645" s="9" t="s">
        <v>3867</v>
      </c>
    </row>
    <row r="646" spans="27:27">
      <c r="AA646" s="9" t="s">
        <v>3868</v>
      </c>
    </row>
    <row r="647" spans="27:27">
      <c r="AA647" s="9" t="s">
        <v>3869</v>
      </c>
    </row>
    <row r="648" spans="27:27">
      <c r="AA648" s="9" t="s">
        <v>3870</v>
      </c>
    </row>
    <row r="649" spans="27:27">
      <c r="AA649" s="9" t="s">
        <v>3871</v>
      </c>
    </row>
    <row r="650" spans="27:27">
      <c r="AA650" s="9" t="s">
        <v>3872</v>
      </c>
    </row>
    <row r="651" spans="27:27">
      <c r="AA651" s="9" t="s">
        <v>3873</v>
      </c>
    </row>
    <row r="652" spans="27:27">
      <c r="AA652" s="9" t="s">
        <v>3874</v>
      </c>
    </row>
    <row r="653" spans="27:27">
      <c r="AA653" s="9" t="s">
        <v>3875</v>
      </c>
    </row>
    <row r="654" spans="27:27">
      <c r="AA654" s="9" t="s">
        <v>3876</v>
      </c>
    </row>
    <row r="655" spans="27:27">
      <c r="AA655" s="9" t="s">
        <v>3877</v>
      </c>
    </row>
    <row r="656" spans="27:27">
      <c r="AA656" s="9" t="s">
        <v>3878</v>
      </c>
    </row>
    <row r="657" spans="27:27">
      <c r="AA657" s="9" t="s">
        <v>3879</v>
      </c>
    </row>
    <row r="658" spans="27:27">
      <c r="AA658" s="9" t="s">
        <v>3880</v>
      </c>
    </row>
    <row r="659" spans="27:27">
      <c r="AA659" s="9" t="s">
        <v>3881</v>
      </c>
    </row>
    <row r="660" spans="27:27">
      <c r="AA660" s="9" t="s">
        <v>3882</v>
      </c>
    </row>
    <row r="661" spans="27:27">
      <c r="AA661" s="9" t="s">
        <v>3883</v>
      </c>
    </row>
    <row r="662" spans="27:27">
      <c r="AA662" s="9" t="s">
        <v>3884</v>
      </c>
    </row>
    <row r="663" spans="27:27">
      <c r="AA663" s="9" t="s">
        <v>3885</v>
      </c>
    </row>
    <row r="664" spans="27:27">
      <c r="AA664" s="9" t="s">
        <v>3886</v>
      </c>
    </row>
    <row r="665" spans="27:27">
      <c r="AA665" s="9" t="s">
        <v>3887</v>
      </c>
    </row>
    <row r="666" spans="27:27">
      <c r="AA666" s="9" t="s">
        <v>3888</v>
      </c>
    </row>
    <row r="667" spans="27:27">
      <c r="AA667" s="9" t="s">
        <v>3889</v>
      </c>
    </row>
    <row r="668" spans="27:27">
      <c r="AA668" s="9" t="s">
        <v>3890</v>
      </c>
    </row>
    <row r="669" spans="27:27">
      <c r="AA669" s="9" t="s">
        <v>3891</v>
      </c>
    </row>
    <row r="670" spans="27:27">
      <c r="AA670" s="9" t="s">
        <v>3892</v>
      </c>
    </row>
    <row r="671" spans="27:27">
      <c r="AA671" s="9" t="s">
        <v>3893</v>
      </c>
    </row>
    <row r="672" spans="27:27">
      <c r="AA672" s="9" t="s">
        <v>3894</v>
      </c>
    </row>
    <row r="673" spans="27:28">
      <c r="AA673" s="9" t="s">
        <v>3895</v>
      </c>
      <c r="AB673" s="9">
        <v>3</v>
      </c>
    </row>
    <row r="674" spans="27:28">
      <c r="AA674" s="9" t="s">
        <v>3896</v>
      </c>
    </row>
    <row r="675" spans="27:28">
      <c r="AA675" s="9" t="s">
        <v>3897</v>
      </c>
    </row>
    <row r="676" spans="27:28">
      <c r="AA676" s="9" t="s">
        <v>3898</v>
      </c>
    </row>
    <row r="677" spans="27:28">
      <c r="AA677" s="9" t="s">
        <v>3899</v>
      </c>
    </row>
    <row r="678" spans="27:28">
      <c r="AA678" s="9" t="s">
        <v>3900</v>
      </c>
    </row>
    <row r="679" spans="27:28">
      <c r="AA679" s="9" t="s">
        <v>3901</v>
      </c>
    </row>
    <row r="680" spans="27:28">
      <c r="AA680" s="9" t="s">
        <v>3902</v>
      </c>
    </row>
    <row r="681" spans="27:28">
      <c r="AA681" s="9" t="s">
        <v>3903</v>
      </c>
    </row>
    <row r="682" spans="27:28">
      <c r="AA682" s="9" t="s">
        <v>3904</v>
      </c>
    </row>
    <row r="683" spans="27:28">
      <c r="AA683" s="9" t="s">
        <v>3905</v>
      </c>
    </row>
    <row r="684" spans="27:28">
      <c r="AA684" s="9" t="s">
        <v>3906</v>
      </c>
    </row>
    <row r="685" spans="27:28">
      <c r="AA685" s="9" t="s">
        <v>3907</v>
      </c>
    </row>
    <row r="686" spans="27:28">
      <c r="AA686" s="9" t="s">
        <v>3908</v>
      </c>
    </row>
    <row r="687" spans="27:28">
      <c r="AA687" s="9" t="s">
        <v>3909</v>
      </c>
    </row>
    <row r="688" spans="27:28">
      <c r="AA688" s="9" t="s">
        <v>3910</v>
      </c>
    </row>
    <row r="689" spans="27:27">
      <c r="AA689" s="9" t="s">
        <v>3911</v>
      </c>
    </row>
    <row r="690" spans="27:27">
      <c r="AA690" s="9" t="s">
        <v>3912</v>
      </c>
    </row>
    <row r="691" spans="27:27">
      <c r="AA691" s="9" t="s">
        <v>3913</v>
      </c>
    </row>
    <row r="692" spans="27:27">
      <c r="AA692" s="9" t="s">
        <v>3914</v>
      </c>
    </row>
    <row r="693" spans="27:27">
      <c r="AA693" s="9" t="s">
        <v>3915</v>
      </c>
    </row>
    <row r="694" spans="27:27">
      <c r="AA694" s="9" t="s">
        <v>3916</v>
      </c>
    </row>
    <row r="695" spans="27:27">
      <c r="AA695" s="9" t="s">
        <v>3917</v>
      </c>
    </row>
    <row r="696" spans="27:27">
      <c r="AA696" s="9" t="s">
        <v>3918</v>
      </c>
    </row>
    <row r="697" spans="27:27">
      <c r="AA697" s="9" t="s">
        <v>3919</v>
      </c>
    </row>
    <row r="698" spans="27:27">
      <c r="AA698" s="9" t="s">
        <v>3920</v>
      </c>
    </row>
    <row r="699" spans="27:27">
      <c r="AA699" s="9" t="s">
        <v>3921</v>
      </c>
    </row>
    <row r="700" spans="27:27">
      <c r="AA700" s="9" t="s">
        <v>3922</v>
      </c>
    </row>
    <row r="701" spans="27:27">
      <c r="AA701" s="9" t="s">
        <v>3923</v>
      </c>
    </row>
    <row r="702" spans="27:27">
      <c r="AA702" s="9" t="s">
        <v>3924</v>
      </c>
    </row>
    <row r="703" spans="27:27">
      <c r="AA703" s="9" t="s">
        <v>3925</v>
      </c>
    </row>
    <row r="704" spans="27:27">
      <c r="AA704" s="9" t="s">
        <v>3926</v>
      </c>
    </row>
    <row r="705" spans="27:27">
      <c r="AA705" s="9" t="s">
        <v>3927</v>
      </c>
    </row>
    <row r="706" spans="27:27">
      <c r="AA706" s="9" t="s">
        <v>3928</v>
      </c>
    </row>
    <row r="707" spans="27:27">
      <c r="AA707" s="9" t="s">
        <v>3929</v>
      </c>
    </row>
    <row r="708" spans="27:27">
      <c r="AA708" s="9" t="s">
        <v>3930</v>
      </c>
    </row>
    <row r="709" spans="27:27">
      <c r="AA709" s="9" t="s">
        <v>3931</v>
      </c>
    </row>
    <row r="710" spans="27:27">
      <c r="AA710" s="9" t="s">
        <v>3932</v>
      </c>
    </row>
    <row r="711" spans="27:27">
      <c r="AA711" s="9" t="s">
        <v>3933</v>
      </c>
    </row>
    <row r="712" spans="27:27">
      <c r="AA712" s="9" t="s">
        <v>3934</v>
      </c>
    </row>
    <row r="713" spans="27:27">
      <c r="AA713" s="9" t="s">
        <v>3935</v>
      </c>
    </row>
    <row r="714" spans="27:27">
      <c r="AA714" s="9" t="s">
        <v>3936</v>
      </c>
    </row>
    <row r="715" spans="27:27">
      <c r="AA715" s="9" t="s">
        <v>3937</v>
      </c>
    </row>
    <row r="716" spans="27:27">
      <c r="AA716" s="9" t="s">
        <v>3938</v>
      </c>
    </row>
    <row r="717" spans="27:27">
      <c r="AA717" s="9" t="s">
        <v>3939</v>
      </c>
    </row>
    <row r="718" spans="27:27">
      <c r="AA718" s="9" t="s">
        <v>3940</v>
      </c>
    </row>
    <row r="719" spans="27:27">
      <c r="AA719" s="9" t="s">
        <v>3941</v>
      </c>
    </row>
    <row r="720" spans="27:27">
      <c r="AA720" s="9" t="s">
        <v>3942</v>
      </c>
    </row>
    <row r="721" spans="27:28">
      <c r="AA721" s="9" t="s">
        <v>3943</v>
      </c>
    </row>
    <row r="722" spans="27:28">
      <c r="AA722" s="9" t="s">
        <v>3944</v>
      </c>
    </row>
    <row r="723" spans="27:28">
      <c r="AA723" s="9" t="s">
        <v>3945</v>
      </c>
    </row>
    <row r="724" spans="27:28">
      <c r="AA724" s="9" t="s">
        <v>3946</v>
      </c>
    </row>
    <row r="725" spans="27:28">
      <c r="AA725" s="9" t="s">
        <v>3947</v>
      </c>
    </row>
    <row r="726" spans="27:28">
      <c r="AA726" s="9" t="s">
        <v>3948</v>
      </c>
    </row>
    <row r="727" spans="27:28">
      <c r="AA727" s="9" t="s">
        <v>3949</v>
      </c>
      <c r="AB727" s="9">
        <v>2</v>
      </c>
    </row>
    <row r="728" spans="27:28">
      <c r="AA728" s="9" t="s">
        <v>3950</v>
      </c>
    </row>
    <row r="729" spans="27:28">
      <c r="AA729" s="9" t="s">
        <v>3951</v>
      </c>
    </row>
    <row r="730" spans="27:28">
      <c r="AA730" s="9" t="s">
        <v>3952</v>
      </c>
    </row>
    <row r="731" spans="27:28">
      <c r="AA731" s="9" t="s">
        <v>3953</v>
      </c>
    </row>
    <row r="732" spans="27:28">
      <c r="AA732" s="9" t="s">
        <v>3954</v>
      </c>
    </row>
    <row r="733" spans="27:28">
      <c r="AA733" s="9" t="s">
        <v>3955</v>
      </c>
    </row>
    <row r="734" spans="27:28">
      <c r="AA734" s="9" t="s">
        <v>3956</v>
      </c>
    </row>
    <row r="735" spans="27:28">
      <c r="AA735" s="9" t="s">
        <v>3957</v>
      </c>
    </row>
    <row r="736" spans="27:28">
      <c r="AA736" s="9" t="s">
        <v>3958</v>
      </c>
    </row>
    <row r="737" spans="27:28">
      <c r="AA737" s="9" t="s">
        <v>3959</v>
      </c>
    </row>
    <row r="738" spans="27:28">
      <c r="AA738" s="9" t="s">
        <v>3960</v>
      </c>
    </row>
    <row r="739" spans="27:28">
      <c r="AA739" s="9" t="s">
        <v>3961</v>
      </c>
    </row>
    <row r="740" spans="27:28">
      <c r="AA740" s="9" t="s">
        <v>3962</v>
      </c>
    </row>
    <row r="741" spans="27:28">
      <c r="AA741" s="9" t="s">
        <v>3963</v>
      </c>
      <c r="AB741" s="9">
        <v>3</v>
      </c>
    </row>
    <row r="742" spans="27:28">
      <c r="AA742" s="9" t="s">
        <v>3964</v>
      </c>
    </row>
    <row r="743" spans="27:28">
      <c r="AA743" s="9" t="s">
        <v>3965</v>
      </c>
    </row>
    <row r="744" spans="27:28">
      <c r="AA744" s="9" t="s">
        <v>3966</v>
      </c>
    </row>
    <row r="745" spans="27:28">
      <c r="AA745" s="9" t="s">
        <v>3967</v>
      </c>
    </row>
    <row r="746" spans="27:28">
      <c r="AA746" s="9" t="s">
        <v>3968</v>
      </c>
    </row>
    <row r="747" spans="27:28">
      <c r="AA747" s="9" t="s">
        <v>3969</v>
      </c>
    </row>
    <row r="748" spans="27:28">
      <c r="AA748" s="9" t="s">
        <v>3970</v>
      </c>
    </row>
    <row r="749" spans="27:28">
      <c r="AA749" s="9" t="s">
        <v>3971</v>
      </c>
    </row>
    <row r="750" spans="27:28">
      <c r="AA750" s="9" t="s">
        <v>3972</v>
      </c>
    </row>
    <row r="751" spans="27:28">
      <c r="AA751" s="9" t="s">
        <v>3973</v>
      </c>
    </row>
    <row r="752" spans="27:28">
      <c r="AA752" s="9" t="s">
        <v>3974</v>
      </c>
    </row>
    <row r="753" spans="27:27">
      <c r="AA753" s="9" t="s">
        <v>3975</v>
      </c>
    </row>
    <row r="754" spans="27:27">
      <c r="AA754" s="9" t="s">
        <v>3976</v>
      </c>
    </row>
  </sheetData>
  <dataConsolidate/>
  <mergeCells count="4">
    <mergeCell ref="J1:K1"/>
    <mergeCell ref="L1:M1"/>
    <mergeCell ref="F1:G1"/>
    <mergeCell ref="H1:I1"/>
  </mergeCells>
  <conditionalFormatting sqref="B123:B292 B1:B2 B296:B1048576">
    <cfRule type="duplicateValues" dxfId="30" priority="15"/>
    <cfRule type="duplicateValues" dxfId="29" priority="16"/>
  </conditionalFormatting>
  <conditionalFormatting sqref="B3:B292">
    <cfRule type="duplicateValues" dxfId="28" priority="20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57"/>
  <sheetViews>
    <sheetView topLeftCell="A2839" zoomScale="85" zoomScaleNormal="85" workbookViewId="0">
      <selection activeCell="C2854" sqref="C2854"/>
    </sheetView>
  </sheetViews>
  <sheetFormatPr defaultRowHeight="14.25" outlineLevelCol="4"/>
  <cols>
    <col min="1" max="1" width="12.7109375" style="12" customWidth="1"/>
    <col min="2" max="2" width="41.140625" style="12" hidden="1" customWidth="1" outlineLevel="1"/>
    <col min="3" max="3" width="50.140625" style="17" customWidth="1" collapsed="1"/>
    <col min="4" max="4" width="9.140625" style="29" customWidth="1"/>
    <col min="5" max="5" width="13.140625" style="67" customWidth="1"/>
    <col min="6" max="6" width="7.42578125" style="13" customWidth="1"/>
    <col min="7" max="8" width="12.5703125" style="13" hidden="1" customWidth="1" outlineLevel="4"/>
    <col min="9" max="9" width="12.5703125" style="13" hidden="1" customWidth="1" outlineLevel="3" collapsed="1"/>
    <col min="10" max="10" width="12.5703125" style="13" hidden="1" customWidth="1" outlineLevel="3"/>
    <col min="11" max="11" width="12.5703125" style="13" hidden="1" customWidth="1" outlineLevel="2" collapsed="1"/>
    <col min="12" max="12" width="12.5703125" style="13" hidden="1" customWidth="1" outlineLevel="2"/>
    <col min="13" max="13" width="12.5703125" style="13" customWidth="1" outlineLevel="1" collapsed="1"/>
    <col min="14" max="14" width="12.5703125" style="13" customWidth="1" outlineLevel="1"/>
    <col min="15" max="15" width="9.140625" style="13" customWidth="1"/>
    <col min="16" max="16384" width="9.140625" style="13"/>
  </cols>
  <sheetData>
    <row r="1" spans="1:20" s="58" customFormat="1">
      <c r="A1" s="20">
        <f>COUNTA(Table2[//])+ROWS(C$1:C$2)</f>
        <v>2857</v>
      </c>
      <c r="B1" s="20"/>
      <c r="C1" s="55"/>
      <c r="D1" s="56"/>
      <c r="E1" s="57"/>
      <c r="G1" s="108"/>
      <c r="H1" s="108"/>
      <c r="I1" s="59"/>
      <c r="J1" s="59"/>
      <c r="K1" s="108" t="s">
        <v>2483</v>
      </c>
      <c r="L1" s="108"/>
      <c r="M1" s="108"/>
      <c r="N1" s="108"/>
      <c r="O1" s="60"/>
    </row>
    <row r="2" spans="1:20" s="58" customFormat="1">
      <c r="A2" s="20" t="s">
        <v>0</v>
      </c>
      <c r="B2" s="20" t="s">
        <v>2945</v>
      </c>
      <c r="C2" s="55" t="s">
        <v>2491</v>
      </c>
      <c r="D2" s="56" t="s">
        <v>2</v>
      </c>
      <c r="E2" s="57" t="s">
        <v>3</v>
      </c>
      <c r="F2" s="58" t="s">
        <v>4</v>
      </c>
      <c r="G2" s="58" t="s">
        <v>2436</v>
      </c>
      <c r="H2" s="58" t="s">
        <v>2437</v>
      </c>
      <c r="I2" s="58" t="s">
        <v>2438</v>
      </c>
      <c r="J2" s="58" t="s">
        <v>2439</v>
      </c>
      <c r="K2" s="58" t="s">
        <v>2456</v>
      </c>
      <c r="L2" s="58" t="s">
        <v>2455</v>
      </c>
      <c r="M2" s="58" t="s">
        <v>2472</v>
      </c>
      <c r="N2" s="58" t="s">
        <v>2471</v>
      </c>
      <c r="O2" s="58" t="s">
        <v>4105</v>
      </c>
      <c r="P2" s="58" t="s">
        <v>4106</v>
      </c>
      <c r="Q2" s="58" t="s">
        <v>4107</v>
      </c>
      <c r="R2" s="58" t="s">
        <v>4108</v>
      </c>
      <c r="S2" s="58" t="s">
        <v>4109</v>
      </c>
      <c r="T2" s="58" t="s">
        <v>4110</v>
      </c>
    </row>
    <row r="3" spans="1:20">
      <c r="A3" s="12">
        <f>IF(Table2[[#This Row],[TT]]&lt;1,"",COUNT($A$2:$A2)+1)</f>
        <v>1</v>
      </c>
      <c r="B3" s="12" t="str">
        <f>LOWER(SUBSTITUTE(SUBSTITUTE(SUBSTITUTE(SUBSTITUTE(SUBSTITUTE(SUBSTITUTE(SUBSTITUTE(SUBSTITUTE(Table2[[#This Row],[NAMA BARANG]]," ",""),"""",""),"-",""),"/",""),"(",""),")",""),"&amp;",""),",",""))</f>
        <v>abjaddr260kcl</v>
      </c>
      <c r="C3" s="18" t="s">
        <v>99</v>
      </c>
      <c r="D3" s="19">
        <v>5</v>
      </c>
      <c r="E3" s="19" t="s">
        <v>43</v>
      </c>
      <c r="F3" s="80">
        <f>IF(Table2[[#This Row],[M5B]]="",Table2[[#This Row],[M5B_h]],SUM(Table2[[#This Row],[M5B_h]],Table2[[#This Row],[M5B]]))</f>
        <v>5</v>
      </c>
      <c r="H3" s="13" t="str">
        <f>IF(Table2[[#This Row],[M1A]]="","",Table2[[#This Row],[M1A]]-Table2[[#This Row],[AWAL]])</f>
        <v/>
      </c>
      <c r="J3" s="13" t="str">
        <f>IF(Table2[[#This Row],[M2A]]="","",SUM(Table2[[#This Row],[M2A]]-Table2[[#This Row],[M2B_h]]))</f>
        <v/>
      </c>
      <c r="L3" s="13" t="str">
        <f>IF(Table2[[#This Row],[M3A]]="","",SUM(Table2[[#This Row],[M3A]]-Table2[[#This Row],[M3B_h]]))</f>
        <v/>
      </c>
      <c r="N3" s="13" t="str">
        <f>IF(Table2[[#This Row],[M4A]]="","",SUM(Table2[[#This Row],[M4A]]-Table2[[#This Row],[M4B_h]]))</f>
        <v/>
      </c>
      <c r="O3" s="15"/>
      <c r="P3" s="15" t="str">
        <f>IF(Table2[[#This Row],[M5A]]="","",SUM(Table2[[#This Row],[M5A]]-Table2[[#This Row],[M5B_h]]))</f>
        <v/>
      </c>
      <c r="Q3" s="15">
        <f>SUM(Table2[[#This Row],[AWAL]],Table2[[#This Row],[M1B]])</f>
        <v>5</v>
      </c>
      <c r="R3" s="15">
        <f>SUM(Table2[[#This Row],[M2B]],Table2[[#This Row],[M2B_h]])</f>
        <v>5</v>
      </c>
      <c r="S3" s="15">
        <f>SUM(Table2[[#This Row],[M3B]],Table2[[#This Row],[M3B_h]])</f>
        <v>5</v>
      </c>
      <c r="T3" s="15">
        <f>SUM(Table2[[#This Row],[M4B]],Table2[[#This Row],[M4B_h]])</f>
        <v>5</v>
      </c>
    </row>
    <row r="4" spans="1:20">
      <c r="A4" s="14">
        <f>IF(Table2[[#This Row],[TT]]&lt;1,"",COUNT($A$2:$A3)+1)</f>
        <v>2</v>
      </c>
      <c r="B4" s="14" t="str">
        <f>LOWER(SUBSTITUTE(SUBSTITUTE(SUBSTITUTE(SUBSTITUTE(SUBSTITUTE(SUBSTITUTE(SUBSTITUTE(SUBSTITUTE(Table2[[#This Row],[NAMA BARANG]]," ",""),"""",""),"-",""),"/",""),"(",""),")",""),"&amp;",""),",",""))</f>
        <v>abjadangkaabc123dr</v>
      </c>
      <c r="C4" s="18" t="s">
        <v>2441</v>
      </c>
      <c r="D4" s="19">
        <v>1</v>
      </c>
      <c r="E4" s="19" t="s">
        <v>2674</v>
      </c>
      <c r="F4" s="80">
        <f>IF(Table2[[#This Row],[M5B]]="",Table2[[#This Row],[M5B_h]],SUM(Table2[[#This Row],[M5B_h]],Table2[[#This Row],[M5B]]))</f>
        <v>1</v>
      </c>
      <c r="H4" s="15" t="str">
        <f>IF(Table2[[#This Row],[M1A]]="","",Table2[[#This Row],[M1A]]-Table2[[#This Row],[AWAL]])</f>
        <v/>
      </c>
      <c r="J4" s="15" t="str">
        <f>IF(Table2[[#This Row],[M2A]]="","",SUM(Table2[[#This Row],[M2A]]-Table2[[#This Row],[M2B_h]]))</f>
        <v/>
      </c>
      <c r="K4" s="15"/>
      <c r="L4" s="15" t="str">
        <f>IF(Table2[[#This Row],[M3A]]="","",SUM(Table2[[#This Row],[M3A]]-Table2[[#This Row],[M3B_h]]))</f>
        <v/>
      </c>
      <c r="M4" s="15"/>
      <c r="N4" s="15" t="str">
        <f>IF(Table2[[#This Row],[M4A]]="","",SUM(Table2[[#This Row],[M4A]]-Table2[[#This Row],[M4B_h]]))</f>
        <v/>
      </c>
      <c r="O4" s="15"/>
      <c r="P4" s="15" t="str">
        <f>IF(Table2[[#This Row],[M5A]]="","",SUM(Table2[[#This Row],[M5A]]-Table2[[#This Row],[M5B_h]]))</f>
        <v/>
      </c>
      <c r="Q4" s="15">
        <f>SUM(Table2[[#This Row],[AWAL]],Table2[[#This Row],[M1B]])</f>
        <v>1</v>
      </c>
      <c r="R4" s="15">
        <f>SUM(Table2[[#This Row],[M2B]],Table2[[#This Row],[M2B_h]])</f>
        <v>1</v>
      </c>
      <c r="S4" s="15">
        <f>SUM(Table2[[#This Row],[M3B]],Table2[[#This Row],[M3B_h]])</f>
        <v>1</v>
      </c>
      <c r="T4" s="15">
        <f>SUM(Table2[[#This Row],[M4B]],Table2[[#This Row],[M4B_h]])</f>
        <v>1</v>
      </c>
    </row>
    <row r="5" spans="1:20">
      <c r="A5" s="12">
        <f>IF(Table2[[#This Row],[TT]]&lt;1,"",COUNT($A$2:$A4)+1)</f>
        <v>3</v>
      </c>
      <c r="B5" s="12" t="str">
        <f>LOWER(SUBSTITUTE(SUBSTITUTE(SUBSTITUTE(SUBSTITUTE(SUBSTITUTE(SUBSTITUTE(SUBSTITUTE(SUBSTITUTE(Table2[[#This Row],[NAMA BARANG]]," ",""),"""",""),"-",""),"/",""),"(",""),")",""),"&amp;",""),",",""))</f>
        <v>abjadmagnitkb8125</v>
      </c>
      <c r="C5" s="25" t="s">
        <v>100</v>
      </c>
      <c r="D5" s="26">
        <v>2</v>
      </c>
      <c r="E5" s="26" t="s">
        <v>66</v>
      </c>
      <c r="F5" s="80">
        <f>IF(Table2[[#This Row],[M5B]]="",Table2[[#This Row],[M5B_h]],SUM(Table2[[#This Row],[M5B_h]],Table2[[#This Row],[M5B]]))</f>
        <v>2</v>
      </c>
      <c r="H5" s="13" t="str">
        <f>IF(Table2[[#This Row],[M1A]]="","",Table2[[#This Row],[M1A]]-Table2[[#This Row],[AWAL]])</f>
        <v/>
      </c>
      <c r="J5" s="13" t="str">
        <f>IF(Table2[[#This Row],[M2A]]="","",SUM(Table2[[#This Row],[M2A]]-Table2[[#This Row],[M2B_h]]))</f>
        <v/>
      </c>
      <c r="L5" s="13" t="str">
        <f>IF(Table2[[#This Row],[M3A]]="","",SUM(Table2[[#This Row],[M3A]]-Table2[[#This Row],[M3B_h]]))</f>
        <v/>
      </c>
      <c r="N5" s="13" t="str">
        <f>IF(Table2[[#This Row],[M4A]]="","",SUM(Table2[[#This Row],[M4A]]-Table2[[#This Row],[M4B_h]]))</f>
        <v/>
      </c>
      <c r="O5" s="15"/>
      <c r="P5" s="15" t="str">
        <f>IF(Table2[[#This Row],[M5A]]="","",SUM(Table2[[#This Row],[M5A]]-Table2[[#This Row],[M5B_h]]))</f>
        <v/>
      </c>
      <c r="Q5" s="15">
        <f>SUM(Table2[[#This Row],[AWAL]],Table2[[#This Row],[M1B]])</f>
        <v>2</v>
      </c>
      <c r="R5" s="15">
        <f>SUM(Table2[[#This Row],[M2B]],Table2[[#This Row],[M2B_h]])</f>
        <v>2</v>
      </c>
      <c r="S5" s="15">
        <f>SUM(Table2[[#This Row],[M3B]],Table2[[#This Row],[M3B_h]])</f>
        <v>2</v>
      </c>
      <c r="T5" s="15">
        <f>SUM(Table2[[#This Row],[M4B]],Table2[[#This Row],[M4B_h]])</f>
        <v>2</v>
      </c>
    </row>
    <row r="6" spans="1:20">
      <c r="A6" s="39">
        <f>IF(Table2[[#This Row],[TT]]&lt;1,"",COUNT($A$2:$A5)+1)</f>
        <v>4</v>
      </c>
      <c r="B6" s="39" t="str">
        <f>LOWER(SUBSTITUTE(SUBSTITUTE(SUBSTITUTE(SUBSTITUTE(SUBSTITUTE(SUBSTITUTE(SUBSTITUTE(SUBSTITUTE(Table2[[#This Row],[NAMA BARANG]]," ",""),"""",""),"-",""),"/",""),"(",""),")",""),"&amp;",""),",",""))</f>
        <v>acrylic11x16</v>
      </c>
      <c r="C6" s="40" t="s">
        <v>2946</v>
      </c>
      <c r="D6" s="41">
        <v>1</v>
      </c>
      <c r="E6" s="61" t="s">
        <v>2620</v>
      </c>
      <c r="F6" s="81">
        <f>IF(Table2[[#This Row],[M5B]]="",Table2[[#This Row],[M5B_h]],SUM(Table2[[#This Row],[M5B_h]],Table2[[#This Row],[M5B]]))</f>
        <v>1</v>
      </c>
      <c r="G6" s="42"/>
      <c r="H6" s="62" t="str">
        <f>IF(Table2[[#This Row],[M1A]]="","",Table2[[#This Row],[M1A]]-Table2[[#This Row],[AWAL]])</f>
        <v/>
      </c>
      <c r="I6" s="42"/>
      <c r="J6" s="62" t="str">
        <f>IF(Table2[[#This Row],[M2A]]="","",SUM(Table2[[#This Row],[M2A]]-Table2[[#This Row],[M2B_h]]))</f>
        <v/>
      </c>
      <c r="K6" s="42"/>
      <c r="L6" s="62" t="str">
        <f>IF(Table2[[#This Row],[M3A]]="","",SUM(Table2[[#This Row],[M3A]]-Table2[[#This Row],[M3B_h]]))</f>
        <v/>
      </c>
      <c r="M6" s="42"/>
      <c r="N6" s="62" t="str">
        <f>IF(Table2[[#This Row],[M4A]]="","",SUM(Table2[[#This Row],[M4A]]-Table2[[#This Row],[M4B_h]]))</f>
        <v/>
      </c>
      <c r="O6" s="15"/>
      <c r="P6" s="15" t="str">
        <f>IF(Table2[[#This Row],[M5A]]="","",SUM(Table2[[#This Row],[M5A]]-Table2[[#This Row],[M5B_h]]))</f>
        <v/>
      </c>
      <c r="Q6" s="15">
        <f>SUM(Table2[[#This Row],[AWAL]],Table2[[#This Row],[M1B]])</f>
        <v>1</v>
      </c>
      <c r="R6" s="15">
        <f>SUM(Table2[[#This Row],[M2B]],Table2[[#This Row],[M2B_h]])</f>
        <v>1</v>
      </c>
      <c r="S6" s="15">
        <f>SUM(Table2[[#This Row],[M3B]],Table2[[#This Row],[M3B_h]])</f>
        <v>1</v>
      </c>
      <c r="T6" s="15">
        <f>SUM(Table2[[#This Row],[M4B]],Table2[[#This Row],[M4B_h]])</f>
        <v>1</v>
      </c>
    </row>
    <row r="7" spans="1:20">
      <c r="A7" s="46">
        <f>IF(Table2[[#This Row],[TT]]&lt;1,"",COUNT($A$2:$A6)+1)</f>
        <v>5</v>
      </c>
      <c r="B7" s="46" t="str">
        <f>LOWER(SUBSTITUTE(SUBSTITUTE(SUBSTITUTE(SUBSTITUTE(SUBSTITUTE(SUBSTITUTE(SUBSTITUTE(SUBSTITUTE(Table2[[#This Row],[NAMA BARANG]]," ",""),"""",""),"-",""),"/",""),"(",""),")",""),"&amp;",""),",",""))</f>
        <v>acrylic11x21.5</v>
      </c>
      <c r="C7" s="47" t="s">
        <v>3039</v>
      </c>
      <c r="D7" s="48">
        <v>2</v>
      </c>
      <c r="E7" s="63" t="s">
        <v>2620</v>
      </c>
      <c r="F7" s="82">
        <f>IF(Table2[[#This Row],[M5B]]="",Table2[[#This Row],[M5B_h]],SUM(Table2[[#This Row],[M5B_h]],Table2[[#This Row],[M5B]]))</f>
        <v>2</v>
      </c>
      <c r="G7" s="49"/>
      <c r="H7" s="64" t="str">
        <f>IF(Table2[[#This Row],[M1A]]="","",Table2[[#This Row],[M1A]]-Table2[[#This Row],[AWAL]])</f>
        <v/>
      </c>
      <c r="I7" s="49"/>
      <c r="J7" s="64" t="str">
        <f>IF(Table2[[#This Row],[M2A]]="","",SUM(Table2[[#This Row],[M2A]]-Table2[[#This Row],[M2B_h]]))</f>
        <v/>
      </c>
      <c r="K7" s="49"/>
      <c r="L7" s="64" t="str">
        <f>IF(Table2[[#This Row],[M3A]]="","",SUM(Table2[[#This Row],[M3A]]-Table2[[#This Row],[M3B_h]]))</f>
        <v/>
      </c>
      <c r="M7" s="49"/>
      <c r="N7" s="64" t="str">
        <f>IF(Table2[[#This Row],[M4A]]="","",SUM(Table2[[#This Row],[M4A]]-Table2[[#This Row],[M4B_h]]))</f>
        <v/>
      </c>
      <c r="O7" s="15"/>
      <c r="P7" s="15" t="str">
        <f>IF(Table2[[#This Row],[M5A]]="","",SUM(Table2[[#This Row],[M5A]]-Table2[[#This Row],[M5B_h]]))</f>
        <v/>
      </c>
      <c r="Q7" s="15">
        <f>SUM(Table2[[#This Row],[AWAL]],Table2[[#This Row],[M1B]])</f>
        <v>2</v>
      </c>
      <c r="R7" s="15">
        <f>SUM(Table2[[#This Row],[M2B]],Table2[[#This Row],[M2B_h]])</f>
        <v>2</v>
      </c>
      <c r="S7" s="15">
        <f>SUM(Table2[[#This Row],[M3B]],Table2[[#This Row],[M3B_h]])</f>
        <v>2</v>
      </c>
      <c r="T7" s="15">
        <f>SUM(Table2[[#This Row],[M4B]],Table2[[#This Row],[M4B_h]])</f>
        <v>2</v>
      </c>
    </row>
    <row r="8" spans="1:20">
      <c r="A8" s="12">
        <f>IF(Table2[[#This Row],[TT]]&lt;1,"",COUNT($A$2:$A7)+1)</f>
        <v>6</v>
      </c>
      <c r="B8" s="12" t="str">
        <f>LOWER(SUBSTITUTE(SUBSTITUTE(SUBSTITUTE(SUBSTITUTE(SUBSTITUTE(SUBSTITUTE(SUBSTITUTE(SUBSTITUTE(Table2[[#This Row],[NAMA BARANG]]," ",""),"""",""),"-",""),"/",""),"(",""),")",""),"&amp;",""),",",""))</f>
        <v>acrylic15x21</v>
      </c>
      <c r="C8" s="25" t="s">
        <v>101</v>
      </c>
      <c r="D8" s="26">
        <v>5</v>
      </c>
      <c r="E8" s="26" t="s">
        <v>28</v>
      </c>
      <c r="F8" s="80">
        <f>IF(Table2[[#This Row],[M5B]]="",Table2[[#This Row],[M5B_h]],SUM(Table2[[#This Row],[M5B_h]],Table2[[#This Row],[M5B]]))</f>
        <v>3</v>
      </c>
      <c r="G8" s="13">
        <v>4</v>
      </c>
      <c r="H8" s="13">
        <f>IF(Table2[[#This Row],[M1A]]="","",Table2[[#This Row],[M1A]]-Table2[[#This Row],[AWAL]])</f>
        <v>-1</v>
      </c>
      <c r="J8" s="13" t="str">
        <f>IF(Table2[[#This Row],[M2A]]="","",SUM(Table2[[#This Row],[M2A]]-Table2[[#This Row],[M2B_h]]))</f>
        <v/>
      </c>
      <c r="K8" s="13">
        <v>3</v>
      </c>
      <c r="L8" s="13">
        <f>IF(Table2[[#This Row],[M3A]]="","",SUM(Table2[[#This Row],[M3A]]-Table2[[#This Row],[M3B_h]]))</f>
        <v>-1</v>
      </c>
      <c r="N8" s="13" t="str">
        <f>IF(Table2[[#This Row],[M4A]]="","",SUM(Table2[[#This Row],[M4A]]-Table2[[#This Row],[M4B_h]]))</f>
        <v/>
      </c>
      <c r="O8" s="15"/>
      <c r="P8" s="15" t="str">
        <f>IF(Table2[[#This Row],[M5A]]="","",SUM(Table2[[#This Row],[M5A]]-Table2[[#This Row],[M5B_h]]))</f>
        <v/>
      </c>
      <c r="Q8" s="15">
        <f>SUM(Table2[[#This Row],[AWAL]],Table2[[#This Row],[M1B]])</f>
        <v>4</v>
      </c>
      <c r="R8" s="15">
        <f>SUM(Table2[[#This Row],[M2B]],Table2[[#This Row],[M2B_h]])</f>
        <v>4</v>
      </c>
      <c r="S8" s="15">
        <f>SUM(Table2[[#This Row],[M3B]],Table2[[#This Row],[M3B_h]])</f>
        <v>3</v>
      </c>
      <c r="T8" s="15">
        <f>SUM(Table2[[#This Row],[M4B]],Table2[[#This Row],[M4B_h]])</f>
        <v>3</v>
      </c>
    </row>
    <row r="9" spans="1:20">
      <c r="A9" s="12">
        <f>IF(Table2[[#This Row],[TT]]&lt;1,"",COUNT($A$2:$A8)+1)</f>
        <v>7</v>
      </c>
      <c r="B9" s="12" t="str">
        <f>LOWER(SUBSTITUTE(SUBSTITUTE(SUBSTITUTE(SUBSTITUTE(SUBSTITUTE(SUBSTITUTE(SUBSTITUTE(SUBSTITUTE(Table2[[#This Row],[NAMA BARANG]]," ",""),"""",""),"-",""),"/",""),"(",""),")",""),"&amp;",""),",",""))</f>
        <v>acrylic7x10</v>
      </c>
      <c r="C9" s="25" t="s">
        <v>102</v>
      </c>
      <c r="D9" s="26">
        <v>3</v>
      </c>
      <c r="E9" s="26" t="s">
        <v>103</v>
      </c>
      <c r="F9" s="80">
        <f>IF(Table2[[#This Row],[M5B]]="",Table2[[#This Row],[M5B_h]],SUM(Table2[[#This Row],[M5B_h]],Table2[[#This Row],[M5B]]))</f>
        <v>2</v>
      </c>
      <c r="H9" s="13" t="str">
        <f>IF(Table2[[#This Row],[M1A]]="","",Table2[[#This Row],[M1A]]-Table2[[#This Row],[AWAL]])</f>
        <v/>
      </c>
      <c r="J9" s="13" t="str">
        <f>IF(Table2[[#This Row],[M2A]]="","",SUM(Table2[[#This Row],[M2A]]-Table2[[#This Row],[M2B_h]]))</f>
        <v/>
      </c>
      <c r="K9" s="13">
        <v>2</v>
      </c>
      <c r="L9" s="13">
        <f>IF(Table2[[#This Row],[M3A]]="","",SUM(Table2[[#This Row],[M3A]]-Table2[[#This Row],[M3B_h]]))</f>
        <v>-1</v>
      </c>
      <c r="N9" s="13" t="str">
        <f>IF(Table2[[#This Row],[M4A]]="","",SUM(Table2[[#This Row],[M4A]]-Table2[[#This Row],[M4B_h]]))</f>
        <v/>
      </c>
      <c r="O9" s="15"/>
      <c r="P9" s="15" t="str">
        <f>IF(Table2[[#This Row],[M5A]]="","",SUM(Table2[[#This Row],[M5A]]-Table2[[#This Row],[M5B_h]]))</f>
        <v/>
      </c>
      <c r="Q9" s="15">
        <f>SUM(Table2[[#This Row],[AWAL]],Table2[[#This Row],[M1B]])</f>
        <v>3</v>
      </c>
      <c r="R9" s="15">
        <f>SUM(Table2[[#This Row],[M2B]],Table2[[#This Row],[M2B_h]])</f>
        <v>3</v>
      </c>
      <c r="S9" s="15">
        <f>SUM(Table2[[#This Row],[M3B]],Table2[[#This Row],[M3B_h]])</f>
        <v>2</v>
      </c>
      <c r="T9" s="15">
        <f>SUM(Table2[[#This Row],[M4B]],Table2[[#This Row],[M4B_h]])</f>
        <v>2</v>
      </c>
    </row>
    <row r="10" spans="1:20">
      <c r="A10" s="12">
        <f>IF(Table2[[#This Row],[TT]]&lt;1,"",COUNT($A$2:$A9)+1)</f>
        <v>8</v>
      </c>
      <c r="B10" s="12" t="str">
        <f>LOWER(SUBSTITUTE(SUBSTITUTE(SUBSTITUTE(SUBSTITUTE(SUBSTITUTE(SUBSTITUTE(SUBSTITUTE(SUBSTITUTE(Table2[[#This Row],[NAMA BARANG]]," ",""),"""",""),"-",""),"/",""),"(",""),")",""),"&amp;",""),",",""))</f>
        <v>acrylic8x20</v>
      </c>
      <c r="C10" s="25" t="s">
        <v>104</v>
      </c>
      <c r="D10" s="26">
        <v>9</v>
      </c>
      <c r="E10" s="26" t="s">
        <v>88</v>
      </c>
      <c r="F10" s="80">
        <f>IF(Table2[[#This Row],[M5B]]="",Table2[[#This Row],[M5B_h]],SUM(Table2[[#This Row],[M5B_h]],Table2[[#This Row],[M5B]]))</f>
        <v>9</v>
      </c>
      <c r="H10" s="13" t="str">
        <f>IF(Table2[[#This Row],[M1A]]="","",Table2[[#This Row],[M1A]]-Table2[[#This Row],[AWAL]])</f>
        <v/>
      </c>
      <c r="J10" s="13" t="str">
        <f>IF(Table2[[#This Row],[M2A]]="","",SUM(Table2[[#This Row],[M2A]]-Table2[[#This Row],[M2B_h]]))</f>
        <v/>
      </c>
      <c r="L10" s="13" t="str">
        <f>IF(Table2[[#This Row],[M3A]]="","",SUM(Table2[[#This Row],[M3A]]-Table2[[#This Row],[M3B_h]]))</f>
        <v/>
      </c>
      <c r="N10" s="13" t="str">
        <f>IF(Table2[[#This Row],[M4A]]="","",SUM(Table2[[#This Row],[M4A]]-Table2[[#This Row],[M4B_h]]))</f>
        <v/>
      </c>
      <c r="O10" s="15"/>
      <c r="P10" s="15" t="str">
        <f>IF(Table2[[#This Row],[M5A]]="","",SUM(Table2[[#This Row],[M5A]]-Table2[[#This Row],[M5B_h]]))</f>
        <v/>
      </c>
      <c r="Q10" s="15">
        <f>SUM(Table2[[#This Row],[AWAL]],Table2[[#This Row],[M1B]])</f>
        <v>9</v>
      </c>
      <c r="R10" s="15">
        <f>SUM(Table2[[#This Row],[M2B]],Table2[[#This Row],[M2B_h]])</f>
        <v>9</v>
      </c>
      <c r="S10" s="15">
        <f>SUM(Table2[[#This Row],[M3B]],Table2[[#This Row],[M3B_h]])</f>
        <v>9</v>
      </c>
      <c r="T10" s="15">
        <f>SUM(Table2[[#This Row],[M4B]],Table2[[#This Row],[M4B_h]])</f>
        <v>9</v>
      </c>
    </row>
    <row r="11" spans="1:20">
      <c r="A11" s="12">
        <f>IF(Table2[[#This Row],[TT]]&lt;1,"",COUNT($A$2:$A10)+1)</f>
        <v>9</v>
      </c>
      <c r="B11" s="12" t="str">
        <f>LOWER(SUBSTITUTE(SUBSTITUTE(SUBSTITUTE(SUBSTITUTE(SUBSTITUTE(SUBSTITUTE(SUBSTITUTE(SUBSTITUTE(Table2[[#This Row],[NAMA BARANG]]," ",""),"""",""),"-",""),"/",""),"(",""),")",""),"&amp;",""),",",""))</f>
        <v>acrylic8x25</v>
      </c>
      <c r="C11" s="18" t="s">
        <v>105</v>
      </c>
      <c r="D11" s="19">
        <v>17</v>
      </c>
      <c r="E11" s="19" t="s">
        <v>88</v>
      </c>
      <c r="F11" s="80">
        <f>IF(Table2[[#This Row],[M5B]]="",Table2[[#This Row],[M5B_h]],SUM(Table2[[#This Row],[M5B_h]],Table2[[#This Row],[M5B]]))</f>
        <v>16</v>
      </c>
      <c r="H11" s="13" t="str">
        <f>IF(Table2[[#This Row],[M1A]]="","",Table2[[#This Row],[M1A]]-Table2[[#This Row],[AWAL]])</f>
        <v/>
      </c>
      <c r="J11" s="13" t="str">
        <f>IF(Table2[[#This Row],[M2A]]="","",SUM(Table2[[#This Row],[M2A]]-Table2[[#This Row],[M2B_h]]))</f>
        <v/>
      </c>
      <c r="K11" s="13">
        <v>16</v>
      </c>
      <c r="L11" s="13">
        <f>IF(Table2[[#This Row],[M3A]]="","",SUM(Table2[[#This Row],[M3A]]-Table2[[#This Row],[M3B_h]]))</f>
        <v>-1</v>
      </c>
      <c r="N11" s="13" t="str">
        <f>IF(Table2[[#This Row],[M4A]]="","",SUM(Table2[[#This Row],[M4A]]-Table2[[#This Row],[M4B_h]]))</f>
        <v/>
      </c>
      <c r="O11" s="15"/>
      <c r="P11" s="15" t="str">
        <f>IF(Table2[[#This Row],[M5A]]="","",SUM(Table2[[#This Row],[M5A]]-Table2[[#This Row],[M5B_h]]))</f>
        <v/>
      </c>
      <c r="Q11" s="15">
        <f>SUM(Table2[[#This Row],[AWAL]],Table2[[#This Row],[M1B]])</f>
        <v>17</v>
      </c>
      <c r="R11" s="15">
        <f>SUM(Table2[[#This Row],[M2B]],Table2[[#This Row],[M2B_h]])</f>
        <v>17</v>
      </c>
      <c r="S11" s="15">
        <f>SUM(Table2[[#This Row],[M3B]],Table2[[#This Row],[M3B_h]])</f>
        <v>16</v>
      </c>
      <c r="T11" s="15">
        <f>SUM(Table2[[#This Row],[M4B]],Table2[[#This Row],[M4B_h]])</f>
        <v>16</v>
      </c>
    </row>
    <row r="12" spans="1:20">
      <c r="A12" s="12">
        <f>IF(Table2[[#This Row],[TT]]&lt;1,"",COUNT($A$2:$A11)+1)</f>
        <v>10</v>
      </c>
      <c r="B12" s="12" t="str">
        <f>LOWER(SUBSTITUTE(SUBSTITUTE(SUBSTITUTE(SUBSTITUTE(SUBSTITUTE(SUBSTITUTE(SUBSTITUTE(SUBSTITUTE(Table2[[#This Row],[NAMA BARANG]]," ",""),"""",""),"-",""),"/",""),"(",""),")",""),"&amp;",""),",",""))</f>
        <v>acrylic8x30</v>
      </c>
      <c r="C12" s="18" t="s">
        <v>106</v>
      </c>
      <c r="D12" s="19">
        <v>18</v>
      </c>
      <c r="E12" s="19" t="s">
        <v>88</v>
      </c>
      <c r="F12" s="80">
        <f>IF(Table2[[#This Row],[M5B]]="",Table2[[#This Row],[M5B_h]],SUM(Table2[[#This Row],[M5B_h]],Table2[[#This Row],[M5B]]))</f>
        <v>18</v>
      </c>
      <c r="H12" s="13" t="str">
        <f>IF(Table2[[#This Row],[M1A]]="","",Table2[[#This Row],[M1A]]-Table2[[#This Row],[AWAL]])</f>
        <v/>
      </c>
      <c r="J12" s="13" t="str">
        <f>IF(Table2[[#This Row],[M2A]]="","",SUM(Table2[[#This Row],[M2A]]-Table2[[#This Row],[M2B_h]]))</f>
        <v/>
      </c>
      <c r="L12" s="13" t="str">
        <f>IF(Table2[[#This Row],[M3A]]="","",SUM(Table2[[#This Row],[M3A]]-Table2[[#This Row],[M3B_h]]))</f>
        <v/>
      </c>
      <c r="N12" s="13" t="str">
        <f>IF(Table2[[#This Row],[M4A]]="","",SUM(Table2[[#This Row],[M4A]]-Table2[[#This Row],[M4B_h]]))</f>
        <v/>
      </c>
      <c r="O12" s="15"/>
      <c r="P12" s="15" t="str">
        <f>IF(Table2[[#This Row],[M5A]]="","",SUM(Table2[[#This Row],[M5A]]-Table2[[#This Row],[M5B_h]]))</f>
        <v/>
      </c>
      <c r="Q12" s="15">
        <f>SUM(Table2[[#This Row],[AWAL]],Table2[[#This Row],[M1B]])</f>
        <v>18</v>
      </c>
      <c r="R12" s="15">
        <f>SUM(Table2[[#This Row],[M2B]],Table2[[#This Row],[M2B_h]])</f>
        <v>18</v>
      </c>
      <c r="S12" s="15">
        <f>SUM(Table2[[#This Row],[M3B]],Table2[[#This Row],[M3B_h]])</f>
        <v>18</v>
      </c>
      <c r="T12" s="15">
        <f>SUM(Table2[[#This Row],[M4B]],Table2[[#This Row],[M4B_h]])</f>
        <v>18</v>
      </c>
    </row>
    <row r="13" spans="1:20">
      <c r="A13" s="12">
        <f>IF(Table2[[#This Row],[TT]]&lt;1,"",COUNT($A$2:$A12)+1)</f>
        <v>11</v>
      </c>
      <c r="B13" s="12" t="str">
        <f>LOWER(SUBSTITUTE(SUBSTITUTE(SUBSTITUTE(SUBSTITUTE(SUBSTITUTE(SUBSTITUTE(SUBSTITUTE(SUBSTITUTE(Table2[[#This Row],[NAMA BARANG]]," ",""),"""",""),"-",""),"/",""),"(",""),")",""),"&amp;",""),",",""))</f>
        <v>acrylicmarries81212wbiasa</v>
      </c>
      <c r="C13" s="18" t="s">
        <v>107</v>
      </c>
      <c r="D13" s="19">
        <v>21</v>
      </c>
      <c r="E13" s="19">
        <v>60</v>
      </c>
      <c r="F13" s="80">
        <f>IF(Table2[[#This Row],[M5B]]="",Table2[[#This Row],[M5B_h]],SUM(Table2[[#This Row],[M5B_h]],Table2[[#This Row],[M5B]]))</f>
        <v>13</v>
      </c>
      <c r="G13" s="13">
        <v>18</v>
      </c>
      <c r="H13" s="13">
        <f>IF(Table2[[#This Row],[M1A]]="","",Table2[[#This Row],[M1A]]-Table2[[#This Row],[AWAL]])</f>
        <v>-3</v>
      </c>
      <c r="I13" s="13">
        <v>15</v>
      </c>
      <c r="J13" s="13">
        <f>IF(Table2[[#This Row],[M2A]]="","",SUM(Table2[[#This Row],[M2A]]-Table2[[#This Row],[M2B_h]]))</f>
        <v>-3</v>
      </c>
      <c r="K13" s="13">
        <v>13</v>
      </c>
      <c r="L13" s="13">
        <f>IF(Table2[[#This Row],[M3A]]="","",SUM(Table2[[#This Row],[M3A]]-Table2[[#This Row],[M3B_h]]))</f>
        <v>-2</v>
      </c>
      <c r="N13" s="13" t="str">
        <f>IF(Table2[[#This Row],[M4A]]="","",SUM(Table2[[#This Row],[M4A]]-Table2[[#This Row],[M4B_h]]))</f>
        <v/>
      </c>
      <c r="O13" s="15"/>
      <c r="P13" s="15" t="str">
        <f>IF(Table2[[#This Row],[M5A]]="","",SUM(Table2[[#This Row],[M5A]]-Table2[[#This Row],[M5B_h]]))</f>
        <v/>
      </c>
      <c r="Q13" s="15">
        <f>SUM(Table2[[#This Row],[AWAL]],Table2[[#This Row],[M1B]])</f>
        <v>18</v>
      </c>
      <c r="R13" s="15">
        <f>SUM(Table2[[#This Row],[M2B]],Table2[[#This Row],[M2B_h]])</f>
        <v>15</v>
      </c>
      <c r="S13" s="15">
        <f>SUM(Table2[[#This Row],[M3B]],Table2[[#This Row],[M3B_h]])</f>
        <v>13</v>
      </c>
      <c r="T13" s="15">
        <f>SUM(Table2[[#This Row],[M4B]],Table2[[#This Row],[M4B_h]])</f>
        <v>13</v>
      </c>
    </row>
    <row r="14" spans="1:20">
      <c r="A14" s="12">
        <f>IF(Table2[[#This Row],[TT]]&lt;1,"",COUNT($A$2:$A13)+1)</f>
        <v>12</v>
      </c>
      <c r="B14" s="12" t="str">
        <f>LOWER(SUBSTITUTE(SUBSTITUTE(SUBSTITUTE(SUBSTITUTE(SUBSTITUTE(SUBSTITUTE(SUBSTITUTE(SUBSTITUTE(Table2[[#This Row],[NAMA BARANG]]," ",""),"""",""),"-",""),"/",""),"(",""),")",""),"&amp;",""),",",""))</f>
        <v>acrylicmarries81818w</v>
      </c>
      <c r="C14" s="18" t="s">
        <v>108</v>
      </c>
      <c r="D14" s="19">
        <v>80</v>
      </c>
      <c r="E14" s="19" t="s">
        <v>109</v>
      </c>
      <c r="F14" s="80">
        <f>IF(Table2[[#This Row],[M5B]]="",Table2[[#This Row],[M5B_h]],SUM(Table2[[#This Row],[M5B_h]],Table2[[#This Row],[M5B]]))</f>
        <v>78</v>
      </c>
      <c r="H14" s="13" t="str">
        <f>IF(Table2[[#This Row],[M1A]]="","",Table2[[#This Row],[M1A]]-Table2[[#This Row],[AWAL]])</f>
        <v/>
      </c>
      <c r="I14" s="13">
        <v>78</v>
      </c>
      <c r="J14" s="13">
        <f>IF(Table2[[#This Row],[M2A]]="","",SUM(Table2[[#This Row],[M2A]]-Table2[[#This Row],[M2B_h]]))</f>
        <v>-2</v>
      </c>
      <c r="L14" s="13" t="str">
        <f>IF(Table2[[#This Row],[M3A]]="","",SUM(Table2[[#This Row],[M3A]]-Table2[[#This Row],[M3B_h]]))</f>
        <v/>
      </c>
      <c r="N14" s="13" t="str">
        <f>IF(Table2[[#This Row],[M4A]]="","",SUM(Table2[[#This Row],[M4A]]-Table2[[#This Row],[M4B_h]]))</f>
        <v/>
      </c>
      <c r="O14" s="15"/>
      <c r="P14" s="15" t="str">
        <f>IF(Table2[[#This Row],[M5A]]="","",SUM(Table2[[#This Row],[M5A]]-Table2[[#This Row],[M5B_h]]))</f>
        <v/>
      </c>
      <c r="Q14" s="15">
        <f>SUM(Table2[[#This Row],[AWAL]],Table2[[#This Row],[M1B]])</f>
        <v>80</v>
      </c>
      <c r="R14" s="15">
        <f>SUM(Table2[[#This Row],[M2B]],Table2[[#This Row],[M2B_h]])</f>
        <v>78</v>
      </c>
      <c r="S14" s="15">
        <f>SUM(Table2[[#This Row],[M3B]],Table2[[#This Row],[M3B_h]])</f>
        <v>78</v>
      </c>
      <c r="T14" s="15">
        <f>SUM(Table2[[#This Row],[M4B]],Table2[[#This Row],[M4B_h]])</f>
        <v>78</v>
      </c>
    </row>
    <row r="15" spans="1:20">
      <c r="A15" s="12" t="str">
        <f>IF(Table2[[#This Row],[TT]]&lt;1,"",COUNT($A$2:$A14)+1)</f>
        <v/>
      </c>
      <c r="B15" s="12" t="str">
        <f>LOWER(SUBSTITUTE(SUBSTITUTE(SUBSTITUTE(SUBSTITUTE(SUBSTITUTE(SUBSTITUTE(SUBSTITUTE(SUBSTITUTE(Table2[[#This Row],[NAMA BARANG]]," ",""),"""",""),"-",""),"/",""),"(",""),")",""),"&amp;",""),",",""))</f>
        <v>acrylicnt21x30</v>
      </c>
      <c r="C15" s="18" t="s">
        <v>110</v>
      </c>
      <c r="D15" s="19"/>
      <c r="E15" s="19" t="s">
        <v>48</v>
      </c>
      <c r="F15" s="80">
        <f>IF(Table2[[#This Row],[M5B]]="",Table2[[#This Row],[M5B_h]],SUM(Table2[[#This Row],[M5B_h]],Table2[[#This Row],[M5B]]))</f>
        <v>0</v>
      </c>
      <c r="H15" s="13" t="str">
        <f>IF(Table2[[#This Row],[M1A]]="","",Table2[[#This Row],[M1A]]-Table2[[#This Row],[AWAL]])</f>
        <v/>
      </c>
      <c r="J15" s="13" t="str">
        <f>IF(Table2[[#This Row],[M2A]]="","",SUM(Table2[[#This Row],[M2A]]-Table2[[#This Row],[M2B_h]]))</f>
        <v/>
      </c>
      <c r="L15" s="13" t="str">
        <f>IF(Table2[[#This Row],[M3A]]="","",SUM(Table2[[#This Row],[M3A]]-Table2[[#This Row],[M3B_h]]))</f>
        <v/>
      </c>
      <c r="N15" s="13" t="str">
        <f>IF(Table2[[#This Row],[M4A]]="","",SUM(Table2[[#This Row],[M4A]]-Table2[[#This Row],[M4B_h]]))</f>
        <v/>
      </c>
      <c r="O15" s="15"/>
      <c r="P15" s="15" t="str">
        <f>IF(Table2[[#This Row],[M5A]]="","",SUM(Table2[[#This Row],[M5A]]-Table2[[#This Row],[M5B_h]]))</f>
        <v/>
      </c>
      <c r="Q15" s="15">
        <f>SUM(Table2[[#This Row],[AWAL]],Table2[[#This Row],[M1B]])</f>
        <v>0</v>
      </c>
      <c r="R15" s="15">
        <f>SUM(Table2[[#This Row],[M2B]],Table2[[#This Row],[M2B_h]])</f>
        <v>0</v>
      </c>
      <c r="S15" s="15">
        <f>SUM(Table2[[#This Row],[M3B]],Table2[[#This Row],[M3B_h]])</f>
        <v>0</v>
      </c>
      <c r="T15" s="15">
        <f>SUM(Table2[[#This Row],[M4B]],Table2[[#This Row],[M4B_h]])</f>
        <v>0</v>
      </c>
    </row>
    <row r="16" spans="1:20">
      <c r="A16" s="12">
        <f>IF(Table2[[#This Row],[TT]]&lt;1,"",COUNT($A$2:$A15)+1)</f>
        <v>13</v>
      </c>
      <c r="B16" s="12" t="str">
        <f>LOWER(SUBSTITUTE(SUBSTITUTE(SUBSTITUTE(SUBSTITUTE(SUBSTITUTE(SUBSTITUTE(SUBSTITUTE(SUBSTITUTE(Table2[[#This Row],[NAMA BARANG]]," ",""),"""",""),"-",""),"/",""),"(",""),")",""),"&amp;",""),",",""))</f>
        <v>acrylicnt7x20</v>
      </c>
      <c r="C16" s="18" t="s">
        <v>111</v>
      </c>
      <c r="D16" s="19">
        <v>3</v>
      </c>
      <c r="E16" s="19" t="s">
        <v>88</v>
      </c>
      <c r="F16" s="80">
        <f>IF(Table2[[#This Row],[M5B]]="",Table2[[#This Row],[M5B_h]],SUM(Table2[[#This Row],[M5B_h]],Table2[[#This Row],[M5B]]))</f>
        <v>3</v>
      </c>
      <c r="H16" s="13" t="str">
        <f>IF(Table2[[#This Row],[M1A]]="","",Table2[[#This Row],[M1A]]-Table2[[#This Row],[AWAL]])</f>
        <v/>
      </c>
      <c r="J16" s="13" t="str">
        <f>IF(Table2[[#This Row],[M2A]]="","",SUM(Table2[[#This Row],[M2A]]-Table2[[#This Row],[M2B_h]]))</f>
        <v/>
      </c>
      <c r="L16" s="13" t="str">
        <f>IF(Table2[[#This Row],[M3A]]="","",SUM(Table2[[#This Row],[M3A]]-Table2[[#This Row],[M3B_h]]))</f>
        <v/>
      </c>
      <c r="N16" s="13" t="str">
        <f>IF(Table2[[#This Row],[M4A]]="","",SUM(Table2[[#This Row],[M4A]]-Table2[[#This Row],[M4B_h]]))</f>
        <v/>
      </c>
      <c r="O16" s="15"/>
      <c r="P16" s="15" t="str">
        <f>IF(Table2[[#This Row],[M5A]]="","",SUM(Table2[[#This Row],[M5A]]-Table2[[#This Row],[M5B_h]]))</f>
        <v/>
      </c>
      <c r="Q16" s="15">
        <f>SUM(Table2[[#This Row],[AWAL]],Table2[[#This Row],[M1B]])</f>
        <v>3</v>
      </c>
      <c r="R16" s="15">
        <f>SUM(Table2[[#This Row],[M2B]],Table2[[#This Row],[M2B_h]])</f>
        <v>3</v>
      </c>
      <c r="S16" s="15">
        <f>SUM(Table2[[#This Row],[M3B]],Table2[[#This Row],[M3B_h]])</f>
        <v>3</v>
      </c>
      <c r="T16" s="15">
        <f>SUM(Table2[[#This Row],[M4B]],Table2[[#This Row],[M4B_h]])</f>
        <v>3</v>
      </c>
    </row>
    <row r="17" spans="1:20">
      <c r="A17" s="12">
        <f>IF(Table2[[#This Row],[TT]]&lt;1,"",COUNT($A$2:$A16)+1)</f>
        <v>14</v>
      </c>
      <c r="B17" s="12" t="str">
        <f>LOWER(SUBSTITUTE(SUBSTITUTE(SUBSTITUTE(SUBSTITUTE(SUBSTITUTE(SUBSTITUTE(SUBSTITUTE(SUBSTITUTE(Table2[[#This Row],[NAMA BARANG]]," ",""),"""",""),"-",""),"/",""),"(",""),")",""),"&amp;",""),",",""))</f>
        <v>acrylicnt7x25</v>
      </c>
      <c r="C17" s="25" t="s">
        <v>112</v>
      </c>
      <c r="D17" s="26">
        <v>19</v>
      </c>
      <c r="E17" s="26" t="s">
        <v>88</v>
      </c>
      <c r="F17" s="80">
        <f>IF(Table2[[#This Row],[M5B]]="",Table2[[#This Row],[M5B_h]],SUM(Table2[[#This Row],[M5B_h]],Table2[[#This Row],[M5B]]))</f>
        <v>18</v>
      </c>
      <c r="H17" s="13" t="str">
        <f>IF(Table2[[#This Row],[M1A]]="","",Table2[[#This Row],[M1A]]-Table2[[#This Row],[AWAL]])</f>
        <v/>
      </c>
      <c r="J17" s="13" t="str">
        <f>IF(Table2[[#This Row],[M2A]]="","",SUM(Table2[[#This Row],[M2A]]-Table2[[#This Row],[M2B_h]]))</f>
        <v/>
      </c>
      <c r="L17" s="13" t="str">
        <f>IF(Table2[[#This Row],[M3A]]="","",SUM(Table2[[#This Row],[M3A]]-Table2[[#This Row],[M3B_h]]))</f>
        <v/>
      </c>
      <c r="M17" s="13">
        <v>18</v>
      </c>
      <c r="N17" s="13">
        <f>IF(Table2[[#This Row],[M4A]]="","",SUM(Table2[[#This Row],[M4A]]-Table2[[#This Row],[M4B_h]]))</f>
        <v>-1</v>
      </c>
      <c r="O17" s="15"/>
      <c r="P17" s="15" t="str">
        <f>IF(Table2[[#This Row],[M5A]]="","",SUM(Table2[[#This Row],[M5A]]-Table2[[#This Row],[M5B_h]]))</f>
        <v/>
      </c>
      <c r="Q17" s="15">
        <f>SUM(Table2[[#This Row],[AWAL]],Table2[[#This Row],[M1B]])</f>
        <v>19</v>
      </c>
      <c r="R17" s="15">
        <f>SUM(Table2[[#This Row],[M2B]],Table2[[#This Row],[M2B_h]])</f>
        <v>19</v>
      </c>
      <c r="S17" s="15">
        <f>SUM(Table2[[#This Row],[M3B]],Table2[[#This Row],[M3B_h]])</f>
        <v>19</v>
      </c>
      <c r="T17" s="15">
        <f>SUM(Table2[[#This Row],[M4B]],Table2[[#This Row],[M4B_h]])</f>
        <v>18</v>
      </c>
    </row>
    <row r="18" spans="1:20">
      <c r="A18" s="12">
        <f>IF(Table2[[#This Row],[TT]]&lt;1,"",COUNT($A$2:$A17)+1)</f>
        <v>15</v>
      </c>
      <c r="B18" s="12" t="str">
        <f>LOWER(SUBSTITUTE(SUBSTITUTE(SUBSTITUTE(SUBSTITUTE(SUBSTITUTE(SUBSTITUTE(SUBSTITUTE(SUBSTITUTE(Table2[[#This Row],[NAMA BARANG]]," ",""),"""",""),"-",""),"/",""),"(",""),")",""),"&amp;",""),",",""))</f>
        <v>acrylicnt7x30</v>
      </c>
      <c r="C18" s="25" t="s">
        <v>113</v>
      </c>
      <c r="D18" s="26">
        <v>19</v>
      </c>
      <c r="E18" s="26" t="s">
        <v>88</v>
      </c>
      <c r="F18" s="80">
        <f>IF(Table2[[#This Row],[M5B]]="",Table2[[#This Row],[M5B_h]],SUM(Table2[[#This Row],[M5B_h]],Table2[[#This Row],[M5B]]))</f>
        <v>19</v>
      </c>
      <c r="H18" s="13" t="str">
        <f>IF(Table2[[#This Row],[M1A]]="","",Table2[[#This Row],[M1A]]-Table2[[#This Row],[AWAL]])</f>
        <v/>
      </c>
      <c r="J18" s="13" t="str">
        <f>IF(Table2[[#This Row],[M2A]]="","",SUM(Table2[[#This Row],[M2A]]-Table2[[#This Row],[M2B_h]]))</f>
        <v/>
      </c>
      <c r="L18" s="13" t="str">
        <f>IF(Table2[[#This Row],[M3A]]="","",SUM(Table2[[#This Row],[M3A]]-Table2[[#This Row],[M3B_h]]))</f>
        <v/>
      </c>
      <c r="N18" s="13" t="str">
        <f>IF(Table2[[#This Row],[M4A]]="","",SUM(Table2[[#This Row],[M4A]]-Table2[[#This Row],[M4B_h]]))</f>
        <v/>
      </c>
      <c r="O18" s="15"/>
      <c r="P18" s="15" t="str">
        <f>IF(Table2[[#This Row],[M5A]]="","",SUM(Table2[[#This Row],[M5A]]-Table2[[#This Row],[M5B_h]]))</f>
        <v/>
      </c>
      <c r="Q18" s="15">
        <f>SUM(Table2[[#This Row],[AWAL]],Table2[[#This Row],[M1B]])</f>
        <v>19</v>
      </c>
      <c r="R18" s="15">
        <f>SUM(Table2[[#This Row],[M2B]],Table2[[#This Row],[M2B_h]])</f>
        <v>19</v>
      </c>
      <c r="S18" s="15">
        <f>SUM(Table2[[#This Row],[M3B]],Table2[[#This Row],[M3B_h]])</f>
        <v>19</v>
      </c>
      <c r="T18" s="15">
        <f>SUM(Table2[[#This Row],[M4B]],Table2[[#This Row],[M4B_h]])</f>
        <v>19</v>
      </c>
    </row>
    <row r="19" spans="1:20">
      <c r="A19" s="14">
        <f>IF(Table2[[#This Row],[TT]]&lt;1,"",COUNT($A$2:$A18)+1)</f>
        <v>16</v>
      </c>
      <c r="B19" s="14" t="str">
        <f>LOWER(SUBSTITUTE(SUBSTITUTE(SUBSTITUTE(SUBSTITUTE(SUBSTITUTE(SUBSTITUTE(SUBSTITUTE(SUBSTITUTE(Table2[[#This Row],[NAMA BARANG]]," ",""),"""",""),"-",""),"/",""),"(",""),")",""),"&amp;",""),",",""))</f>
        <v>acrylictf001</v>
      </c>
      <c r="C19" s="25" t="s">
        <v>114</v>
      </c>
      <c r="D19" s="26">
        <v>82</v>
      </c>
      <c r="E19" s="26" t="s">
        <v>75</v>
      </c>
      <c r="F19" s="80">
        <f>IF(Table2[[#This Row],[M5B]]="",Table2[[#This Row],[M5B_h]],SUM(Table2[[#This Row],[M5B_h]],Table2[[#This Row],[M5B]]))</f>
        <v>62</v>
      </c>
      <c r="H19" s="15" t="str">
        <f>IF(Table2[[#This Row],[M1A]]="","",Table2[[#This Row],[M1A]]-Table2[[#This Row],[AWAL]])</f>
        <v/>
      </c>
      <c r="I19" s="13">
        <v>78</v>
      </c>
      <c r="J19" s="15">
        <f>IF(Table2[[#This Row],[M2A]]="","",SUM(Table2[[#This Row],[M2A]]-Table2[[#This Row],[M2B_h]]))</f>
        <v>-4</v>
      </c>
      <c r="K19" s="15">
        <v>71</v>
      </c>
      <c r="L19" s="15">
        <f>IF(Table2[[#This Row],[M3A]]="","",SUM(Table2[[#This Row],[M3A]]-Table2[[#This Row],[M3B_h]]))</f>
        <v>-7</v>
      </c>
      <c r="M19" s="15">
        <v>62</v>
      </c>
      <c r="N19" s="15">
        <f>IF(Table2[[#This Row],[M4A]]="","",SUM(Table2[[#This Row],[M4A]]-Table2[[#This Row],[M4B_h]]))</f>
        <v>-9</v>
      </c>
      <c r="O19" s="15"/>
      <c r="P19" s="15" t="str">
        <f>IF(Table2[[#This Row],[M5A]]="","",SUM(Table2[[#This Row],[M5A]]-Table2[[#This Row],[M5B_h]]))</f>
        <v/>
      </c>
      <c r="Q19" s="15">
        <f>SUM(Table2[[#This Row],[AWAL]],Table2[[#This Row],[M1B]])</f>
        <v>82</v>
      </c>
      <c r="R19" s="15">
        <f>SUM(Table2[[#This Row],[M2B]],Table2[[#This Row],[M2B_h]])</f>
        <v>78</v>
      </c>
      <c r="S19" s="15">
        <f>SUM(Table2[[#This Row],[M3B]],Table2[[#This Row],[M3B_h]])</f>
        <v>71</v>
      </c>
      <c r="T19" s="15">
        <f>SUM(Table2[[#This Row],[M4B]],Table2[[#This Row],[M4B_h]])</f>
        <v>62</v>
      </c>
    </row>
    <row r="20" spans="1:20">
      <c r="A20" s="12">
        <f>IF(Table2[[#This Row],[TT]]&lt;1,"",COUNT($A$2:$A19)+1)</f>
        <v>17</v>
      </c>
      <c r="B20" s="12" t="str">
        <f>LOWER(SUBSTITUTE(SUBSTITUTE(SUBSTITUTE(SUBSTITUTE(SUBSTITUTE(SUBSTITUTE(SUBSTITUTE(SUBSTITUTE(Table2[[#This Row],[NAMA BARANG]]," ",""),"""",""),"-",""),"/",""),"(",""),")",""),"&amp;",""),",",""))</f>
        <v>acrylictf002</v>
      </c>
      <c r="C20" s="18" t="s">
        <v>115</v>
      </c>
      <c r="D20" s="19">
        <v>33</v>
      </c>
      <c r="E20" s="19" t="s">
        <v>28</v>
      </c>
      <c r="F20" s="80">
        <f>IF(Table2[[#This Row],[M5B]]="",Table2[[#This Row],[M5B_h]],SUM(Table2[[#This Row],[M5B_h]],Table2[[#This Row],[M5B]]))</f>
        <v>55</v>
      </c>
      <c r="H20" s="13" t="str">
        <f>IF(Table2[[#This Row],[M1A]]="","",Table2[[#This Row],[M1A]]-Table2[[#This Row],[AWAL]])</f>
        <v/>
      </c>
      <c r="I20" s="13">
        <v>58</v>
      </c>
      <c r="J20" s="13">
        <f>IF(Table2[[#This Row],[M2A]]="","",SUM(Table2[[#This Row],[M2A]]-Table2[[#This Row],[M2B_h]]))</f>
        <v>25</v>
      </c>
      <c r="K20" s="13">
        <v>57</v>
      </c>
      <c r="L20" s="13">
        <f>IF(Table2[[#This Row],[M3A]]="","",SUM(Table2[[#This Row],[M3A]]-Table2[[#This Row],[M3B_h]]))</f>
        <v>-1</v>
      </c>
      <c r="M20" s="13">
        <v>55</v>
      </c>
      <c r="N20" s="13">
        <f>IF(Table2[[#This Row],[M4A]]="","",SUM(Table2[[#This Row],[M4A]]-Table2[[#This Row],[M4B_h]]))</f>
        <v>-2</v>
      </c>
      <c r="O20" s="15"/>
      <c r="P20" s="15" t="str">
        <f>IF(Table2[[#This Row],[M5A]]="","",SUM(Table2[[#This Row],[M5A]]-Table2[[#This Row],[M5B_h]]))</f>
        <v/>
      </c>
      <c r="Q20" s="15">
        <f>SUM(Table2[[#This Row],[AWAL]],Table2[[#This Row],[M1B]])</f>
        <v>33</v>
      </c>
      <c r="R20" s="15">
        <f>SUM(Table2[[#This Row],[M2B]],Table2[[#This Row],[M2B_h]])</f>
        <v>58</v>
      </c>
      <c r="S20" s="15">
        <f>SUM(Table2[[#This Row],[M3B]],Table2[[#This Row],[M3B_h]])</f>
        <v>57</v>
      </c>
      <c r="T20" s="15">
        <f>SUM(Table2[[#This Row],[M4B]],Table2[[#This Row],[M4B_h]])</f>
        <v>55</v>
      </c>
    </row>
    <row r="21" spans="1:20">
      <c r="A21" s="12">
        <f>IF(Table2[[#This Row],[TT]]&lt;1,"",COUNT($A$2:$A20)+1)</f>
        <v>18</v>
      </c>
      <c r="B21" s="12" t="str">
        <f>LOWER(SUBSTITUTE(SUBSTITUTE(SUBSTITUTE(SUBSTITUTE(SUBSTITUTE(SUBSTITUTE(SUBSTITUTE(SUBSTITUTE(Table2[[#This Row],[NAMA BARANG]]," ",""),"""",""),"-",""),"/",""),"(",""),")",""),"&amp;",""),",",""))</f>
        <v>acrylicvtech</v>
      </c>
      <c r="C21" s="18" t="s">
        <v>2428</v>
      </c>
      <c r="D21" s="19">
        <v>239</v>
      </c>
      <c r="E21" s="19" t="s">
        <v>2675</v>
      </c>
      <c r="F21" s="80">
        <f>IF(Table2[[#This Row],[M5B]]="",Table2[[#This Row],[M5B_h]],SUM(Table2[[#This Row],[M5B_h]],Table2[[#This Row],[M5B]]))</f>
        <v>225</v>
      </c>
      <c r="H21" s="15" t="str">
        <f>IF(Table2[[#This Row],[M1A]]="","",Table2[[#This Row],[M1A]]-Table2[[#This Row],[AWAL]])</f>
        <v/>
      </c>
      <c r="I21" s="13">
        <v>236</v>
      </c>
      <c r="J21" s="13">
        <f>IF(Table2[[#This Row],[M2A]]="","",SUM(Table2[[#This Row],[M2A]]-Table2[[#This Row],[M2B_h]]))</f>
        <v>-3</v>
      </c>
      <c r="K21" s="13">
        <v>230</v>
      </c>
      <c r="L21" s="13">
        <f>IF(Table2[[#This Row],[M3A]]="","",SUM(Table2[[#This Row],[M3A]]-Table2[[#This Row],[M3B_h]]))</f>
        <v>-6</v>
      </c>
      <c r="M21" s="13">
        <v>225</v>
      </c>
      <c r="N21" s="13">
        <f>IF(Table2[[#This Row],[M4A]]="","",SUM(Table2[[#This Row],[M4A]]-Table2[[#This Row],[M4B_h]]))</f>
        <v>-5</v>
      </c>
      <c r="O21" s="15"/>
      <c r="P21" s="15" t="str">
        <f>IF(Table2[[#This Row],[M5A]]="","",SUM(Table2[[#This Row],[M5A]]-Table2[[#This Row],[M5B_h]]))</f>
        <v/>
      </c>
      <c r="Q21" s="15">
        <f>SUM(Table2[[#This Row],[AWAL]],Table2[[#This Row],[M1B]])</f>
        <v>239</v>
      </c>
      <c r="R21" s="15">
        <f>SUM(Table2[[#This Row],[M2B]],Table2[[#This Row],[M2B_h]])</f>
        <v>236</v>
      </c>
      <c r="S21" s="15">
        <f>SUM(Table2[[#This Row],[M3B]],Table2[[#This Row],[M3B_h]])</f>
        <v>230</v>
      </c>
      <c r="T21" s="15">
        <f>SUM(Table2[[#This Row],[M4B]],Table2[[#This Row],[M4B_h]])</f>
        <v>225</v>
      </c>
    </row>
    <row r="22" spans="1:20">
      <c r="A22" s="12">
        <f>IF(Table2[[#This Row],[TT]]&lt;1,"",COUNT($A$2:$A21)+1)</f>
        <v>19</v>
      </c>
      <c r="B22" s="12" t="str">
        <f>LOWER(SUBSTITUTE(SUBSTITUTE(SUBSTITUTE(SUBSTITUTE(SUBSTITUTE(SUBSTITUTE(SUBSTITUTE(SUBSTITUTE(Table2[[#This Row],[NAMA BARANG]]," ",""),"""",""),"-",""),"/",""),"(",""),")",""),"&amp;",""),",",""))</f>
        <v>address107rapico</v>
      </c>
      <c r="C22" s="18" t="s">
        <v>116</v>
      </c>
      <c r="D22" s="19">
        <v>1</v>
      </c>
      <c r="E22" s="19" t="s">
        <v>117</v>
      </c>
      <c r="F22" s="80">
        <f>IF(Table2[[#This Row],[M5B]]="",Table2[[#This Row],[M5B_h]],SUM(Table2[[#This Row],[M5B_h]],Table2[[#This Row],[M5B]]))</f>
        <v>1</v>
      </c>
      <c r="H22" s="13" t="str">
        <f>IF(Table2[[#This Row],[M1A]]="","",Table2[[#This Row],[M1A]]-Table2[[#This Row],[AWAL]])</f>
        <v/>
      </c>
      <c r="J22" s="13" t="str">
        <f>IF(Table2[[#This Row],[M2A]]="","",SUM(Table2[[#This Row],[M2A]]-Table2[[#This Row],[M2B_h]]))</f>
        <v/>
      </c>
      <c r="L22" s="13" t="str">
        <f>IF(Table2[[#This Row],[M3A]]="","",SUM(Table2[[#This Row],[M3A]]-Table2[[#This Row],[M3B_h]]))</f>
        <v/>
      </c>
      <c r="N22" s="13" t="str">
        <f>IF(Table2[[#This Row],[M4A]]="","",SUM(Table2[[#This Row],[M4A]]-Table2[[#This Row],[M4B_h]]))</f>
        <v/>
      </c>
      <c r="O22" s="15"/>
      <c r="P22" s="15" t="str">
        <f>IF(Table2[[#This Row],[M5A]]="","",SUM(Table2[[#This Row],[M5A]]-Table2[[#This Row],[M5B_h]]))</f>
        <v/>
      </c>
      <c r="Q22" s="15">
        <f>SUM(Table2[[#This Row],[AWAL]],Table2[[#This Row],[M1B]])</f>
        <v>1</v>
      </c>
      <c r="R22" s="15">
        <f>SUM(Table2[[#This Row],[M2B]],Table2[[#This Row],[M2B_h]])</f>
        <v>1</v>
      </c>
      <c r="S22" s="15">
        <f>SUM(Table2[[#This Row],[M3B]],Table2[[#This Row],[M3B_h]])</f>
        <v>1</v>
      </c>
      <c r="T22" s="15">
        <f>SUM(Table2[[#This Row],[M4B]],Table2[[#This Row],[M4B_h]])</f>
        <v>1</v>
      </c>
    </row>
    <row r="23" spans="1:20">
      <c r="A23" s="12">
        <f>IF(Table2[[#This Row],[TT]]&lt;1,"",COUNT($A$2:$A22)+1)</f>
        <v>20</v>
      </c>
      <c r="B23" s="12" t="str">
        <f>LOWER(SUBSTITUTE(SUBSTITUTE(SUBSTITUTE(SUBSTITUTE(SUBSTITUTE(SUBSTITUTE(SUBSTITUTE(SUBSTITUTE(Table2[[#This Row],[NAMA BARANG]]," ",""),"""",""),"-",""),"/",""),"(",""),")",""),"&amp;",""),",",""))</f>
        <v>addressfancypkcholo106</v>
      </c>
      <c r="C23" s="18" t="s">
        <v>118</v>
      </c>
      <c r="D23" s="19">
        <v>1</v>
      </c>
      <c r="E23" s="19" t="s">
        <v>119</v>
      </c>
      <c r="F23" s="80">
        <f>IF(Table2[[#This Row],[M5B]]="",Table2[[#This Row],[M5B_h]],SUM(Table2[[#This Row],[M5B_h]],Table2[[#This Row],[M5B]]))</f>
        <v>1</v>
      </c>
      <c r="H23" s="13" t="str">
        <f>IF(Table2[[#This Row],[M1A]]="","",Table2[[#This Row],[M1A]]-Table2[[#This Row],[AWAL]])</f>
        <v/>
      </c>
      <c r="J23" s="13" t="str">
        <f>IF(Table2[[#This Row],[M2A]]="","",SUM(Table2[[#This Row],[M2A]]-Table2[[#This Row],[M2B_h]]))</f>
        <v/>
      </c>
      <c r="L23" s="13" t="str">
        <f>IF(Table2[[#This Row],[M3A]]="","",SUM(Table2[[#This Row],[M3A]]-Table2[[#This Row],[M3B_h]]))</f>
        <v/>
      </c>
      <c r="N23" s="13" t="str">
        <f>IF(Table2[[#This Row],[M4A]]="","",SUM(Table2[[#This Row],[M4A]]-Table2[[#This Row],[M4B_h]]))</f>
        <v/>
      </c>
      <c r="O23" s="15"/>
      <c r="P23" s="15" t="str">
        <f>IF(Table2[[#This Row],[M5A]]="","",SUM(Table2[[#This Row],[M5A]]-Table2[[#This Row],[M5B_h]]))</f>
        <v/>
      </c>
      <c r="Q23" s="15">
        <f>SUM(Table2[[#This Row],[AWAL]],Table2[[#This Row],[M1B]])</f>
        <v>1</v>
      </c>
      <c r="R23" s="15">
        <f>SUM(Table2[[#This Row],[M2B]],Table2[[#This Row],[M2B_h]])</f>
        <v>1</v>
      </c>
      <c r="S23" s="15">
        <f>SUM(Table2[[#This Row],[M3B]],Table2[[#This Row],[M3B_h]])</f>
        <v>1</v>
      </c>
      <c r="T23" s="15">
        <f>SUM(Table2[[#This Row],[M4B]],Table2[[#This Row],[M4B_h]])</f>
        <v>1</v>
      </c>
    </row>
    <row r="24" spans="1:20">
      <c r="A24" s="12">
        <f>IF(Table2[[#This Row],[TT]]&lt;1,"",COUNT($A$2:$A23)+1)</f>
        <v>21</v>
      </c>
      <c r="B24" s="12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4" s="18" t="s">
        <v>120</v>
      </c>
      <c r="D24" s="19">
        <v>1</v>
      </c>
      <c r="E24" s="19" t="s">
        <v>121</v>
      </c>
      <c r="F24" s="80">
        <f>IF(Table2[[#This Row],[M5B]]="",Table2[[#This Row],[M5B_h]],SUM(Table2[[#This Row],[M5B_h]],Table2[[#This Row],[M5B]]))</f>
        <v>1</v>
      </c>
      <c r="H24" s="13" t="str">
        <f>IF(Table2[[#This Row],[M1A]]="","",Table2[[#This Row],[M1A]]-Table2[[#This Row],[AWAL]])</f>
        <v/>
      </c>
      <c r="J24" s="13" t="str">
        <f>IF(Table2[[#This Row],[M2A]]="","",SUM(Table2[[#This Row],[M2A]]-Table2[[#This Row],[M2B_h]]))</f>
        <v/>
      </c>
      <c r="L24" s="13" t="str">
        <f>IF(Table2[[#This Row],[M3A]]="","",SUM(Table2[[#This Row],[M3A]]-Table2[[#This Row],[M3B_h]]))</f>
        <v/>
      </c>
      <c r="N24" s="13" t="str">
        <f>IF(Table2[[#This Row],[M4A]]="","",SUM(Table2[[#This Row],[M4A]]-Table2[[#This Row],[M4B_h]]))</f>
        <v/>
      </c>
      <c r="O24" s="15"/>
      <c r="P24" s="15" t="str">
        <f>IF(Table2[[#This Row],[M5A]]="","",SUM(Table2[[#This Row],[M5A]]-Table2[[#This Row],[M5B_h]]))</f>
        <v/>
      </c>
      <c r="Q24" s="15">
        <f>SUM(Table2[[#This Row],[AWAL]],Table2[[#This Row],[M1B]])</f>
        <v>1</v>
      </c>
      <c r="R24" s="15">
        <f>SUM(Table2[[#This Row],[M2B]],Table2[[#This Row],[M2B_h]])</f>
        <v>1</v>
      </c>
      <c r="S24" s="15">
        <f>SUM(Table2[[#This Row],[M3B]],Table2[[#This Row],[M3B_h]])</f>
        <v>1</v>
      </c>
      <c r="T24" s="15">
        <f>SUM(Table2[[#This Row],[M4B]],Table2[[#This Row],[M4B_h]])</f>
        <v>1</v>
      </c>
    </row>
    <row r="25" spans="1:20">
      <c r="A25" s="12">
        <f>IF(Table2[[#This Row],[TT]]&lt;1,"",COUNT($A$2:$A24)+1)</f>
        <v>22</v>
      </c>
      <c r="B25" s="12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5" s="18" t="s">
        <v>120</v>
      </c>
      <c r="D25" s="19">
        <v>1</v>
      </c>
      <c r="E25" s="19" t="s">
        <v>2676</v>
      </c>
      <c r="F25" s="80">
        <f>IF(Table2[[#This Row],[M5B]]="",Table2[[#This Row],[M5B_h]],SUM(Table2[[#This Row],[M5B_h]],Table2[[#This Row],[M5B]]))</f>
        <v>1</v>
      </c>
      <c r="H25" s="13" t="str">
        <f>IF(Table2[[#This Row],[M1A]]="","",Table2[[#This Row],[M1A]]-Table2[[#This Row],[AWAL]])</f>
        <v/>
      </c>
      <c r="J25" s="13" t="str">
        <f>IF(Table2[[#This Row],[M2A]]="","",SUM(Table2[[#This Row],[M2A]]-Table2[[#This Row],[M2B_h]]))</f>
        <v/>
      </c>
      <c r="L25" s="13" t="str">
        <f>IF(Table2[[#This Row],[M3A]]="","",SUM(Table2[[#This Row],[M3A]]-Table2[[#This Row],[M3B_h]]))</f>
        <v/>
      </c>
      <c r="N25" s="13" t="str">
        <f>IF(Table2[[#This Row],[M4A]]="","",SUM(Table2[[#This Row],[M4A]]-Table2[[#This Row],[M4B_h]]))</f>
        <v/>
      </c>
      <c r="O25" s="15"/>
      <c r="P25" s="15" t="str">
        <f>IF(Table2[[#This Row],[M5A]]="","",SUM(Table2[[#This Row],[M5A]]-Table2[[#This Row],[M5B_h]]))</f>
        <v/>
      </c>
      <c r="Q25" s="15">
        <f>SUM(Table2[[#This Row],[AWAL]],Table2[[#This Row],[M1B]])</f>
        <v>1</v>
      </c>
      <c r="R25" s="15">
        <f>SUM(Table2[[#This Row],[M2B]],Table2[[#This Row],[M2B_h]])</f>
        <v>1</v>
      </c>
      <c r="S25" s="15">
        <f>SUM(Table2[[#This Row],[M3B]],Table2[[#This Row],[M3B_h]])</f>
        <v>1</v>
      </c>
      <c r="T25" s="15">
        <f>SUM(Table2[[#This Row],[M4B]],Table2[[#This Row],[M4B_h]])</f>
        <v>1</v>
      </c>
    </row>
    <row r="26" spans="1:20">
      <c r="A26" s="12">
        <f>IF(Table2[[#This Row],[TT]]&lt;1,"",COUNT($A$2:$A25)+1)</f>
        <v>23</v>
      </c>
      <c r="B26" s="12" t="str">
        <f>LOWER(SUBSTITUTE(SUBSTITUTE(SUBSTITUTE(SUBSTITUTE(SUBSTITUTE(SUBSTITUTE(SUBSTITUTE(SUBSTITUTE(Table2[[#This Row],[NAMA BARANG]]," ",""),"""",""),"-",""),"/",""),"(",""),")",""),"&amp;",""),",",""))</f>
        <v>addressfancywtpholo106</v>
      </c>
      <c r="C26" s="18" t="s">
        <v>122</v>
      </c>
      <c r="D26" s="19">
        <v>4</v>
      </c>
      <c r="E26" s="19" t="s">
        <v>123</v>
      </c>
      <c r="F26" s="80">
        <f>IF(Table2[[#This Row],[M5B]]="",Table2[[#This Row],[M5B_h]],SUM(Table2[[#This Row],[M5B_h]],Table2[[#This Row],[M5B]]))</f>
        <v>4</v>
      </c>
      <c r="H26" s="13" t="str">
        <f>IF(Table2[[#This Row],[M1A]]="","",Table2[[#This Row],[M1A]]-Table2[[#This Row],[AWAL]])</f>
        <v/>
      </c>
      <c r="J26" s="13" t="str">
        <f>IF(Table2[[#This Row],[M2A]]="","",SUM(Table2[[#This Row],[M2A]]-Table2[[#This Row],[M2B_h]]))</f>
        <v/>
      </c>
      <c r="L26" s="13" t="str">
        <f>IF(Table2[[#This Row],[M3A]]="","",SUM(Table2[[#This Row],[M3A]]-Table2[[#This Row],[M3B_h]]))</f>
        <v/>
      </c>
      <c r="N26" s="13" t="str">
        <f>IF(Table2[[#This Row],[M4A]]="","",SUM(Table2[[#This Row],[M4A]]-Table2[[#This Row],[M4B_h]]))</f>
        <v/>
      </c>
      <c r="O26" s="15"/>
      <c r="P26" s="15" t="str">
        <f>IF(Table2[[#This Row],[M5A]]="","",SUM(Table2[[#This Row],[M5A]]-Table2[[#This Row],[M5B_h]]))</f>
        <v/>
      </c>
      <c r="Q26" s="15">
        <f>SUM(Table2[[#This Row],[AWAL]],Table2[[#This Row],[M1B]])</f>
        <v>4</v>
      </c>
      <c r="R26" s="15">
        <f>SUM(Table2[[#This Row],[M2B]],Table2[[#This Row],[M2B_h]])</f>
        <v>4</v>
      </c>
      <c r="S26" s="15">
        <f>SUM(Table2[[#This Row],[M3B]],Table2[[#This Row],[M3B_h]])</f>
        <v>4</v>
      </c>
      <c r="T26" s="15">
        <f>SUM(Table2[[#This Row],[M4B]],Table2[[#This Row],[M4B_h]])</f>
        <v>4</v>
      </c>
    </row>
    <row r="27" spans="1:20">
      <c r="A27" s="12">
        <f>IF(Table2[[#This Row],[TT]]&lt;1,"",COUNT($A$2:$A26)+1)</f>
        <v>24</v>
      </c>
      <c r="B27" s="12" t="str">
        <f>LOWER(SUBSTITUTE(SUBSTITUTE(SUBSTITUTE(SUBSTITUTE(SUBSTITUTE(SUBSTITUTE(SUBSTITUTE(SUBSTITUTE(Table2[[#This Row],[NAMA BARANG]]," ",""),"""",""),"-",""),"/",""),"(",""),")",""),"&amp;",""),",",""))</f>
        <v>addresshkmill2000</v>
      </c>
      <c r="C27" s="18" t="s">
        <v>124</v>
      </c>
      <c r="D27" s="19">
        <v>12</v>
      </c>
      <c r="E27" s="19" t="s">
        <v>125</v>
      </c>
      <c r="F27" s="80">
        <f>IF(Table2[[#This Row],[M5B]]="",Table2[[#This Row],[M5B_h]],SUM(Table2[[#This Row],[M5B_h]],Table2[[#This Row],[M5B]]))</f>
        <v>12</v>
      </c>
      <c r="H27" s="13" t="str">
        <f>IF(Table2[[#This Row],[M1A]]="","",Table2[[#This Row],[M1A]]-Table2[[#This Row],[AWAL]])</f>
        <v/>
      </c>
      <c r="J27" s="13" t="str">
        <f>IF(Table2[[#This Row],[M2A]]="","",SUM(Table2[[#This Row],[M2A]]-Table2[[#This Row],[M2B_h]]))</f>
        <v/>
      </c>
      <c r="L27" s="13" t="str">
        <f>IF(Table2[[#This Row],[M3A]]="","",SUM(Table2[[#This Row],[M3A]]-Table2[[#This Row],[M3B_h]]))</f>
        <v/>
      </c>
      <c r="N27" s="13" t="str">
        <f>IF(Table2[[#This Row],[M4A]]="","",SUM(Table2[[#This Row],[M4A]]-Table2[[#This Row],[M4B_h]]))</f>
        <v/>
      </c>
      <c r="O27" s="15"/>
      <c r="P27" s="15" t="str">
        <f>IF(Table2[[#This Row],[M5A]]="","",SUM(Table2[[#This Row],[M5A]]-Table2[[#This Row],[M5B_h]]))</f>
        <v/>
      </c>
      <c r="Q27" s="15">
        <f>SUM(Table2[[#This Row],[AWAL]],Table2[[#This Row],[M1B]])</f>
        <v>12</v>
      </c>
      <c r="R27" s="15">
        <f>SUM(Table2[[#This Row],[M2B]],Table2[[#This Row],[M2B_h]])</f>
        <v>12</v>
      </c>
      <c r="S27" s="15">
        <f>SUM(Table2[[#This Row],[M3B]],Table2[[#This Row],[M3B_h]])</f>
        <v>12</v>
      </c>
      <c r="T27" s="15">
        <f>SUM(Table2[[#This Row],[M4B]],Table2[[#This Row],[M4B_h]])</f>
        <v>12</v>
      </c>
    </row>
    <row r="28" spans="1:20">
      <c r="A28" s="12">
        <f>IF(Table2[[#This Row],[TT]]&lt;1,"",COUNT($A$2:$A27)+1)</f>
        <v>25</v>
      </c>
      <c r="B28" s="12" t="str">
        <f>LOWER(SUBSTITUTE(SUBSTITUTE(SUBSTITUTE(SUBSTITUTE(SUBSTITUTE(SUBSTITUTE(SUBSTITUTE(SUBSTITUTE(Table2[[#This Row],[NAMA BARANG]]," ",""),"""",""),"-",""),"/",""),"(",""),")",""),"&amp;",""),",",""))</f>
        <v>addresskacax1002+indeks</v>
      </c>
      <c r="C28" s="18" t="s">
        <v>126</v>
      </c>
      <c r="D28" s="19">
        <v>1</v>
      </c>
      <c r="E28" s="19" t="s">
        <v>127</v>
      </c>
      <c r="F28" s="80">
        <f>IF(Table2[[#This Row],[M5B]]="",Table2[[#This Row],[M5B_h]],SUM(Table2[[#This Row],[M5B_h]],Table2[[#This Row],[M5B]]))</f>
        <v>1</v>
      </c>
      <c r="H28" s="13" t="str">
        <f>IF(Table2[[#This Row],[M1A]]="","",Table2[[#This Row],[M1A]]-Table2[[#This Row],[AWAL]])</f>
        <v/>
      </c>
      <c r="J28" s="13" t="str">
        <f>IF(Table2[[#This Row],[M2A]]="","",SUM(Table2[[#This Row],[M2A]]-Table2[[#This Row],[M2B_h]]))</f>
        <v/>
      </c>
      <c r="L28" s="13" t="str">
        <f>IF(Table2[[#This Row],[M3A]]="","",SUM(Table2[[#This Row],[M3A]]-Table2[[#This Row],[M3B_h]]))</f>
        <v/>
      </c>
      <c r="N28" s="13" t="str">
        <f>IF(Table2[[#This Row],[M4A]]="","",SUM(Table2[[#This Row],[M4A]]-Table2[[#This Row],[M4B_h]]))</f>
        <v/>
      </c>
      <c r="O28" s="15"/>
      <c r="P28" s="15" t="str">
        <f>IF(Table2[[#This Row],[M5A]]="","",SUM(Table2[[#This Row],[M5A]]-Table2[[#This Row],[M5B_h]]))</f>
        <v/>
      </c>
      <c r="Q28" s="15">
        <f>SUM(Table2[[#This Row],[AWAL]],Table2[[#This Row],[M1B]])</f>
        <v>1</v>
      </c>
      <c r="R28" s="15">
        <f>SUM(Table2[[#This Row],[M2B]],Table2[[#This Row],[M2B_h]])</f>
        <v>1</v>
      </c>
      <c r="S28" s="15">
        <f>SUM(Table2[[#This Row],[M3B]],Table2[[#This Row],[M3B_h]])</f>
        <v>1</v>
      </c>
      <c r="T28" s="15">
        <f>SUM(Table2[[#This Row],[M4B]],Table2[[#This Row],[M4B_h]])</f>
        <v>1</v>
      </c>
    </row>
    <row r="29" spans="1:20">
      <c r="A29" s="12">
        <f>IF(Table2[[#This Row],[TT]]&lt;1,"",COUNT($A$2:$A28)+1)</f>
        <v>26</v>
      </c>
      <c r="B29" s="12" t="str">
        <f>LOWER(SUBSTITUTE(SUBSTITUTE(SUBSTITUTE(SUBSTITUTE(SUBSTITUTE(SUBSTITUTE(SUBSTITUTE(SUBSTITUTE(Table2[[#This Row],[NAMA BARANG]]," ",""),"""",""),"-",""),"/",""),"(",""),")",""),"&amp;",""),",",""))</f>
        <v>addressmagnit056gantkunci</v>
      </c>
      <c r="C29" s="18" t="s">
        <v>128</v>
      </c>
      <c r="D29" s="19">
        <v>14</v>
      </c>
      <c r="E29" s="19" t="s">
        <v>129</v>
      </c>
      <c r="F29" s="80">
        <f>IF(Table2[[#This Row],[M5B]]="",Table2[[#This Row],[M5B_h]],SUM(Table2[[#This Row],[M5B_h]],Table2[[#This Row],[M5B]]))</f>
        <v>14</v>
      </c>
      <c r="H29" s="13" t="str">
        <f>IF(Table2[[#This Row],[M1A]]="","",Table2[[#This Row],[M1A]]-Table2[[#This Row],[AWAL]])</f>
        <v/>
      </c>
      <c r="J29" s="13" t="str">
        <f>IF(Table2[[#This Row],[M2A]]="","",SUM(Table2[[#This Row],[M2A]]-Table2[[#This Row],[M2B_h]]))</f>
        <v/>
      </c>
      <c r="L29" s="13" t="str">
        <f>IF(Table2[[#This Row],[M3A]]="","",SUM(Table2[[#This Row],[M3A]]-Table2[[#This Row],[M3B_h]]))</f>
        <v/>
      </c>
      <c r="N29" s="13" t="str">
        <f>IF(Table2[[#This Row],[M4A]]="","",SUM(Table2[[#This Row],[M4A]]-Table2[[#This Row],[M4B_h]]))</f>
        <v/>
      </c>
      <c r="O29" s="15"/>
      <c r="P29" s="15" t="str">
        <f>IF(Table2[[#This Row],[M5A]]="","",SUM(Table2[[#This Row],[M5A]]-Table2[[#This Row],[M5B_h]]))</f>
        <v/>
      </c>
      <c r="Q29" s="15">
        <f>SUM(Table2[[#This Row],[AWAL]],Table2[[#This Row],[M1B]])</f>
        <v>14</v>
      </c>
      <c r="R29" s="15">
        <f>SUM(Table2[[#This Row],[M2B]],Table2[[#This Row],[M2B_h]])</f>
        <v>14</v>
      </c>
      <c r="S29" s="15">
        <f>SUM(Table2[[#This Row],[M3B]],Table2[[#This Row],[M3B_h]])</f>
        <v>14</v>
      </c>
      <c r="T29" s="15">
        <f>SUM(Table2[[#This Row],[M4B]],Table2[[#This Row],[M4B_h]])</f>
        <v>14</v>
      </c>
    </row>
    <row r="30" spans="1:20">
      <c r="A30" s="12">
        <f>IF(Table2[[#This Row],[TT]]&lt;1,"",COUNT($A$2:$A29)+1)</f>
        <v>27</v>
      </c>
      <c r="B30" s="12" t="str">
        <f>LOWER(SUBSTITUTE(SUBSTITUTE(SUBSTITUTE(SUBSTITUTE(SUBSTITUTE(SUBSTITUTE(SUBSTITUTE(SUBSTITUTE(Table2[[#This Row],[NAMA BARANG]]," ",""),"""",""),"-",""),"/",""),"(",""),")",""),"&amp;",""),",",""))</f>
        <v>addressmagnit058bsr</v>
      </c>
      <c r="C30" s="18" t="s">
        <v>130</v>
      </c>
      <c r="D30" s="19">
        <v>7</v>
      </c>
      <c r="E30" s="19" t="s">
        <v>129</v>
      </c>
      <c r="F30" s="80">
        <f>IF(Table2[[#This Row],[M5B]]="",Table2[[#This Row],[M5B_h]],SUM(Table2[[#This Row],[M5B_h]],Table2[[#This Row],[M5B]]))</f>
        <v>7</v>
      </c>
      <c r="H30" s="13" t="str">
        <f>IF(Table2[[#This Row],[M1A]]="","",Table2[[#This Row],[M1A]]-Table2[[#This Row],[AWAL]])</f>
        <v/>
      </c>
      <c r="J30" s="13" t="str">
        <f>IF(Table2[[#This Row],[M2A]]="","",SUM(Table2[[#This Row],[M2A]]-Table2[[#This Row],[M2B_h]]))</f>
        <v/>
      </c>
      <c r="L30" s="13" t="str">
        <f>IF(Table2[[#This Row],[M3A]]="","",SUM(Table2[[#This Row],[M3A]]-Table2[[#This Row],[M3B_h]]))</f>
        <v/>
      </c>
      <c r="N30" s="13" t="str">
        <f>IF(Table2[[#This Row],[M4A]]="","",SUM(Table2[[#This Row],[M4A]]-Table2[[#This Row],[M4B_h]]))</f>
        <v/>
      </c>
      <c r="O30" s="15"/>
      <c r="P30" s="15" t="str">
        <f>IF(Table2[[#This Row],[M5A]]="","",SUM(Table2[[#This Row],[M5A]]-Table2[[#This Row],[M5B_h]]))</f>
        <v/>
      </c>
      <c r="Q30" s="15">
        <f>SUM(Table2[[#This Row],[AWAL]],Table2[[#This Row],[M1B]])</f>
        <v>7</v>
      </c>
      <c r="R30" s="15">
        <f>SUM(Table2[[#This Row],[M2B]],Table2[[#This Row],[M2B_h]])</f>
        <v>7</v>
      </c>
      <c r="S30" s="15">
        <f>SUM(Table2[[#This Row],[M3B]],Table2[[#This Row],[M3B_h]])</f>
        <v>7</v>
      </c>
      <c r="T30" s="15">
        <f>SUM(Table2[[#This Row],[M4B]],Table2[[#This Row],[M4B_h]])</f>
        <v>7</v>
      </c>
    </row>
    <row r="31" spans="1:20">
      <c r="A31" s="12">
        <f>IF(Table2[[#This Row],[TT]]&lt;1,"",COUNT($A$2:$A30)+1)</f>
        <v>28</v>
      </c>
      <c r="B31" s="12" t="str">
        <f>LOWER(SUBSTITUTE(SUBSTITUTE(SUBSTITUTE(SUBSTITUTE(SUBSTITUTE(SUBSTITUTE(SUBSTITUTE(SUBSTITUTE(Table2[[#This Row],[NAMA BARANG]]," ",""),"""",""),"-",""),"/",""),"(",""),")",""),"&amp;",""),",",""))</f>
        <v>addressmagnitartishongkong</v>
      </c>
      <c r="C31" s="18" t="s">
        <v>131</v>
      </c>
      <c r="D31" s="19">
        <v>1</v>
      </c>
      <c r="E31" s="19" t="s">
        <v>132</v>
      </c>
      <c r="F31" s="80">
        <f>IF(Table2[[#This Row],[M5B]]="",Table2[[#This Row],[M5B_h]],SUM(Table2[[#This Row],[M5B_h]],Table2[[#This Row],[M5B]]))</f>
        <v>1</v>
      </c>
      <c r="H31" s="13" t="str">
        <f>IF(Table2[[#This Row],[M1A]]="","",Table2[[#This Row],[M1A]]-Table2[[#This Row],[AWAL]])</f>
        <v/>
      </c>
      <c r="J31" s="13" t="str">
        <f>IF(Table2[[#This Row],[M2A]]="","",SUM(Table2[[#This Row],[M2A]]-Table2[[#This Row],[M2B_h]]))</f>
        <v/>
      </c>
      <c r="L31" s="13" t="str">
        <f>IF(Table2[[#This Row],[M3A]]="","",SUM(Table2[[#This Row],[M3A]]-Table2[[#This Row],[M3B_h]]))</f>
        <v/>
      </c>
      <c r="N31" s="13" t="str">
        <f>IF(Table2[[#This Row],[M4A]]="","",SUM(Table2[[#This Row],[M4A]]-Table2[[#This Row],[M4B_h]]))</f>
        <v/>
      </c>
      <c r="O31" s="15"/>
      <c r="P31" s="15" t="str">
        <f>IF(Table2[[#This Row],[M5A]]="","",SUM(Table2[[#This Row],[M5A]]-Table2[[#This Row],[M5B_h]]))</f>
        <v/>
      </c>
      <c r="Q31" s="15">
        <f>SUM(Table2[[#This Row],[AWAL]],Table2[[#This Row],[M1B]])</f>
        <v>1</v>
      </c>
      <c r="R31" s="15">
        <f>SUM(Table2[[#This Row],[M2B]],Table2[[#This Row],[M2B_h]])</f>
        <v>1</v>
      </c>
      <c r="S31" s="15">
        <f>SUM(Table2[[#This Row],[M3B]],Table2[[#This Row],[M3B_h]])</f>
        <v>1</v>
      </c>
      <c r="T31" s="15">
        <f>SUM(Table2[[#This Row],[M4B]],Table2[[#This Row],[M4B_h]])</f>
        <v>1</v>
      </c>
    </row>
    <row r="32" spans="1:20">
      <c r="A32" s="12">
        <f>IF(Table2[[#This Row],[TT]]&lt;1,"",COUNT($A$2:$A31)+1)</f>
        <v>29</v>
      </c>
      <c r="B32" s="12" t="str">
        <f>LOWER(SUBSTITUTE(SUBSTITUTE(SUBSTITUTE(SUBSTITUTE(SUBSTITUTE(SUBSTITUTE(SUBSTITUTE(SUBSTITUTE(Table2[[#This Row],[NAMA BARANG]]," ",""),"""",""),"-",""),"/",""),"(",""),")",""),"&amp;",""),",",""))</f>
        <v>addressmagnitf4+gantkunci</v>
      </c>
      <c r="C32" s="18" t="s">
        <v>133</v>
      </c>
      <c r="D32" s="19">
        <v>2</v>
      </c>
      <c r="E32" s="19" t="s">
        <v>134</v>
      </c>
      <c r="F32" s="80">
        <f>IF(Table2[[#This Row],[M5B]]="",Table2[[#This Row],[M5B_h]],SUM(Table2[[#This Row],[M5B_h]],Table2[[#This Row],[M5B]]))</f>
        <v>2</v>
      </c>
      <c r="H32" s="13" t="str">
        <f>IF(Table2[[#This Row],[M1A]]="","",Table2[[#This Row],[M1A]]-Table2[[#This Row],[AWAL]])</f>
        <v/>
      </c>
      <c r="J32" s="13" t="str">
        <f>IF(Table2[[#This Row],[M2A]]="","",SUM(Table2[[#This Row],[M2A]]-Table2[[#This Row],[M2B_h]]))</f>
        <v/>
      </c>
      <c r="L32" s="13" t="str">
        <f>IF(Table2[[#This Row],[M3A]]="","",SUM(Table2[[#This Row],[M3A]]-Table2[[#This Row],[M3B_h]]))</f>
        <v/>
      </c>
      <c r="N32" s="13" t="str">
        <f>IF(Table2[[#This Row],[M4A]]="","",SUM(Table2[[#This Row],[M4A]]-Table2[[#This Row],[M4B_h]]))</f>
        <v/>
      </c>
      <c r="O32" s="15"/>
      <c r="P32" s="15" t="str">
        <f>IF(Table2[[#This Row],[M5A]]="","",SUM(Table2[[#This Row],[M5A]]-Table2[[#This Row],[M5B_h]]))</f>
        <v/>
      </c>
      <c r="Q32" s="15">
        <f>SUM(Table2[[#This Row],[AWAL]],Table2[[#This Row],[M1B]])</f>
        <v>2</v>
      </c>
      <c r="R32" s="15">
        <f>SUM(Table2[[#This Row],[M2B]],Table2[[#This Row],[M2B_h]])</f>
        <v>2</v>
      </c>
      <c r="S32" s="15">
        <f>SUM(Table2[[#This Row],[M3B]],Table2[[#This Row],[M3B_h]])</f>
        <v>2</v>
      </c>
      <c r="T32" s="15">
        <f>SUM(Table2[[#This Row],[M4B]],Table2[[#This Row],[M4B_h]])</f>
        <v>2</v>
      </c>
    </row>
    <row r="33" spans="1:20">
      <c r="A33" s="12">
        <f>IF(Table2[[#This Row],[TT]]&lt;1,"",COUNT($A$2:$A32)+1)</f>
        <v>30</v>
      </c>
      <c r="B33" s="12" t="str">
        <f>LOWER(SUBSTITUTE(SUBSTITUTE(SUBSTITUTE(SUBSTITUTE(SUBSTITUTE(SUBSTITUTE(SUBSTITUTE(SUBSTITUTE(Table2[[#This Row],[NAMA BARANG]]," ",""),"""",""),"-",""),"/",""),"(",""),")",""),"&amp;",""),",",""))</f>
        <v>addressmagnithkb5372wrn</v>
      </c>
      <c r="C33" s="18" t="s">
        <v>135</v>
      </c>
      <c r="D33" s="19">
        <v>6</v>
      </c>
      <c r="E33" s="19" t="s">
        <v>136</v>
      </c>
      <c r="F33" s="80">
        <f>IF(Table2[[#This Row],[M5B]]="",Table2[[#This Row],[M5B_h]],SUM(Table2[[#This Row],[M5B_h]],Table2[[#This Row],[M5B]]))</f>
        <v>6</v>
      </c>
      <c r="H33" s="13" t="str">
        <f>IF(Table2[[#This Row],[M1A]]="","",Table2[[#This Row],[M1A]]-Table2[[#This Row],[AWAL]])</f>
        <v/>
      </c>
      <c r="J33" s="13" t="str">
        <f>IF(Table2[[#This Row],[M2A]]="","",SUM(Table2[[#This Row],[M2A]]-Table2[[#This Row],[M2B_h]]))</f>
        <v/>
      </c>
      <c r="L33" s="13" t="str">
        <f>IF(Table2[[#This Row],[M3A]]="","",SUM(Table2[[#This Row],[M3A]]-Table2[[#This Row],[M3B_h]]))</f>
        <v/>
      </c>
      <c r="N33" s="13" t="str">
        <f>IF(Table2[[#This Row],[M4A]]="","",SUM(Table2[[#This Row],[M4A]]-Table2[[#This Row],[M4B_h]]))</f>
        <v/>
      </c>
      <c r="O33" s="15"/>
      <c r="P33" s="15" t="str">
        <f>IF(Table2[[#This Row],[M5A]]="","",SUM(Table2[[#This Row],[M5A]]-Table2[[#This Row],[M5B_h]]))</f>
        <v/>
      </c>
      <c r="Q33" s="15">
        <f>SUM(Table2[[#This Row],[AWAL]],Table2[[#This Row],[M1B]])</f>
        <v>6</v>
      </c>
      <c r="R33" s="15">
        <f>SUM(Table2[[#This Row],[M2B]],Table2[[#This Row],[M2B_h]])</f>
        <v>6</v>
      </c>
      <c r="S33" s="15">
        <f>SUM(Table2[[#This Row],[M3B]],Table2[[#This Row],[M3B_h]])</f>
        <v>6</v>
      </c>
      <c r="T33" s="15">
        <f>SUM(Table2[[#This Row],[M4B]],Table2[[#This Row],[M4B_h]])</f>
        <v>6</v>
      </c>
    </row>
    <row r="34" spans="1:20">
      <c r="A34" s="12">
        <f>IF(Table2[[#This Row],[TT]]&lt;1,"",COUNT($A$2:$A33)+1)</f>
        <v>31</v>
      </c>
      <c r="B34" s="12" t="str">
        <f>LOWER(SUBSTITUTE(SUBSTITUTE(SUBSTITUTE(SUBSTITUTE(SUBSTITUTE(SUBSTITUTE(SUBSTITUTE(SUBSTITUTE(Table2[[#This Row],[NAMA BARANG]]," ",""),"""",""),"-",""),"/",""),"(",""),")",""),"&amp;",""),",",""))</f>
        <v>addressmagnitkclwtp</v>
      </c>
      <c r="C34" s="18" t="s">
        <v>137</v>
      </c>
      <c r="D34" s="19">
        <v>2</v>
      </c>
      <c r="E34" s="19" t="s">
        <v>19</v>
      </c>
      <c r="F34" s="80">
        <f>IF(Table2[[#This Row],[M5B]]="",Table2[[#This Row],[M5B_h]],SUM(Table2[[#This Row],[M5B_h]],Table2[[#This Row],[M5B]]))</f>
        <v>2</v>
      </c>
      <c r="H34" s="13" t="str">
        <f>IF(Table2[[#This Row],[M1A]]="","",Table2[[#This Row],[M1A]]-Table2[[#This Row],[AWAL]])</f>
        <v/>
      </c>
      <c r="J34" s="13" t="str">
        <f>IF(Table2[[#This Row],[M2A]]="","",SUM(Table2[[#This Row],[M2A]]-Table2[[#This Row],[M2B_h]]))</f>
        <v/>
      </c>
      <c r="L34" s="13" t="str">
        <f>IF(Table2[[#This Row],[M3A]]="","",SUM(Table2[[#This Row],[M3A]]-Table2[[#This Row],[M3B_h]]))</f>
        <v/>
      </c>
      <c r="N34" s="13" t="str">
        <f>IF(Table2[[#This Row],[M4A]]="","",SUM(Table2[[#This Row],[M4A]]-Table2[[#This Row],[M4B_h]]))</f>
        <v/>
      </c>
      <c r="O34" s="15"/>
      <c r="P34" s="15" t="str">
        <f>IF(Table2[[#This Row],[M5A]]="","",SUM(Table2[[#This Row],[M5A]]-Table2[[#This Row],[M5B_h]]))</f>
        <v/>
      </c>
      <c r="Q34" s="15">
        <f>SUM(Table2[[#This Row],[AWAL]],Table2[[#This Row],[M1B]])</f>
        <v>2</v>
      </c>
      <c r="R34" s="15">
        <f>SUM(Table2[[#This Row],[M2B]],Table2[[#This Row],[M2B_h]])</f>
        <v>2</v>
      </c>
      <c r="S34" s="15">
        <f>SUM(Table2[[#This Row],[M3B]],Table2[[#This Row],[M3B_h]])</f>
        <v>2</v>
      </c>
      <c r="T34" s="15">
        <f>SUM(Table2[[#This Row],[M4B]],Table2[[#This Row],[M4B_h]])</f>
        <v>2</v>
      </c>
    </row>
    <row r="35" spans="1:20">
      <c r="A35" s="12">
        <f>IF(Table2[[#This Row],[TT]]&lt;1,"",COUNT($A$2:$A34)+1)</f>
        <v>32</v>
      </c>
      <c r="B35" s="12" t="str">
        <f>LOWER(SUBSTITUTE(SUBSTITUTE(SUBSTITUTE(SUBSTITUTE(SUBSTITUTE(SUBSTITUTE(SUBSTITUTE(SUBSTITUTE(Table2[[#This Row],[NAMA BARANG]]," ",""),"""",""),"-",""),"/",""),"(",""),")",""),"&amp;",""),",",""))</f>
        <v>addressmagnitpkcliekcl5tg5</v>
      </c>
      <c r="C35" s="18" t="s">
        <v>138</v>
      </c>
      <c r="D35" s="19">
        <v>10</v>
      </c>
      <c r="E35" s="19" t="s">
        <v>19</v>
      </c>
      <c r="F35" s="80">
        <f>IF(Table2[[#This Row],[M5B]]="",Table2[[#This Row],[M5B_h]],SUM(Table2[[#This Row],[M5B_h]],Table2[[#This Row],[M5B]]))</f>
        <v>10</v>
      </c>
      <c r="H35" s="13" t="str">
        <f>IF(Table2[[#This Row],[M1A]]="","",Table2[[#This Row],[M1A]]-Table2[[#This Row],[AWAL]])</f>
        <v/>
      </c>
      <c r="J35" s="13" t="str">
        <f>IF(Table2[[#This Row],[M2A]]="","",SUM(Table2[[#This Row],[M2A]]-Table2[[#This Row],[M2B_h]]))</f>
        <v/>
      </c>
      <c r="L35" s="13" t="str">
        <f>IF(Table2[[#This Row],[M3A]]="","",SUM(Table2[[#This Row],[M3A]]-Table2[[#This Row],[M3B_h]]))</f>
        <v/>
      </c>
      <c r="N35" s="13" t="str">
        <f>IF(Table2[[#This Row],[M4A]]="","",SUM(Table2[[#This Row],[M4A]]-Table2[[#This Row],[M4B_h]]))</f>
        <v/>
      </c>
      <c r="O35" s="15"/>
      <c r="P35" s="15" t="str">
        <f>IF(Table2[[#This Row],[M5A]]="","",SUM(Table2[[#This Row],[M5A]]-Table2[[#This Row],[M5B_h]]))</f>
        <v/>
      </c>
      <c r="Q35" s="15">
        <f>SUM(Table2[[#This Row],[AWAL]],Table2[[#This Row],[M1B]])</f>
        <v>10</v>
      </c>
      <c r="R35" s="15">
        <f>SUM(Table2[[#This Row],[M2B]],Table2[[#This Row],[M2B_h]])</f>
        <v>10</v>
      </c>
      <c r="S35" s="15">
        <f>SUM(Table2[[#This Row],[M3B]],Table2[[#This Row],[M3B_h]])</f>
        <v>10</v>
      </c>
      <c r="T35" s="15">
        <f>SUM(Table2[[#This Row],[M4B]],Table2[[#This Row],[M4B_h]])</f>
        <v>10</v>
      </c>
    </row>
    <row r="36" spans="1:20">
      <c r="A36" s="12">
        <f>IF(Table2[[#This Row],[TT]]&lt;1,"",COUNT($A$2:$A35)+1)</f>
        <v>33</v>
      </c>
      <c r="B36" s="12" t="str">
        <f>LOWER(SUBSTITUTE(SUBSTITUTE(SUBSTITUTE(SUBSTITUTE(SUBSTITUTE(SUBSTITUTE(SUBSTITUTE(SUBSTITUTE(Table2[[#This Row],[NAMA BARANG]]," ",""),"""",""),"-",""),"/",""),"(",""),")",""),"&amp;",""),",",""))</f>
        <v>addressmagnitpkcbsrlie</v>
      </c>
      <c r="C36" s="18" t="s">
        <v>139</v>
      </c>
      <c r="D36" s="19">
        <v>9</v>
      </c>
      <c r="E36" s="19" t="s">
        <v>140</v>
      </c>
      <c r="F36" s="80">
        <f>IF(Table2[[#This Row],[M5B]]="",Table2[[#This Row],[M5B_h]],SUM(Table2[[#This Row],[M5B_h]],Table2[[#This Row],[M5B]]))</f>
        <v>9</v>
      </c>
      <c r="H36" s="13" t="str">
        <f>IF(Table2[[#This Row],[M1A]]="","",Table2[[#This Row],[M1A]]-Table2[[#This Row],[AWAL]])</f>
        <v/>
      </c>
      <c r="J36" s="13" t="str">
        <f>IF(Table2[[#This Row],[M2A]]="","",SUM(Table2[[#This Row],[M2A]]-Table2[[#This Row],[M2B_h]]))</f>
        <v/>
      </c>
      <c r="L36" s="13" t="str">
        <f>IF(Table2[[#This Row],[M3A]]="","",SUM(Table2[[#This Row],[M3A]]-Table2[[#This Row],[M3B_h]]))</f>
        <v/>
      </c>
      <c r="N36" s="13" t="str">
        <f>IF(Table2[[#This Row],[M4A]]="","",SUM(Table2[[#This Row],[M4A]]-Table2[[#This Row],[M4B_h]]))</f>
        <v/>
      </c>
      <c r="O36" s="15"/>
      <c r="P36" s="15" t="str">
        <f>IF(Table2[[#This Row],[M5A]]="","",SUM(Table2[[#This Row],[M5A]]-Table2[[#This Row],[M5B_h]]))</f>
        <v/>
      </c>
      <c r="Q36" s="15">
        <f>SUM(Table2[[#This Row],[AWAL]],Table2[[#This Row],[M1B]])</f>
        <v>9</v>
      </c>
      <c r="R36" s="15">
        <f>SUM(Table2[[#This Row],[M2B]],Table2[[#This Row],[M2B_h]])</f>
        <v>9</v>
      </c>
      <c r="S36" s="15">
        <f>SUM(Table2[[#This Row],[M3B]],Table2[[#This Row],[M3B_h]])</f>
        <v>9</v>
      </c>
      <c r="T36" s="15">
        <f>SUM(Table2[[#This Row],[M4B]],Table2[[#This Row],[M4B_h]])</f>
        <v>9</v>
      </c>
    </row>
    <row r="37" spans="1:20">
      <c r="A37" s="12">
        <f>IF(Table2[[#This Row],[TT]]&lt;1,"",COUNT($A$2:$A36)+1)</f>
        <v>34</v>
      </c>
      <c r="B37" s="12" t="str">
        <f>LOWER(SUBSTITUTE(SUBSTITUTE(SUBSTITUTE(SUBSTITUTE(SUBSTITUTE(SUBSTITUTE(SUBSTITUTE(SUBSTITUTE(Table2[[#This Row],[NAMA BARANG]]," ",""),"""",""),"-",""),"/",""),"(",""),")",""),"&amp;",""),",",""))</f>
        <v>addressmagnitpkcbsrmmas</v>
      </c>
      <c r="C37" s="18" t="s">
        <v>141</v>
      </c>
      <c r="D37" s="19">
        <v>1</v>
      </c>
      <c r="E37" s="19" t="s">
        <v>142</v>
      </c>
      <c r="F37" s="80">
        <f>IF(Table2[[#This Row],[M5B]]="",Table2[[#This Row],[M5B_h]],SUM(Table2[[#This Row],[M5B_h]],Table2[[#This Row],[M5B]]))</f>
        <v>1</v>
      </c>
      <c r="H37" s="13" t="str">
        <f>IF(Table2[[#This Row],[M1A]]="","",Table2[[#This Row],[M1A]]-Table2[[#This Row],[AWAL]])</f>
        <v/>
      </c>
      <c r="J37" s="13" t="str">
        <f>IF(Table2[[#This Row],[M2A]]="","",SUM(Table2[[#This Row],[M2A]]-Table2[[#This Row],[M2B_h]]))</f>
        <v/>
      </c>
      <c r="L37" s="13" t="str">
        <f>IF(Table2[[#This Row],[M3A]]="","",SUM(Table2[[#This Row],[M3A]]-Table2[[#This Row],[M3B_h]]))</f>
        <v/>
      </c>
      <c r="N37" s="13" t="str">
        <f>IF(Table2[[#This Row],[M4A]]="","",SUM(Table2[[#This Row],[M4A]]-Table2[[#This Row],[M4B_h]]))</f>
        <v/>
      </c>
      <c r="O37" s="15"/>
      <c r="P37" s="15" t="str">
        <f>IF(Table2[[#This Row],[M5A]]="","",SUM(Table2[[#This Row],[M5A]]-Table2[[#This Row],[M5B_h]]))</f>
        <v/>
      </c>
      <c r="Q37" s="15">
        <f>SUM(Table2[[#This Row],[AWAL]],Table2[[#This Row],[M1B]])</f>
        <v>1</v>
      </c>
      <c r="R37" s="15">
        <f>SUM(Table2[[#This Row],[M2B]],Table2[[#This Row],[M2B_h]])</f>
        <v>1</v>
      </c>
      <c r="S37" s="15">
        <f>SUM(Table2[[#This Row],[M3B]],Table2[[#This Row],[M3B_h]])</f>
        <v>1</v>
      </c>
      <c r="T37" s="15">
        <f>SUM(Table2[[#This Row],[M4B]],Table2[[#This Row],[M4B_h]])</f>
        <v>1</v>
      </c>
    </row>
    <row r="38" spans="1:20">
      <c r="A38" s="12">
        <f>IF(Table2[[#This Row],[TT]]&lt;1,"",COUNT($A$2:$A37)+1)</f>
        <v>35</v>
      </c>
      <c r="B38" s="12" t="str">
        <f>LOWER(SUBSTITUTE(SUBSTITUTE(SUBSTITUTE(SUBSTITUTE(SUBSTITUTE(SUBSTITUTE(SUBSTITUTE(SUBSTITUTE(Table2[[#This Row],[NAMA BARANG]]," ",""),"""",""),"-",""),"/",""),"(",""),")",""),"&amp;",""),",",""))</f>
        <v>addressmagnittalhk3br2bsr</v>
      </c>
      <c r="C38" s="18" t="s">
        <v>143</v>
      </c>
      <c r="D38" s="19">
        <v>5</v>
      </c>
      <c r="E38" s="19" t="s">
        <v>83</v>
      </c>
      <c r="F38" s="80">
        <f>IF(Table2[[#This Row],[M5B]]="",Table2[[#This Row],[M5B_h]],SUM(Table2[[#This Row],[M5B_h]],Table2[[#This Row],[M5B]]))</f>
        <v>5</v>
      </c>
      <c r="H38" s="13" t="str">
        <f>IF(Table2[[#This Row],[M1A]]="","",Table2[[#This Row],[M1A]]-Table2[[#This Row],[AWAL]])</f>
        <v/>
      </c>
      <c r="J38" s="13" t="str">
        <f>IF(Table2[[#This Row],[M2A]]="","",SUM(Table2[[#This Row],[M2A]]-Table2[[#This Row],[M2B_h]]))</f>
        <v/>
      </c>
      <c r="L38" s="13" t="str">
        <f>IF(Table2[[#This Row],[M3A]]="","",SUM(Table2[[#This Row],[M3A]]-Table2[[#This Row],[M3B_h]]))</f>
        <v/>
      </c>
      <c r="N38" s="13" t="str">
        <f>IF(Table2[[#This Row],[M4A]]="","",SUM(Table2[[#This Row],[M4A]]-Table2[[#This Row],[M4B_h]]))</f>
        <v/>
      </c>
      <c r="O38" s="15"/>
      <c r="P38" s="15" t="str">
        <f>IF(Table2[[#This Row],[M5A]]="","",SUM(Table2[[#This Row],[M5A]]-Table2[[#This Row],[M5B_h]]))</f>
        <v/>
      </c>
      <c r="Q38" s="15">
        <f>SUM(Table2[[#This Row],[AWAL]],Table2[[#This Row],[M1B]])</f>
        <v>5</v>
      </c>
      <c r="R38" s="15">
        <f>SUM(Table2[[#This Row],[M2B]],Table2[[#This Row],[M2B_h]])</f>
        <v>5</v>
      </c>
      <c r="S38" s="15">
        <f>SUM(Table2[[#This Row],[M3B]],Table2[[#This Row],[M3B_h]])</f>
        <v>5</v>
      </c>
      <c r="T38" s="15">
        <f>SUM(Table2[[#This Row],[M4B]],Table2[[#This Row],[M4B_h]])</f>
        <v>5</v>
      </c>
    </row>
    <row r="39" spans="1:20">
      <c r="A39" s="12">
        <f>IF(Table2[[#This Row],[TT]]&lt;1,"",COUNT($A$2:$A38)+1)</f>
        <v>36</v>
      </c>
      <c r="B39" s="12" t="str">
        <f>LOWER(SUBSTITUTE(SUBSTITUTE(SUBSTITUTE(SUBSTITUTE(SUBSTITUTE(SUBSTITUTE(SUBSTITUTE(SUBSTITUTE(Table2[[#This Row],[NAMA BARANG]]," ",""),"""",""),"-",""),"/",""),"(",""),")",""),"&amp;",""),",",""))</f>
        <v>addressmagnittamhk6dny4br6bsr</v>
      </c>
      <c r="C39" s="18" t="s">
        <v>144</v>
      </c>
      <c r="D39" s="19">
        <v>16</v>
      </c>
      <c r="E39" s="19" t="s">
        <v>83</v>
      </c>
      <c r="F39" s="80">
        <f>IF(Table2[[#This Row],[M5B]]="",Table2[[#This Row],[M5B_h]],SUM(Table2[[#This Row],[M5B_h]],Table2[[#This Row],[M5B]]))</f>
        <v>16</v>
      </c>
      <c r="H39" s="13" t="str">
        <f>IF(Table2[[#This Row],[M1A]]="","",Table2[[#This Row],[M1A]]-Table2[[#This Row],[AWAL]])</f>
        <v/>
      </c>
      <c r="J39" s="13" t="str">
        <f>IF(Table2[[#This Row],[M2A]]="","",SUM(Table2[[#This Row],[M2A]]-Table2[[#This Row],[M2B_h]]))</f>
        <v/>
      </c>
      <c r="L39" s="13" t="str">
        <f>IF(Table2[[#This Row],[M3A]]="","",SUM(Table2[[#This Row],[M3A]]-Table2[[#This Row],[M3B_h]]))</f>
        <v/>
      </c>
      <c r="N39" s="13" t="str">
        <f>IF(Table2[[#This Row],[M4A]]="","",SUM(Table2[[#This Row],[M4A]]-Table2[[#This Row],[M4B_h]]))</f>
        <v/>
      </c>
      <c r="O39" s="15"/>
      <c r="P39" s="15" t="str">
        <f>IF(Table2[[#This Row],[M5A]]="","",SUM(Table2[[#This Row],[M5A]]-Table2[[#This Row],[M5B_h]]))</f>
        <v/>
      </c>
      <c r="Q39" s="15">
        <f>SUM(Table2[[#This Row],[AWAL]],Table2[[#This Row],[M1B]])</f>
        <v>16</v>
      </c>
      <c r="R39" s="15">
        <f>SUM(Table2[[#This Row],[M2B]],Table2[[#This Row],[M2B_h]])</f>
        <v>16</v>
      </c>
      <c r="S39" s="15">
        <f>SUM(Table2[[#This Row],[M3B]],Table2[[#This Row],[M3B_h]])</f>
        <v>16</v>
      </c>
      <c r="T39" s="15">
        <f>SUM(Table2[[#This Row],[M4B]],Table2[[#This Row],[M4B_h]])</f>
        <v>16</v>
      </c>
    </row>
    <row r="40" spans="1:20">
      <c r="A40" s="12">
        <f>IF(Table2[[#This Row],[TT]]&lt;1,"",COUNT($A$2:$A39)+1)</f>
        <v>37</v>
      </c>
      <c r="B40" s="12" t="str">
        <f>LOWER(SUBSTITUTE(SUBSTITUTE(SUBSTITUTE(SUBSTITUTE(SUBSTITUTE(SUBSTITUTE(SUBSTITUTE(SUBSTITUTE(Table2[[#This Row],[NAMA BARANG]]," ",""),"""",""),"-",""),"/",""),"(",""),")",""),"&amp;",""),",",""))</f>
        <v>addressmagnittgwtp</v>
      </c>
      <c r="C40" s="18" t="s">
        <v>145</v>
      </c>
      <c r="D40" s="19">
        <v>1</v>
      </c>
      <c r="E40" s="19" t="s">
        <v>19</v>
      </c>
      <c r="F40" s="80">
        <f>IF(Table2[[#This Row],[M5B]]="",Table2[[#This Row],[M5B_h]],SUM(Table2[[#This Row],[M5B_h]],Table2[[#This Row],[M5B]]))</f>
        <v>1</v>
      </c>
      <c r="H40" s="13" t="str">
        <f>IF(Table2[[#This Row],[M1A]]="","",Table2[[#This Row],[M1A]]-Table2[[#This Row],[AWAL]])</f>
        <v/>
      </c>
      <c r="J40" s="13" t="str">
        <f>IF(Table2[[#This Row],[M2A]]="","",SUM(Table2[[#This Row],[M2A]]-Table2[[#This Row],[M2B_h]]))</f>
        <v/>
      </c>
      <c r="L40" s="13" t="str">
        <f>IF(Table2[[#This Row],[M3A]]="","",SUM(Table2[[#This Row],[M3A]]-Table2[[#This Row],[M3B_h]]))</f>
        <v/>
      </c>
      <c r="N40" s="13" t="str">
        <f>IF(Table2[[#This Row],[M4A]]="","",SUM(Table2[[#This Row],[M4A]]-Table2[[#This Row],[M4B_h]]))</f>
        <v/>
      </c>
      <c r="O40" s="15"/>
      <c r="P40" s="15" t="str">
        <f>IF(Table2[[#This Row],[M5A]]="","",SUM(Table2[[#This Row],[M5A]]-Table2[[#This Row],[M5B_h]]))</f>
        <v/>
      </c>
      <c r="Q40" s="15">
        <f>SUM(Table2[[#This Row],[AWAL]],Table2[[#This Row],[M1B]])</f>
        <v>1</v>
      </c>
      <c r="R40" s="15">
        <f>SUM(Table2[[#This Row],[M2B]],Table2[[#This Row],[M2B_h]])</f>
        <v>1</v>
      </c>
      <c r="S40" s="15">
        <f>SUM(Table2[[#This Row],[M3B]],Table2[[#This Row],[M3B_h]])</f>
        <v>1</v>
      </c>
      <c r="T40" s="15">
        <f>SUM(Table2[[#This Row],[M4B]],Table2[[#This Row],[M4B_h]])</f>
        <v>1</v>
      </c>
    </row>
    <row r="41" spans="1:20">
      <c r="A41" s="12">
        <f>IF(Table2[[#This Row],[TT]]&lt;1,"",COUNT($A$2:$A40)+1)</f>
        <v>38</v>
      </c>
      <c r="B41" s="12" t="str">
        <f>LOWER(SUBSTITUTE(SUBSTITUTE(SUBSTITUTE(SUBSTITUTE(SUBSTITUTE(SUBSTITUTE(SUBSTITUTE(SUBSTITUTE(Table2[[#This Row],[NAMA BARANG]]," ",""),"""",""),"-",""),"/",""),"(",""),")",""),"&amp;",""),",",""))</f>
        <v>addresstelpmmoroa06080161a06280121</v>
      </c>
      <c r="C41" s="18" t="s">
        <v>146</v>
      </c>
      <c r="D41" s="19">
        <v>2</v>
      </c>
      <c r="E41" s="19" t="s">
        <v>147</v>
      </c>
      <c r="F41" s="80">
        <f>IF(Table2[[#This Row],[M5B]]="",Table2[[#This Row],[M5B_h]],SUM(Table2[[#This Row],[M5B_h]],Table2[[#This Row],[M5B]]))</f>
        <v>2</v>
      </c>
      <c r="H41" s="13" t="str">
        <f>IF(Table2[[#This Row],[M1A]]="","",Table2[[#This Row],[M1A]]-Table2[[#This Row],[AWAL]])</f>
        <v/>
      </c>
      <c r="J41" s="13" t="str">
        <f>IF(Table2[[#This Row],[M2A]]="","",SUM(Table2[[#This Row],[M2A]]-Table2[[#This Row],[M2B_h]]))</f>
        <v/>
      </c>
      <c r="L41" s="13" t="str">
        <f>IF(Table2[[#This Row],[M3A]]="","",SUM(Table2[[#This Row],[M3A]]-Table2[[#This Row],[M3B_h]]))</f>
        <v/>
      </c>
      <c r="N41" s="13" t="str">
        <f>IF(Table2[[#This Row],[M4A]]="","",SUM(Table2[[#This Row],[M4A]]-Table2[[#This Row],[M4B_h]]))</f>
        <v/>
      </c>
      <c r="O41" s="15"/>
      <c r="P41" s="15" t="str">
        <f>IF(Table2[[#This Row],[M5A]]="","",SUM(Table2[[#This Row],[M5A]]-Table2[[#This Row],[M5B_h]]))</f>
        <v/>
      </c>
      <c r="Q41" s="15">
        <f>SUM(Table2[[#This Row],[AWAL]],Table2[[#This Row],[M1B]])</f>
        <v>2</v>
      </c>
      <c r="R41" s="15">
        <f>SUM(Table2[[#This Row],[M2B]],Table2[[#This Row],[M2B_h]])</f>
        <v>2</v>
      </c>
      <c r="S41" s="15">
        <f>SUM(Table2[[#This Row],[M3B]],Table2[[#This Row],[M3B_h]])</f>
        <v>2</v>
      </c>
      <c r="T41" s="15">
        <f>SUM(Table2[[#This Row],[M4B]],Table2[[#This Row],[M4B_h]])</f>
        <v>2</v>
      </c>
    </row>
    <row r="42" spans="1:20">
      <c r="A42" s="12">
        <f>IF(Table2[[#This Row],[TT]]&lt;1,"",COUNT($A$2:$A41)+1)</f>
        <v>39</v>
      </c>
      <c r="B42" s="12" t="str">
        <f>LOWER(SUBSTITUTE(SUBSTITUTE(SUBSTITUTE(SUBSTITUTE(SUBSTITUTE(SUBSTITUTE(SUBSTITUTE(SUBSTITUTE(Table2[[#This Row],[NAMA BARANG]]," ",""),"""",""),"-",""),"/",""),"(",""),")",""),"&amp;",""),",",""))</f>
        <v>agenda08290kno8390</v>
      </c>
      <c r="C42" s="18" t="s">
        <v>148</v>
      </c>
      <c r="D42" s="19">
        <v>2</v>
      </c>
      <c r="E42" s="19" t="s">
        <v>149</v>
      </c>
      <c r="F42" s="80">
        <f>IF(Table2[[#This Row],[M5B]]="",Table2[[#This Row],[M5B_h]],SUM(Table2[[#This Row],[M5B_h]],Table2[[#This Row],[M5B]]))</f>
        <v>2</v>
      </c>
      <c r="H42" s="13" t="str">
        <f>IF(Table2[[#This Row],[M1A]]="","",Table2[[#This Row],[M1A]]-Table2[[#This Row],[AWAL]])</f>
        <v/>
      </c>
      <c r="J42" s="13" t="str">
        <f>IF(Table2[[#This Row],[M2A]]="","",SUM(Table2[[#This Row],[M2A]]-Table2[[#This Row],[M2B_h]]))</f>
        <v/>
      </c>
      <c r="L42" s="13" t="str">
        <f>IF(Table2[[#This Row],[M3A]]="","",SUM(Table2[[#This Row],[M3A]]-Table2[[#This Row],[M3B_h]]))</f>
        <v/>
      </c>
      <c r="N42" s="13" t="str">
        <f>IF(Table2[[#This Row],[M4A]]="","",SUM(Table2[[#This Row],[M4A]]-Table2[[#This Row],[M4B_h]]))</f>
        <v/>
      </c>
      <c r="O42" s="15"/>
      <c r="P42" s="15" t="str">
        <f>IF(Table2[[#This Row],[M5A]]="","",SUM(Table2[[#This Row],[M5A]]-Table2[[#This Row],[M5B_h]]))</f>
        <v/>
      </c>
      <c r="Q42" s="15">
        <f>SUM(Table2[[#This Row],[AWAL]],Table2[[#This Row],[M1B]])</f>
        <v>2</v>
      </c>
      <c r="R42" s="15">
        <f>SUM(Table2[[#This Row],[M2B]],Table2[[#This Row],[M2B_h]])</f>
        <v>2</v>
      </c>
      <c r="S42" s="15">
        <f>SUM(Table2[[#This Row],[M3B]],Table2[[#This Row],[M3B_h]])</f>
        <v>2</v>
      </c>
      <c r="T42" s="15">
        <f>SUM(Table2[[#This Row],[M4B]],Table2[[#This Row],[M4B_h]])</f>
        <v>2</v>
      </c>
    </row>
    <row r="43" spans="1:20">
      <c r="A43" s="88" t="str">
        <f>IF(Table2[[#This Row],[TT]]&lt;1,"",COUNT($A$2:$A42)+1)</f>
        <v/>
      </c>
      <c r="B43" s="88" t="str">
        <f>LOWER(SUBSTITUTE(SUBSTITUTE(SUBSTITUTE(SUBSTITUTE(SUBSTITUTE(SUBSTITUTE(SUBSTITUTE(SUBSTITUTE(Table2[[#This Row],[NAMA BARANG]]," ",""),"""",""),"-",""),"/",""),"(",""),")",""),"&amp;",""),",",""))</f>
        <v>agenda123polosmix</v>
      </c>
      <c r="C43" s="89" t="s">
        <v>4086</v>
      </c>
      <c r="D43" s="90">
        <v>1</v>
      </c>
      <c r="E43" s="91" t="s">
        <v>2621</v>
      </c>
      <c r="F43" s="92">
        <f>IF(Table2[[#This Row],[M5B]]="",Table2[[#This Row],[M5B_h]],SUM(Table2[[#This Row],[M5B_h]],Table2[[#This Row],[M5B]]))</f>
        <v>0</v>
      </c>
      <c r="G43" s="93"/>
      <c r="H43" s="94" t="str">
        <f>IF(Table2[[#This Row],[M1A]]="","",Table2[[#This Row],[M1A]]-Table2[[#This Row],[AWAL]])</f>
        <v/>
      </c>
      <c r="I43" s="93"/>
      <c r="J43" s="94" t="str">
        <f>IF(Table2[[#This Row],[M2A]]="","",SUM(Table2[[#This Row],[M2A]]-Table2[[#This Row],[M2B_h]]))</f>
        <v/>
      </c>
      <c r="K43" s="93">
        <v>0</v>
      </c>
      <c r="L43" s="94">
        <f>IF(Table2[[#This Row],[M3A]]="","",SUM(Table2[[#This Row],[M3A]]-Table2[[#This Row],[M3B_h]]))</f>
        <v>-1</v>
      </c>
      <c r="M43" s="93"/>
      <c r="N43" s="94" t="str">
        <f>IF(Table2[[#This Row],[M4A]]="","",SUM(Table2[[#This Row],[M4A]]-Table2[[#This Row],[M4B_h]]))</f>
        <v/>
      </c>
      <c r="O43" s="15"/>
      <c r="P43" s="15" t="str">
        <f>IF(Table2[[#This Row],[M5A]]="","",SUM(Table2[[#This Row],[M5A]]-Table2[[#This Row],[M5B_h]]))</f>
        <v/>
      </c>
      <c r="Q43" s="15">
        <f>SUM(Table2[[#This Row],[AWAL]],Table2[[#This Row],[M1B]])</f>
        <v>1</v>
      </c>
      <c r="R43" s="15">
        <f>SUM(Table2[[#This Row],[M2B]],Table2[[#This Row],[M2B_h]])</f>
        <v>1</v>
      </c>
      <c r="S43" s="15">
        <f>SUM(Table2[[#This Row],[M3B]],Table2[[#This Row],[M3B_h]])</f>
        <v>0</v>
      </c>
      <c r="T43" s="15">
        <f>SUM(Table2[[#This Row],[M4B]],Table2[[#This Row],[M4B_h]])</f>
        <v>0</v>
      </c>
    </row>
    <row r="44" spans="1:20">
      <c r="A44" s="12">
        <f>IF(Table2[[#This Row],[TT]]&lt;1,"",COUNT($A$2:$A43)+1)</f>
        <v>40</v>
      </c>
      <c r="B44" s="12" t="str">
        <f>LOWER(SUBSTITUTE(SUBSTITUTE(SUBSTITUTE(SUBSTITUTE(SUBSTITUTE(SUBSTITUTE(SUBSTITUTE(SUBSTITUTE(Table2[[#This Row],[NAMA BARANG]]," ",""),"""",""),"-",""),"/",""),"(",""),")",""),"&amp;",""),",",""))</f>
        <v>agenda22kba22k</v>
      </c>
      <c r="C44" s="18" t="s">
        <v>151</v>
      </c>
      <c r="D44" s="19">
        <v>1</v>
      </c>
      <c r="E44" s="19" t="s">
        <v>34</v>
      </c>
      <c r="F44" s="80">
        <f>IF(Table2[[#This Row],[M5B]]="",Table2[[#This Row],[M5B_h]],SUM(Table2[[#This Row],[M5B_h]],Table2[[#This Row],[M5B]]))</f>
        <v>1</v>
      </c>
      <c r="H44" s="13" t="str">
        <f>IF(Table2[[#This Row],[M1A]]="","",Table2[[#This Row],[M1A]]-Table2[[#This Row],[AWAL]])</f>
        <v/>
      </c>
      <c r="J44" s="13" t="str">
        <f>IF(Table2[[#This Row],[M2A]]="","",SUM(Table2[[#This Row],[M2A]]-Table2[[#This Row],[M2B_h]]))</f>
        <v/>
      </c>
      <c r="L44" s="13" t="str">
        <f>IF(Table2[[#This Row],[M3A]]="","",SUM(Table2[[#This Row],[M3A]]-Table2[[#This Row],[M3B_h]]))</f>
        <v/>
      </c>
      <c r="N44" s="13" t="str">
        <f>IF(Table2[[#This Row],[M4A]]="","",SUM(Table2[[#This Row],[M4A]]-Table2[[#This Row],[M4B_h]]))</f>
        <v/>
      </c>
      <c r="O44" s="15"/>
      <c r="P44" s="15" t="str">
        <f>IF(Table2[[#This Row],[M5A]]="","",SUM(Table2[[#This Row],[M5A]]-Table2[[#This Row],[M5B_h]]))</f>
        <v/>
      </c>
      <c r="Q44" s="15">
        <f>SUM(Table2[[#This Row],[AWAL]],Table2[[#This Row],[M1B]])</f>
        <v>1</v>
      </c>
      <c r="R44" s="15">
        <f>SUM(Table2[[#This Row],[M2B]],Table2[[#This Row],[M2B_h]])</f>
        <v>1</v>
      </c>
      <c r="S44" s="15">
        <f>SUM(Table2[[#This Row],[M3B]],Table2[[#This Row],[M3B_h]])</f>
        <v>1</v>
      </c>
      <c r="T44" s="15">
        <f>SUM(Table2[[#This Row],[M4B]],Table2[[#This Row],[M4B_h]])</f>
        <v>1</v>
      </c>
    </row>
    <row r="45" spans="1:20">
      <c r="A45" s="12">
        <f>IF(Table2[[#This Row],[TT]]&lt;1,"",COUNT($A$2:$A44)+1)</f>
        <v>41</v>
      </c>
      <c r="B45" s="12" t="str">
        <f>LOWER(SUBSTITUTE(SUBSTITUTE(SUBSTITUTE(SUBSTITUTE(SUBSTITUTE(SUBSTITUTE(SUBSTITUTE(SUBSTITUTE(Table2[[#This Row],[NAMA BARANG]]," ",""),"""",""),"-",""),"/",""),"(",""),")",""),"&amp;",""),",",""))</f>
        <v>agenda2960</v>
      </c>
      <c r="C45" s="18" t="s">
        <v>152</v>
      </c>
      <c r="D45" s="19">
        <v>2</v>
      </c>
      <c r="E45" s="19">
        <v>260</v>
      </c>
      <c r="F45" s="80">
        <f>IF(Table2[[#This Row],[M5B]]="",Table2[[#This Row],[M5B_h]],SUM(Table2[[#This Row],[M5B_h]],Table2[[#This Row],[M5B]]))</f>
        <v>2</v>
      </c>
      <c r="H45" s="13" t="str">
        <f>IF(Table2[[#This Row],[M1A]]="","",Table2[[#This Row],[M1A]]-Table2[[#This Row],[AWAL]])</f>
        <v/>
      </c>
      <c r="J45" s="13" t="str">
        <f>IF(Table2[[#This Row],[M2A]]="","",SUM(Table2[[#This Row],[M2A]]-Table2[[#This Row],[M2B_h]]))</f>
        <v/>
      </c>
      <c r="L45" s="13" t="str">
        <f>IF(Table2[[#This Row],[M3A]]="","",SUM(Table2[[#This Row],[M3A]]-Table2[[#This Row],[M3B_h]]))</f>
        <v/>
      </c>
      <c r="N45" s="13" t="str">
        <f>IF(Table2[[#This Row],[M4A]]="","",SUM(Table2[[#This Row],[M4A]]-Table2[[#This Row],[M4B_h]]))</f>
        <v/>
      </c>
      <c r="O45" s="15"/>
      <c r="P45" s="15" t="str">
        <f>IF(Table2[[#This Row],[M5A]]="","",SUM(Table2[[#This Row],[M5A]]-Table2[[#This Row],[M5B_h]]))</f>
        <v/>
      </c>
      <c r="Q45" s="15">
        <f>SUM(Table2[[#This Row],[AWAL]],Table2[[#This Row],[M1B]])</f>
        <v>2</v>
      </c>
      <c r="R45" s="15">
        <f>SUM(Table2[[#This Row],[M2B]],Table2[[#This Row],[M2B_h]])</f>
        <v>2</v>
      </c>
      <c r="S45" s="15">
        <f>SUM(Table2[[#This Row],[M3B]],Table2[[#This Row],[M3B_h]])</f>
        <v>2</v>
      </c>
      <c r="T45" s="15">
        <f>SUM(Table2[[#This Row],[M4B]],Table2[[#This Row],[M4B_h]])</f>
        <v>2</v>
      </c>
    </row>
    <row r="46" spans="1:20">
      <c r="A46" s="12">
        <f>IF(Table2[[#This Row],[TT]]&lt;1,"",COUNT($A$2:$A45)+1)</f>
        <v>42</v>
      </c>
      <c r="B46" s="12" t="str">
        <f>LOWER(SUBSTITUTE(SUBSTITUTE(SUBSTITUTE(SUBSTITUTE(SUBSTITUTE(SUBSTITUTE(SUBSTITUTE(SUBSTITUTE(Table2[[#This Row],[NAMA BARANG]]," ",""),"""",""),"-",""),"/",""),"(",""),")",""),"&amp;",""),",",""))</f>
        <v>agenda32kba32kkuncib</v>
      </c>
      <c r="C46" s="18" t="s">
        <v>153</v>
      </c>
      <c r="D46" s="19">
        <v>2</v>
      </c>
      <c r="E46" s="19" t="s">
        <v>154</v>
      </c>
      <c r="F46" s="80">
        <f>IF(Table2[[#This Row],[M5B]]="",Table2[[#This Row],[M5B_h]],SUM(Table2[[#This Row],[M5B_h]],Table2[[#This Row],[M5B]]))</f>
        <v>2</v>
      </c>
      <c r="H46" s="13" t="str">
        <f>IF(Table2[[#This Row],[M1A]]="","",Table2[[#This Row],[M1A]]-Table2[[#This Row],[AWAL]])</f>
        <v/>
      </c>
      <c r="J46" s="13" t="str">
        <f>IF(Table2[[#This Row],[M2A]]="","",SUM(Table2[[#This Row],[M2A]]-Table2[[#This Row],[M2B_h]]))</f>
        <v/>
      </c>
      <c r="L46" s="13" t="str">
        <f>IF(Table2[[#This Row],[M3A]]="","",SUM(Table2[[#This Row],[M3A]]-Table2[[#This Row],[M3B_h]]))</f>
        <v/>
      </c>
      <c r="N46" s="13" t="str">
        <f>IF(Table2[[#This Row],[M4A]]="","",SUM(Table2[[#This Row],[M4A]]-Table2[[#This Row],[M4B_h]]))</f>
        <v/>
      </c>
      <c r="O46" s="15"/>
      <c r="P46" s="15" t="str">
        <f>IF(Table2[[#This Row],[M5A]]="","",SUM(Table2[[#This Row],[M5A]]-Table2[[#This Row],[M5B_h]]))</f>
        <v/>
      </c>
      <c r="Q46" s="15">
        <f>SUM(Table2[[#This Row],[AWAL]],Table2[[#This Row],[M1B]])</f>
        <v>2</v>
      </c>
      <c r="R46" s="15">
        <f>SUM(Table2[[#This Row],[M2B]],Table2[[#This Row],[M2B_h]])</f>
        <v>2</v>
      </c>
      <c r="S46" s="15">
        <f>SUM(Table2[[#This Row],[M3B]],Table2[[#This Row],[M3B_h]])</f>
        <v>2</v>
      </c>
      <c r="T46" s="15">
        <f>SUM(Table2[[#This Row],[M4B]],Table2[[#This Row],[M4B_h]])</f>
        <v>2</v>
      </c>
    </row>
    <row r="47" spans="1:20">
      <c r="A47" s="12">
        <f>IF(Table2[[#This Row],[TT]]&lt;1,"",COUNT($A$2:$A46)+1)</f>
        <v>43</v>
      </c>
      <c r="B47" s="12" t="str">
        <f>LOWER(SUBSTITUTE(SUBSTITUTE(SUBSTITUTE(SUBSTITUTE(SUBSTITUTE(SUBSTITUTE(SUBSTITUTE(SUBSTITUTE(Table2[[#This Row],[NAMA BARANG]]," ",""),"""",""),"-",""),"/",""),"(",""),")",""),"&amp;",""),",",""))</f>
        <v>agenda5212</v>
      </c>
      <c r="C47" s="18" t="s">
        <v>155</v>
      </c>
      <c r="D47" s="19">
        <v>1</v>
      </c>
      <c r="E47" s="68" t="s">
        <v>2704</v>
      </c>
      <c r="F47" s="80">
        <f>IF(Table2[[#This Row],[M5B]]="",Table2[[#This Row],[M5B_h]],SUM(Table2[[#This Row],[M5B_h]],Table2[[#This Row],[M5B]]))</f>
        <v>1</v>
      </c>
      <c r="H47" s="13" t="str">
        <f>IF(Table2[[#This Row],[M1A]]="","",Table2[[#This Row],[M1A]]-Table2[[#This Row],[AWAL]])</f>
        <v/>
      </c>
      <c r="J47" s="13" t="str">
        <f>IF(Table2[[#This Row],[M2A]]="","",SUM(Table2[[#This Row],[M2A]]-Table2[[#This Row],[M2B_h]]))</f>
        <v/>
      </c>
      <c r="L47" s="13" t="str">
        <f>IF(Table2[[#This Row],[M3A]]="","",SUM(Table2[[#This Row],[M3A]]-Table2[[#This Row],[M3B_h]]))</f>
        <v/>
      </c>
      <c r="N47" s="13" t="str">
        <f>IF(Table2[[#This Row],[M4A]]="","",SUM(Table2[[#This Row],[M4A]]-Table2[[#This Row],[M4B_h]]))</f>
        <v/>
      </c>
      <c r="O47" s="15"/>
      <c r="P47" s="15" t="str">
        <f>IF(Table2[[#This Row],[M5A]]="","",SUM(Table2[[#This Row],[M5A]]-Table2[[#This Row],[M5B_h]]))</f>
        <v/>
      </c>
      <c r="Q47" s="15">
        <f>SUM(Table2[[#This Row],[AWAL]],Table2[[#This Row],[M1B]])</f>
        <v>1</v>
      </c>
      <c r="R47" s="15">
        <f>SUM(Table2[[#This Row],[M2B]],Table2[[#This Row],[M2B_h]])</f>
        <v>1</v>
      </c>
      <c r="S47" s="15">
        <f>SUM(Table2[[#This Row],[M3B]],Table2[[#This Row],[M3B_h]])</f>
        <v>1</v>
      </c>
      <c r="T47" s="15">
        <f>SUM(Table2[[#This Row],[M4B]],Table2[[#This Row],[M4B_h]])</f>
        <v>1</v>
      </c>
    </row>
    <row r="48" spans="1:20">
      <c r="A48" s="12" t="str">
        <f>IF(Table2[[#This Row],[TT]]&lt;1,"",COUNT($A$2:$A47)+1)</f>
        <v/>
      </c>
      <c r="B48" s="12" t="str">
        <f>LOWER(SUBSTITUTE(SUBSTITUTE(SUBSTITUTE(SUBSTITUTE(SUBSTITUTE(SUBSTITUTE(SUBSTITUTE(SUBSTITUTE(Table2[[#This Row],[NAMA BARANG]]," ",""),"""",""),"-",""),"/",""),"(",""),")",""),"&amp;",""),",",""))</f>
        <v>agenda6212262131</v>
      </c>
      <c r="C48" s="18" t="s">
        <v>4153</v>
      </c>
      <c r="D48" s="19">
        <v>3</v>
      </c>
      <c r="E48" s="19" t="s">
        <v>156</v>
      </c>
      <c r="F48" s="80">
        <f>IF(Table2[[#This Row],[M5B]]="",Table2[[#This Row],[M5B_h]],SUM(Table2[[#This Row],[M5B_h]],Table2[[#This Row],[M5B]]))</f>
        <v>0</v>
      </c>
      <c r="H48" s="13" t="str">
        <f>IF(Table2[[#This Row],[M1A]]="","",Table2[[#This Row],[M1A]]-Table2[[#This Row],[AWAL]])</f>
        <v/>
      </c>
      <c r="J48" s="13" t="str">
        <f>IF(Table2[[#This Row],[M2A]]="","",SUM(Table2[[#This Row],[M2A]]-Table2[[#This Row],[M2B_h]]))</f>
        <v/>
      </c>
      <c r="L48" s="13" t="str">
        <f>IF(Table2[[#This Row],[M3A]]="","",SUM(Table2[[#This Row],[M3A]]-Table2[[#This Row],[M3B_h]]))</f>
        <v/>
      </c>
      <c r="M48" s="13">
        <v>0</v>
      </c>
      <c r="N48" s="13">
        <f>IF(Table2[[#This Row],[M4A]]="","",SUM(Table2[[#This Row],[M4A]]-Table2[[#This Row],[M4B_h]]))</f>
        <v>-3</v>
      </c>
      <c r="O48" s="15"/>
      <c r="P48" s="15" t="str">
        <f>IF(Table2[[#This Row],[M5A]]="","",SUM(Table2[[#This Row],[M5A]]-Table2[[#This Row],[M5B_h]]))</f>
        <v/>
      </c>
      <c r="Q48" s="15">
        <f>SUM(Table2[[#This Row],[AWAL]],Table2[[#This Row],[M1B]])</f>
        <v>3</v>
      </c>
      <c r="R48" s="15">
        <f>SUM(Table2[[#This Row],[M2B]],Table2[[#This Row],[M2B_h]])</f>
        <v>3</v>
      </c>
      <c r="S48" s="15">
        <f>SUM(Table2[[#This Row],[M3B]],Table2[[#This Row],[M3B_h]])</f>
        <v>3</v>
      </c>
      <c r="T48" s="15">
        <f>SUM(Table2[[#This Row],[M4B]],Table2[[#This Row],[M4B_h]])</f>
        <v>0</v>
      </c>
    </row>
    <row r="49" spans="1:20">
      <c r="A49" s="12" t="str">
        <f>IF(Table2[[#This Row],[TT]]&lt;1,"",COUNT($A$2:$A48)+1)</f>
        <v/>
      </c>
      <c r="B49" s="12" t="str">
        <f>LOWER(SUBSTITUTE(SUBSTITUTE(SUBSTITUTE(SUBSTITUTE(SUBSTITUTE(SUBSTITUTE(SUBSTITUTE(SUBSTITUTE(Table2[[#This Row],[NAMA BARANG]]," ",""),"""",""),"-",""),"/",""),"(",""),")",""),"&amp;",""),",",""))</f>
        <v>agendabatik</v>
      </c>
      <c r="C49" s="18" t="s">
        <v>157</v>
      </c>
      <c r="D49" s="19"/>
      <c r="E49" s="19" t="s">
        <v>46</v>
      </c>
      <c r="F49" s="80">
        <f>IF(Table2[[#This Row],[M5B]]="",Table2[[#This Row],[M5B_h]],SUM(Table2[[#This Row],[M5B_h]],Table2[[#This Row],[M5B]]))</f>
        <v>0</v>
      </c>
      <c r="H49" s="13" t="str">
        <f>IF(Table2[[#This Row],[M1A]]="","",Table2[[#This Row],[M1A]]-Table2[[#This Row],[AWAL]])</f>
        <v/>
      </c>
      <c r="J49" s="13" t="str">
        <f>IF(Table2[[#This Row],[M2A]]="","",SUM(Table2[[#This Row],[M2A]]-Table2[[#This Row],[M2B_h]]))</f>
        <v/>
      </c>
      <c r="L49" s="13" t="str">
        <f>IF(Table2[[#This Row],[M3A]]="","",SUM(Table2[[#This Row],[M3A]]-Table2[[#This Row],[M3B_h]]))</f>
        <v/>
      </c>
      <c r="N49" s="13" t="str">
        <f>IF(Table2[[#This Row],[M4A]]="","",SUM(Table2[[#This Row],[M4A]]-Table2[[#This Row],[M4B_h]]))</f>
        <v/>
      </c>
      <c r="O49" s="15"/>
      <c r="P49" s="15" t="str">
        <f>IF(Table2[[#This Row],[M5A]]="","",SUM(Table2[[#This Row],[M5A]]-Table2[[#This Row],[M5B_h]]))</f>
        <v/>
      </c>
      <c r="Q49" s="15">
        <f>SUM(Table2[[#This Row],[AWAL]],Table2[[#This Row],[M1B]])</f>
        <v>0</v>
      </c>
      <c r="R49" s="15">
        <f>SUM(Table2[[#This Row],[M2B]],Table2[[#This Row],[M2B_h]])</f>
        <v>0</v>
      </c>
      <c r="S49" s="15">
        <f>SUM(Table2[[#This Row],[M3B]],Table2[[#This Row],[M3B_h]])</f>
        <v>0</v>
      </c>
      <c r="T49" s="15">
        <f>SUM(Table2[[#This Row],[M4B]],Table2[[#This Row],[M4B_h]])</f>
        <v>0</v>
      </c>
    </row>
    <row r="50" spans="1:20">
      <c r="A50" s="12" t="str">
        <f>IF(Table2[[#This Row],[TT]]&lt;1,"",COUNT($A$2:$A49)+1)</f>
        <v/>
      </c>
      <c r="B50" s="12" t="str">
        <f>LOWER(SUBSTITUTE(SUBSTITUTE(SUBSTITUTE(SUBSTITUTE(SUBSTITUTE(SUBSTITUTE(SUBSTITUTE(SUBSTITUTE(Table2[[#This Row],[NAMA BARANG]]," ",""),"""",""),"-",""),"/",""),"(",""),")",""),"&amp;",""),",",""))</f>
        <v>agendackpolos</v>
      </c>
      <c r="C50" s="25" t="s">
        <v>158</v>
      </c>
      <c r="D50" s="26"/>
      <c r="E50" s="26" t="s">
        <v>58</v>
      </c>
      <c r="F50" s="80">
        <f>IF(Table2[[#This Row],[M5B]]="",Table2[[#This Row],[M5B_h]],SUM(Table2[[#This Row],[M5B_h]],Table2[[#This Row],[M5B]]))</f>
        <v>0</v>
      </c>
      <c r="H50" s="13" t="str">
        <f>IF(Table2[[#This Row],[M1A]]="","",Table2[[#This Row],[M1A]]-Table2[[#This Row],[AWAL]])</f>
        <v/>
      </c>
      <c r="J50" s="13" t="str">
        <f>IF(Table2[[#This Row],[M2A]]="","",SUM(Table2[[#This Row],[M2A]]-Table2[[#This Row],[M2B_h]]))</f>
        <v/>
      </c>
      <c r="L50" s="13" t="str">
        <f>IF(Table2[[#This Row],[M3A]]="","",SUM(Table2[[#This Row],[M3A]]-Table2[[#This Row],[M3B_h]]))</f>
        <v/>
      </c>
      <c r="N50" s="13" t="str">
        <f>IF(Table2[[#This Row],[M4A]]="","",SUM(Table2[[#This Row],[M4A]]-Table2[[#This Row],[M4B_h]]))</f>
        <v/>
      </c>
      <c r="O50" s="15"/>
      <c r="P50" s="15" t="str">
        <f>IF(Table2[[#This Row],[M5A]]="","",SUM(Table2[[#This Row],[M5A]]-Table2[[#This Row],[M5B_h]]))</f>
        <v/>
      </c>
      <c r="Q50" s="15">
        <f>SUM(Table2[[#This Row],[AWAL]],Table2[[#This Row],[M1B]])</f>
        <v>0</v>
      </c>
      <c r="R50" s="15">
        <f>SUM(Table2[[#This Row],[M2B]],Table2[[#This Row],[M2B_h]])</f>
        <v>0</v>
      </c>
      <c r="S50" s="15">
        <f>SUM(Table2[[#This Row],[M3B]],Table2[[#This Row],[M3B_h]])</f>
        <v>0</v>
      </c>
      <c r="T50" s="15">
        <f>SUM(Table2[[#This Row],[M4B]],Table2[[#This Row],[M4B_h]])</f>
        <v>0</v>
      </c>
    </row>
    <row r="51" spans="1:20">
      <c r="A51" s="12">
        <f>IF(Table2[[#This Row],[TT]]&lt;1,"",COUNT($A$2:$A50)+1)</f>
        <v>44</v>
      </c>
      <c r="B51" s="12" t="str">
        <f>LOWER(SUBSTITUTE(SUBSTITUTE(SUBSTITUTE(SUBSTITUTE(SUBSTITUTE(SUBSTITUTE(SUBSTITUTE(SUBSTITUTE(Table2[[#This Row],[NAMA BARANG]]," ",""),"""",""),"-",""),"/",""),"(",""),")",""),"&amp;",""),",",""))</f>
        <v>agendajb2932</v>
      </c>
      <c r="C51" s="18" t="s">
        <v>159</v>
      </c>
      <c r="D51" s="19">
        <v>2</v>
      </c>
      <c r="E51" s="19" t="s">
        <v>34</v>
      </c>
      <c r="F51" s="80">
        <f>IF(Table2[[#This Row],[M5B]]="",Table2[[#This Row],[M5B_h]],SUM(Table2[[#This Row],[M5B_h]],Table2[[#This Row],[M5B]]))</f>
        <v>2</v>
      </c>
      <c r="H51" s="13" t="str">
        <f>IF(Table2[[#This Row],[M1A]]="","",Table2[[#This Row],[M1A]]-Table2[[#This Row],[AWAL]])</f>
        <v/>
      </c>
      <c r="J51" s="13" t="str">
        <f>IF(Table2[[#This Row],[M2A]]="","",SUM(Table2[[#This Row],[M2A]]-Table2[[#This Row],[M2B_h]]))</f>
        <v/>
      </c>
      <c r="L51" s="13" t="str">
        <f>IF(Table2[[#This Row],[M3A]]="","",SUM(Table2[[#This Row],[M3A]]-Table2[[#This Row],[M3B_h]]))</f>
        <v/>
      </c>
      <c r="N51" s="13" t="str">
        <f>IF(Table2[[#This Row],[M4A]]="","",SUM(Table2[[#This Row],[M4A]]-Table2[[#This Row],[M4B_h]]))</f>
        <v/>
      </c>
      <c r="O51" s="15"/>
      <c r="P51" s="15" t="str">
        <f>IF(Table2[[#This Row],[M5A]]="","",SUM(Table2[[#This Row],[M5A]]-Table2[[#This Row],[M5B_h]]))</f>
        <v/>
      </c>
      <c r="Q51" s="15">
        <f>SUM(Table2[[#This Row],[AWAL]],Table2[[#This Row],[M1B]])</f>
        <v>2</v>
      </c>
      <c r="R51" s="15">
        <f>SUM(Table2[[#This Row],[M2B]],Table2[[#This Row],[M2B_h]])</f>
        <v>2</v>
      </c>
      <c r="S51" s="15">
        <f>SUM(Table2[[#This Row],[M3B]],Table2[[#This Row],[M3B_h]])</f>
        <v>2</v>
      </c>
      <c r="T51" s="15">
        <f>SUM(Table2[[#This Row],[M4B]],Table2[[#This Row],[M4B_h]])</f>
        <v>2</v>
      </c>
    </row>
    <row r="52" spans="1:20">
      <c r="A52" s="12" t="str">
        <f>IF(Table2[[#This Row],[TT]]&lt;1,"",COUNT($A$2:$A51)+1)</f>
        <v/>
      </c>
      <c r="B52" s="12" t="str">
        <f>LOWER(SUBSTITUTE(SUBSTITUTE(SUBSTITUTE(SUBSTITUTE(SUBSTITUTE(SUBSTITUTE(SUBSTITUTE(SUBSTITUTE(Table2[[#This Row],[NAMA BARANG]]," ",""),"""",""),"-",""),"/",""),"(",""),")",""),"&amp;",""),",",""))</f>
        <v>agendajb6132</v>
      </c>
      <c r="C52" s="25" t="s">
        <v>160</v>
      </c>
      <c r="D52" s="26">
        <v>1</v>
      </c>
      <c r="E52" s="26" t="s">
        <v>34</v>
      </c>
      <c r="F52" s="80">
        <f>IF(Table2[[#This Row],[M5B]]="",Table2[[#This Row],[M5B_h]],SUM(Table2[[#This Row],[M5B_h]],Table2[[#This Row],[M5B]]))</f>
        <v>0</v>
      </c>
      <c r="G52" s="13">
        <v>0</v>
      </c>
      <c r="H52" s="13">
        <f>IF(Table2[[#This Row],[M1A]]="","",Table2[[#This Row],[M1A]]-Table2[[#This Row],[AWAL]])</f>
        <v>-1</v>
      </c>
      <c r="J52" s="13" t="str">
        <f>IF(Table2[[#This Row],[M2A]]="","",SUM(Table2[[#This Row],[M2A]]-Table2[[#This Row],[M2B_h]]))</f>
        <v/>
      </c>
      <c r="L52" s="13" t="str">
        <f>IF(Table2[[#This Row],[M3A]]="","",SUM(Table2[[#This Row],[M3A]]-Table2[[#This Row],[M3B_h]]))</f>
        <v/>
      </c>
      <c r="N52" s="13" t="str">
        <f>IF(Table2[[#This Row],[M4A]]="","",SUM(Table2[[#This Row],[M4A]]-Table2[[#This Row],[M4B_h]]))</f>
        <v/>
      </c>
      <c r="O52" s="15"/>
      <c r="P52" s="15" t="str">
        <f>IF(Table2[[#This Row],[M5A]]="","",SUM(Table2[[#This Row],[M5A]]-Table2[[#This Row],[M5B_h]]))</f>
        <v/>
      </c>
      <c r="Q52" s="15">
        <f>SUM(Table2[[#This Row],[AWAL]],Table2[[#This Row],[M1B]])</f>
        <v>0</v>
      </c>
      <c r="R52" s="15">
        <f>SUM(Table2[[#This Row],[M2B]],Table2[[#This Row],[M2B_h]])</f>
        <v>0</v>
      </c>
      <c r="S52" s="15">
        <f>SUM(Table2[[#This Row],[M3B]],Table2[[#This Row],[M3B_h]])</f>
        <v>0</v>
      </c>
      <c r="T52" s="15">
        <f>SUM(Table2[[#This Row],[M4B]],Table2[[#This Row],[M4B_h]])</f>
        <v>0</v>
      </c>
    </row>
    <row r="53" spans="1:20">
      <c r="A53" s="12" t="str">
        <f>IF(Table2[[#This Row],[TT]]&lt;1,"",COUNT($A$2:$A52)+1)</f>
        <v/>
      </c>
      <c r="B53" s="12" t="str">
        <f>LOWER(SUBSTITUTE(SUBSTITUTE(SUBSTITUTE(SUBSTITUTE(SUBSTITUTE(SUBSTITUTE(SUBSTITUTE(SUBSTITUTE(Table2[[#This Row],[NAMA BARANG]]," ",""),"""",""),"-",""),"/",""),"(",""),")",""),"&amp;",""),",",""))</f>
        <v>agendajb616060k</v>
      </c>
      <c r="C53" s="18" t="s">
        <v>161</v>
      </c>
      <c r="D53" s="19"/>
      <c r="E53" s="19">
        <v>254</v>
      </c>
      <c r="F53" s="80">
        <f>IF(Table2[[#This Row],[M5B]]="",Table2[[#This Row],[M5B_h]],SUM(Table2[[#This Row],[M5B_h]],Table2[[#This Row],[M5B]]))</f>
        <v>0</v>
      </c>
      <c r="H53" s="13" t="str">
        <f>IF(Table2[[#This Row],[M1A]]="","",Table2[[#This Row],[M1A]]-Table2[[#This Row],[AWAL]])</f>
        <v/>
      </c>
      <c r="J53" s="13" t="str">
        <f>IF(Table2[[#This Row],[M2A]]="","",SUM(Table2[[#This Row],[M2A]]-Table2[[#This Row],[M2B_h]]))</f>
        <v/>
      </c>
      <c r="L53" s="13" t="str">
        <f>IF(Table2[[#This Row],[M3A]]="","",SUM(Table2[[#This Row],[M3A]]-Table2[[#This Row],[M3B_h]]))</f>
        <v/>
      </c>
      <c r="N53" s="13" t="str">
        <f>IF(Table2[[#This Row],[M4A]]="","",SUM(Table2[[#This Row],[M4A]]-Table2[[#This Row],[M4B_h]]))</f>
        <v/>
      </c>
      <c r="O53" s="15"/>
      <c r="P53" s="15" t="str">
        <f>IF(Table2[[#This Row],[M5A]]="","",SUM(Table2[[#This Row],[M5A]]-Table2[[#This Row],[M5B_h]]))</f>
        <v/>
      </c>
      <c r="Q53" s="15">
        <f>SUM(Table2[[#This Row],[AWAL]],Table2[[#This Row],[M1B]])</f>
        <v>0</v>
      </c>
      <c r="R53" s="15">
        <f>SUM(Table2[[#This Row],[M2B]],Table2[[#This Row],[M2B_h]])</f>
        <v>0</v>
      </c>
      <c r="S53" s="15">
        <f>SUM(Table2[[#This Row],[M3B]],Table2[[#This Row],[M3B_h]])</f>
        <v>0</v>
      </c>
      <c r="T53" s="15">
        <f>SUM(Table2[[#This Row],[M4B]],Table2[[#This Row],[M4B_h]])</f>
        <v>0</v>
      </c>
    </row>
    <row r="54" spans="1:20">
      <c r="A54" s="12">
        <f>IF(Table2[[#This Row],[TT]]&lt;1,"",COUNT($A$2:$A53)+1)</f>
        <v>45</v>
      </c>
      <c r="B54" s="12" t="str">
        <f>LOWER(SUBSTITUTE(SUBSTITUTE(SUBSTITUTE(SUBSTITUTE(SUBSTITUTE(SUBSTITUTE(SUBSTITUTE(SUBSTITUTE(Table2[[#This Row],[NAMA BARANG]]," ",""),"""",""),"-",""),"/",""),"(",""),")",""),"&amp;",""),",",""))</f>
        <v>agendakulitulark</v>
      </c>
      <c r="C54" s="18" t="s">
        <v>2466</v>
      </c>
      <c r="D54" s="19">
        <v>1</v>
      </c>
      <c r="E54" s="19" t="s">
        <v>2677</v>
      </c>
      <c r="F54" s="80">
        <f>IF(Table2[[#This Row],[M5B]]="",Table2[[#This Row],[M5B_h]],SUM(Table2[[#This Row],[M5B_h]],Table2[[#This Row],[M5B]]))</f>
        <v>1</v>
      </c>
      <c r="H54" s="13" t="str">
        <f>IF(Table2[[#This Row],[M1A]]="","",Table2[[#This Row],[M1A]]-Table2[[#This Row],[AWAL]])</f>
        <v/>
      </c>
      <c r="J54" s="13" t="str">
        <f>IF(Table2[[#This Row],[M2A]]="","",SUM(Table2[[#This Row],[M2A]]-Table2[[#This Row],[M2B_h]]))</f>
        <v/>
      </c>
      <c r="L54" s="13" t="str">
        <f>IF(Table2[[#This Row],[M3A]]="","",SUM(Table2[[#This Row],[M3A]]-Table2[[#This Row],[M3B_h]]))</f>
        <v/>
      </c>
      <c r="N54" s="13" t="str">
        <f>IF(Table2[[#This Row],[M4A]]="","",SUM(Table2[[#This Row],[M4A]]-Table2[[#This Row],[M4B_h]]))</f>
        <v/>
      </c>
      <c r="O54" s="15"/>
      <c r="P54" s="15" t="str">
        <f>IF(Table2[[#This Row],[M5A]]="","",SUM(Table2[[#This Row],[M5A]]-Table2[[#This Row],[M5B_h]]))</f>
        <v/>
      </c>
      <c r="Q54" s="15">
        <f>SUM(Table2[[#This Row],[AWAL]],Table2[[#This Row],[M1B]])</f>
        <v>1</v>
      </c>
      <c r="R54" s="15">
        <f>SUM(Table2[[#This Row],[M2B]],Table2[[#This Row],[M2B_h]])</f>
        <v>1</v>
      </c>
      <c r="S54" s="15">
        <f>SUM(Table2[[#This Row],[M3B]],Table2[[#This Row],[M3B_h]])</f>
        <v>1</v>
      </c>
      <c r="T54" s="15">
        <f>SUM(Table2[[#This Row],[M4B]],Table2[[#This Row],[M4B_h]])</f>
        <v>1</v>
      </c>
    </row>
    <row r="55" spans="1:20">
      <c r="A55" s="88" t="str">
        <f>IF(Table2[[#This Row],[TT]]&lt;1,"",COUNT($A$2:$A54)+1)</f>
        <v/>
      </c>
      <c r="B55" s="88" t="str">
        <f>LOWER(SUBSTITUTE(SUBSTITUTE(SUBSTITUTE(SUBSTITUTE(SUBSTITUTE(SUBSTITUTE(SUBSTITUTE(SUBSTITUTE(Table2[[#This Row],[NAMA BARANG]]," ",""),"""",""),"-",""),"/",""),"(",""),")",""),"&amp;",""),",",""))</f>
        <v>agendaprodeluxepc121wk</v>
      </c>
      <c r="C55" s="89" t="s">
        <v>4087</v>
      </c>
      <c r="D55" s="90">
        <v>1</v>
      </c>
      <c r="E55" s="91" t="s">
        <v>2620</v>
      </c>
      <c r="F55" s="92">
        <f>IF(Table2[[#This Row],[M5B]]="",Table2[[#This Row],[M5B_h]],SUM(Table2[[#This Row],[M5B_h]],Table2[[#This Row],[M5B]]))</f>
        <v>0</v>
      </c>
      <c r="G55" s="93"/>
      <c r="H55" s="94" t="str">
        <f>IF(Table2[[#This Row],[M1A]]="","",Table2[[#This Row],[M1A]]-Table2[[#This Row],[AWAL]])</f>
        <v/>
      </c>
      <c r="I55" s="93"/>
      <c r="J55" s="94" t="str">
        <f>IF(Table2[[#This Row],[M2A]]="","",SUM(Table2[[#This Row],[M2A]]-Table2[[#This Row],[M2B_h]]))</f>
        <v/>
      </c>
      <c r="K55" s="93">
        <v>0</v>
      </c>
      <c r="L55" s="94">
        <f>IF(Table2[[#This Row],[M3A]]="","",SUM(Table2[[#This Row],[M3A]]-Table2[[#This Row],[M3B_h]]))</f>
        <v>-1</v>
      </c>
      <c r="M55" s="93"/>
      <c r="N55" s="94" t="str">
        <f>IF(Table2[[#This Row],[M4A]]="","",SUM(Table2[[#This Row],[M4A]]-Table2[[#This Row],[M4B_h]]))</f>
        <v/>
      </c>
      <c r="O55" s="15"/>
      <c r="P55" s="15" t="str">
        <f>IF(Table2[[#This Row],[M5A]]="","",SUM(Table2[[#This Row],[M5A]]-Table2[[#This Row],[M5B_h]]))</f>
        <v/>
      </c>
      <c r="Q55" s="15">
        <f>SUM(Table2[[#This Row],[AWAL]],Table2[[#This Row],[M1B]])</f>
        <v>1</v>
      </c>
      <c r="R55" s="15">
        <f>SUM(Table2[[#This Row],[M2B]],Table2[[#This Row],[M2B_h]])</f>
        <v>1</v>
      </c>
      <c r="S55" s="15">
        <f>SUM(Table2[[#This Row],[M3B]],Table2[[#This Row],[M3B_h]])</f>
        <v>0</v>
      </c>
      <c r="T55" s="15">
        <f>SUM(Table2[[#This Row],[M4B]],Table2[[#This Row],[M4B_h]])</f>
        <v>0</v>
      </c>
    </row>
    <row r="56" spans="1:20">
      <c r="A56" s="12">
        <f>IF(Table2[[#This Row],[TT]]&lt;1,"",COUNT($A$2:$A55)+1)</f>
        <v>46</v>
      </c>
      <c r="B56" s="12" t="str">
        <f>LOWER(SUBSTITUTE(SUBSTITUTE(SUBSTITUTE(SUBSTITUTE(SUBSTITUTE(SUBSTITUTE(SUBSTITUTE(SUBSTITUTE(Table2[[#This Row],[NAMA BARANG]]," ",""),"""",""),"-",""),"/",""),"(",""),")",""),"&amp;",""),",",""))</f>
        <v>alphabethurufabc8714</v>
      </c>
      <c r="C56" s="18" t="s">
        <v>162</v>
      </c>
      <c r="D56" s="19">
        <v>7</v>
      </c>
      <c r="E56" s="19" t="s">
        <v>163</v>
      </c>
      <c r="F56" s="80">
        <f>IF(Table2[[#This Row],[M5B]]="",Table2[[#This Row],[M5B_h]],SUM(Table2[[#This Row],[M5B_h]],Table2[[#This Row],[M5B]]))</f>
        <v>7</v>
      </c>
      <c r="H56" s="13" t="str">
        <f>IF(Table2[[#This Row],[M1A]]="","",Table2[[#This Row],[M1A]]-Table2[[#This Row],[AWAL]])</f>
        <v/>
      </c>
      <c r="J56" s="13" t="str">
        <f>IF(Table2[[#This Row],[M2A]]="","",SUM(Table2[[#This Row],[M2A]]-Table2[[#This Row],[M2B_h]]))</f>
        <v/>
      </c>
      <c r="L56" s="13" t="str">
        <f>IF(Table2[[#This Row],[M3A]]="","",SUM(Table2[[#This Row],[M3A]]-Table2[[#This Row],[M3B_h]]))</f>
        <v/>
      </c>
      <c r="N56" s="13" t="str">
        <f>IF(Table2[[#This Row],[M4A]]="","",SUM(Table2[[#This Row],[M4A]]-Table2[[#This Row],[M4B_h]]))</f>
        <v/>
      </c>
      <c r="O56" s="15"/>
      <c r="P56" s="15" t="str">
        <f>IF(Table2[[#This Row],[M5A]]="","",SUM(Table2[[#This Row],[M5A]]-Table2[[#This Row],[M5B_h]]))</f>
        <v/>
      </c>
      <c r="Q56" s="15">
        <f>SUM(Table2[[#This Row],[AWAL]],Table2[[#This Row],[M1B]])</f>
        <v>7</v>
      </c>
      <c r="R56" s="15">
        <f>SUM(Table2[[#This Row],[M2B]],Table2[[#This Row],[M2B_h]])</f>
        <v>7</v>
      </c>
      <c r="S56" s="15">
        <f>SUM(Table2[[#This Row],[M3B]],Table2[[#This Row],[M3B_h]])</f>
        <v>7</v>
      </c>
      <c r="T56" s="15">
        <f>SUM(Table2[[#This Row],[M4B]],Table2[[#This Row],[M4B_h]])</f>
        <v>7</v>
      </c>
    </row>
    <row r="57" spans="1:20">
      <c r="A57" s="12">
        <f>IF(Table2[[#This Row],[TT]]&lt;1,"",COUNT($A$2:$A56)+1)</f>
        <v>47</v>
      </c>
      <c r="B57" s="12" t="str">
        <f>LOWER(SUBSTITUTE(SUBSTITUTE(SUBSTITUTE(SUBSTITUTE(SUBSTITUTE(SUBSTITUTE(SUBSTITUTE(SUBSTITUTE(Table2[[#This Row],[NAMA BARANG]]," ",""),"""",""),"-",""),"/",""),"(",""),")",""),"&amp;",""),",",""))</f>
        <v>alphabethurufabc8715</v>
      </c>
      <c r="C57" s="18" t="s">
        <v>164</v>
      </c>
      <c r="D57" s="19">
        <v>7</v>
      </c>
      <c r="E57" s="19" t="s">
        <v>163</v>
      </c>
      <c r="F57" s="80">
        <f>IF(Table2[[#This Row],[M5B]]="",Table2[[#This Row],[M5B_h]],SUM(Table2[[#This Row],[M5B_h]],Table2[[#This Row],[M5B]]))</f>
        <v>7</v>
      </c>
      <c r="H57" s="13" t="str">
        <f>IF(Table2[[#This Row],[M1A]]="","",Table2[[#This Row],[M1A]]-Table2[[#This Row],[AWAL]])</f>
        <v/>
      </c>
      <c r="J57" s="13" t="str">
        <f>IF(Table2[[#This Row],[M2A]]="","",SUM(Table2[[#This Row],[M2A]]-Table2[[#This Row],[M2B_h]]))</f>
        <v/>
      </c>
      <c r="L57" s="13" t="str">
        <f>IF(Table2[[#This Row],[M3A]]="","",SUM(Table2[[#This Row],[M3A]]-Table2[[#This Row],[M3B_h]]))</f>
        <v/>
      </c>
      <c r="N57" s="13" t="str">
        <f>IF(Table2[[#This Row],[M4A]]="","",SUM(Table2[[#This Row],[M4A]]-Table2[[#This Row],[M4B_h]]))</f>
        <v/>
      </c>
      <c r="O57" s="15"/>
      <c r="P57" s="15" t="str">
        <f>IF(Table2[[#This Row],[M5A]]="","",SUM(Table2[[#This Row],[M5A]]-Table2[[#This Row],[M5B_h]]))</f>
        <v/>
      </c>
      <c r="Q57" s="15">
        <f>SUM(Table2[[#This Row],[AWAL]],Table2[[#This Row],[M1B]])</f>
        <v>7</v>
      </c>
      <c r="R57" s="15">
        <f>SUM(Table2[[#This Row],[M2B]],Table2[[#This Row],[M2B_h]])</f>
        <v>7</v>
      </c>
      <c r="S57" s="15">
        <f>SUM(Table2[[#This Row],[M3B]],Table2[[#This Row],[M3B_h]])</f>
        <v>7</v>
      </c>
      <c r="T57" s="15">
        <f>SUM(Table2[[#This Row],[M4B]],Table2[[#This Row],[M4B_h]])</f>
        <v>7</v>
      </c>
    </row>
    <row r="58" spans="1:20">
      <c r="A58" s="12">
        <f>IF(Table2[[#This Row],[TT]]&lt;1,"",COUNT($A$2:$A57)+1)</f>
        <v>48</v>
      </c>
      <c r="B58" s="12" t="str">
        <f>LOWER(SUBSTITUTE(SUBSTITUTE(SUBSTITUTE(SUBSTITUTE(SUBSTITUTE(SUBSTITUTE(SUBSTITUTE(SUBSTITUTE(Table2[[#This Row],[NAMA BARANG]]," ",""),"""",""),"-",""),"/",""),"(",""),")",""),"&amp;",""),",",""))</f>
        <v>alphabetmagneticletterhuruf</v>
      </c>
      <c r="C58" s="18" t="s">
        <v>165</v>
      </c>
      <c r="D58" s="19">
        <v>21</v>
      </c>
      <c r="E58" s="19" t="s">
        <v>166</v>
      </c>
      <c r="F58" s="80">
        <f>IF(Table2[[#This Row],[M5B]]="",Table2[[#This Row],[M5B_h]],SUM(Table2[[#This Row],[M5B_h]],Table2[[#This Row],[M5B]]))</f>
        <v>21</v>
      </c>
      <c r="H58" s="13" t="str">
        <f>IF(Table2[[#This Row],[M1A]]="","",Table2[[#This Row],[M1A]]-Table2[[#This Row],[AWAL]])</f>
        <v/>
      </c>
      <c r="J58" s="13" t="str">
        <f>IF(Table2[[#This Row],[M2A]]="","",SUM(Table2[[#This Row],[M2A]]-Table2[[#This Row],[M2B_h]]))</f>
        <v/>
      </c>
      <c r="L58" s="13" t="str">
        <f>IF(Table2[[#This Row],[M3A]]="","",SUM(Table2[[#This Row],[M3A]]-Table2[[#This Row],[M3B_h]]))</f>
        <v/>
      </c>
      <c r="N58" s="13" t="str">
        <f>IF(Table2[[#This Row],[M4A]]="","",SUM(Table2[[#This Row],[M4A]]-Table2[[#This Row],[M4B_h]]))</f>
        <v/>
      </c>
      <c r="O58" s="15"/>
      <c r="P58" s="15" t="str">
        <f>IF(Table2[[#This Row],[M5A]]="","",SUM(Table2[[#This Row],[M5A]]-Table2[[#This Row],[M5B_h]]))</f>
        <v/>
      </c>
      <c r="Q58" s="15">
        <f>SUM(Table2[[#This Row],[AWAL]],Table2[[#This Row],[M1B]])</f>
        <v>21</v>
      </c>
      <c r="R58" s="15">
        <f>SUM(Table2[[#This Row],[M2B]],Table2[[#This Row],[M2B_h]])</f>
        <v>21</v>
      </c>
      <c r="S58" s="15">
        <f>SUM(Table2[[#This Row],[M3B]],Table2[[#This Row],[M3B_h]])</f>
        <v>21</v>
      </c>
      <c r="T58" s="15">
        <f>SUM(Table2[[#This Row],[M4B]],Table2[[#This Row],[M4B_h]])</f>
        <v>21</v>
      </c>
    </row>
    <row r="59" spans="1:20">
      <c r="A59" s="12">
        <f>IF(Table2[[#This Row],[TT]]&lt;1,"",COUNT($A$2:$A58)+1)</f>
        <v>49</v>
      </c>
      <c r="B59" s="12" t="str">
        <f>LOWER(SUBSTITUTE(SUBSTITUTE(SUBSTITUTE(SUBSTITUTE(SUBSTITUTE(SUBSTITUTE(SUBSTITUTE(SUBSTITUTE(Table2[[#This Row],[NAMA BARANG]]," ",""),"""",""),"-",""),"/",""),"(",""),")",""),"&amp;",""),",",""))</f>
        <v>alphabetmagneticnumberangka</v>
      </c>
      <c r="C59" s="18" t="s">
        <v>167</v>
      </c>
      <c r="D59" s="19">
        <v>25</v>
      </c>
      <c r="E59" s="19" t="s">
        <v>166</v>
      </c>
      <c r="F59" s="80">
        <f>IF(Table2[[#This Row],[M5B]]="",Table2[[#This Row],[M5B_h]],SUM(Table2[[#This Row],[M5B_h]],Table2[[#This Row],[M5B]]))</f>
        <v>25</v>
      </c>
      <c r="H59" s="13" t="str">
        <f>IF(Table2[[#This Row],[M1A]]="","",Table2[[#This Row],[M1A]]-Table2[[#This Row],[AWAL]])</f>
        <v/>
      </c>
      <c r="J59" s="13" t="str">
        <f>IF(Table2[[#This Row],[M2A]]="","",SUM(Table2[[#This Row],[M2A]]-Table2[[#This Row],[M2B_h]]))</f>
        <v/>
      </c>
      <c r="L59" s="13" t="str">
        <f>IF(Table2[[#This Row],[M3A]]="","",SUM(Table2[[#This Row],[M3A]]-Table2[[#This Row],[M3B_h]]))</f>
        <v/>
      </c>
      <c r="N59" s="13" t="str">
        <f>IF(Table2[[#This Row],[M4A]]="","",SUM(Table2[[#This Row],[M4A]]-Table2[[#This Row],[M4B_h]]))</f>
        <v/>
      </c>
      <c r="O59" s="15"/>
      <c r="P59" s="15" t="str">
        <f>IF(Table2[[#This Row],[M5A]]="","",SUM(Table2[[#This Row],[M5A]]-Table2[[#This Row],[M5B_h]]))</f>
        <v/>
      </c>
      <c r="Q59" s="15">
        <f>SUM(Table2[[#This Row],[AWAL]],Table2[[#This Row],[M1B]])</f>
        <v>25</v>
      </c>
      <c r="R59" s="15">
        <f>SUM(Table2[[#This Row],[M2B]],Table2[[#This Row],[M2B_h]])</f>
        <v>25</v>
      </c>
      <c r="S59" s="15">
        <f>SUM(Table2[[#This Row],[M3B]],Table2[[#This Row],[M3B_h]])</f>
        <v>25</v>
      </c>
      <c r="T59" s="15">
        <f>SUM(Table2[[#This Row],[M4B]],Table2[[#This Row],[M4B_h]])</f>
        <v>25</v>
      </c>
    </row>
    <row r="60" spans="1:20">
      <c r="A60" s="12">
        <f>IF(Table2[[#This Row],[TT]]&lt;1,"",COUNT($A$2:$A59)+1)</f>
        <v>50</v>
      </c>
      <c r="B60" s="12" t="str">
        <f>LOWER(SUBSTITUTE(SUBSTITUTE(SUBSTITUTE(SUBSTITUTE(SUBSTITUTE(SUBSTITUTE(SUBSTITUTE(SUBSTITUTE(Table2[[#This Row],[NAMA BARANG]]," ",""),"""",""),"-",""),"/",""),"(",""),")",""),"&amp;",""),",",""))</f>
        <v>alphabetmagnitangkaak18026</v>
      </c>
      <c r="C60" s="18" t="s">
        <v>168</v>
      </c>
      <c r="D60" s="19">
        <v>17</v>
      </c>
      <c r="E60" s="19" t="s">
        <v>166</v>
      </c>
      <c r="F60" s="80">
        <f>IF(Table2[[#This Row],[M5B]]="",Table2[[#This Row],[M5B_h]],SUM(Table2[[#This Row],[M5B_h]],Table2[[#This Row],[M5B]]))</f>
        <v>17</v>
      </c>
      <c r="H60" s="13" t="str">
        <f>IF(Table2[[#This Row],[M1A]]="","",Table2[[#This Row],[M1A]]-Table2[[#This Row],[AWAL]])</f>
        <v/>
      </c>
      <c r="J60" s="13" t="str">
        <f>IF(Table2[[#This Row],[M2A]]="","",SUM(Table2[[#This Row],[M2A]]-Table2[[#This Row],[M2B_h]]))</f>
        <v/>
      </c>
      <c r="L60" s="13" t="str">
        <f>IF(Table2[[#This Row],[M3A]]="","",SUM(Table2[[#This Row],[M3A]]-Table2[[#This Row],[M3B_h]]))</f>
        <v/>
      </c>
      <c r="N60" s="13" t="str">
        <f>IF(Table2[[#This Row],[M4A]]="","",SUM(Table2[[#This Row],[M4A]]-Table2[[#This Row],[M4B_h]]))</f>
        <v/>
      </c>
      <c r="O60" s="15"/>
      <c r="P60" s="15" t="str">
        <f>IF(Table2[[#This Row],[M5A]]="","",SUM(Table2[[#This Row],[M5A]]-Table2[[#This Row],[M5B_h]]))</f>
        <v/>
      </c>
      <c r="Q60" s="15">
        <f>SUM(Table2[[#This Row],[AWAL]],Table2[[#This Row],[M1B]])</f>
        <v>17</v>
      </c>
      <c r="R60" s="15">
        <f>SUM(Table2[[#This Row],[M2B]],Table2[[#This Row],[M2B_h]])</f>
        <v>17</v>
      </c>
      <c r="S60" s="15">
        <f>SUM(Table2[[#This Row],[M3B]],Table2[[#This Row],[M3B_h]])</f>
        <v>17</v>
      </c>
      <c r="T60" s="15">
        <f>SUM(Table2[[#This Row],[M4B]],Table2[[#This Row],[M4B_h]])</f>
        <v>17</v>
      </c>
    </row>
    <row r="61" spans="1:20">
      <c r="A61" s="12">
        <f>IF(Table2[[#This Row],[TT]]&lt;1,"",COUNT($A$2:$A60)+1)</f>
        <v>51</v>
      </c>
      <c r="B61" s="12" t="str">
        <f>LOWER(SUBSTITUTE(SUBSTITUTE(SUBSTITUTE(SUBSTITUTE(SUBSTITUTE(SUBSTITUTE(SUBSTITUTE(SUBSTITUTE(Table2[[#This Row],[NAMA BARANG]]," ",""),"""",""),"-",""),"/",""),"(",""),")",""),"&amp;",""),",",""))</f>
        <v>alphabetmagnithurufak17005</v>
      </c>
      <c r="C61" s="18" t="s">
        <v>169</v>
      </c>
      <c r="D61" s="19">
        <v>19</v>
      </c>
      <c r="E61" s="19" t="s">
        <v>166</v>
      </c>
      <c r="F61" s="80">
        <f>IF(Table2[[#This Row],[M5B]]="",Table2[[#This Row],[M5B_h]],SUM(Table2[[#This Row],[M5B_h]],Table2[[#This Row],[M5B]]))</f>
        <v>19</v>
      </c>
      <c r="H61" s="13" t="str">
        <f>IF(Table2[[#This Row],[M1A]]="","",Table2[[#This Row],[M1A]]-Table2[[#This Row],[AWAL]])</f>
        <v/>
      </c>
      <c r="J61" s="13" t="str">
        <f>IF(Table2[[#This Row],[M2A]]="","",SUM(Table2[[#This Row],[M2A]]-Table2[[#This Row],[M2B_h]]))</f>
        <v/>
      </c>
      <c r="L61" s="13" t="str">
        <f>IF(Table2[[#This Row],[M3A]]="","",SUM(Table2[[#This Row],[M3A]]-Table2[[#This Row],[M3B_h]]))</f>
        <v/>
      </c>
      <c r="N61" s="13" t="str">
        <f>IF(Table2[[#This Row],[M4A]]="","",SUM(Table2[[#This Row],[M4A]]-Table2[[#This Row],[M4B_h]]))</f>
        <v/>
      </c>
      <c r="O61" s="15"/>
      <c r="P61" s="15" t="str">
        <f>IF(Table2[[#This Row],[M5A]]="","",SUM(Table2[[#This Row],[M5A]]-Table2[[#This Row],[M5B_h]]))</f>
        <v/>
      </c>
      <c r="Q61" s="15">
        <f>SUM(Table2[[#This Row],[AWAL]],Table2[[#This Row],[M1B]])</f>
        <v>19</v>
      </c>
      <c r="R61" s="15">
        <f>SUM(Table2[[#This Row],[M2B]],Table2[[#This Row],[M2B_h]])</f>
        <v>19</v>
      </c>
      <c r="S61" s="15">
        <f>SUM(Table2[[#This Row],[M3B]],Table2[[#This Row],[M3B_h]])</f>
        <v>19</v>
      </c>
      <c r="T61" s="15">
        <f>SUM(Table2[[#This Row],[M4B]],Table2[[#This Row],[M4B_h]])</f>
        <v>19</v>
      </c>
    </row>
    <row r="62" spans="1:20">
      <c r="A62" s="12">
        <f>IF(Table2[[#This Row],[TT]]&lt;1,"",COUNT($A$2:$A61)+1)</f>
        <v>52</v>
      </c>
      <c r="B62" s="12" t="str">
        <f>LOWER(SUBSTITUTE(SUBSTITUTE(SUBSTITUTE(SUBSTITUTE(SUBSTITUTE(SUBSTITUTE(SUBSTITUTE(SUBSTITUTE(Table2[[#This Row],[NAMA BARANG]]," ",""),"""",""),"-",""),"/",""),"(",""),")",""),"&amp;",""),",",""))</f>
        <v>amplopbe55</v>
      </c>
      <c r="C62" s="18" t="s">
        <v>170</v>
      </c>
      <c r="D62" s="19">
        <v>4</v>
      </c>
      <c r="E62" s="19" t="s">
        <v>32</v>
      </c>
      <c r="F62" s="80">
        <f>IF(Table2[[#This Row],[M5B]]="",Table2[[#This Row],[M5B_h]],SUM(Table2[[#This Row],[M5B_h]],Table2[[#This Row],[M5B]]))</f>
        <v>4</v>
      </c>
      <c r="H62" s="13" t="str">
        <f>IF(Table2[[#This Row],[M1A]]="","",Table2[[#This Row],[M1A]]-Table2[[#This Row],[AWAL]])</f>
        <v/>
      </c>
      <c r="J62" s="13" t="str">
        <f>IF(Table2[[#This Row],[M2A]]="","",SUM(Table2[[#This Row],[M2A]]-Table2[[#This Row],[M2B_h]]))</f>
        <v/>
      </c>
      <c r="L62" s="13" t="str">
        <f>IF(Table2[[#This Row],[M3A]]="","",SUM(Table2[[#This Row],[M3A]]-Table2[[#This Row],[M3B_h]]))</f>
        <v/>
      </c>
      <c r="N62" s="13" t="str">
        <f>IF(Table2[[#This Row],[M4A]]="","",SUM(Table2[[#This Row],[M4A]]-Table2[[#This Row],[M4B_h]]))</f>
        <v/>
      </c>
      <c r="O62" s="15"/>
      <c r="P62" s="15" t="str">
        <f>IF(Table2[[#This Row],[M5A]]="","",SUM(Table2[[#This Row],[M5A]]-Table2[[#This Row],[M5B_h]]))</f>
        <v/>
      </c>
      <c r="Q62" s="15">
        <f>SUM(Table2[[#This Row],[AWAL]],Table2[[#This Row],[M1B]])</f>
        <v>4</v>
      </c>
      <c r="R62" s="15">
        <f>SUM(Table2[[#This Row],[M2B]],Table2[[#This Row],[M2B_h]])</f>
        <v>4</v>
      </c>
      <c r="S62" s="15">
        <f>SUM(Table2[[#This Row],[M3B]],Table2[[#This Row],[M3B_h]])</f>
        <v>4</v>
      </c>
      <c r="T62" s="15">
        <f>SUM(Table2[[#This Row],[M4B]],Table2[[#This Row],[M4B_h]])</f>
        <v>4</v>
      </c>
    </row>
    <row r="63" spans="1:20">
      <c r="A63" s="12">
        <f>IF(Table2[[#This Row],[TT]]&lt;1,"",COUNT($A$2:$A62)+1)</f>
        <v>53</v>
      </c>
      <c r="B63" s="12" t="str">
        <f>LOWER(SUBSTITUTE(SUBSTITUTE(SUBSTITUTE(SUBSTITUTE(SUBSTITUTE(SUBSTITUTE(SUBSTITUTE(SUBSTITUTE(Table2[[#This Row],[NAMA BARANG]]," ",""),"""",""),"-",""),"/",""),"(",""),")",""),"&amp;",""),",",""))</f>
        <v>amplopdatabt53</v>
      </c>
      <c r="C63" s="18" t="s">
        <v>171</v>
      </c>
      <c r="D63" s="19">
        <v>3</v>
      </c>
      <c r="E63" s="19" t="s">
        <v>132</v>
      </c>
      <c r="F63" s="80">
        <f>IF(Table2[[#This Row],[M5B]]="",Table2[[#This Row],[M5B_h]],SUM(Table2[[#This Row],[M5B_h]],Table2[[#This Row],[M5B]]))</f>
        <v>3</v>
      </c>
      <c r="H63" s="13" t="str">
        <f>IF(Table2[[#This Row],[M1A]]="","",Table2[[#This Row],[M1A]]-Table2[[#This Row],[AWAL]])</f>
        <v/>
      </c>
      <c r="J63" s="13" t="str">
        <f>IF(Table2[[#This Row],[M2A]]="","",SUM(Table2[[#This Row],[M2A]]-Table2[[#This Row],[M2B_h]]))</f>
        <v/>
      </c>
      <c r="L63" s="13" t="str">
        <f>IF(Table2[[#This Row],[M3A]]="","",SUM(Table2[[#This Row],[M3A]]-Table2[[#This Row],[M3B_h]]))</f>
        <v/>
      </c>
      <c r="N63" s="13" t="str">
        <f>IF(Table2[[#This Row],[M4A]]="","",SUM(Table2[[#This Row],[M4A]]-Table2[[#This Row],[M4B_h]]))</f>
        <v/>
      </c>
      <c r="O63" s="15"/>
      <c r="P63" s="15" t="str">
        <f>IF(Table2[[#This Row],[M5A]]="","",SUM(Table2[[#This Row],[M5A]]-Table2[[#This Row],[M5B_h]]))</f>
        <v/>
      </c>
      <c r="Q63" s="15">
        <f>SUM(Table2[[#This Row],[AWAL]],Table2[[#This Row],[M1B]])</f>
        <v>3</v>
      </c>
      <c r="R63" s="15">
        <f>SUM(Table2[[#This Row],[M2B]],Table2[[#This Row],[M2B_h]])</f>
        <v>3</v>
      </c>
      <c r="S63" s="15">
        <f>SUM(Table2[[#This Row],[M3B]],Table2[[#This Row],[M3B_h]])</f>
        <v>3</v>
      </c>
      <c r="T63" s="15">
        <f>SUM(Table2[[#This Row],[M4B]],Table2[[#This Row],[M4B_h]])</f>
        <v>3</v>
      </c>
    </row>
    <row r="64" spans="1:20">
      <c r="A64" s="12">
        <f>IF(Table2[[#This Row],[TT]]&lt;1,"",COUNT($A$2:$A63)+1)</f>
        <v>54</v>
      </c>
      <c r="B64" s="12" t="str">
        <f>LOWER(SUBSTITUTE(SUBSTITUTE(SUBSTITUTE(SUBSTITUTE(SUBSTITUTE(SUBSTITUTE(SUBSTITUTE(SUBSTITUTE(Table2[[#This Row],[NAMA BARANG]]," ",""),"""",""),"-",""),"/",""),"(",""),")",""),"&amp;",""),",",""))</f>
        <v>amplopdatagastagd57</v>
      </c>
      <c r="C64" s="18" t="s">
        <v>172</v>
      </c>
      <c r="D64" s="19">
        <v>2</v>
      </c>
      <c r="E64" s="19">
        <v>240</v>
      </c>
      <c r="F64" s="80">
        <f>IF(Table2[[#This Row],[M5B]]="",Table2[[#This Row],[M5B_h]],SUM(Table2[[#This Row],[M5B_h]],Table2[[#This Row],[M5B]]))</f>
        <v>2</v>
      </c>
      <c r="H64" s="13" t="str">
        <f>IF(Table2[[#This Row],[M1A]]="","",Table2[[#This Row],[M1A]]-Table2[[#This Row],[AWAL]])</f>
        <v/>
      </c>
      <c r="J64" s="13" t="str">
        <f>IF(Table2[[#This Row],[M2A]]="","",SUM(Table2[[#This Row],[M2A]]-Table2[[#This Row],[M2B_h]]))</f>
        <v/>
      </c>
      <c r="L64" s="13" t="str">
        <f>IF(Table2[[#This Row],[M3A]]="","",SUM(Table2[[#This Row],[M3A]]-Table2[[#This Row],[M3B_h]]))</f>
        <v/>
      </c>
      <c r="N64" s="13" t="str">
        <f>IF(Table2[[#This Row],[M4A]]="","",SUM(Table2[[#This Row],[M4A]]-Table2[[#This Row],[M4B_h]]))</f>
        <v/>
      </c>
      <c r="O64" s="15"/>
      <c r="P64" s="15" t="str">
        <f>IF(Table2[[#This Row],[M5A]]="","",SUM(Table2[[#This Row],[M5A]]-Table2[[#This Row],[M5B_h]]))</f>
        <v/>
      </c>
      <c r="Q64" s="15">
        <f>SUM(Table2[[#This Row],[AWAL]],Table2[[#This Row],[M1B]])</f>
        <v>2</v>
      </c>
      <c r="R64" s="15">
        <f>SUM(Table2[[#This Row],[M2B]],Table2[[#This Row],[M2B_h]])</f>
        <v>2</v>
      </c>
      <c r="S64" s="15">
        <f>SUM(Table2[[#This Row],[M3B]],Table2[[#This Row],[M3B_h]])</f>
        <v>2</v>
      </c>
      <c r="T64" s="15">
        <f>SUM(Table2[[#This Row],[M4B]],Table2[[#This Row],[M4B_h]])</f>
        <v>2</v>
      </c>
    </row>
    <row r="65" spans="1:20">
      <c r="A65" s="12">
        <f>IF(Table2[[#This Row],[TT]]&lt;1,"",COUNT($A$2:$A64)+1)</f>
        <v>55</v>
      </c>
      <c r="B65" s="12" t="str">
        <f>LOWER(SUBSTITUTE(SUBSTITUTE(SUBSTITUTE(SUBSTITUTE(SUBSTITUTE(SUBSTITUTE(SUBSTITUTE(SUBSTITUTE(Table2[[#This Row],[NAMA BARANG]]," ",""),"""",""),"-",""),"/",""),"(",""),")",""),"&amp;",""),",",""))</f>
        <v>amplopdatamicrotopcf57</v>
      </c>
      <c r="C65" s="18" t="s">
        <v>173</v>
      </c>
      <c r="D65" s="19">
        <v>2</v>
      </c>
      <c r="E65" s="19" t="s">
        <v>174</v>
      </c>
      <c r="F65" s="80">
        <f>IF(Table2[[#This Row],[M5B]]="",Table2[[#This Row],[M5B_h]],SUM(Table2[[#This Row],[M5B_h]],Table2[[#This Row],[M5B]]))</f>
        <v>4</v>
      </c>
      <c r="G65" s="13">
        <v>4</v>
      </c>
      <c r="H65" s="13">
        <f>IF(Table2[[#This Row],[M1A]]="","",Table2[[#This Row],[M1A]]-Table2[[#This Row],[AWAL]])</f>
        <v>2</v>
      </c>
      <c r="J65" s="13" t="str">
        <f>IF(Table2[[#This Row],[M2A]]="","",SUM(Table2[[#This Row],[M2A]]-Table2[[#This Row],[M2B_h]]))</f>
        <v/>
      </c>
      <c r="L65" s="13" t="str">
        <f>IF(Table2[[#This Row],[M3A]]="","",SUM(Table2[[#This Row],[M3A]]-Table2[[#This Row],[M3B_h]]))</f>
        <v/>
      </c>
      <c r="N65" s="13" t="str">
        <f>IF(Table2[[#This Row],[M4A]]="","",SUM(Table2[[#This Row],[M4A]]-Table2[[#This Row],[M4B_h]]))</f>
        <v/>
      </c>
      <c r="O65" s="15"/>
      <c r="P65" s="15" t="str">
        <f>IF(Table2[[#This Row],[M5A]]="","",SUM(Table2[[#This Row],[M5A]]-Table2[[#This Row],[M5B_h]]))</f>
        <v/>
      </c>
      <c r="Q65" s="15">
        <f>SUM(Table2[[#This Row],[AWAL]],Table2[[#This Row],[M1B]])</f>
        <v>4</v>
      </c>
      <c r="R65" s="15">
        <f>SUM(Table2[[#This Row],[M2B]],Table2[[#This Row],[M2B_h]])</f>
        <v>4</v>
      </c>
      <c r="S65" s="15">
        <f>SUM(Table2[[#This Row],[M3B]],Table2[[#This Row],[M3B_h]])</f>
        <v>4</v>
      </c>
      <c r="T65" s="15">
        <f>SUM(Table2[[#This Row],[M4B]],Table2[[#This Row],[M4B_h]])</f>
        <v>4</v>
      </c>
    </row>
    <row r="66" spans="1:20">
      <c r="A66" s="12">
        <f>IF(Table2[[#This Row],[TT]]&lt;1,"",COUNT($A$2:$A65)+1)</f>
        <v>56</v>
      </c>
      <c r="B66" s="12" t="str">
        <f>LOWER(SUBSTITUTE(SUBSTITUTE(SUBSTITUTE(SUBSTITUTE(SUBSTITUTE(SUBSTITUTE(SUBSTITUTE(SUBSTITUTE(Table2[[#This Row],[NAMA BARANG]]," ",""),"""",""),"-",""),"/",""),"(",""),")",""),"&amp;",""),",",""))</f>
        <v>amplopdatateslats55batik</v>
      </c>
      <c r="C66" s="18" t="s">
        <v>175</v>
      </c>
      <c r="D66" s="19">
        <v>3</v>
      </c>
      <c r="E66" s="19" t="s">
        <v>132</v>
      </c>
      <c r="F66" s="80">
        <f>IF(Table2[[#This Row],[M5B]]="",Table2[[#This Row],[M5B_h]],SUM(Table2[[#This Row],[M5B_h]],Table2[[#This Row],[M5B]]))</f>
        <v>3</v>
      </c>
      <c r="H66" s="13" t="str">
        <f>IF(Table2[[#This Row],[M1A]]="","",Table2[[#This Row],[M1A]]-Table2[[#This Row],[AWAL]])</f>
        <v/>
      </c>
      <c r="J66" s="13" t="str">
        <f>IF(Table2[[#This Row],[M2A]]="","",SUM(Table2[[#This Row],[M2A]]-Table2[[#This Row],[M2B_h]]))</f>
        <v/>
      </c>
      <c r="L66" s="13" t="str">
        <f>IF(Table2[[#This Row],[M3A]]="","",SUM(Table2[[#This Row],[M3A]]-Table2[[#This Row],[M3B_h]]))</f>
        <v/>
      </c>
      <c r="N66" s="13" t="str">
        <f>IF(Table2[[#This Row],[M4A]]="","",SUM(Table2[[#This Row],[M4A]]-Table2[[#This Row],[M4B_h]]))</f>
        <v/>
      </c>
      <c r="O66" s="15"/>
      <c r="P66" s="15" t="str">
        <f>IF(Table2[[#This Row],[M5A]]="","",SUM(Table2[[#This Row],[M5A]]-Table2[[#This Row],[M5B_h]]))</f>
        <v/>
      </c>
      <c r="Q66" s="15">
        <f>SUM(Table2[[#This Row],[AWAL]],Table2[[#This Row],[M1B]])</f>
        <v>3</v>
      </c>
      <c r="R66" s="15">
        <f>SUM(Table2[[#This Row],[M2B]],Table2[[#This Row],[M2B_h]])</f>
        <v>3</v>
      </c>
      <c r="S66" s="15">
        <f>SUM(Table2[[#This Row],[M3B]],Table2[[#This Row],[M3B_h]])</f>
        <v>3</v>
      </c>
      <c r="T66" s="15">
        <f>SUM(Table2[[#This Row],[M4B]],Table2[[#This Row],[M4B_h]])</f>
        <v>3</v>
      </c>
    </row>
    <row r="67" spans="1:20">
      <c r="A67" s="12">
        <f>IF(Table2[[#This Row],[TT]]&lt;1,"",COUNT($A$2:$A66)+1)</f>
        <v>57</v>
      </c>
      <c r="B67" s="12" t="str">
        <f>LOWER(SUBSTITUTE(SUBSTITUTE(SUBSTITUTE(SUBSTITUTE(SUBSTITUTE(SUBSTITUTE(SUBSTITUTE(SUBSTITUTE(Table2[[#This Row],[NAMA BARANG]]," ",""),"""",""),"-",""),"/",""),"(",""),")",""),"&amp;",""),",",""))</f>
        <v>amplopdatamapgastagf56</v>
      </c>
      <c r="C67" s="18" t="s">
        <v>176</v>
      </c>
      <c r="D67" s="19">
        <v>2</v>
      </c>
      <c r="E67" s="68" t="s">
        <v>2505</v>
      </c>
      <c r="F67" s="80">
        <f>IF(Table2[[#This Row],[M5B]]="",Table2[[#This Row],[M5B_h]],SUM(Table2[[#This Row],[M5B_h]],Table2[[#This Row],[M5B]]))</f>
        <v>2</v>
      </c>
      <c r="H67" s="13" t="str">
        <f>IF(Table2[[#This Row],[M1A]]="","",Table2[[#This Row],[M1A]]-Table2[[#This Row],[AWAL]])</f>
        <v/>
      </c>
      <c r="J67" s="13" t="str">
        <f>IF(Table2[[#This Row],[M2A]]="","",SUM(Table2[[#This Row],[M2A]]-Table2[[#This Row],[M2B_h]]))</f>
        <v/>
      </c>
      <c r="L67" s="13" t="str">
        <f>IF(Table2[[#This Row],[M3A]]="","",SUM(Table2[[#This Row],[M3A]]-Table2[[#This Row],[M3B_h]]))</f>
        <v/>
      </c>
      <c r="N67" s="13" t="str">
        <f>IF(Table2[[#This Row],[M4A]]="","",SUM(Table2[[#This Row],[M4A]]-Table2[[#This Row],[M4B_h]]))</f>
        <v/>
      </c>
      <c r="O67" s="15"/>
      <c r="P67" s="15" t="str">
        <f>IF(Table2[[#This Row],[M5A]]="","",SUM(Table2[[#This Row],[M5A]]-Table2[[#This Row],[M5B_h]]))</f>
        <v/>
      </c>
      <c r="Q67" s="15">
        <f>SUM(Table2[[#This Row],[AWAL]],Table2[[#This Row],[M1B]])</f>
        <v>2</v>
      </c>
      <c r="R67" s="15">
        <f>SUM(Table2[[#This Row],[M2B]],Table2[[#This Row],[M2B_h]])</f>
        <v>2</v>
      </c>
      <c r="S67" s="15">
        <f>SUM(Table2[[#This Row],[M3B]],Table2[[#This Row],[M3B_h]])</f>
        <v>2</v>
      </c>
      <c r="T67" s="15">
        <f>SUM(Table2[[#This Row],[M4B]],Table2[[#This Row],[M4B_h]])</f>
        <v>2</v>
      </c>
    </row>
    <row r="68" spans="1:20">
      <c r="A68" s="12">
        <f>IF(Table2[[#This Row],[TT]]&lt;1,"",COUNT($A$2:$A67)+1)</f>
        <v>58</v>
      </c>
      <c r="B68" s="12" t="str">
        <f>LOWER(SUBSTITUTE(SUBSTITUTE(SUBSTITUTE(SUBSTITUTE(SUBSTITUTE(SUBSTITUTE(SUBSTITUTE(SUBSTITUTE(Table2[[#This Row],[NAMA BARANG]]," ",""),"""",""),"-",""),"/",""),"(",""),")",""),"&amp;",""),",",""))</f>
        <v>amplopf54</v>
      </c>
      <c r="C68" s="18" t="s">
        <v>177</v>
      </c>
      <c r="D68" s="19">
        <v>2</v>
      </c>
      <c r="E68" s="19" t="s">
        <v>178</v>
      </c>
      <c r="F68" s="80">
        <f>IF(Table2[[#This Row],[M5B]]="",Table2[[#This Row],[M5B_h]],SUM(Table2[[#This Row],[M5B_h]],Table2[[#This Row],[M5B]]))</f>
        <v>2</v>
      </c>
      <c r="H68" s="13" t="str">
        <f>IF(Table2[[#This Row],[M1A]]="","",Table2[[#This Row],[M1A]]-Table2[[#This Row],[AWAL]])</f>
        <v/>
      </c>
      <c r="J68" s="13" t="str">
        <f>IF(Table2[[#This Row],[M2A]]="","",SUM(Table2[[#This Row],[M2A]]-Table2[[#This Row],[M2B_h]]))</f>
        <v/>
      </c>
      <c r="L68" s="13" t="str">
        <f>IF(Table2[[#This Row],[M3A]]="","",SUM(Table2[[#This Row],[M3A]]-Table2[[#This Row],[M3B_h]]))</f>
        <v/>
      </c>
      <c r="N68" s="13" t="str">
        <f>IF(Table2[[#This Row],[M4A]]="","",SUM(Table2[[#This Row],[M4A]]-Table2[[#This Row],[M4B_h]]))</f>
        <v/>
      </c>
      <c r="O68" s="15"/>
      <c r="P68" s="15" t="str">
        <f>IF(Table2[[#This Row],[M5A]]="","",SUM(Table2[[#This Row],[M5A]]-Table2[[#This Row],[M5B_h]]))</f>
        <v/>
      </c>
      <c r="Q68" s="15">
        <f>SUM(Table2[[#This Row],[AWAL]],Table2[[#This Row],[M1B]])</f>
        <v>2</v>
      </c>
      <c r="R68" s="15">
        <f>SUM(Table2[[#This Row],[M2B]],Table2[[#This Row],[M2B_h]])</f>
        <v>2</v>
      </c>
      <c r="S68" s="15">
        <f>SUM(Table2[[#This Row],[M3B]],Table2[[#This Row],[M3B_h]])</f>
        <v>2</v>
      </c>
      <c r="T68" s="15">
        <f>SUM(Table2[[#This Row],[M4B]],Table2[[#This Row],[M4B_h]])</f>
        <v>2</v>
      </c>
    </row>
    <row r="69" spans="1:20">
      <c r="A69" s="12">
        <f>IF(Table2[[#This Row],[TT]]&lt;1,"",COUNT($A$2:$A68)+1)</f>
        <v>59</v>
      </c>
      <c r="B69" s="12" t="str">
        <f>LOWER(SUBSTITUTE(SUBSTITUTE(SUBSTITUTE(SUBSTITUTE(SUBSTITUTE(SUBSTITUTE(SUBSTITUTE(SUBSTITUTE(Table2[[#This Row],[NAMA BARANG]]," ",""),"""",""),"-",""),"/",""),"(",""),")",""),"&amp;",""),",",""))</f>
        <v>amplopgastace56</v>
      </c>
      <c r="C69" s="18" t="s">
        <v>179</v>
      </c>
      <c r="D69" s="19">
        <v>2</v>
      </c>
      <c r="E69" s="19" t="s">
        <v>180</v>
      </c>
      <c r="F69" s="80">
        <f>IF(Table2[[#This Row],[M5B]]="",Table2[[#This Row],[M5B_h]],SUM(Table2[[#This Row],[M5B_h]],Table2[[#This Row],[M5B]]))</f>
        <v>2</v>
      </c>
      <c r="H69" s="13" t="str">
        <f>IF(Table2[[#This Row],[M1A]]="","",Table2[[#This Row],[M1A]]-Table2[[#This Row],[AWAL]])</f>
        <v/>
      </c>
      <c r="J69" s="13" t="str">
        <f>IF(Table2[[#This Row],[M2A]]="","",SUM(Table2[[#This Row],[M2A]]-Table2[[#This Row],[M2B_h]]))</f>
        <v/>
      </c>
      <c r="L69" s="13" t="str">
        <f>IF(Table2[[#This Row],[M3A]]="","",SUM(Table2[[#This Row],[M3A]]-Table2[[#This Row],[M3B_h]]))</f>
        <v/>
      </c>
      <c r="N69" s="13" t="str">
        <f>IF(Table2[[#This Row],[M4A]]="","",SUM(Table2[[#This Row],[M4A]]-Table2[[#This Row],[M4B_h]]))</f>
        <v/>
      </c>
      <c r="O69" s="15"/>
      <c r="P69" s="15" t="str">
        <f>IF(Table2[[#This Row],[M5A]]="","",SUM(Table2[[#This Row],[M5A]]-Table2[[#This Row],[M5B_h]]))</f>
        <v/>
      </c>
      <c r="Q69" s="15">
        <f>SUM(Table2[[#This Row],[AWAL]],Table2[[#This Row],[M1B]])</f>
        <v>2</v>
      </c>
      <c r="R69" s="15">
        <f>SUM(Table2[[#This Row],[M2B]],Table2[[#This Row],[M2B_h]])</f>
        <v>2</v>
      </c>
      <c r="S69" s="15">
        <f>SUM(Table2[[#This Row],[M3B]],Table2[[#This Row],[M3B_h]])</f>
        <v>2</v>
      </c>
      <c r="T69" s="15">
        <f>SUM(Table2[[#This Row],[M4B]],Table2[[#This Row],[M4B_h]])</f>
        <v>2</v>
      </c>
    </row>
    <row r="70" spans="1:20">
      <c r="A70" s="12">
        <f>IF(Table2[[#This Row],[TT]]&lt;1,"",COUNT($A$2:$A69)+1)</f>
        <v>60</v>
      </c>
      <c r="B70" s="12" t="str">
        <f>LOWER(SUBSTITUTE(SUBSTITUTE(SUBSTITUTE(SUBSTITUTE(SUBSTITUTE(SUBSTITUTE(SUBSTITUTE(SUBSTITUTE(Table2[[#This Row],[NAMA BARANG]]," ",""),"""",""),"-",""),"/",""),"(",""),")",""),"&amp;",""),",",""))</f>
        <v>amplopgastafc56</v>
      </c>
      <c r="C70" s="18" t="s">
        <v>181</v>
      </c>
      <c r="D70" s="19">
        <v>3</v>
      </c>
      <c r="E70" s="19" t="s">
        <v>182</v>
      </c>
      <c r="F70" s="80">
        <f>IF(Table2[[#This Row],[M5B]]="",Table2[[#This Row],[M5B_h]],SUM(Table2[[#This Row],[M5B_h]],Table2[[#This Row],[M5B]]))</f>
        <v>3</v>
      </c>
      <c r="H70" s="13" t="str">
        <f>IF(Table2[[#This Row],[M1A]]="","",Table2[[#This Row],[M1A]]-Table2[[#This Row],[AWAL]])</f>
        <v/>
      </c>
      <c r="J70" s="13" t="str">
        <f>IF(Table2[[#This Row],[M2A]]="","",SUM(Table2[[#This Row],[M2A]]-Table2[[#This Row],[M2B_h]]))</f>
        <v/>
      </c>
      <c r="L70" s="13" t="str">
        <f>IF(Table2[[#This Row],[M3A]]="","",SUM(Table2[[#This Row],[M3A]]-Table2[[#This Row],[M3B_h]]))</f>
        <v/>
      </c>
      <c r="N70" s="13" t="str">
        <f>IF(Table2[[#This Row],[M4A]]="","",SUM(Table2[[#This Row],[M4A]]-Table2[[#This Row],[M4B_h]]))</f>
        <v/>
      </c>
      <c r="O70" s="15"/>
      <c r="P70" s="15" t="str">
        <f>IF(Table2[[#This Row],[M5A]]="","",SUM(Table2[[#This Row],[M5A]]-Table2[[#This Row],[M5B_h]]))</f>
        <v/>
      </c>
      <c r="Q70" s="15">
        <f>SUM(Table2[[#This Row],[AWAL]],Table2[[#This Row],[M1B]])</f>
        <v>3</v>
      </c>
      <c r="R70" s="15">
        <f>SUM(Table2[[#This Row],[M2B]],Table2[[#This Row],[M2B_h]])</f>
        <v>3</v>
      </c>
      <c r="S70" s="15">
        <f>SUM(Table2[[#This Row],[M3B]],Table2[[#This Row],[M3B_h]])</f>
        <v>3</v>
      </c>
      <c r="T70" s="15">
        <f>SUM(Table2[[#This Row],[M4B]],Table2[[#This Row],[M4B_h]])</f>
        <v>3</v>
      </c>
    </row>
    <row r="71" spans="1:20">
      <c r="A71" s="12">
        <f>IF(Table2[[#This Row],[TT]]&lt;1,"",COUNT($A$2:$A70)+1)</f>
        <v>61</v>
      </c>
      <c r="B71" s="12" t="str">
        <f>LOWER(SUBSTITUTE(SUBSTITUTE(SUBSTITUTE(SUBSTITUTE(SUBSTITUTE(SUBSTITUTE(SUBSTITUTE(SUBSTITUTE(Table2[[#This Row],[NAMA BARANG]]," ",""),"""",""),"-",""),"/",""),"(",""),")",""),"&amp;",""),",",""))</f>
        <v>amplopgastagd56</v>
      </c>
      <c r="C71" s="18" t="s">
        <v>183</v>
      </c>
      <c r="D71" s="19">
        <v>1</v>
      </c>
      <c r="E71" s="19">
        <v>360</v>
      </c>
      <c r="F71" s="80">
        <f>IF(Table2[[#This Row],[M5B]]="",Table2[[#This Row],[M5B_h]],SUM(Table2[[#This Row],[M5B_h]],Table2[[#This Row],[M5B]]))</f>
        <v>1</v>
      </c>
      <c r="H71" s="13" t="str">
        <f>IF(Table2[[#This Row],[M1A]]="","",Table2[[#This Row],[M1A]]-Table2[[#This Row],[AWAL]])</f>
        <v/>
      </c>
      <c r="J71" s="13" t="str">
        <f>IF(Table2[[#This Row],[M2A]]="","",SUM(Table2[[#This Row],[M2A]]-Table2[[#This Row],[M2B_h]]))</f>
        <v/>
      </c>
      <c r="L71" s="13" t="str">
        <f>IF(Table2[[#This Row],[M3A]]="","",SUM(Table2[[#This Row],[M3A]]-Table2[[#This Row],[M3B_h]]))</f>
        <v/>
      </c>
      <c r="N71" s="13" t="str">
        <f>IF(Table2[[#This Row],[M4A]]="","",SUM(Table2[[#This Row],[M4A]]-Table2[[#This Row],[M4B_h]]))</f>
        <v/>
      </c>
      <c r="O71" s="15"/>
      <c r="P71" s="15" t="str">
        <f>IF(Table2[[#This Row],[M5A]]="","",SUM(Table2[[#This Row],[M5A]]-Table2[[#This Row],[M5B_h]]))</f>
        <v/>
      </c>
      <c r="Q71" s="15">
        <f>SUM(Table2[[#This Row],[AWAL]],Table2[[#This Row],[M1B]])</f>
        <v>1</v>
      </c>
      <c r="R71" s="15">
        <f>SUM(Table2[[#This Row],[M2B]],Table2[[#This Row],[M2B_h]])</f>
        <v>1</v>
      </c>
      <c r="S71" s="15">
        <f>SUM(Table2[[#This Row],[M3B]],Table2[[#This Row],[M3B_h]])</f>
        <v>1</v>
      </c>
      <c r="T71" s="15">
        <f>SUM(Table2[[#This Row],[M4B]],Table2[[#This Row],[M4B_h]])</f>
        <v>1</v>
      </c>
    </row>
    <row r="72" spans="1:20">
      <c r="A72" s="12">
        <f>IF(Table2[[#This Row],[TT]]&lt;1,"",COUNT($A$2:$A71)+1)</f>
        <v>62</v>
      </c>
      <c r="B72" s="12" t="str">
        <f>LOWER(SUBSTITUTE(SUBSTITUTE(SUBSTITUTE(SUBSTITUTE(SUBSTITUTE(SUBSTITUTE(SUBSTITUTE(SUBSTITUTE(Table2[[#This Row],[NAMA BARANG]]," ",""),"""",""),"-",""),"/",""),"(",""),")",""),"&amp;",""),",",""))</f>
        <v>amplophutangpiutang</v>
      </c>
      <c r="C72" s="18" t="s">
        <v>184</v>
      </c>
      <c r="D72" s="19">
        <v>8</v>
      </c>
      <c r="E72" s="19">
        <v>500</v>
      </c>
      <c r="F72" s="80">
        <f>IF(Table2[[#This Row],[M5B]]="",Table2[[#This Row],[M5B_h]],SUM(Table2[[#This Row],[M5B_h]],Table2[[#This Row],[M5B]]))</f>
        <v>8</v>
      </c>
      <c r="H72" s="13" t="str">
        <f>IF(Table2[[#This Row],[M1A]]="","",Table2[[#This Row],[M1A]]-Table2[[#This Row],[AWAL]])</f>
        <v/>
      </c>
      <c r="J72" s="13" t="str">
        <f>IF(Table2[[#This Row],[M2A]]="","",SUM(Table2[[#This Row],[M2A]]-Table2[[#This Row],[M2B_h]]))</f>
        <v/>
      </c>
      <c r="L72" s="13" t="str">
        <f>IF(Table2[[#This Row],[M3A]]="","",SUM(Table2[[#This Row],[M3A]]-Table2[[#This Row],[M3B_h]]))</f>
        <v/>
      </c>
      <c r="N72" s="13" t="str">
        <f>IF(Table2[[#This Row],[M4A]]="","",SUM(Table2[[#This Row],[M4A]]-Table2[[#This Row],[M4B_h]]))</f>
        <v/>
      </c>
      <c r="O72" s="15"/>
      <c r="P72" s="15" t="str">
        <f>IF(Table2[[#This Row],[M5A]]="","",SUM(Table2[[#This Row],[M5A]]-Table2[[#This Row],[M5B_h]]))</f>
        <v/>
      </c>
      <c r="Q72" s="15">
        <f>SUM(Table2[[#This Row],[AWAL]],Table2[[#This Row],[M1B]])</f>
        <v>8</v>
      </c>
      <c r="R72" s="15">
        <f>SUM(Table2[[#This Row],[M2B]],Table2[[#This Row],[M2B_h]])</f>
        <v>8</v>
      </c>
      <c r="S72" s="15">
        <f>SUM(Table2[[#This Row],[M3B]],Table2[[#This Row],[M3B_h]])</f>
        <v>8</v>
      </c>
      <c r="T72" s="15">
        <f>SUM(Table2[[#This Row],[M4B]],Table2[[#This Row],[M4B_h]])</f>
        <v>8</v>
      </c>
    </row>
    <row r="73" spans="1:20">
      <c r="A73" s="12">
        <f>IF(Table2[[#This Row],[TT]]&lt;1,"",COUNT($A$2:$A72)+1)</f>
        <v>63</v>
      </c>
      <c r="B73" s="12" t="str">
        <f>LOWER(SUBSTITUTE(SUBSTITUTE(SUBSTITUTE(SUBSTITUTE(SUBSTITUTE(SUBSTITUTE(SUBSTITUTE(SUBSTITUTE(Table2[[#This Row],[NAMA BARANG]]," ",""),"""",""),"-",""),"/",""),"(",""),")",""),"&amp;",""),",",""))</f>
        <v>amplopkd865b5</v>
      </c>
      <c r="C73" s="18" t="s">
        <v>185</v>
      </c>
      <c r="D73" s="19">
        <v>4</v>
      </c>
      <c r="E73" s="19" t="s">
        <v>32</v>
      </c>
      <c r="F73" s="80">
        <f>IF(Table2[[#This Row],[M5B]]="",Table2[[#This Row],[M5B_h]],SUM(Table2[[#This Row],[M5B_h]],Table2[[#This Row],[M5B]]))</f>
        <v>4</v>
      </c>
      <c r="H73" s="13" t="str">
        <f>IF(Table2[[#This Row],[M1A]]="","",Table2[[#This Row],[M1A]]-Table2[[#This Row],[AWAL]])</f>
        <v/>
      </c>
      <c r="J73" s="13" t="str">
        <f>IF(Table2[[#This Row],[M2A]]="","",SUM(Table2[[#This Row],[M2A]]-Table2[[#This Row],[M2B_h]]))</f>
        <v/>
      </c>
      <c r="L73" s="13" t="str">
        <f>IF(Table2[[#This Row],[M3A]]="","",SUM(Table2[[#This Row],[M3A]]-Table2[[#This Row],[M3B_h]]))</f>
        <v/>
      </c>
      <c r="N73" s="13" t="str">
        <f>IF(Table2[[#This Row],[M4A]]="","",SUM(Table2[[#This Row],[M4A]]-Table2[[#This Row],[M4B_h]]))</f>
        <v/>
      </c>
      <c r="O73" s="15"/>
      <c r="P73" s="15" t="str">
        <f>IF(Table2[[#This Row],[M5A]]="","",SUM(Table2[[#This Row],[M5A]]-Table2[[#This Row],[M5B_h]]))</f>
        <v/>
      </c>
      <c r="Q73" s="15">
        <f>SUM(Table2[[#This Row],[AWAL]],Table2[[#This Row],[M1B]])</f>
        <v>4</v>
      </c>
      <c r="R73" s="15">
        <f>SUM(Table2[[#This Row],[M2B]],Table2[[#This Row],[M2B_h]])</f>
        <v>4</v>
      </c>
      <c r="S73" s="15">
        <f>SUM(Table2[[#This Row],[M3B]],Table2[[#This Row],[M3B_h]])</f>
        <v>4</v>
      </c>
      <c r="T73" s="15">
        <f>SUM(Table2[[#This Row],[M4B]],Table2[[#This Row],[M4B_h]])</f>
        <v>4</v>
      </c>
    </row>
    <row r="74" spans="1:20">
      <c r="A74" s="12">
        <f>IF(Table2[[#This Row],[TT]]&lt;1,"",COUNT($A$2:$A73)+1)</f>
        <v>64</v>
      </c>
      <c r="B74" s="12" t="str">
        <f>LOWER(SUBSTITUTE(SUBSTITUTE(SUBSTITUTE(SUBSTITUTE(SUBSTITUTE(SUBSTITUTE(SUBSTITUTE(SUBSTITUTE(Table2[[#This Row],[NAMA BARANG]]," ",""),"""",""),"-",""),"/",""),"(",""),")",""),"&amp;",""),",",""))</f>
        <v>amplopmicrotopdataf53</v>
      </c>
      <c r="C74" s="18" t="s">
        <v>186</v>
      </c>
      <c r="D74" s="19">
        <v>1</v>
      </c>
      <c r="E74" s="19" t="s">
        <v>117</v>
      </c>
      <c r="F74" s="80">
        <f>IF(Table2[[#This Row],[M5B]]="",Table2[[#This Row],[M5B_h]],SUM(Table2[[#This Row],[M5B_h]],Table2[[#This Row],[M5B]]))</f>
        <v>1</v>
      </c>
      <c r="H74" s="13" t="str">
        <f>IF(Table2[[#This Row],[M1A]]="","",Table2[[#This Row],[M1A]]-Table2[[#This Row],[AWAL]])</f>
        <v/>
      </c>
      <c r="J74" s="13" t="str">
        <f>IF(Table2[[#This Row],[M2A]]="","",SUM(Table2[[#This Row],[M2A]]-Table2[[#This Row],[M2B_h]]))</f>
        <v/>
      </c>
      <c r="L74" s="13" t="str">
        <f>IF(Table2[[#This Row],[M3A]]="","",SUM(Table2[[#This Row],[M3A]]-Table2[[#This Row],[M3B_h]]))</f>
        <v/>
      </c>
      <c r="N74" s="13" t="str">
        <f>IF(Table2[[#This Row],[M4A]]="","",SUM(Table2[[#This Row],[M4A]]-Table2[[#This Row],[M4B_h]]))</f>
        <v/>
      </c>
      <c r="O74" s="15"/>
      <c r="P74" s="15" t="str">
        <f>IF(Table2[[#This Row],[M5A]]="","",SUM(Table2[[#This Row],[M5A]]-Table2[[#This Row],[M5B_h]]))</f>
        <v/>
      </c>
      <c r="Q74" s="15">
        <f>SUM(Table2[[#This Row],[AWAL]],Table2[[#This Row],[M1B]])</f>
        <v>1</v>
      </c>
      <c r="R74" s="15">
        <f>SUM(Table2[[#This Row],[M2B]],Table2[[#This Row],[M2B_h]])</f>
        <v>1</v>
      </c>
      <c r="S74" s="15">
        <f>SUM(Table2[[#This Row],[M3B]],Table2[[#This Row],[M3B_h]])</f>
        <v>1</v>
      </c>
      <c r="T74" s="15">
        <f>SUM(Table2[[#This Row],[M4B]],Table2[[#This Row],[M4B_h]])</f>
        <v>1</v>
      </c>
    </row>
    <row r="75" spans="1:20">
      <c r="A75" s="12">
        <f>IF(Table2[[#This Row],[TT]]&lt;1,"",COUNT($A$2:$A74)+1)</f>
        <v>65</v>
      </c>
      <c r="B75" s="12" t="str">
        <f>LOWER(SUBSTITUTE(SUBSTITUTE(SUBSTITUTE(SUBSTITUTE(SUBSTITUTE(SUBSTITUTE(SUBSTITUTE(SUBSTITUTE(Table2[[#This Row],[NAMA BARANG]]," ",""),"""",""),"-",""),"/",""),"(",""),")",""),"&amp;",""),",",""))</f>
        <v>amploppolos307tali</v>
      </c>
      <c r="C75" s="18" t="s">
        <v>187</v>
      </c>
      <c r="D75" s="19">
        <v>1</v>
      </c>
      <c r="E75" s="19" t="s">
        <v>188</v>
      </c>
      <c r="F75" s="80">
        <f>IF(Table2[[#This Row],[M5B]]="",Table2[[#This Row],[M5B_h]],SUM(Table2[[#This Row],[M5B_h]],Table2[[#This Row],[M5B]]))</f>
        <v>1</v>
      </c>
      <c r="H75" s="13" t="str">
        <f>IF(Table2[[#This Row],[M1A]]="","",Table2[[#This Row],[M1A]]-Table2[[#This Row],[AWAL]])</f>
        <v/>
      </c>
      <c r="J75" s="13" t="str">
        <f>IF(Table2[[#This Row],[M2A]]="","",SUM(Table2[[#This Row],[M2A]]-Table2[[#This Row],[M2B_h]]))</f>
        <v/>
      </c>
      <c r="L75" s="13" t="str">
        <f>IF(Table2[[#This Row],[M3A]]="","",SUM(Table2[[#This Row],[M3A]]-Table2[[#This Row],[M3B_h]]))</f>
        <v/>
      </c>
      <c r="N75" s="13" t="str">
        <f>IF(Table2[[#This Row],[M4A]]="","",SUM(Table2[[#This Row],[M4A]]-Table2[[#This Row],[M4B_h]]))</f>
        <v/>
      </c>
      <c r="O75" s="15"/>
      <c r="P75" s="15" t="str">
        <f>IF(Table2[[#This Row],[M5A]]="","",SUM(Table2[[#This Row],[M5A]]-Table2[[#This Row],[M5B_h]]))</f>
        <v/>
      </c>
      <c r="Q75" s="15">
        <f>SUM(Table2[[#This Row],[AWAL]],Table2[[#This Row],[M1B]])</f>
        <v>1</v>
      </c>
      <c r="R75" s="15">
        <f>SUM(Table2[[#This Row],[M2B]],Table2[[#This Row],[M2B_h]])</f>
        <v>1</v>
      </c>
      <c r="S75" s="15">
        <f>SUM(Table2[[#This Row],[M3B]],Table2[[#This Row],[M3B_h]])</f>
        <v>1</v>
      </c>
      <c r="T75" s="15">
        <f>SUM(Table2[[#This Row],[M4B]],Table2[[#This Row],[M4B_h]])</f>
        <v>1</v>
      </c>
    </row>
    <row r="76" spans="1:20">
      <c r="A76" s="12">
        <f>IF(Table2[[#This Row],[TT]]&lt;1,"",COUNT($A$2:$A75)+1)</f>
        <v>66</v>
      </c>
      <c r="B76" s="12" t="str">
        <f>LOWER(SUBSTITUTE(SUBSTITUTE(SUBSTITUTE(SUBSTITUTE(SUBSTITUTE(SUBSTITUTE(SUBSTITUTE(SUBSTITUTE(Table2[[#This Row],[NAMA BARANG]]," ",""),"""",""),"-",""),"/",""),"(",""),")",""),"&amp;",""),",",""))</f>
        <v>amplopdataenvelopedea4</v>
      </c>
      <c r="C76" s="25" t="s">
        <v>189</v>
      </c>
      <c r="D76" s="26">
        <v>4</v>
      </c>
      <c r="E76" s="26" t="s">
        <v>190</v>
      </c>
      <c r="F76" s="80">
        <f>IF(Table2[[#This Row],[M5B]]="",Table2[[#This Row],[M5B_h]],SUM(Table2[[#This Row],[M5B_h]],Table2[[#This Row],[M5B]]))</f>
        <v>4</v>
      </c>
      <c r="H76" s="13" t="str">
        <f>IF(Table2[[#This Row],[M1A]]="","",Table2[[#This Row],[M1A]]-Table2[[#This Row],[AWAL]])</f>
        <v/>
      </c>
      <c r="J76" s="13" t="str">
        <f>IF(Table2[[#This Row],[M2A]]="","",SUM(Table2[[#This Row],[M2A]]-Table2[[#This Row],[M2B_h]]))</f>
        <v/>
      </c>
      <c r="L76" s="13" t="str">
        <f>IF(Table2[[#This Row],[M3A]]="","",SUM(Table2[[#This Row],[M3A]]-Table2[[#This Row],[M3B_h]]))</f>
        <v/>
      </c>
      <c r="N76" s="13" t="str">
        <f>IF(Table2[[#This Row],[M4A]]="","",SUM(Table2[[#This Row],[M4A]]-Table2[[#This Row],[M4B_h]]))</f>
        <v/>
      </c>
      <c r="O76" s="15"/>
      <c r="P76" s="15" t="str">
        <f>IF(Table2[[#This Row],[M5A]]="","",SUM(Table2[[#This Row],[M5A]]-Table2[[#This Row],[M5B_h]]))</f>
        <v/>
      </c>
      <c r="Q76" s="15">
        <f>SUM(Table2[[#This Row],[AWAL]],Table2[[#This Row],[M1B]])</f>
        <v>4</v>
      </c>
      <c r="R76" s="15">
        <f>SUM(Table2[[#This Row],[M2B]],Table2[[#This Row],[M2B_h]])</f>
        <v>4</v>
      </c>
      <c r="S76" s="15">
        <f>SUM(Table2[[#This Row],[M3B]],Table2[[#This Row],[M3B_h]])</f>
        <v>4</v>
      </c>
      <c r="T76" s="15">
        <f>SUM(Table2[[#This Row],[M4B]],Table2[[#This Row],[M4B_h]])</f>
        <v>4</v>
      </c>
    </row>
    <row r="77" spans="1:20">
      <c r="A77" s="12">
        <f>IF(Table2[[#This Row],[TT]]&lt;1,"",COUNT($A$2:$A76)+1)</f>
        <v>67</v>
      </c>
      <c r="B77" s="12" t="str">
        <f>LOWER(SUBSTITUTE(SUBSTITUTE(SUBSTITUTE(SUBSTITUTE(SUBSTITUTE(SUBSTITUTE(SUBSTITUTE(SUBSTITUTE(Table2[[#This Row],[NAMA BARANG]]," ",""),"""",""),"-",""),"/",""),"(",""),")",""),"&amp;",""),",",""))</f>
        <v>amplopmapdatafc53</v>
      </c>
      <c r="C77" s="18" t="s">
        <v>191</v>
      </c>
      <c r="D77" s="19">
        <v>3</v>
      </c>
      <c r="E77" s="19" t="s">
        <v>192</v>
      </c>
      <c r="F77" s="80">
        <f>IF(Table2[[#This Row],[M5B]]="",Table2[[#This Row],[M5B_h]],SUM(Table2[[#This Row],[M5B_h]],Table2[[#This Row],[M5B]]))</f>
        <v>3</v>
      </c>
      <c r="H77" s="13" t="str">
        <f>IF(Table2[[#This Row],[M1A]]="","",Table2[[#This Row],[M1A]]-Table2[[#This Row],[AWAL]])</f>
        <v/>
      </c>
      <c r="J77" s="13" t="str">
        <f>IF(Table2[[#This Row],[M2A]]="","",SUM(Table2[[#This Row],[M2A]]-Table2[[#This Row],[M2B_h]]))</f>
        <v/>
      </c>
      <c r="L77" s="13" t="str">
        <f>IF(Table2[[#This Row],[M3A]]="","",SUM(Table2[[#This Row],[M3A]]-Table2[[#This Row],[M3B_h]]))</f>
        <v/>
      </c>
      <c r="N77" s="13" t="str">
        <f>IF(Table2[[#This Row],[M4A]]="","",SUM(Table2[[#This Row],[M4A]]-Table2[[#This Row],[M4B_h]]))</f>
        <v/>
      </c>
      <c r="O77" s="15"/>
      <c r="P77" s="15" t="str">
        <f>IF(Table2[[#This Row],[M5A]]="","",SUM(Table2[[#This Row],[M5A]]-Table2[[#This Row],[M5B_h]]))</f>
        <v/>
      </c>
      <c r="Q77" s="15">
        <f>SUM(Table2[[#This Row],[AWAL]],Table2[[#This Row],[M1B]])</f>
        <v>3</v>
      </c>
      <c r="R77" s="15">
        <f>SUM(Table2[[#This Row],[M2B]],Table2[[#This Row],[M2B_h]])</f>
        <v>3</v>
      </c>
      <c r="S77" s="15">
        <f>SUM(Table2[[#This Row],[M3B]],Table2[[#This Row],[M3B_h]])</f>
        <v>3</v>
      </c>
      <c r="T77" s="15">
        <f>SUM(Table2[[#This Row],[M4B]],Table2[[#This Row],[M4B_h]])</f>
        <v>3</v>
      </c>
    </row>
    <row r="78" spans="1:20">
      <c r="A78" s="12">
        <f>IF(Table2[[#This Row],[TT]]&lt;1,"",COUNT($A$2:$A77)+1)</f>
        <v>68</v>
      </c>
      <c r="B78" s="12" t="str">
        <f>LOWER(SUBSTITUTE(SUBSTITUTE(SUBSTITUTE(SUBSTITUTE(SUBSTITUTE(SUBSTITUTE(SUBSTITUTE(SUBSTITUTE(Table2[[#This Row],[NAMA BARANG]]," ",""),"""",""),"-",""),"/",""),"(",""),")",""),"&amp;",""),",",""))</f>
        <v>amplopmapdatamicrotopkd861</v>
      </c>
      <c r="C78" s="18" t="s">
        <v>193</v>
      </c>
      <c r="D78" s="19">
        <v>9</v>
      </c>
      <c r="E78" s="19" t="s">
        <v>132</v>
      </c>
      <c r="F78" s="80">
        <f>IF(Table2[[#This Row],[M5B]]="",Table2[[#This Row],[M5B_h]],SUM(Table2[[#This Row],[M5B_h]],Table2[[#This Row],[M5B]]))</f>
        <v>9</v>
      </c>
      <c r="H78" s="13" t="str">
        <f>IF(Table2[[#This Row],[M1A]]="","",Table2[[#This Row],[M1A]]-Table2[[#This Row],[AWAL]])</f>
        <v/>
      </c>
      <c r="J78" s="13" t="str">
        <f>IF(Table2[[#This Row],[M2A]]="","",SUM(Table2[[#This Row],[M2A]]-Table2[[#This Row],[M2B_h]]))</f>
        <v/>
      </c>
      <c r="L78" s="13" t="str">
        <f>IF(Table2[[#This Row],[M3A]]="","",SUM(Table2[[#This Row],[M3A]]-Table2[[#This Row],[M3B_h]]))</f>
        <v/>
      </c>
      <c r="N78" s="13" t="str">
        <f>IF(Table2[[#This Row],[M4A]]="","",SUM(Table2[[#This Row],[M4A]]-Table2[[#This Row],[M4B_h]]))</f>
        <v/>
      </c>
      <c r="O78" s="15"/>
      <c r="P78" s="15" t="str">
        <f>IF(Table2[[#This Row],[M5A]]="","",SUM(Table2[[#This Row],[M5A]]-Table2[[#This Row],[M5B_h]]))</f>
        <v/>
      </c>
      <c r="Q78" s="15">
        <f>SUM(Table2[[#This Row],[AWAL]],Table2[[#This Row],[M1B]])</f>
        <v>9</v>
      </c>
      <c r="R78" s="15">
        <f>SUM(Table2[[#This Row],[M2B]],Table2[[#This Row],[M2B_h]])</f>
        <v>9</v>
      </c>
      <c r="S78" s="15">
        <f>SUM(Table2[[#This Row],[M3B]],Table2[[#This Row],[M3B_h]])</f>
        <v>9</v>
      </c>
      <c r="T78" s="15">
        <f>SUM(Table2[[#This Row],[M4B]],Table2[[#This Row],[M4B_h]])</f>
        <v>9</v>
      </c>
    </row>
    <row r="79" spans="1:20">
      <c r="A79" s="12">
        <f>IF(Table2[[#This Row],[TT]]&lt;1,"",COUNT($A$2:$A78)+1)</f>
        <v>69</v>
      </c>
      <c r="B79" s="12" t="str">
        <f>LOWER(SUBSTITUTE(SUBSTITUTE(SUBSTITUTE(SUBSTITUTE(SUBSTITUTE(SUBSTITUTE(SUBSTITUTE(SUBSTITUTE(Table2[[#This Row],[NAMA BARANG]]," ",""),"""",""),"-",""),"/",""),"(",""),")",""),"&amp;",""),",",""))</f>
        <v>amplopmapgastabm53</v>
      </c>
      <c r="C79" s="18" t="s">
        <v>194</v>
      </c>
      <c r="D79" s="19">
        <v>5</v>
      </c>
      <c r="E79" s="19" t="s">
        <v>192</v>
      </c>
      <c r="F79" s="80">
        <f>IF(Table2[[#This Row],[M5B]]="",Table2[[#This Row],[M5B_h]],SUM(Table2[[#This Row],[M5B_h]],Table2[[#This Row],[M5B]]))</f>
        <v>7</v>
      </c>
      <c r="G79" s="13">
        <v>7</v>
      </c>
      <c r="H79" s="13">
        <f>IF(Table2[[#This Row],[M1A]]="","",Table2[[#This Row],[M1A]]-Table2[[#This Row],[AWAL]])</f>
        <v>2</v>
      </c>
      <c r="J79" s="13" t="str">
        <f>IF(Table2[[#This Row],[M2A]]="","",SUM(Table2[[#This Row],[M2A]]-Table2[[#This Row],[M2B_h]]))</f>
        <v/>
      </c>
      <c r="L79" s="13" t="str">
        <f>IF(Table2[[#This Row],[M3A]]="","",SUM(Table2[[#This Row],[M3A]]-Table2[[#This Row],[M3B_h]]))</f>
        <v/>
      </c>
      <c r="N79" s="13" t="str">
        <f>IF(Table2[[#This Row],[M4A]]="","",SUM(Table2[[#This Row],[M4A]]-Table2[[#This Row],[M4B_h]]))</f>
        <v/>
      </c>
      <c r="O79" s="15"/>
      <c r="P79" s="15" t="str">
        <f>IF(Table2[[#This Row],[M5A]]="","",SUM(Table2[[#This Row],[M5A]]-Table2[[#This Row],[M5B_h]]))</f>
        <v/>
      </c>
      <c r="Q79" s="15">
        <f>SUM(Table2[[#This Row],[AWAL]],Table2[[#This Row],[M1B]])</f>
        <v>7</v>
      </c>
      <c r="R79" s="15">
        <f>SUM(Table2[[#This Row],[M2B]],Table2[[#This Row],[M2B_h]])</f>
        <v>7</v>
      </c>
      <c r="S79" s="15">
        <f>SUM(Table2[[#This Row],[M3B]],Table2[[#This Row],[M3B_h]])</f>
        <v>7</v>
      </c>
      <c r="T79" s="15">
        <f>SUM(Table2[[#This Row],[M4B]],Table2[[#This Row],[M4B_h]])</f>
        <v>7</v>
      </c>
    </row>
    <row r="80" spans="1:20">
      <c r="A80" s="12">
        <f>IF(Table2[[#This Row],[TT]]&lt;1,"",COUNT($A$2:$A79)+1)</f>
        <v>70</v>
      </c>
      <c r="B80" s="12" t="str">
        <f>LOWER(SUBSTITUTE(SUBSTITUTE(SUBSTITUTE(SUBSTITUTE(SUBSTITUTE(SUBSTITUTE(SUBSTITUTE(SUBSTITUTE(Table2[[#This Row],[NAMA BARANG]]," ",""),"""",""),"-",""),"/",""),"(",""),")",""),"&amp;",""),",",""))</f>
        <v>amplopmapgastabm56</v>
      </c>
      <c r="C80" s="18" t="s">
        <v>195</v>
      </c>
      <c r="D80" s="19">
        <v>3</v>
      </c>
      <c r="E80" s="19" t="s">
        <v>56</v>
      </c>
      <c r="F80" s="80">
        <f>IF(Table2[[#This Row],[M5B]]="",Table2[[#This Row],[M5B_h]],SUM(Table2[[#This Row],[M5B_h]],Table2[[#This Row],[M5B]]))</f>
        <v>3</v>
      </c>
      <c r="H80" s="13" t="str">
        <f>IF(Table2[[#This Row],[M1A]]="","",Table2[[#This Row],[M1A]]-Table2[[#This Row],[AWAL]])</f>
        <v/>
      </c>
      <c r="J80" s="13" t="str">
        <f>IF(Table2[[#This Row],[M2A]]="","",SUM(Table2[[#This Row],[M2A]]-Table2[[#This Row],[M2B_h]]))</f>
        <v/>
      </c>
      <c r="L80" s="13" t="str">
        <f>IF(Table2[[#This Row],[M3A]]="","",SUM(Table2[[#This Row],[M3A]]-Table2[[#This Row],[M3B_h]]))</f>
        <v/>
      </c>
      <c r="N80" s="13" t="str">
        <f>IF(Table2[[#This Row],[M4A]]="","",SUM(Table2[[#This Row],[M4A]]-Table2[[#This Row],[M4B_h]]))</f>
        <v/>
      </c>
      <c r="O80" s="15"/>
      <c r="P80" s="15" t="str">
        <f>IF(Table2[[#This Row],[M5A]]="","",SUM(Table2[[#This Row],[M5A]]-Table2[[#This Row],[M5B_h]]))</f>
        <v/>
      </c>
      <c r="Q80" s="15">
        <f>SUM(Table2[[#This Row],[AWAL]],Table2[[#This Row],[M1B]])</f>
        <v>3</v>
      </c>
      <c r="R80" s="15">
        <f>SUM(Table2[[#This Row],[M2B]],Table2[[#This Row],[M2B_h]])</f>
        <v>3</v>
      </c>
      <c r="S80" s="15">
        <f>SUM(Table2[[#This Row],[M3B]],Table2[[#This Row],[M3B_h]])</f>
        <v>3</v>
      </c>
      <c r="T80" s="15">
        <f>SUM(Table2[[#This Row],[M4B]],Table2[[#This Row],[M4B_h]])</f>
        <v>3</v>
      </c>
    </row>
    <row r="81" spans="1:20">
      <c r="A81" s="12">
        <f>IF(Table2[[#This Row],[TT]]&lt;1,"",COUNT($A$2:$A80)+1)</f>
        <v>71</v>
      </c>
      <c r="B81" s="12" t="str">
        <f>LOWER(SUBSTITUTE(SUBSTITUTE(SUBSTITUTE(SUBSTITUTE(SUBSTITUTE(SUBSTITUTE(SUBSTITUTE(SUBSTITUTE(Table2[[#This Row],[NAMA BARANG]]," ",""),"""",""),"-",""),"/",""),"(",""),")",""),"&amp;",""),",",""))</f>
        <v>amplopmapgastacf56</v>
      </c>
      <c r="C81" s="18" t="s">
        <v>196</v>
      </c>
      <c r="D81" s="19">
        <v>1</v>
      </c>
      <c r="E81" s="19" t="s">
        <v>56</v>
      </c>
      <c r="F81" s="80">
        <f>IF(Table2[[#This Row],[M5B]]="",Table2[[#This Row],[M5B_h]],SUM(Table2[[#This Row],[M5B_h]],Table2[[#This Row],[M5B]]))</f>
        <v>1</v>
      </c>
      <c r="H81" s="13" t="str">
        <f>IF(Table2[[#This Row],[M1A]]="","",Table2[[#This Row],[M1A]]-Table2[[#This Row],[AWAL]])</f>
        <v/>
      </c>
      <c r="J81" s="13" t="str">
        <f>IF(Table2[[#This Row],[M2A]]="","",SUM(Table2[[#This Row],[M2A]]-Table2[[#This Row],[M2B_h]]))</f>
        <v/>
      </c>
      <c r="L81" s="13" t="str">
        <f>IF(Table2[[#This Row],[M3A]]="","",SUM(Table2[[#This Row],[M3A]]-Table2[[#This Row],[M3B_h]]))</f>
        <v/>
      </c>
      <c r="N81" s="13" t="str">
        <f>IF(Table2[[#This Row],[M4A]]="","",SUM(Table2[[#This Row],[M4A]]-Table2[[#This Row],[M4B_h]]))</f>
        <v/>
      </c>
      <c r="O81" s="15"/>
      <c r="P81" s="15" t="str">
        <f>IF(Table2[[#This Row],[M5A]]="","",SUM(Table2[[#This Row],[M5A]]-Table2[[#This Row],[M5B_h]]))</f>
        <v/>
      </c>
      <c r="Q81" s="15">
        <f>SUM(Table2[[#This Row],[AWAL]],Table2[[#This Row],[M1B]])</f>
        <v>1</v>
      </c>
      <c r="R81" s="15">
        <f>SUM(Table2[[#This Row],[M2B]],Table2[[#This Row],[M2B_h]])</f>
        <v>1</v>
      </c>
      <c r="S81" s="15">
        <f>SUM(Table2[[#This Row],[M3B]],Table2[[#This Row],[M3B_h]])</f>
        <v>1</v>
      </c>
      <c r="T81" s="15">
        <f>SUM(Table2[[#This Row],[M4B]],Table2[[#This Row],[M4B_h]])</f>
        <v>1</v>
      </c>
    </row>
    <row r="82" spans="1:20">
      <c r="A82" s="12">
        <f>IF(Table2[[#This Row],[TT]]&lt;1,"",COUNT($A$2:$A81)+1)</f>
        <v>72</v>
      </c>
      <c r="B82" s="12" t="str">
        <f>LOWER(SUBSTITUTE(SUBSTITUTE(SUBSTITUTE(SUBSTITUTE(SUBSTITUTE(SUBSTITUTE(SUBSTITUTE(SUBSTITUTE(Table2[[#This Row],[NAMA BARANG]]," ",""),"""",""),"-",""),"/",""),"(",""),")",""),"&amp;",""),",",""))</f>
        <v>amplopmapteslabatikbt53s</v>
      </c>
      <c r="C82" s="18" t="s">
        <v>197</v>
      </c>
      <c r="D82" s="19">
        <v>2</v>
      </c>
      <c r="E82" s="19" t="s">
        <v>198</v>
      </c>
      <c r="F82" s="80">
        <f>IF(Table2[[#This Row],[M5B]]="",Table2[[#This Row],[M5B_h]],SUM(Table2[[#This Row],[M5B_h]],Table2[[#This Row],[M5B]]))</f>
        <v>2</v>
      </c>
      <c r="H82" s="13" t="str">
        <f>IF(Table2[[#This Row],[M1A]]="","",Table2[[#This Row],[M1A]]-Table2[[#This Row],[AWAL]])</f>
        <v/>
      </c>
      <c r="J82" s="13" t="str">
        <f>IF(Table2[[#This Row],[M2A]]="","",SUM(Table2[[#This Row],[M2A]]-Table2[[#This Row],[M2B_h]]))</f>
        <v/>
      </c>
      <c r="L82" s="13" t="str">
        <f>IF(Table2[[#This Row],[M3A]]="","",SUM(Table2[[#This Row],[M3A]]-Table2[[#This Row],[M3B_h]]))</f>
        <v/>
      </c>
      <c r="N82" s="13" t="str">
        <f>IF(Table2[[#This Row],[M4A]]="","",SUM(Table2[[#This Row],[M4A]]-Table2[[#This Row],[M4B_h]]))</f>
        <v/>
      </c>
      <c r="O82" s="15"/>
      <c r="P82" s="15" t="str">
        <f>IF(Table2[[#This Row],[M5A]]="","",SUM(Table2[[#This Row],[M5A]]-Table2[[#This Row],[M5B_h]]))</f>
        <v/>
      </c>
      <c r="Q82" s="15">
        <f>SUM(Table2[[#This Row],[AWAL]],Table2[[#This Row],[M1B]])</f>
        <v>2</v>
      </c>
      <c r="R82" s="15">
        <f>SUM(Table2[[#This Row],[M2B]],Table2[[#This Row],[M2B_h]])</f>
        <v>2</v>
      </c>
      <c r="S82" s="15">
        <f>SUM(Table2[[#This Row],[M3B]],Table2[[#This Row],[M3B_h]])</f>
        <v>2</v>
      </c>
      <c r="T82" s="15">
        <f>SUM(Table2[[#This Row],[M4B]],Table2[[#This Row],[M4B_h]])</f>
        <v>2</v>
      </c>
    </row>
    <row r="83" spans="1:20">
      <c r="A83" s="12">
        <f>IF(Table2[[#This Row],[TT]]&lt;1,"",COUNT($A$2:$A82)+1)</f>
        <v>73</v>
      </c>
      <c r="B83" s="12" t="str">
        <f>LOWER(SUBSTITUTE(SUBSTITUTE(SUBSTITUTE(SUBSTITUTE(SUBSTITUTE(SUBSTITUTE(SUBSTITUTE(SUBSTITUTE(Table2[[#This Row],[NAMA BARANG]]," ",""),"""",""),"-",""),"/",""),"(",""),")",""),"&amp;",""),",",""))</f>
        <v>asahan006ikan48</v>
      </c>
      <c r="C83" s="18" t="s">
        <v>199</v>
      </c>
      <c r="D83" s="19">
        <v>2</v>
      </c>
      <c r="E83" s="19" t="s">
        <v>200</v>
      </c>
      <c r="F83" s="80">
        <f>IF(Table2[[#This Row],[M5B]]="",Table2[[#This Row],[M5B_h]],SUM(Table2[[#This Row],[M5B_h]],Table2[[#This Row],[M5B]]))</f>
        <v>2</v>
      </c>
      <c r="H83" s="13" t="str">
        <f>IF(Table2[[#This Row],[M1A]]="","",Table2[[#This Row],[M1A]]-Table2[[#This Row],[AWAL]])</f>
        <v/>
      </c>
      <c r="J83" s="13" t="str">
        <f>IF(Table2[[#This Row],[M2A]]="","",SUM(Table2[[#This Row],[M2A]]-Table2[[#This Row],[M2B_h]]))</f>
        <v/>
      </c>
      <c r="L83" s="13" t="str">
        <f>IF(Table2[[#This Row],[M3A]]="","",SUM(Table2[[#This Row],[M3A]]-Table2[[#This Row],[M3B_h]]))</f>
        <v/>
      </c>
      <c r="N83" s="13" t="str">
        <f>IF(Table2[[#This Row],[M4A]]="","",SUM(Table2[[#This Row],[M4A]]-Table2[[#This Row],[M4B_h]]))</f>
        <v/>
      </c>
      <c r="O83" s="15"/>
      <c r="P83" s="15" t="str">
        <f>IF(Table2[[#This Row],[M5A]]="","",SUM(Table2[[#This Row],[M5A]]-Table2[[#This Row],[M5B_h]]))</f>
        <v/>
      </c>
      <c r="Q83" s="15">
        <f>SUM(Table2[[#This Row],[AWAL]],Table2[[#This Row],[M1B]])</f>
        <v>2</v>
      </c>
      <c r="R83" s="15">
        <f>SUM(Table2[[#This Row],[M2B]],Table2[[#This Row],[M2B_h]])</f>
        <v>2</v>
      </c>
      <c r="S83" s="15">
        <f>SUM(Table2[[#This Row],[M3B]],Table2[[#This Row],[M3B_h]])</f>
        <v>2</v>
      </c>
      <c r="T83" s="15">
        <f>SUM(Table2[[#This Row],[M4B]],Table2[[#This Row],[M4B_h]])</f>
        <v>2</v>
      </c>
    </row>
    <row r="84" spans="1:20">
      <c r="A84" s="12">
        <f>IF(Table2[[#This Row],[TT]]&lt;1,"",COUNT($A$2:$A83)+1)</f>
        <v>74</v>
      </c>
      <c r="B84" s="12" t="str">
        <f>LOWER(SUBSTITUTE(SUBSTITUTE(SUBSTITUTE(SUBSTITUTE(SUBSTITUTE(SUBSTITUTE(SUBSTITUTE(SUBSTITUTE(Table2[[#This Row],[NAMA BARANG]]," ",""),"""",""),"-",""),"/",""),"(",""),")",""),"&amp;",""),",",""))</f>
        <v>asahan101103ph1x24</v>
      </c>
      <c r="C84" s="18" t="s">
        <v>201</v>
      </c>
      <c r="D84" s="19">
        <v>8</v>
      </c>
      <c r="E84" s="19" t="s">
        <v>202</v>
      </c>
      <c r="F84" s="80">
        <f>IF(Table2[[#This Row],[M5B]]="",Table2[[#This Row],[M5B_h]],SUM(Table2[[#This Row],[M5B_h]],Table2[[#This Row],[M5B]]))</f>
        <v>8</v>
      </c>
      <c r="H84" s="13" t="str">
        <f>IF(Table2[[#This Row],[M1A]]="","",Table2[[#This Row],[M1A]]-Table2[[#This Row],[AWAL]])</f>
        <v/>
      </c>
      <c r="J84" s="13" t="str">
        <f>IF(Table2[[#This Row],[M2A]]="","",SUM(Table2[[#This Row],[M2A]]-Table2[[#This Row],[M2B_h]]))</f>
        <v/>
      </c>
      <c r="L84" s="13" t="str">
        <f>IF(Table2[[#This Row],[M3A]]="","",SUM(Table2[[#This Row],[M3A]]-Table2[[#This Row],[M3B_h]]))</f>
        <v/>
      </c>
      <c r="N84" s="13" t="str">
        <f>IF(Table2[[#This Row],[M4A]]="","",SUM(Table2[[#This Row],[M4A]]-Table2[[#This Row],[M4B_h]]))</f>
        <v/>
      </c>
      <c r="O84" s="15"/>
      <c r="P84" s="15" t="str">
        <f>IF(Table2[[#This Row],[M5A]]="","",SUM(Table2[[#This Row],[M5A]]-Table2[[#This Row],[M5B_h]]))</f>
        <v/>
      </c>
      <c r="Q84" s="15">
        <f>SUM(Table2[[#This Row],[AWAL]],Table2[[#This Row],[M1B]])</f>
        <v>8</v>
      </c>
      <c r="R84" s="15">
        <f>SUM(Table2[[#This Row],[M2B]],Table2[[#This Row],[M2B_h]])</f>
        <v>8</v>
      </c>
      <c r="S84" s="15">
        <f>SUM(Table2[[#This Row],[M3B]],Table2[[#This Row],[M3B_h]])</f>
        <v>8</v>
      </c>
      <c r="T84" s="15">
        <f>SUM(Table2[[#This Row],[M4B]],Table2[[#This Row],[M4B_h]])</f>
        <v>8</v>
      </c>
    </row>
    <row r="85" spans="1:20">
      <c r="A85" s="12" t="str">
        <f>IF(Table2[[#This Row],[TT]]&lt;1,"",COUNT($A$2:$A84)+1)</f>
        <v/>
      </c>
      <c r="B85" s="12" t="str">
        <f>LOWER(SUBSTITUTE(SUBSTITUTE(SUBSTITUTE(SUBSTITUTE(SUBSTITUTE(SUBSTITUTE(SUBSTITUTE(SUBSTITUTE(Table2[[#This Row],[NAMA BARANG]]," ",""),"""",""),"-",""),"/",""),"(",""),")",""),"&amp;",""),",",""))</f>
        <v>asahan18106</v>
      </c>
      <c r="C85" s="17" t="s">
        <v>2713</v>
      </c>
      <c r="E85" s="29" t="s">
        <v>2524</v>
      </c>
      <c r="F85" s="80">
        <f>IF(Table2[[#This Row],[M5B]]="",Table2[[#This Row],[M5B_h]],SUM(Table2[[#This Row],[M5B_h]],Table2[[#This Row],[M5B]]))</f>
        <v>0</v>
      </c>
      <c r="H85" s="13" t="str">
        <f>IF(Table2[[#This Row],[M1A]]="","",Table2[[#This Row],[M1A]]-Table2[[#This Row],[AWAL]])</f>
        <v/>
      </c>
      <c r="J85" s="13" t="str">
        <f>IF(Table2[[#This Row],[M2A]]="","",SUM(Table2[[#This Row],[M2A]]-Table2[[#This Row],[M2B_h]]))</f>
        <v/>
      </c>
      <c r="L85" s="13" t="str">
        <f>IF(Table2[[#This Row],[M3A]]="","",SUM(Table2[[#This Row],[M3A]]-Table2[[#This Row],[M3B_h]]))</f>
        <v/>
      </c>
      <c r="N85" s="13" t="str">
        <f>IF(Table2[[#This Row],[M4A]]="","",SUM(Table2[[#This Row],[M4A]]-Table2[[#This Row],[M4B_h]]))</f>
        <v/>
      </c>
      <c r="O85" s="15"/>
      <c r="P85" s="15" t="str">
        <f>IF(Table2[[#This Row],[M5A]]="","",SUM(Table2[[#This Row],[M5A]]-Table2[[#This Row],[M5B_h]]))</f>
        <v/>
      </c>
      <c r="Q85" s="15">
        <f>SUM(Table2[[#This Row],[AWAL]],Table2[[#This Row],[M1B]])</f>
        <v>0</v>
      </c>
      <c r="R85" s="15">
        <f>SUM(Table2[[#This Row],[M2B]],Table2[[#This Row],[M2B_h]])</f>
        <v>0</v>
      </c>
      <c r="S85" s="15">
        <f>SUM(Table2[[#This Row],[M3B]],Table2[[#This Row],[M3B_h]])</f>
        <v>0</v>
      </c>
      <c r="T85" s="15">
        <f>SUM(Table2[[#This Row],[M4B]],Table2[[#This Row],[M4B_h]])</f>
        <v>0</v>
      </c>
    </row>
    <row r="86" spans="1:20">
      <c r="A86" s="12" t="str">
        <f>IF(Table2[[#This Row],[TT]]&lt;1,"",COUNT($A$2:$A85)+1)</f>
        <v/>
      </c>
      <c r="B86" s="12" t="str">
        <f>LOWER(SUBSTITUTE(SUBSTITUTE(SUBSTITUTE(SUBSTITUTE(SUBSTITUTE(SUBSTITUTE(SUBSTITUTE(SUBSTITUTE(Table2[[#This Row],[NAMA BARANG]]," ",""),"""",""),"-",""),"/",""),"(",""),")",""),"&amp;",""),",",""))</f>
        <v>asahan18107</v>
      </c>
      <c r="C86" s="25" t="s">
        <v>203</v>
      </c>
      <c r="D86" s="26"/>
      <c r="E86" s="26" t="s">
        <v>39</v>
      </c>
      <c r="F86" s="80">
        <f>IF(Table2[[#This Row],[M5B]]="",Table2[[#This Row],[M5B_h]],SUM(Table2[[#This Row],[M5B_h]],Table2[[#This Row],[M5B]]))</f>
        <v>0</v>
      </c>
      <c r="H86" s="13" t="str">
        <f>IF(Table2[[#This Row],[M1A]]="","",Table2[[#This Row],[M1A]]-Table2[[#This Row],[AWAL]])</f>
        <v/>
      </c>
      <c r="J86" s="13" t="str">
        <f>IF(Table2[[#This Row],[M2A]]="","",SUM(Table2[[#This Row],[M2A]]-Table2[[#This Row],[M2B_h]]))</f>
        <v/>
      </c>
      <c r="L86" s="13" t="str">
        <f>IF(Table2[[#This Row],[M3A]]="","",SUM(Table2[[#This Row],[M3A]]-Table2[[#This Row],[M3B_h]]))</f>
        <v/>
      </c>
      <c r="N86" s="13" t="str">
        <f>IF(Table2[[#This Row],[M4A]]="","",SUM(Table2[[#This Row],[M4A]]-Table2[[#This Row],[M4B_h]]))</f>
        <v/>
      </c>
      <c r="O86" s="15"/>
      <c r="P86" s="15" t="str">
        <f>IF(Table2[[#This Row],[M5A]]="","",SUM(Table2[[#This Row],[M5A]]-Table2[[#This Row],[M5B_h]]))</f>
        <v/>
      </c>
      <c r="Q86" s="15">
        <f>SUM(Table2[[#This Row],[AWAL]],Table2[[#This Row],[M1B]])</f>
        <v>0</v>
      </c>
      <c r="R86" s="15">
        <f>SUM(Table2[[#This Row],[M2B]],Table2[[#This Row],[M2B_h]])</f>
        <v>0</v>
      </c>
      <c r="S86" s="15">
        <f>SUM(Table2[[#This Row],[M3B]],Table2[[#This Row],[M3B_h]])</f>
        <v>0</v>
      </c>
      <c r="T86" s="15">
        <f>SUM(Table2[[#This Row],[M4B]],Table2[[#This Row],[M4B_h]])</f>
        <v>0</v>
      </c>
    </row>
    <row r="87" spans="1:20">
      <c r="A87" s="12">
        <f>IF(Table2[[#This Row],[TT]]&lt;1,"",COUNT($A$2:$A86)+1)</f>
        <v>75</v>
      </c>
      <c r="B87" s="12" t="str">
        <f>LOWER(SUBSTITUTE(SUBSTITUTE(SUBSTITUTE(SUBSTITUTE(SUBSTITUTE(SUBSTITUTE(SUBSTITUTE(SUBSTITUTE(Table2[[#This Row],[NAMA BARANG]]," ",""),"""",""),"-",""),"/",""),"(",""),")",""),"&amp;",""),",",""))</f>
        <v>asahan2016042</v>
      </c>
      <c r="C87" s="18" t="s">
        <v>204</v>
      </c>
      <c r="D87" s="19">
        <v>2</v>
      </c>
      <c r="E87" s="19" t="s">
        <v>67</v>
      </c>
      <c r="F87" s="80">
        <f>IF(Table2[[#This Row],[M5B]]="",Table2[[#This Row],[M5B_h]],SUM(Table2[[#This Row],[M5B_h]],Table2[[#This Row],[M5B]]))</f>
        <v>2</v>
      </c>
      <c r="H87" s="13" t="str">
        <f>IF(Table2[[#This Row],[M1A]]="","",Table2[[#This Row],[M1A]]-Table2[[#This Row],[AWAL]])</f>
        <v/>
      </c>
      <c r="J87" s="13" t="str">
        <f>IF(Table2[[#This Row],[M2A]]="","",SUM(Table2[[#This Row],[M2A]]-Table2[[#This Row],[M2B_h]]))</f>
        <v/>
      </c>
      <c r="L87" s="13" t="str">
        <f>IF(Table2[[#This Row],[M3A]]="","",SUM(Table2[[#This Row],[M3A]]-Table2[[#This Row],[M3B_h]]))</f>
        <v/>
      </c>
      <c r="N87" s="13" t="str">
        <f>IF(Table2[[#This Row],[M4A]]="","",SUM(Table2[[#This Row],[M4A]]-Table2[[#This Row],[M4B_h]]))</f>
        <v/>
      </c>
      <c r="O87" s="15"/>
      <c r="P87" s="15" t="str">
        <f>IF(Table2[[#This Row],[M5A]]="","",SUM(Table2[[#This Row],[M5A]]-Table2[[#This Row],[M5B_h]]))</f>
        <v/>
      </c>
      <c r="Q87" s="15">
        <f>SUM(Table2[[#This Row],[AWAL]],Table2[[#This Row],[M1B]])</f>
        <v>2</v>
      </c>
      <c r="R87" s="15">
        <f>SUM(Table2[[#This Row],[M2B]],Table2[[#This Row],[M2B_h]])</f>
        <v>2</v>
      </c>
      <c r="S87" s="15">
        <f>SUM(Table2[[#This Row],[M3B]],Table2[[#This Row],[M3B_h]])</f>
        <v>2</v>
      </c>
      <c r="T87" s="15">
        <f>SUM(Table2[[#This Row],[M4B]],Table2[[#This Row],[M4B_h]])</f>
        <v>2</v>
      </c>
    </row>
    <row r="88" spans="1:20">
      <c r="A88" s="12">
        <f>IF(Table2[[#This Row],[TT]]&lt;1,"",COUNT($A$2:$A87)+1)</f>
        <v>76</v>
      </c>
      <c r="B88" s="12" t="str">
        <f>LOWER(SUBSTITUTE(SUBSTITUTE(SUBSTITUTE(SUBSTITUTE(SUBSTITUTE(SUBSTITUTE(SUBSTITUTE(SUBSTITUTE(Table2[[#This Row],[NAMA BARANG]]," ",""),"""",""),"-",""),"/",""),"(",""),")",""),"&amp;",""),",",""))</f>
        <v>asahan3006pesawat45</v>
      </c>
      <c r="C88" s="18" t="s">
        <v>205</v>
      </c>
      <c r="D88" s="19">
        <v>2</v>
      </c>
      <c r="E88" s="19" t="s">
        <v>206</v>
      </c>
      <c r="F88" s="80">
        <f>IF(Table2[[#This Row],[M5B]]="",Table2[[#This Row],[M5B_h]],SUM(Table2[[#This Row],[M5B_h]],Table2[[#This Row],[M5B]]))</f>
        <v>2</v>
      </c>
      <c r="H88" s="13" t="str">
        <f>IF(Table2[[#This Row],[M1A]]="","",Table2[[#This Row],[M1A]]-Table2[[#This Row],[AWAL]])</f>
        <v/>
      </c>
      <c r="J88" s="13" t="str">
        <f>IF(Table2[[#This Row],[M2A]]="","",SUM(Table2[[#This Row],[M2A]]-Table2[[#This Row],[M2B_h]]))</f>
        <v/>
      </c>
      <c r="L88" s="13" t="str">
        <f>IF(Table2[[#This Row],[M3A]]="","",SUM(Table2[[#This Row],[M3A]]-Table2[[#This Row],[M3B_h]]))</f>
        <v/>
      </c>
      <c r="N88" s="13" t="str">
        <f>IF(Table2[[#This Row],[M4A]]="","",SUM(Table2[[#This Row],[M4A]]-Table2[[#This Row],[M4B_h]]))</f>
        <v/>
      </c>
      <c r="O88" s="15"/>
      <c r="P88" s="15" t="str">
        <f>IF(Table2[[#This Row],[M5A]]="","",SUM(Table2[[#This Row],[M5A]]-Table2[[#This Row],[M5B_h]]))</f>
        <v/>
      </c>
      <c r="Q88" s="15">
        <f>SUM(Table2[[#This Row],[AWAL]],Table2[[#This Row],[M1B]])</f>
        <v>2</v>
      </c>
      <c r="R88" s="15">
        <f>SUM(Table2[[#This Row],[M2B]],Table2[[#This Row],[M2B_h]])</f>
        <v>2</v>
      </c>
      <c r="S88" s="15">
        <f>SUM(Table2[[#This Row],[M3B]],Table2[[#This Row],[M3B_h]])</f>
        <v>2</v>
      </c>
      <c r="T88" s="15">
        <f>SUM(Table2[[#This Row],[M4B]],Table2[[#This Row],[M4B_h]])</f>
        <v>2</v>
      </c>
    </row>
    <row r="89" spans="1:20">
      <c r="A89" s="12">
        <f>IF(Table2[[#This Row],[TT]]&lt;1,"",COUNT($A$2:$A88)+1)</f>
        <v>77</v>
      </c>
      <c r="B89" s="12" t="str">
        <f>LOWER(SUBSTITUTE(SUBSTITUTE(SUBSTITUTE(SUBSTITUTE(SUBSTITUTE(SUBSTITUTE(SUBSTITUTE(SUBSTITUTE(Table2[[#This Row],[NAMA BARANG]]," ",""),"""",""),"-",""),"/",""),"(",""),")",""),"&amp;",""),",",""))</f>
        <v>asahan34648</v>
      </c>
      <c r="C89" s="18" t="s">
        <v>207</v>
      </c>
      <c r="D89" s="19">
        <v>16</v>
      </c>
      <c r="E89" s="19" t="s">
        <v>208</v>
      </c>
      <c r="F89" s="80">
        <f>IF(Table2[[#This Row],[M5B]]="",Table2[[#This Row],[M5B_h]],SUM(Table2[[#This Row],[M5B_h]],Table2[[#This Row],[M5B]]))</f>
        <v>16</v>
      </c>
      <c r="H89" s="13" t="str">
        <f>IF(Table2[[#This Row],[M1A]]="","",Table2[[#This Row],[M1A]]-Table2[[#This Row],[AWAL]])</f>
        <v/>
      </c>
      <c r="J89" s="13" t="str">
        <f>IF(Table2[[#This Row],[M2A]]="","",SUM(Table2[[#This Row],[M2A]]-Table2[[#This Row],[M2B_h]]))</f>
        <v/>
      </c>
      <c r="L89" s="13" t="str">
        <f>IF(Table2[[#This Row],[M3A]]="","",SUM(Table2[[#This Row],[M3A]]-Table2[[#This Row],[M3B_h]]))</f>
        <v/>
      </c>
      <c r="N89" s="13" t="str">
        <f>IF(Table2[[#This Row],[M4A]]="","",SUM(Table2[[#This Row],[M4A]]-Table2[[#This Row],[M4B_h]]))</f>
        <v/>
      </c>
      <c r="O89" s="15"/>
      <c r="P89" s="15" t="str">
        <f>IF(Table2[[#This Row],[M5A]]="","",SUM(Table2[[#This Row],[M5A]]-Table2[[#This Row],[M5B_h]]))</f>
        <v/>
      </c>
      <c r="Q89" s="15">
        <f>SUM(Table2[[#This Row],[AWAL]],Table2[[#This Row],[M1B]])</f>
        <v>16</v>
      </c>
      <c r="R89" s="15">
        <f>SUM(Table2[[#This Row],[M2B]],Table2[[#This Row],[M2B_h]])</f>
        <v>16</v>
      </c>
      <c r="S89" s="15">
        <f>SUM(Table2[[#This Row],[M3B]],Table2[[#This Row],[M3B_h]])</f>
        <v>16</v>
      </c>
      <c r="T89" s="15">
        <f>SUM(Table2[[#This Row],[M4B]],Table2[[#This Row],[M4B_h]])</f>
        <v>16</v>
      </c>
    </row>
    <row r="90" spans="1:20">
      <c r="A90" s="12">
        <f>IF(Table2[[#This Row],[TT]]&lt;1,"",COUNT($A$2:$A89)+1)</f>
        <v>78</v>
      </c>
      <c r="B90" s="12" t="str">
        <f>LOWER(SUBSTITUTE(SUBSTITUTE(SUBSTITUTE(SUBSTITUTE(SUBSTITUTE(SUBSTITUTE(SUBSTITUTE(SUBSTITUTE(Table2[[#This Row],[NAMA BARANG]]," ",""),"""",""),"-",""),"/",""),"(",""),")",""),"&amp;",""),",",""))</f>
        <v>asahan385212</v>
      </c>
      <c r="C90" s="18" t="s">
        <v>209</v>
      </c>
      <c r="D90" s="19">
        <v>3</v>
      </c>
      <c r="E90" s="19" t="s">
        <v>210</v>
      </c>
      <c r="F90" s="80">
        <f>IF(Table2[[#This Row],[M5B]]="",Table2[[#This Row],[M5B_h]],SUM(Table2[[#This Row],[M5B_h]],Table2[[#This Row],[M5B]]))</f>
        <v>3</v>
      </c>
      <c r="H90" s="13" t="str">
        <f>IF(Table2[[#This Row],[M1A]]="","",Table2[[#This Row],[M1A]]-Table2[[#This Row],[AWAL]])</f>
        <v/>
      </c>
      <c r="J90" s="13" t="str">
        <f>IF(Table2[[#This Row],[M2A]]="","",SUM(Table2[[#This Row],[M2A]]-Table2[[#This Row],[M2B_h]]))</f>
        <v/>
      </c>
      <c r="L90" s="13" t="str">
        <f>IF(Table2[[#This Row],[M3A]]="","",SUM(Table2[[#This Row],[M3A]]-Table2[[#This Row],[M3B_h]]))</f>
        <v/>
      </c>
      <c r="N90" s="13" t="str">
        <f>IF(Table2[[#This Row],[M4A]]="","",SUM(Table2[[#This Row],[M4A]]-Table2[[#This Row],[M4B_h]]))</f>
        <v/>
      </c>
      <c r="O90" s="15"/>
      <c r="P90" s="15" t="str">
        <f>IF(Table2[[#This Row],[M5A]]="","",SUM(Table2[[#This Row],[M5A]]-Table2[[#This Row],[M5B_h]]))</f>
        <v/>
      </c>
      <c r="Q90" s="15">
        <f>SUM(Table2[[#This Row],[AWAL]],Table2[[#This Row],[M1B]])</f>
        <v>3</v>
      </c>
      <c r="R90" s="15">
        <f>SUM(Table2[[#This Row],[M2B]],Table2[[#This Row],[M2B_h]])</f>
        <v>3</v>
      </c>
      <c r="S90" s="15">
        <f>SUM(Table2[[#This Row],[M3B]],Table2[[#This Row],[M3B_h]])</f>
        <v>3</v>
      </c>
      <c r="T90" s="15">
        <f>SUM(Table2[[#This Row],[M4B]],Table2[[#This Row],[M4B_h]])</f>
        <v>3</v>
      </c>
    </row>
    <row r="91" spans="1:20">
      <c r="A91" s="12">
        <f>IF(Table2[[#This Row],[TT]]&lt;1,"",COUNT($A$2:$A90)+1)</f>
        <v>79</v>
      </c>
      <c r="B91" s="12" t="str">
        <f>LOWER(SUBSTITUTE(SUBSTITUTE(SUBSTITUTE(SUBSTITUTE(SUBSTITUTE(SUBSTITUTE(SUBSTITUTE(SUBSTITUTE(Table2[[#This Row],[NAMA BARANG]]," ",""),"""",""),"-",""),"/",""),"(",""),")",""),"&amp;",""),",",""))</f>
        <v>asahan387hipo</v>
      </c>
      <c r="C91" s="18" t="s">
        <v>211</v>
      </c>
      <c r="D91" s="19">
        <v>7</v>
      </c>
      <c r="E91" s="19" t="s">
        <v>200</v>
      </c>
      <c r="F91" s="80">
        <f>IF(Table2[[#This Row],[M5B]]="",Table2[[#This Row],[M5B_h]],SUM(Table2[[#This Row],[M5B_h]],Table2[[#This Row],[M5B]]))</f>
        <v>7</v>
      </c>
      <c r="H91" s="13" t="str">
        <f>IF(Table2[[#This Row],[M1A]]="","",Table2[[#This Row],[M1A]]-Table2[[#This Row],[AWAL]])</f>
        <v/>
      </c>
      <c r="J91" s="13" t="str">
        <f>IF(Table2[[#This Row],[M2A]]="","",SUM(Table2[[#This Row],[M2A]]-Table2[[#This Row],[M2B_h]]))</f>
        <v/>
      </c>
      <c r="L91" s="13" t="str">
        <f>IF(Table2[[#This Row],[M3A]]="","",SUM(Table2[[#This Row],[M3A]]-Table2[[#This Row],[M3B_h]]))</f>
        <v/>
      </c>
      <c r="N91" s="13" t="str">
        <f>IF(Table2[[#This Row],[M4A]]="","",SUM(Table2[[#This Row],[M4A]]-Table2[[#This Row],[M4B_h]]))</f>
        <v/>
      </c>
      <c r="O91" s="15"/>
      <c r="P91" s="15" t="str">
        <f>IF(Table2[[#This Row],[M5A]]="","",SUM(Table2[[#This Row],[M5A]]-Table2[[#This Row],[M5B_h]]))</f>
        <v/>
      </c>
      <c r="Q91" s="15">
        <f>SUM(Table2[[#This Row],[AWAL]],Table2[[#This Row],[M1B]])</f>
        <v>7</v>
      </c>
      <c r="R91" s="15">
        <f>SUM(Table2[[#This Row],[M2B]],Table2[[#This Row],[M2B_h]])</f>
        <v>7</v>
      </c>
      <c r="S91" s="15">
        <f>SUM(Table2[[#This Row],[M3B]],Table2[[#This Row],[M3B_h]])</f>
        <v>7</v>
      </c>
      <c r="T91" s="15">
        <f>SUM(Table2[[#This Row],[M4B]],Table2[[#This Row],[M4B_h]])</f>
        <v>7</v>
      </c>
    </row>
    <row r="92" spans="1:20">
      <c r="A92" s="12">
        <f>IF(Table2[[#This Row],[TT]]&lt;1,"",COUNT($A$2:$A91)+1)</f>
        <v>80</v>
      </c>
      <c r="B92" s="12" t="str">
        <f>LOWER(SUBSTITUTE(SUBSTITUTE(SUBSTITUTE(SUBSTITUTE(SUBSTITUTE(SUBSTITUTE(SUBSTITUTE(SUBSTITUTE(Table2[[#This Row],[NAMA BARANG]]," ",""),"""",""),"-",""),"/",""),"(",""),")",""),"&amp;",""),",",""))</f>
        <v>asahan3in13281frozenlancip</v>
      </c>
      <c r="C92" s="18" t="s">
        <v>212</v>
      </c>
      <c r="D92" s="19">
        <v>14</v>
      </c>
      <c r="E92" s="19" t="s">
        <v>14</v>
      </c>
      <c r="F92" s="80">
        <f>IF(Table2[[#This Row],[M5B]]="",Table2[[#This Row],[M5B_h]],SUM(Table2[[#This Row],[M5B_h]],Table2[[#This Row],[M5B]]))</f>
        <v>14</v>
      </c>
      <c r="H92" s="13" t="str">
        <f>IF(Table2[[#This Row],[M1A]]="","",Table2[[#This Row],[M1A]]-Table2[[#This Row],[AWAL]])</f>
        <v/>
      </c>
      <c r="J92" s="13" t="str">
        <f>IF(Table2[[#This Row],[M2A]]="","",SUM(Table2[[#This Row],[M2A]]-Table2[[#This Row],[M2B_h]]))</f>
        <v/>
      </c>
      <c r="L92" s="13" t="str">
        <f>IF(Table2[[#This Row],[M3A]]="","",SUM(Table2[[#This Row],[M3A]]-Table2[[#This Row],[M3B_h]]))</f>
        <v/>
      </c>
      <c r="N92" s="13" t="str">
        <f>IF(Table2[[#This Row],[M4A]]="","",SUM(Table2[[#This Row],[M4A]]-Table2[[#This Row],[M4B_h]]))</f>
        <v/>
      </c>
      <c r="O92" s="15"/>
      <c r="P92" s="15" t="str">
        <f>IF(Table2[[#This Row],[M5A]]="","",SUM(Table2[[#This Row],[M5A]]-Table2[[#This Row],[M5B_h]]))</f>
        <v/>
      </c>
      <c r="Q92" s="15">
        <f>SUM(Table2[[#This Row],[AWAL]],Table2[[#This Row],[M1B]])</f>
        <v>14</v>
      </c>
      <c r="R92" s="15">
        <f>SUM(Table2[[#This Row],[M2B]],Table2[[#This Row],[M2B_h]])</f>
        <v>14</v>
      </c>
      <c r="S92" s="15">
        <f>SUM(Table2[[#This Row],[M3B]],Table2[[#This Row],[M3B_h]])</f>
        <v>14</v>
      </c>
      <c r="T92" s="15">
        <f>SUM(Table2[[#This Row],[M4B]],Table2[[#This Row],[M4B_h]])</f>
        <v>14</v>
      </c>
    </row>
    <row r="93" spans="1:20">
      <c r="A93" s="12">
        <f>IF(Table2[[#This Row],[TT]]&lt;1,"",COUNT($A$2:$A92)+1)</f>
        <v>81</v>
      </c>
      <c r="B93" s="12" t="str">
        <f>LOWER(SUBSTITUTE(SUBSTITUTE(SUBSTITUTE(SUBSTITUTE(SUBSTITUTE(SUBSTITUTE(SUBSTITUTE(SUBSTITUTE(Table2[[#This Row],[NAMA BARANG]]," ",""),"""",""),"-",""),"/",""),"(",""),")",""),"&amp;",""),",",""))</f>
        <v>asahan51102</v>
      </c>
      <c r="C93" s="18" t="s">
        <v>213</v>
      </c>
      <c r="D93" s="19">
        <v>2</v>
      </c>
      <c r="E93" s="68" t="s">
        <v>3107</v>
      </c>
      <c r="F93" s="80">
        <f>IF(Table2[[#This Row],[M5B]]="",Table2[[#This Row],[M5B_h]],SUM(Table2[[#This Row],[M5B_h]],Table2[[#This Row],[M5B]]))</f>
        <v>2</v>
      </c>
      <c r="H93" s="13" t="str">
        <f>IF(Table2[[#This Row],[M1A]]="","",Table2[[#This Row],[M1A]]-Table2[[#This Row],[AWAL]])</f>
        <v/>
      </c>
      <c r="J93" s="13" t="str">
        <f>IF(Table2[[#This Row],[M2A]]="","",SUM(Table2[[#This Row],[M2A]]-Table2[[#This Row],[M2B_h]]))</f>
        <v/>
      </c>
      <c r="L93" s="13" t="str">
        <f>IF(Table2[[#This Row],[M3A]]="","",SUM(Table2[[#This Row],[M3A]]-Table2[[#This Row],[M3B_h]]))</f>
        <v/>
      </c>
      <c r="N93" s="13" t="str">
        <f>IF(Table2[[#This Row],[M4A]]="","",SUM(Table2[[#This Row],[M4A]]-Table2[[#This Row],[M4B_h]]))</f>
        <v/>
      </c>
      <c r="O93" s="15"/>
      <c r="P93" s="15" t="str">
        <f>IF(Table2[[#This Row],[M5A]]="","",SUM(Table2[[#This Row],[M5A]]-Table2[[#This Row],[M5B_h]]))</f>
        <v/>
      </c>
      <c r="Q93" s="15">
        <f>SUM(Table2[[#This Row],[AWAL]],Table2[[#This Row],[M1B]])</f>
        <v>2</v>
      </c>
      <c r="R93" s="15">
        <f>SUM(Table2[[#This Row],[M2B]],Table2[[#This Row],[M2B_h]])</f>
        <v>2</v>
      </c>
      <c r="S93" s="15">
        <f>SUM(Table2[[#This Row],[M3B]],Table2[[#This Row],[M3B_h]])</f>
        <v>2</v>
      </c>
      <c r="T93" s="15">
        <f>SUM(Table2[[#This Row],[M4B]],Table2[[#This Row],[M4B_h]])</f>
        <v>2</v>
      </c>
    </row>
    <row r="94" spans="1:20">
      <c r="A94" s="12">
        <f>IF(Table2[[#This Row],[TT]]&lt;1,"",COUNT($A$2:$A93)+1)</f>
        <v>82</v>
      </c>
      <c r="B94" s="12" t="str">
        <f>LOWER(SUBSTITUTE(SUBSTITUTE(SUBSTITUTE(SUBSTITUTE(SUBSTITUTE(SUBSTITUTE(SUBSTITUTE(SUBSTITUTE(Table2[[#This Row],[NAMA BARANG]]," ",""),"""",""),"-",""),"/",""),"(",""),")",""),"&amp;",""),",",""))</f>
        <v>asahan601</v>
      </c>
      <c r="C94" s="18" t="s">
        <v>215</v>
      </c>
      <c r="D94" s="19">
        <v>8</v>
      </c>
      <c r="E94" s="19">
        <v>96</v>
      </c>
      <c r="F94" s="80">
        <f>IF(Table2[[#This Row],[M5B]]="",Table2[[#This Row],[M5B_h]],SUM(Table2[[#This Row],[M5B_h]],Table2[[#This Row],[M5B]]))</f>
        <v>8</v>
      </c>
      <c r="H94" s="13" t="str">
        <f>IF(Table2[[#This Row],[M1A]]="","",Table2[[#This Row],[M1A]]-Table2[[#This Row],[AWAL]])</f>
        <v/>
      </c>
      <c r="J94" s="13" t="str">
        <f>IF(Table2[[#This Row],[M2A]]="","",SUM(Table2[[#This Row],[M2A]]-Table2[[#This Row],[M2B_h]]))</f>
        <v/>
      </c>
      <c r="L94" s="13" t="str">
        <f>IF(Table2[[#This Row],[M3A]]="","",SUM(Table2[[#This Row],[M3A]]-Table2[[#This Row],[M3B_h]]))</f>
        <v/>
      </c>
      <c r="N94" s="13" t="str">
        <f>IF(Table2[[#This Row],[M4A]]="","",SUM(Table2[[#This Row],[M4A]]-Table2[[#This Row],[M4B_h]]))</f>
        <v/>
      </c>
      <c r="O94" s="15"/>
      <c r="P94" s="15" t="str">
        <f>IF(Table2[[#This Row],[M5A]]="","",SUM(Table2[[#This Row],[M5A]]-Table2[[#This Row],[M5B_h]]))</f>
        <v/>
      </c>
      <c r="Q94" s="15">
        <f>SUM(Table2[[#This Row],[AWAL]],Table2[[#This Row],[M1B]])</f>
        <v>8</v>
      </c>
      <c r="R94" s="15">
        <f>SUM(Table2[[#This Row],[M2B]],Table2[[#This Row],[M2B_h]])</f>
        <v>8</v>
      </c>
      <c r="S94" s="15">
        <f>SUM(Table2[[#This Row],[M3B]],Table2[[#This Row],[M3B_h]])</f>
        <v>8</v>
      </c>
      <c r="T94" s="15">
        <f>SUM(Table2[[#This Row],[M4B]],Table2[[#This Row],[M4B_h]])</f>
        <v>8</v>
      </c>
    </row>
    <row r="95" spans="1:20">
      <c r="A95" s="12">
        <f>IF(Table2[[#This Row],[TT]]&lt;1,"",COUNT($A$2:$A94)+1)</f>
        <v>83</v>
      </c>
      <c r="B95" s="12" t="str">
        <f>LOWER(SUBSTITUTE(SUBSTITUTE(SUBSTITUTE(SUBSTITUTE(SUBSTITUTE(SUBSTITUTE(SUBSTITUTE(SUBSTITUTE(Table2[[#This Row],[NAMA BARANG]]," ",""),"""",""),"-",""),"/",""),"(",""),")",""),"&amp;",""),",",""))</f>
        <v>asahan62216948</v>
      </c>
      <c r="C95" s="18" t="s">
        <v>216</v>
      </c>
      <c r="D95" s="19">
        <v>3</v>
      </c>
      <c r="E95" s="19" t="s">
        <v>217</v>
      </c>
      <c r="F95" s="80">
        <f>IF(Table2[[#This Row],[M5B]]="",Table2[[#This Row],[M5B_h]],SUM(Table2[[#This Row],[M5B_h]],Table2[[#This Row],[M5B]]))</f>
        <v>3</v>
      </c>
      <c r="H95" s="13" t="str">
        <f>IF(Table2[[#This Row],[M1A]]="","",Table2[[#This Row],[M1A]]-Table2[[#This Row],[AWAL]])</f>
        <v/>
      </c>
      <c r="J95" s="13" t="str">
        <f>IF(Table2[[#This Row],[M2A]]="","",SUM(Table2[[#This Row],[M2A]]-Table2[[#This Row],[M2B_h]]))</f>
        <v/>
      </c>
      <c r="L95" s="13" t="str">
        <f>IF(Table2[[#This Row],[M3A]]="","",SUM(Table2[[#This Row],[M3A]]-Table2[[#This Row],[M3B_h]]))</f>
        <v/>
      </c>
      <c r="N95" s="13" t="str">
        <f>IF(Table2[[#This Row],[M4A]]="","",SUM(Table2[[#This Row],[M4A]]-Table2[[#This Row],[M4B_h]]))</f>
        <v/>
      </c>
      <c r="O95" s="15"/>
      <c r="P95" s="15" t="str">
        <f>IF(Table2[[#This Row],[M5A]]="","",SUM(Table2[[#This Row],[M5A]]-Table2[[#This Row],[M5B_h]]))</f>
        <v/>
      </c>
      <c r="Q95" s="15">
        <f>SUM(Table2[[#This Row],[AWAL]],Table2[[#This Row],[M1B]])</f>
        <v>3</v>
      </c>
      <c r="R95" s="15">
        <f>SUM(Table2[[#This Row],[M2B]],Table2[[#This Row],[M2B_h]])</f>
        <v>3</v>
      </c>
      <c r="S95" s="15">
        <f>SUM(Table2[[#This Row],[M3B]],Table2[[#This Row],[M3B_h]])</f>
        <v>3</v>
      </c>
      <c r="T95" s="15">
        <f>SUM(Table2[[#This Row],[M4B]],Table2[[#This Row],[M4B_h]])</f>
        <v>3</v>
      </c>
    </row>
    <row r="96" spans="1:20">
      <c r="A96" s="12">
        <f>IF(Table2[[#This Row],[TT]]&lt;1,"",COUNT($A$2:$A95)+1)</f>
        <v>84</v>
      </c>
      <c r="B96" s="12" t="str">
        <f>LOWER(SUBSTITUTE(SUBSTITUTE(SUBSTITUTE(SUBSTITUTE(SUBSTITUTE(SUBSTITUTE(SUBSTITUTE(SUBSTITUTE(Table2[[#This Row],[NAMA BARANG]]," ",""),"""",""),"-",""),"/",""),"(",""),")",""),"&amp;",""),",",""))</f>
        <v>asahan653</v>
      </c>
      <c r="C96" s="18" t="s">
        <v>218</v>
      </c>
      <c r="D96" s="19">
        <v>4</v>
      </c>
      <c r="E96" s="19" t="s">
        <v>219</v>
      </c>
      <c r="F96" s="80">
        <f>IF(Table2[[#This Row],[M5B]]="",Table2[[#This Row],[M5B_h]],SUM(Table2[[#This Row],[M5B_h]],Table2[[#This Row],[M5B]]))</f>
        <v>4</v>
      </c>
      <c r="H96" s="13" t="str">
        <f>IF(Table2[[#This Row],[M1A]]="","",Table2[[#This Row],[M1A]]-Table2[[#This Row],[AWAL]])</f>
        <v/>
      </c>
      <c r="J96" s="13" t="str">
        <f>IF(Table2[[#This Row],[M2A]]="","",SUM(Table2[[#This Row],[M2A]]-Table2[[#This Row],[M2B_h]]))</f>
        <v/>
      </c>
      <c r="L96" s="13" t="str">
        <f>IF(Table2[[#This Row],[M3A]]="","",SUM(Table2[[#This Row],[M3A]]-Table2[[#This Row],[M3B_h]]))</f>
        <v/>
      </c>
      <c r="N96" s="13" t="str">
        <f>IF(Table2[[#This Row],[M4A]]="","",SUM(Table2[[#This Row],[M4A]]-Table2[[#This Row],[M4B_h]]))</f>
        <v/>
      </c>
      <c r="O96" s="15"/>
      <c r="P96" s="15" t="str">
        <f>IF(Table2[[#This Row],[M5A]]="","",SUM(Table2[[#This Row],[M5A]]-Table2[[#This Row],[M5B_h]]))</f>
        <v/>
      </c>
      <c r="Q96" s="15">
        <f>SUM(Table2[[#This Row],[AWAL]],Table2[[#This Row],[M1B]])</f>
        <v>4</v>
      </c>
      <c r="R96" s="15">
        <f>SUM(Table2[[#This Row],[M2B]],Table2[[#This Row],[M2B_h]])</f>
        <v>4</v>
      </c>
      <c r="S96" s="15">
        <f>SUM(Table2[[#This Row],[M3B]],Table2[[#This Row],[M3B_h]])</f>
        <v>4</v>
      </c>
      <c r="T96" s="15">
        <f>SUM(Table2[[#This Row],[M4B]],Table2[[#This Row],[M4B_h]])</f>
        <v>4</v>
      </c>
    </row>
    <row r="97" spans="1:20">
      <c r="A97" s="12">
        <f>IF(Table2[[#This Row],[TT]]&lt;1,"",COUNT($A$2:$A96)+1)</f>
        <v>85</v>
      </c>
      <c r="B97" s="12" t="str">
        <f>LOWER(SUBSTITUTE(SUBSTITUTE(SUBSTITUTE(SUBSTITUTE(SUBSTITUTE(SUBSTITUTE(SUBSTITUTE(SUBSTITUTE(Table2[[#This Row],[NAMA BARANG]]," ",""),"""",""),"-",""),"/",""),"(",""),")",""),"&amp;",""),",",""))</f>
        <v>asahan661166192pc27</v>
      </c>
      <c r="C97" s="18" t="s">
        <v>220</v>
      </c>
      <c r="D97" s="19">
        <v>2</v>
      </c>
      <c r="E97" s="19" t="s">
        <v>214</v>
      </c>
      <c r="F97" s="80">
        <f>IF(Table2[[#This Row],[M5B]]="",Table2[[#This Row],[M5B_h]],SUM(Table2[[#This Row],[M5B_h]],Table2[[#This Row],[M5B]]))</f>
        <v>2</v>
      </c>
      <c r="H97" s="13" t="str">
        <f>IF(Table2[[#This Row],[M1A]]="","",Table2[[#This Row],[M1A]]-Table2[[#This Row],[AWAL]])</f>
        <v/>
      </c>
      <c r="J97" s="13" t="str">
        <f>IF(Table2[[#This Row],[M2A]]="","",SUM(Table2[[#This Row],[M2A]]-Table2[[#This Row],[M2B_h]]))</f>
        <v/>
      </c>
      <c r="L97" s="13" t="str">
        <f>IF(Table2[[#This Row],[M3A]]="","",SUM(Table2[[#This Row],[M3A]]-Table2[[#This Row],[M3B_h]]))</f>
        <v/>
      </c>
      <c r="N97" s="13" t="str">
        <f>IF(Table2[[#This Row],[M4A]]="","",SUM(Table2[[#This Row],[M4A]]-Table2[[#This Row],[M4B_h]]))</f>
        <v/>
      </c>
      <c r="O97" s="15"/>
      <c r="P97" s="15" t="str">
        <f>IF(Table2[[#This Row],[M5A]]="","",SUM(Table2[[#This Row],[M5A]]-Table2[[#This Row],[M5B_h]]))</f>
        <v/>
      </c>
      <c r="Q97" s="15">
        <f>SUM(Table2[[#This Row],[AWAL]],Table2[[#This Row],[M1B]])</f>
        <v>2</v>
      </c>
      <c r="R97" s="15">
        <f>SUM(Table2[[#This Row],[M2B]],Table2[[#This Row],[M2B_h]])</f>
        <v>2</v>
      </c>
      <c r="S97" s="15">
        <f>SUM(Table2[[#This Row],[M3B]],Table2[[#This Row],[M3B_h]])</f>
        <v>2</v>
      </c>
      <c r="T97" s="15">
        <f>SUM(Table2[[#This Row],[M4B]],Table2[[#This Row],[M4B_h]])</f>
        <v>2</v>
      </c>
    </row>
    <row r="98" spans="1:20">
      <c r="A98" s="12">
        <f>IF(Table2[[#This Row],[TT]]&lt;1,"",COUNT($A$2:$A97)+1)</f>
        <v>86</v>
      </c>
      <c r="B98" s="12" t="str">
        <f>LOWER(SUBSTITUTE(SUBSTITUTE(SUBSTITUTE(SUBSTITUTE(SUBSTITUTE(SUBSTITUTE(SUBSTITUTE(SUBSTITUTE(Table2[[#This Row],[NAMA BARANG]]," ",""),"""",""),"-",""),"/",""),"(",""),")",""),"&amp;",""),",",""))</f>
        <v>asahan7528botol</v>
      </c>
      <c r="C98" s="18" t="s">
        <v>221</v>
      </c>
      <c r="D98" s="19">
        <v>4</v>
      </c>
      <c r="E98" s="19" t="s">
        <v>222</v>
      </c>
      <c r="F98" s="80">
        <f>IF(Table2[[#This Row],[M5B]]="",Table2[[#This Row],[M5B_h]],SUM(Table2[[#This Row],[M5B_h]],Table2[[#This Row],[M5B]]))</f>
        <v>4</v>
      </c>
      <c r="H98" s="13" t="str">
        <f>IF(Table2[[#This Row],[M1A]]="","",Table2[[#This Row],[M1A]]-Table2[[#This Row],[AWAL]])</f>
        <v/>
      </c>
      <c r="J98" s="13" t="str">
        <f>IF(Table2[[#This Row],[M2A]]="","",SUM(Table2[[#This Row],[M2A]]-Table2[[#This Row],[M2B_h]]))</f>
        <v/>
      </c>
      <c r="L98" s="13" t="str">
        <f>IF(Table2[[#This Row],[M3A]]="","",SUM(Table2[[#This Row],[M3A]]-Table2[[#This Row],[M3B_h]]))</f>
        <v/>
      </c>
      <c r="N98" s="13" t="str">
        <f>IF(Table2[[#This Row],[M4A]]="","",SUM(Table2[[#This Row],[M4A]]-Table2[[#This Row],[M4B_h]]))</f>
        <v/>
      </c>
      <c r="O98" s="15"/>
      <c r="P98" s="15" t="str">
        <f>IF(Table2[[#This Row],[M5A]]="","",SUM(Table2[[#This Row],[M5A]]-Table2[[#This Row],[M5B_h]]))</f>
        <v/>
      </c>
      <c r="Q98" s="15">
        <f>SUM(Table2[[#This Row],[AWAL]],Table2[[#This Row],[M1B]])</f>
        <v>4</v>
      </c>
      <c r="R98" s="15">
        <f>SUM(Table2[[#This Row],[M2B]],Table2[[#This Row],[M2B_h]])</f>
        <v>4</v>
      </c>
      <c r="S98" s="15">
        <f>SUM(Table2[[#This Row],[M3B]],Table2[[#This Row],[M3B_h]])</f>
        <v>4</v>
      </c>
      <c r="T98" s="15">
        <f>SUM(Table2[[#This Row],[M4B]],Table2[[#This Row],[M4B_h]])</f>
        <v>4</v>
      </c>
    </row>
    <row r="99" spans="1:20">
      <c r="A99" s="12">
        <f>IF(Table2[[#This Row],[TT]]&lt;1,"",COUNT($A$2:$A98)+1)</f>
        <v>87</v>
      </c>
      <c r="B99" s="12" t="str">
        <f>LOWER(SUBSTITUTE(SUBSTITUTE(SUBSTITUTE(SUBSTITUTE(SUBSTITUTE(SUBSTITUTE(SUBSTITUTE(SUBSTITUTE(Table2[[#This Row],[NAMA BARANG]]," ",""),"""",""),"-",""),"/",""),"(",""),")",""),"&amp;",""),",",""))</f>
        <v>asahan859cangkir12</v>
      </c>
      <c r="C99" s="18" t="s">
        <v>223</v>
      </c>
      <c r="D99" s="19">
        <v>2</v>
      </c>
      <c r="E99" s="19" t="s">
        <v>224</v>
      </c>
      <c r="F99" s="80">
        <f>IF(Table2[[#This Row],[M5B]]="",Table2[[#This Row],[M5B_h]],SUM(Table2[[#This Row],[M5B_h]],Table2[[#This Row],[M5B]]))</f>
        <v>2</v>
      </c>
      <c r="H99" s="13" t="str">
        <f>IF(Table2[[#This Row],[M1A]]="","",Table2[[#This Row],[M1A]]-Table2[[#This Row],[AWAL]])</f>
        <v/>
      </c>
      <c r="J99" s="13" t="str">
        <f>IF(Table2[[#This Row],[M2A]]="","",SUM(Table2[[#This Row],[M2A]]-Table2[[#This Row],[M2B_h]]))</f>
        <v/>
      </c>
      <c r="L99" s="13" t="str">
        <f>IF(Table2[[#This Row],[M3A]]="","",SUM(Table2[[#This Row],[M3A]]-Table2[[#This Row],[M3B_h]]))</f>
        <v/>
      </c>
      <c r="N99" s="13" t="str">
        <f>IF(Table2[[#This Row],[M4A]]="","",SUM(Table2[[#This Row],[M4A]]-Table2[[#This Row],[M4B_h]]))</f>
        <v/>
      </c>
      <c r="O99" s="15"/>
      <c r="P99" s="15" t="str">
        <f>IF(Table2[[#This Row],[M5A]]="","",SUM(Table2[[#This Row],[M5A]]-Table2[[#This Row],[M5B_h]]))</f>
        <v/>
      </c>
      <c r="Q99" s="15">
        <f>SUM(Table2[[#This Row],[AWAL]],Table2[[#This Row],[M1B]])</f>
        <v>2</v>
      </c>
      <c r="R99" s="15">
        <f>SUM(Table2[[#This Row],[M2B]],Table2[[#This Row],[M2B_h]])</f>
        <v>2</v>
      </c>
      <c r="S99" s="15">
        <f>SUM(Table2[[#This Row],[M3B]],Table2[[#This Row],[M3B_h]])</f>
        <v>2</v>
      </c>
      <c r="T99" s="15">
        <f>SUM(Table2[[#This Row],[M4B]],Table2[[#This Row],[M4B_h]])</f>
        <v>2</v>
      </c>
    </row>
    <row r="100" spans="1:20">
      <c r="A100" s="12">
        <f>IF(Table2[[#This Row],[TT]]&lt;1,"",COUNT($A$2:$A99)+1)</f>
        <v>88</v>
      </c>
      <c r="B100" s="12" t="str">
        <f>LOWER(SUBSTITUTE(SUBSTITUTE(SUBSTITUTE(SUBSTITUTE(SUBSTITUTE(SUBSTITUTE(SUBSTITUTE(SUBSTITUTE(Table2[[#This Row],[NAMA BARANG]]," ",""),"""",""),"-",""),"/",""),"(",""),")",""),"&amp;",""),",",""))</f>
        <v>asahan888h24</v>
      </c>
      <c r="C100" s="18" t="s">
        <v>225</v>
      </c>
      <c r="D100" s="19">
        <v>1</v>
      </c>
      <c r="E100" s="19" t="s">
        <v>214</v>
      </c>
      <c r="F100" s="80">
        <f>IF(Table2[[#This Row],[M5B]]="",Table2[[#This Row],[M5B_h]],SUM(Table2[[#This Row],[M5B_h]],Table2[[#This Row],[M5B]]))</f>
        <v>1</v>
      </c>
      <c r="H100" s="13" t="str">
        <f>IF(Table2[[#This Row],[M1A]]="","",Table2[[#This Row],[M1A]]-Table2[[#This Row],[AWAL]])</f>
        <v/>
      </c>
      <c r="J100" s="13" t="str">
        <f>IF(Table2[[#This Row],[M2A]]="","",SUM(Table2[[#This Row],[M2A]]-Table2[[#This Row],[M2B_h]]))</f>
        <v/>
      </c>
      <c r="L100" s="13" t="str">
        <f>IF(Table2[[#This Row],[M3A]]="","",SUM(Table2[[#This Row],[M3A]]-Table2[[#This Row],[M3B_h]]))</f>
        <v/>
      </c>
      <c r="N100" s="13" t="str">
        <f>IF(Table2[[#This Row],[M4A]]="","",SUM(Table2[[#This Row],[M4A]]-Table2[[#This Row],[M4B_h]]))</f>
        <v/>
      </c>
      <c r="O100" s="15"/>
      <c r="P100" s="15" t="str">
        <f>IF(Table2[[#This Row],[M5A]]="","",SUM(Table2[[#This Row],[M5A]]-Table2[[#This Row],[M5B_h]]))</f>
        <v/>
      </c>
      <c r="Q100" s="15">
        <f>SUM(Table2[[#This Row],[AWAL]],Table2[[#This Row],[M1B]])</f>
        <v>1</v>
      </c>
      <c r="R100" s="15">
        <f>SUM(Table2[[#This Row],[M2B]],Table2[[#This Row],[M2B_h]])</f>
        <v>1</v>
      </c>
      <c r="S100" s="15">
        <f>SUM(Table2[[#This Row],[M3B]],Table2[[#This Row],[M3B_h]])</f>
        <v>1</v>
      </c>
      <c r="T100" s="15">
        <f>SUM(Table2[[#This Row],[M4B]],Table2[[#This Row],[M4B_h]])</f>
        <v>1</v>
      </c>
    </row>
    <row r="101" spans="1:20">
      <c r="A101" s="12">
        <f>IF(Table2[[#This Row],[TT]]&lt;1,"",COUNT($A$2:$A100)+1)</f>
        <v>89</v>
      </c>
      <c r="B101" s="12" t="str">
        <f>LOWER(SUBSTITUTE(SUBSTITUTE(SUBSTITUTE(SUBSTITUTE(SUBSTITUTE(SUBSTITUTE(SUBSTITUTE(SUBSTITUTE(Table2[[#This Row],[NAMA BARANG]]," ",""),"""",""),"-",""),"/",""),"(",""),")",""),"&amp;",""),",",""))</f>
        <v>asahan888k3</v>
      </c>
      <c r="C101" s="18" t="s">
        <v>226</v>
      </c>
      <c r="D101" s="19">
        <v>3</v>
      </c>
      <c r="E101" s="19" t="s">
        <v>214</v>
      </c>
      <c r="F101" s="80">
        <f>IF(Table2[[#This Row],[M5B]]="",Table2[[#This Row],[M5B_h]],SUM(Table2[[#This Row],[M5B_h]],Table2[[#This Row],[M5B]]))</f>
        <v>3</v>
      </c>
      <c r="H101" s="13" t="str">
        <f>IF(Table2[[#This Row],[M1A]]="","",Table2[[#This Row],[M1A]]-Table2[[#This Row],[AWAL]])</f>
        <v/>
      </c>
      <c r="J101" s="13" t="str">
        <f>IF(Table2[[#This Row],[M2A]]="","",SUM(Table2[[#This Row],[M2A]]-Table2[[#This Row],[M2B_h]]))</f>
        <v/>
      </c>
      <c r="L101" s="13" t="str">
        <f>IF(Table2[[#This Row],[M3A]]="","",SUM(Table2[[#This Row],[M3A]]-Table2[[#This Row],[M3B_h]]))</f>
        <v/>
      </c>
      <c r="N101" s="13" t="str">
        <f>IF(Table2[[#This Row],[M4A]]="","",SUM(Table2[[#This Row],[M4A]]-Table2[[#This Row],[M4B_h]]))</f>
        <v/>
      </c>
      <c r="O101" s="15"/>
      <c r="P101" s="15" t="str">
        <f>IF(Table2[[#This Row],[M5A]]="","",SUM(Table2[[#This Row],[M5A]]-Table2[[#This Row],[M5B_h]]))</f>
        <v/>
      </c>
      <c r="Q101" s="15">
        <f>SUM(Table2[[#This Row],[AWAL]],Table2[[#This Row],[M1B]])</f>
        <v>3</v>
      </c>
      <c r="R101" s="15">
        <f>SUM(Table2[[#This Row],[M2B]],Table2[[#This Row],[M2B_h]])</f>
        <v>3</v>
      </c>
      <c r="S101" s="15">
        <f>SUM(Table2[[#This Row],[M3B]],Table2[[#This Row],[M3B_h]])</f>
        <v>3</v>
      </c>
      <c r="T101" s="15">
        <f>SUM(Table2[[#This Row],[M4B]],Table2[[#This Row],[M4B_h]])</f>
        <v>3</v>
      </c>
    </row>
    <row r="102" spans="1:20">
      <c r="A102" s="12">
        <f>IF(Table2[[#This Row],[TT]]&lt;1,"",COUNT($A$2:$A101)+1)</f>
        <v>90</v>
      </c>
      <c r="B102" s="12" t="str">
        <f>LOWER(SUBSTITUTE(SUBSTITUTE(SUBSTITUTE(SUBSTITUTE(SUBSTITUTE(SUBSTITUTE(SUBSTITUTE(SUBSTITUTE(Table2[[#This Row],[NAMA BARANG]]," ",""),"""",""),"-",""),"/",""),"(",""),")",""),"&amp;",""),",",""))</f>
        <v>asahan888e</v>
      </c>
      <c r="C102" s="18" t="s">
        <v>227</v>
      </c>
      <c r="D102" s="19">
        <v>1</v>
      </c>
      <c r="E102" s="19" t="s">
        <v>214</v>
      </c>
      <c r="F102" s="80">
        <f>IF(Table2[[#This Row],[M5B]]="",Table2[[#This Row],[M5B_h]],SUM(Table2[[#This Row],[M5B_h]],Table2[[#This Row],[M5B]]))</f>
        <v>1</v>
      </c>
      <c r="H102" s="13" t="str">
        <f>IF(Table2[[#This Row],[M1A]]="","",Table2[[#This Row],[M1A]]-Table2[[#This Row],[AWAL]])</f>
        <v/>
      </c>
      <c r="J102" s="13" t="str">
        <f>IF(Table2[[#This Row],[M2A]]="","",SUM(Table2[[#This Row],[M2A]]-Table2[[#This Row],[M2B_h]]))</f>
        <v/>
      </c>
      <c r="L102" s="13" t="str">
        <f>IF(Table2[[#This Row],[M3A]]="","",SUM(Table2[[#This Row],[M3A]]-Table2[[#This Row],[M3B_h]]))</f>
        <v/>
      </c>
      <c r="N102" s="13" t="str">
        <f>IF(Table2[[#This Row],[M4A]]="","",SUM(Table2[[#This Row],[M4A]]-Table2[[#This Row],[M4B_h]]))</f>
        <v/>
      </c>
      <c r="O102" s="15"/>
      <c r="P102" s="15" t="str">
        <f>IF(Table2[[#This Row],[M5A]]="","",SUM(Table2[[#This Row],[M5A]]-Table2[[#This Row],[M5B_h]]))</f>
        <v/>
      </c>
      <c r="Q102" s="15">
        <f>SUM(Table2[[#This Row],[AWAL]],Table2[[#This Row],[M1B]])</f>
        <v>1</v>
      </c>
      <c r="R102" s="15">
        <f>SUM(Table2[[#This Row],[M2B]],Table2[[#This Row],[M2B_h]])</f>
        <v>1</v>
      </c>
      <c r="S102" s="15">
        <f>SUM(Table2[[#This Row],[M3B]],Table2[[#This Row],[M3B_h]])</f>
        <v>1</v>
      </c>
      <c r="T102" s="15">
        <f>SUM(Table2[[#This Row],[M4B]],Table2[[#This Row],[M4B_h]])</f>
        <v>1</v>
      </c>
    </row>
    <row r="103" spans="1:20">
      <c r="A103" s="14">
        <f>IF(Table2[[#This Row],[TT]]&lt;1,"",COUNT($A$2:$A102)+1)</f>
        <v>91</v>
      </c>
      <c r="B103" s="14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3" s="17" t="s">
        <v>2910</v>
      </c>
      <c r="D103" s="29">
        <v>1</v>
      </c>
      <c r="E103" s="29" t="s">
        <v>2911</v>
      </c>
      <c r="F103" s="80">
        <f>IF(Table2[[#This Row],[M5B]]="",Table2[[#This Row],[M5B_h]],SUM(Table2[[#This Row],[M5B_h]],Table2[[#This Row],[M5B]]))</f>
        <v>1</v>
      </c>
      <c r="H103" s="15" t="str">
        <f>IF(Table2[[#This Row],[M1A]]="","",Table2[[#This Row],[M1A]]-Table2[[#This Row],[AWAL]])</f>
        <v/>
      </c>
      <c r="J103" s="15" t="str">
        <f>IF(Table2[[#This Row],[M2A]]="","",SUM(Table2[[#This Row],[M2A]]-Table2[[#This Row],[M2B_h]]))</f>
        <v/>
      </c>
      <c r="L103" s="15" t="str">
        <f>IF(Table2[[#This Row],[M3A]]="","",SUM(Table2[[#This Row],[M3A]]-Table2[[#This Row],[M3B_h]]))</f>
        <v/>
      </c>
      <c r="N103" s="15" t="str">
        <f>IF(Table2[[#This Row],[M4A]]="","",SUM(Table2[[#This Row],[M4A]]-Table2[[#This Row],[M4B_h]]))</f>
        <v/>
      </c>
      <c r="O103" s="15"/>
      <c r="P103" s="15" t="str">
        <f>IF(Table2[[#This Row],[M5A]]="","",SUM(Table2[[#This Row],[M5A]]-Table2[[#This Row],[M5B_h]]))</f>
        <v/>
      </c>
      <c r="Q103" s="15">
        <f>SUM(Table2[[#This Row],[AWAL]],Table2[[#This Row],[M1B]])</f>
        <v>1</v>
      </c>
      <c r="R103" s="15">
        <f>SUM(Table2[[#This Row],[M2B]],Table2[[#This Row],[M2B_h]])</f>
        <v>1</v>
      </c>
      <c r="S103" s="15">
        <f>SUM(Table2[[#This Row],[M3B]],Table2[[#This Row],[M3B_h]])</f>
        <v>1</v>
      </c>
      <c r="T103" s="15">
        <f>SUM(Table2[[#This Row],[M4B]],Table2[[#This Row],[M4B_h]])</f>
        <v>1</v>
      </c>
    </row>
    <row r="104" spans="1:20">
      <c r="A104" s="14">
        <f>IF(Table2[[#This Row],[TT]]&lt;1,"",COUNT($A$2:$A103)+1)</f>
        <v>92</v>
      </c>
      <c r="B104" s="14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4" s="17" t="s">
        <v>2910</v>
      </c>
      <c r="D104" s="29">
        <v>5</v>
      </c>
      <c r="E104" s="29" t="s">
        <v>2707</v>
      </c>
      <c r="F104" s="80">
        <f>IF(Table2[[#This Row],[M5B]]="",Table2[[#This Row],[M5B_h]],SUM(Table2[[#This Row],[M5B_h]],Table2[[#This Row],[M5B]]))</f>
        <v>5</v>
      </c>
      <c r="H104" s="15" t="str">
        <f>IF(Table2[[#This Row],[M1A]]="","",Table2[[#This Row],[M1A]]-Table2[[#This Row],[AWAL]])</f>
        <v/>
      </c>
      <c r="J104" s="15" t="str">
        <f>IF(Table2[[#This Row],[M2A]]="","",SUM(Table2[[#This Row],[M2A]]-Table2[[#This Row],[M2B_h]]))</f>
        <v/>
      </c>
      <c r="L104" s="15" t="str">
        <f>IF(Table2[[#This Row],[M3A]]="","",SUM(Table2[[#This Row],[M3A]]-Table2[[#This Row],[M3B_h]]))</f>
        <v/>
      </c>
      <c r="N104" s="15" t="str">
        <f>IF(Table2[[#This Row],[M4A]]="","",SUM(Table2[[#This Row],[M4A]]-Table2[[#This Row],[M4B_h]]))</f>
        <v/>
      </c>
      <c r="O104" s="15"/>
      <c r="P104" s="15" t="str">
        <f>IF(Table2[[#This Row],[M5A]]="","",SUM(Table2[[#This Row],[M5A]]-Table2[[#This Row],[M5B_h]]))</f>
        <v/>
      </c>
      <c r="Q104" s="15">
        <f>SUM(Table2[[#This Row],[AWAL]],Table2[[#This Row],[M1B]])</f>
        <v>5</v>
      </c>
      <c r="R104" s="15">
        <f>SUM(Table2[[#This Row],[M2B]],Table2[[#This Row],[M2B_h]])</f>
        <v>5</v>
      </c>
      <c r="S104" s="15">
        <f>SUM(Table2[[#This Row],[M3B]],Table2[[#This Row],[M3B_h]])</f>
        <v>5</v>
      </c>
      <c r="T104" s="15">
        <f>SUM(Table2[[#This Row],[M4B]],Table2[[#This Row],[M4B_h]])</f>
        <v>5</v>
      </c>
    </row>
    <row r="105" spans="1:20">
      <c r="A105" s="12">
        <f>IF(Table2[[#This Row],[TT]]&lt;1,"",COUNT($A$2:$A104)+1)</f>
        <v>93</v>
      </c>
      <c r="B105" s="12" t="str">
        <f>LOWER(SUBSTITUTE(SUBSTITUTE(SUBSTITUTE(SUBSTITUTE(SUBSTITUTE(SUBSTITUTE(SUBSTITUTE(SUBSTITUTE(Table2[[#This Row],[NAMA BARANG]]," ",""),"""",""),"-",""),"/",""),"(",""),")",""),"&amp;",""),",",""))</f>
        <v>asahan9102bubble24</v>
      </c>
      <c r="C105" s="18" t="s">
        <v>228</v>
      </c>
      <c r="D105" s="19">
        <v>2</v>
      </c>
      <c r="E105" s="19" t="s">
        <v>202</v>
      </c>
      <c r="F105" s="80">
        <f>IF(Table2[[#This Row],[M5B]]="",Table2[[#This Row],[M5B_h]],SUM(Table2[[#This Row],[M5B_h]],Table2[[#This Row],[M5B]]))</f>
        <v>2</v>
      </c>
      <c r="H105" s="13" t="str">
        <f>IF(Table2[[#This Row],[M1A]]="","",Table2[[#This Row],[M1A]]-Table2[[#This Row],[AWAL]])</f>
        <v/>
      </c>
      <c r="J105" s="13" t="str">
        <f>IF(Table2[[#This Row],[M2A]]="","",SUM(Table2[[#This Row],[M2A]]-Table2[[#This Row],[M2B_h]]))</f>
        <v/>
      </c>
      <c r="L105" s="13" t="str">
        <f>IF(Table2[[#This Row],[M3A]]="","",SUM(Table2[[#This Row],[M3A]]-Table2[[#This Row],[M3B_h]]))</f>
        <v/>
      </c>
      <c r="N105" s="13" t="str">
        <f>IF(Table2[[#This Row],[M4A]]="","",SUM(Table2[[#This Row],[M4A]]-Table2[[#This Row],[M4B_h]]))</f>
        <v/>
      </c>
      <c r="O105" s="15"/>
      <c r="P105" s="15" t="str">
        <f>IF(Table2[[#This Row],[M5A]]="","",SUM(Table2[[#This Row],[M5A]]-Table2[[#This Row],[M5B_h]]))</f>
        <v/>
      </c>
      <c r="Q105" s="15">
        <f>SUM(Table2[[#This Row],[AWAL]],Table2[[#This Row],[M1B]])</f>
        <v>2</v>
      </c>
      <c r="R105" s="15">
        <f>SUM(Table2[[#This Row],[M2B]],Table2[[#This Row],[M2B_h]])</f>
        <v>2</v>
      </c>
      <c r="S105" s="15">
        <f>SUM(Table2[[#This Row],[M3B]],Table2[[#This Row],[M3B_h]])</f>
        <v>2</v>
      </c>
      <c r="T105" s="15">
        <f>SUM(Table2[[#This Row],[M4B]],Table2[[#This Row],[M4B_h]])</f>
        <v>2</v>
      </c>
    </row>
    <row r="106" spans="1:20">
      <c r="A106" s="12">
        <f>IF(Table2[[#This Row],[TT]]&lt;1,"",COUNT($A$2:$A105)+1)</f>
        <v>94</v>
      </c>
      <c r="B106" s="12" t="str">
        <f>LOWER(SUBSTITUTE(SUBSTITUTE(SUBSTITUTE(SUBSTITUTE(SUBSTITUTE(SUBSTITUTE(SUBSTITUTE(SUBSTITUTE(Table2[[#This Row],[NAMA BARANG]]," ",""),"""",""),"-",""),"/",""),"(",""),")",""),"&amp;",""),",",""))</f>
        <v>asahan99101099163blk</v>
      </c>
      <c r="C106" s="18" t="s">
        <v>4192</v>
      </c>
      <c r="D106" s="19">
        <v>14</v>
      </c>
      <c r="E106" s="19" t="s">
        <v>2524</v>
      </c>
      <c r="F106" s="80">
        <f>IF(Table2[[#This Row],[M5B]]="",Table2[[#This Row],[M5B_h]],SUM(Table2[[#This Row],[M5B_h]],Table2[[#This Row],[M5B]]))</f>
        <v>13</v>
      </c>
      <c r="H106" s="13" t="str">
        <f>IF(Table2[[#This Row],[M1A]]="","",Table2[[#This Row],[M1A]]-Table2[[#This Row],[AWAL]])</f>
        <v/>
      </c>
      <c r="I106" s="13">
        <v>13</v>
      </c>
      <c r="J106" s="13">
        <f>IF(Table2[[#This Row],[M2A]]="","",SUM(Table2[[#This Row],[M2A]]-Table2[[#This Row],[M2B_h]]))</f>
        <v>-1</v>
      </c>
      <c r="L106" s="13" t="str">
        <f>IF(Table2[[#This Row],[M3A]]="","",SUM(Table2[[#This Row],[M3A]]-Table2[[#This Row],[M3B_h]]))</f>
        <v/>
      </c>
      <c r="N106" s="13" t="str">
        <f>IF(Table2[[#This Row],[M4A]]="","",SUM(Table2[[#This Row],[M4A]]-Table2[[#This Row],[M4B_h]]))</f>
        <v/>
      </c>
      <c r="O106" s="15"/>
      <c r="P106" s="15" t="str">
        <f>IF(Table2[[#This Row],[M5A]]="","",SUM(Table2[[#This Row],[M5A]]-Table2[[#This Row],[M5B_h]]))</f>
        <v/>
      </c>
      <c r="Q106" s="15">
        <f>SUM(Table2[[#This Row],[AWAL]],Table2[[#This Row],[M1B]])</f>
        <v>14</v>
      </c>
      <c r="R106" s="15">
        <f>SUM(Table2[[#This Row],[M2B]],Table2[[#This Row],[M2B_h]])</f>
        <v>13</v>
      </c>
      <c r="S106" s="15">
        <f>SUM(Table2[[#This Row],[M3B]],Table2[[#This Row],[M3B_h]])</f>
        <v>13</v>
      </c>
      <c r="T106" s="15">
        <f>SUM(Table2[[#This Row],[M4B]],Table2[[#This Row],[M4B_h]])</f>
        <v>13</v>
      </c>
    </row>
    <row r="107" spans="1:20">
      <c r="A107" s="12">
        <f>IF(Table2[[#This Row],[TT]]&lt;1,"",COUNT($A$2:$A106)+1)</f>
        <v>95</v>
      </c>
      <c r="B107" s="12" t="str">
        <f>LOWER(SUBSTITUTE(SUBSTITUTE(SUBSTITUTE(SUBSTITUTE(SUBSTITUTE(SUBSTITUTE(SUBSTITUTE(SUBSTITUTE(Table2[[#This Row],[NAMA BARANG]]," ",""),"""",""),"-",""),"/",""),"(",""),")",""),"&amp;",""),",",""))</f>
        <v>asahanb7521x24pc</v>
      </c>
      <c r="C107" s="18" t="s">
        <v>230</v>
      </c>
      <c r="D107" s="19">
        <v>6</v>
      </c>
      <c r="E107" s="68"/>
      <c r="F107" s="80">
        <f>IF(Table2[[#This Row],[M5B]]="",Table2[[#This Row],[M5B_h]],SUM(Table2[[#This Row],[M5B_h]],Table2[[#This Row],[M5B]]))</f>
        <v>6</v>
      </c>
      <c r="H107" s="13" t="str">
        <f>IF(Table2[[#This Row],[M1A]]="","",Table2[[#This Row],[M1A]]-Table2[[#This Row],[AWAL]])</f>
        <v/>
      </c>
      <c r="J107" s="13" t="str">
        <f>IF(Table2[[#This Row],[M2A]]="","",SUM(Table2[[#This Row],[M2A]]-Table2[[#This Row],[M2B_h]]))</f>
        <v/>
      </c>
      <c r="L107" s="13" t="str">
        <f>IF(Table2[[#This Row],[M3A]]="","",SUM(Table2[[#This Row],[M3A]]-Table2[[#This Row],[M3B_h]]))</f>
        <v/>
      </c>
      <c r="N107" s="13" t="str">
        <f>IF(Table2[[#This Row],[M4A]]="","",SUM(Table2[[#This Row],[M4A]]-Table2[[#This Row],[M4B_h]]))</f>
        <v/>
      </c>
      <c r="O107" s="15"/>
      <c r="P107" s="15" t="str">
        <f>IF(Table2[[#This Row],[M5A]]="","",SUM(Table2[[#This Row],[M5A]]-Table2[[#This Row],[M5B_h]]))</f>
        <v/>
      </c>
      <c r="Q107" s="15">
        <f>SUM(Table2[[#This Row],[AWAL]],Table2[[#This Row],[M1B]])</f>
        <v>6</v>
      </c>
      <c r="R107" s="15">
        <f>SUM(Table2[[#This Row],[M2B]],Table2[[#This Row],[M2B_h]])</f>
        <v>6</v>
      </c>
      <c r="S107" s="15">
        <f>SUM(Table2[[#This Row],[M3B]],Table2[[#This Row],[M3B_h]])</f>
        <v>6</v>
      </c>
      <c r="T107" s="15">
        <f>SUM(Table2[[#This Row],[M4B]],Table2[[#This Row],[M4B_h]])</f>
        <v>6</v>
      </c>
    </row>
    <row r="108" spans="1:20">
      <c r="A108" s="12">
        <f>IF(Table2[[#This Row],[TT]]&lt;1,"",COUNT($A$2:$A107)+1)</f>
        <v>96</v>
      </c>
      <c r="B108" s="12" t="str">
        <f>LOWER(SUBSTITUTE(SUBSTITUTE(SUBSTITUTE(SUBSTITUTE(SUBSTITUTE(SUBSTITUTE(SUBSTITUTE(SUBSTITUTE(Table2[[#This Row],[NAMA BARANG]]," ",""),"""",""),"-",""),"/",""),"(",""),")",""),"&amp;",""),",",""))</f>
        <v>asahanbear839</v>
      </c>
      <c r="C108" s="18" t="s">
        <v>231</v>
      </c>
      <c r="D108" s="19">
        <v>7</v>
      </c>
      <c r="E108" s="19" t="s">
        <v>77</v>
      </c>
      <c r="F108" s="80">
        <f>IF(Table2[[#This Row],[M5B]]="",Table2[[#This Row],[M5B_h]],SUM(Table2[[#This Row],[M5B_h]],Table2[[#This Row],[M5B]]))</f>
        <v>7</v>
      </c>
      <c r="H108" s="13" t="str">
        <f>IF(Table2[[#This Row],[M1A]]="","",Table2[[#This Row],[M1A]]-Table2[[#This Row],[AWAL]])</f>
        <v/>
      </c>
      <c r="J108" s="13" t="str">
        <f>IF(Table2[[#This Row],[M2A]]="","",SUM(Table2[[#This Row],[M2A]]-Table2[[#This Row],[M2B_h]]))</f>
        <v/>
      </c>
      <c r="L108" s="13" t="str">
        <f>IF(Table2[[#This Row],[M3A]]="","",SUM(Table2[[#This Row],[M3A]]-Table2[[#This Row],[M3B_h]]))</f>
        <v/>
      </c>
      <c r="N108" s="13" t="str">
        <f>IF(Table2[[#This Row],[M4A]]="","",SUM(Table2[[#This Row],[M4A]]-Table2[[#This Row],[M4B_h]]))</f>
        <v/>
      </c>
      <c r="O108" s="15"/>
      <c r="P108" s="15" t="str">
        <f>IF(Table2[[#This Row],[M5A]]="","",SUM(Table2[[#This Row],[M5A]]-Table2[[#This Row],[M5B_h]]))</f>
        <v/>
      </c>
      <c r="Q108" s="15">
        <f>SUM(Table2[[#This Row],[AWAL]],Table2[[#This Row],[M1B]])</f>
        <v>7</v>
      </c>
      <c r="R108" s="15">
        <f>SUM(Table2[[#This Row],[M2B]],Table2[[#This Row],[M2B_h]])</f>
        <v>7</v>
      </c>
      <c r="S108" s="15">
        <f>SUM(Table2[[#This Row],[M3B]],Table2[[#This Row],[M3B_h]])</f>
        <v>7</v>
      </c>
      <c r="T108" s="15">
        <f>SUM(Table2[[#This Row],[M4B]],Table2[[#This Row],[M4B_h]])</f>
        <v>7</v>
      </c>
    </row>
    <row r="109" spans="1:20">
      <c r="A109" s="12">
        <f>IF(Table2[[#This Row],[TT]]&lt;1,"",COUNT($A$2:$A108)+1)</f>
        <v>97</v>
      </c>
      <c r="B109" s="12" t="str">
        <f>LOWER(SUBSTITUTE(SUBSTITUTE(SUBSTITUTE(SUBSTITUTE(SUBSTITUTE(SUBSTITUTE(SUBSTITUTE(SUBSTITUTE(Table2[[#This Row],[NAMA BARANG]]," ",""),"""",""),"-",""),"/",""),"(",""),")",""),"&amp;",""),",",""))</f>
        <v>asahanbulatdisney10833d24</v>
      </c>
      <c r="C109" s="18" t="s">
        <v>232</v>
      </c>
      <c r="D109" s="19">
        <v>4</v>
      </c>
      <c r="E109" s="19" t="s">
        <v>202</v>
      </c>
      <c r="F109" s="80">
        <f>IF(Table2[[#This Row],[M5B]]="",Table2[[#This Row],[M5B_h]],SUM(Table2[[#This Row],[M5B_h]],Table2[[#This Row],[M5B]]))</f>
        <v>4</v>
      </c>
      <c r="H109" s="13" t="str">
        <f>IF(Table2[[#This Row],[M1A]]="","",Table2[[#This Row],[M1A]]-Table2[[#This Row],[AWAL]])</f>
        <v/>
      </c>
      <c r="J109" s="13" t="str">
        <f>IF(Table2[[#This Row],[M2A]]="","",SUM(Table2[[#This Row],[M2A]]-Table2[[#This Row],[M2B_h]]))</f>
        <v/>
      </c>
      <c r="L109" s="13" t="str">
        <f>IF(Table2[[#This Row],[M3A]]="","",SUM(Table2[[#This Row],[M3A]]-Table2[[#This Row],[M3B_h]]))</f>
        <v/>
      </c>
      <c r="N109" s="13" t="str">
        <f>IF(Table2[[#This Row],[M4A]]="","",SUM(Table2[[#This Row],[M4A]]-Table2[[#This Row],[M4B_h]]))</f>
        <v/>
      </c>
      <c r="O109" s="15"/>
      <c r="P109" s="15" t="str">
        <f>IF(Table2[[#This Row],[M5A]]="","",SUM(Table2[[#This Row],[M5A]]-Table2[[#This Row],[M5B_h]]))</f>
        <v/>
      </c>
      <c r="Q109" s="15">
        <f>SUM(Table2[[#This Row],[AWAL]],Table2[[#This Row],[M1B]])</f>
        <v>4</v>
      </c>
      <c r="R109" s="15">
        <f>SUM(Table2[[#This Row],[M2B]],Table2[[#This Row],[M2B_h]])</f>
        <v>4</v>
      </c>
      <c r="S109" s="15">
        <f>SUM(Table2[[#This Row],[M3B]],Table2[[#This Row],[M3B_h]])</f>
        <v>4</v>
      </c>
      <c r="T109" s="15">
        <f>SUM(Table2[[#This Row],[M4B]],Table2[[#This Row],[M4B_h]])</f>
        <v>4</v>
      </c>
    </row>
    <row r="110" spans="1:20">
      <c r="A110" s="12">
        <f>IF(Table2[[#This Row],[TT]]&lt;1,"",COUNT($A$2:$A109)+1)</f>
        <v>98</v>
      </c>
      <c r="B110" s="12" t="str">
        <f>LOWER(SUBSTITUTE(SUBSTITUTE(SUBSTITUTE(SUBSTITUTE(SUBSTITUTE(SUBSTITUTE(SUBSTITUTE(SUBSTITUTE(Table2[[#This Row],[NAMA BARANG]]," ",""),"""",""),"-",""),"/",""),"(",""),")",""),"&amp;",""),",",""))</f>
        <v>asahancarmiccolor35130</v>
      </c>
      <c r="C110" s="18" t="s">
        <v>233</v>
      </c>
      <c r="D110" s="19">
        <v>2</v>
      </c>
      <c r="E110" s="19" t="s">
        <v>19</v>
      </c>
      <c r="F110" s="80">
        <f>IF(Table2[[#This Row],[M5B]]="",Table2[[#This Row],[M5B_h]],SUM(Table2[[#This Row],[M5B_h]],Table2[[#This Row],[M5B]]))</f>
        <v>2</v>
      </c>
      <c r="H110" s="13" t="str">
        <f>IF(Table2[[#This Row],[M1A]]="","",Table2[[#This Row],[M1A]]-Table2[[#This Row],[AWAL]])</f>
        <v/>
      </c>
      <c r="J110" s="13" t="str">
        <f>IF(Table2[[#This Row],[M2A]]="","",SUM(Table2[[#This Row],[M2A]]-Table2[[#This Row],[M2B_h]]))</f>
        <v/>
      </c>
      <c r="L110" s="13" t="str">
        <f>IF(Table2[[#This Row],[M3A]]="","",SUM(Table2[[#This Row],[M3A]]-Table2[[#This Row],[M3B_h]]))</f>
        <v/>
      </c>
      <c r="N110" s="13" t="str">
        <f>IF(Table2[[#This Row],[M4A]]="","",SUM(Table2[[#This Row],[M4A]]-Table2[[#This Row],[M4B_h]]))</f>
        <v/>
      </c>
      <c r="O110" s="15"/>
      <c r="P110" s="15" t="str">
        <f>IF(Table2[[#This Row],[M5A]]="","",SUM(Table2[[#This Row],[M5A]]-Table2[[#This Row],[M5B_h]]))</f>
        <v/>
      </c>
      <c r="Q110" s="15">
        <f>SUM(Table2[[#This Row],[AWAL]],Table2[[#This Row],[M1B]])</f>
        <v>2</v>
      </c>
      <c r="R110" s="15">
        <f>SUM(Table2[[#This Row],[M2B]],Table2[[#This Row],[M2B_h]])</f>
        <v>2</v>
      </c>
      <c r="S110" s="15">
        <f>SUM(Table2[[#This Row],[M3B]],Table2[[#This Row],[M3B_h]])</f>
        <v>2</v>
      </c>
      <c r="T110" s="15">
        <f>SUM(Table2[[#This Row],[M4B]],Table2[[#This Row],[M4B_h]])</f>
        <v>2</v>
      </c>
    </row>
    <row r="111" spans="1:20">
      <c r="A111" s="12">
        <f>IF(Table2[[#This Row],[TT]]&lt;1,"",COUNT($A$2:$A110)+1)</f>
        <v>99</v>
      </c>
      <c r="B111" s="12" t="str">
        <f>LOWER(SUBSTITUTE(SUBSTITUTE(SUBSTITUTE(SUBSTITUTE(SUBSTITUTE(SUBSTITUTE(SUBSTITUTE(SUBSTITUTE(Table2[[#This Row],[NAMA BARANG]]," ",""),"""",""),"-",""),"/",""),"(",""),")",""),"&amp;",""),",",""))</f>
        <v>asahancc215</v>
      </c>
      <c r="C111" s="18" t="s">
        <v>234</v>
      </c>
      <c r="D111" s="19">
        <v>1</v>
      </c>
      <c r="E111" s="19" t="s">
        <v>235</v>
      </c>
      <c r="F111" s="80">
        <f>IF(Table2[[#This Row],[M5B]]="",Table2[[#This Row],[M5B_h]],SUM(Table2[[#This Row],[M5B_h]],Table2[[#This Row],[M5B]]))</f>
        <v>1</v>
      </c>
      <c r="H111" s="13" t="str">
        <f>IF(Table2[[#This Row],[M1A]]="","",Table2[[#This Row],[M1A]]-Table2[[#This Row],[AWAL]])</f>
        <v/>
      </c>
      <c r="J111" s="13" t="str">
        <f>IF(Table2[[#This Row],[M2A]]="","",SUM(Table2[[#This Row],[M2A]]-Table2[[#This Row],[M2B_h]]))</f>
        <v/>
      </c>
      <c r="L111" s="13" t="str">
        <f>IF(Table2[[#This Row],[M3A]]="","",SUM(Table2[[#This Row],[M3A]]-Table2[[#This Row],[M3B_h]]))</f>
        <v/>
      </c>
      <c r="N111" s="13" t="str">
        <f>IF(Table2[[#This Row],[M4A]]="","",SUM(Table2[[#This Row],[M4A]]-Table2[[#This Row],[M4B_h]]))</f>
        <v/>
      </c>
      <c r="O111" s="15"/>
      <c r="P111" s="15" t="str">
        <f>IF(Table2[[#This Row],[M5A]]="","",SUM(Table2[[#This Row],[M5A]]-Table2[[#This Row],[M5B_h]]))</f>
        <v/>
      </c>
      <c r="Q111" s="15">
        <f>SUM(Table2[[#This Row],[AWAL]],Table2[[#This Row],[M1B]])</f>
        <v>1</v>
      </c>
      <c r="R111" s="15">
        <f>SUM(Table2[[#This Row],[M2B]],Table2[[#This Row],[M2B_h]])</f>
        <v>1</v>
      </c>
      <c r="S111" s="15">
        <f>SUM(Table2[[#This Row],[M3B]],Table2[[#This Row],[M3B_h]])</f>
        <v>1</v>
      </c>
      <c r="T111" s="15">
        <f>SUM(Table2[[#This Row],[M4B]],Table2[[#This Row],[M4B_h]])</f>
        <v>1</v>
      </c>
    </row>
    <row r="112" spans="1:20">
      <c r="A112" s="12">
        <f>IF(Table2[[#This Row],[TT]]&lt;1,"",COUNT($A$2:$A111)+1)</f>
        <v>100</v>
      </c>
      <c r="B112" s="12" t="str">
        <f>LOWER(SUBSTITUTE(SUBSTITUTE(SUBSTITUTE(SUBSTITUTE(SUBSTITUTE(SUBSTITUTE(SUBSTITUTE(SUBSTITUTE(Table2[[#This Row],[NAMA BARANG]]," ",""),"""",""),"-",""),"/",""),"(",""),")",""),"&amp;",""),",",""))</f>
        <v>asahanchanglicl1612hole</v>
      </c>
      <c r="C112" s="18" t="s">
        <v>236</v>
      </c>
      <c r="D112" s="19">
        <v>1</v>
      </c>
      <c r="E112" s="19" t="s">
        <v>200</v>
      </c>
      <c r="F112" s="80">
        <f>IF(Table2[[#This Row],[M5B]]="",Table2[[#This Row],[M5B_h]],SUM(Table2[[#This Row],[M5B_h]],Table2[[#This Row],[M5B]]))</f>
        <v>1</v>
      </c>
      <c r="H112" s="13" t="str">
        <f>IF(Table2[[#This Row],[M1A]]="","",Table2[[#This Row],[M1A]]-Table2[[#This Row],[AWAL]])</f>
        <v/>
      </c>
      <c r="J112" s="13" t="str">
        <f>IF(Table2[[#This Row],[M2A]]="","",SUM(Table2[[#This Row],[M2A]]-Table2[[#This Row],[M2B_h]]))</f>
        <v/>
      </c>
      <c r="L112" s="13" t="str">
        <f>IF(Table2[[#This Row],[M3A]]="","",SUM(Table2[[#This Row],[M3A]]-Table2[[#This Row],[M3B_h]]))</f>
        <v/>
      </c>
      <c r="N112" s="13" t="str">
        <f>IF(Table2[[#This Row],[M4A]]="","",SUM(Table2[[#This Row],[M4A]]-Table2[[#This Row],[M4B_h]]))</f>
        <v/>
      </c>
      <c r="O112" s="15"/>
      <c r="P112" s="15" t="str">
        <f>IF(Table2[[#This Row],[M5A]]="","",SUM(Table2[[#This Row],[M5A]]-Table2[[#This Row],[M5B_h]]))</f>
        <v/>
      </c>
      <c r="Q112" s="15">
        <f>SUM(Table2[[#This Row],[AWAL]],Table2[[#This Row],[M1B]])</f>
        <v>1</v>
      </c>
      <c r="R112" s="15">
        <f>SUM(Table2[[#This Row],[M2B]],Table2[[#This Row],[M2B_h]])</f>
        <v>1</v>
      </c>
      <c r="S112" s="15">
        <f>SUM(Table2[[#This Row],[M3B]],Table2[[#This Row],[M3B_h]])</f>
        <v>1</v>
      </c>
      <c r="T112" s="15">
        <f>SUM(Table2[[#This Row],[M4B]],Table2[[#This Row],[M4B_h]])</f>
        <v>1</v>
      </c>
    </row>
    <row r="113" spans="1:20">
      <c r="A113" s="12" t="str">
        <f>IF(Table2[[#This Row],[TT]]&lt;1,"",COUNT($A$2:$A112)+1)</f>
        <v/>
      </c>
      <c r="B113" s="12" t="str">
        <f>LOWER(SUBSTITUTE(SUBSTITUTE(SUBSTITUTE(SUBSTITUTE(SUBSTITUTE(SUBSTITUTE(SUBSTITUTE(SUBSTITUTE(Table2[[#This Row],[NAMA BARANG]]," ",""),"""",""),"-",""),"/",""),"(",""),")",""),"&amp;",""),",",""))</f>
        <v>asahancl106</v>
      </c>
      <c r="C113" s="18" t="s">
        <v>237</v>
      </c>
      <c r="D113" s="19"/>
      <c r="E113" s="19" t="s">
        <v>219</v>
      </c>
      <c r="F113" s="80">
        <f>IF(Table2[[#This Row],[M5B]]="",Table2[[#This Row],[M5B_h]],SUM(Table2[[#This Row],[M5B_h]],Table2[[#This Row],[M5B]]))</f>
        <v>0</v>
      </c>
      <c r="H113" s="13" t="str">
        <f>IF(Table2[[#This Row],[M1A]]="","",Table2[[#This Row],[M1A]]-Table2[[#This Row],[AWAL]])</f>
        <v/>
      </c>
      <c r="J113" s="13" t="str">
        <f>IF(Table2[[#This Row],[M2A]]="","",SUM(Table2[[#This Row],[M2A]]-Table2[[#This Row],[M2B_h]]))</f>
        <v/>
      </c>
      <c r="L113" s="13" t="str">
        <f>IF(Table2[[#This Row],[M3A]]="","",SUM(Table2[[#This Row],[M3A]]-Table2[[#This Row],[M3B_h]]))</f>
        <v/>
      </c>
      <c r="N113" s="13" t="str">
        <f>IF(Table2[[#This Row],[M4A]]="","",SUM(Table2[[#This Row],[M4A]]-Table2[[#This Row],[M4B_h]]))</f>
        <v/>
      </c>
      <c r="O113" s="15"/>
      <c r="P113" s="15" t="str">
        <f>IF(Table2[[#This Row],[M5A]]="","",SUM(Table2[[#This Row],[M5A]]-Table2[[#This Row],[M5B_h]]))</f>
        <v/>
      </c>
      <c r="Q113" s="15">
        <f>SUM(Table2[[#This Row],[AWAL]],Table2[[#This Row],[M1B]])</f>
        <v>0</v>
      </c>
      <c r="R113" s="15">
        <f>SUM(Table2[[#This Row],[M2B]],Table2[[#This Row],[M2B_h]])</f>
        <v>0</v>
      </c>
      <c r="S113" s="15">
        <f>SUM(Table2[[#This Row],[M3B]],Table2[[#This Row],[M3B_h]])</f>
        <v>0</v>
      </c>
      <c r="T113" s="15">
        <f>SUM(Table2[[#This Row],[M4B]],Table2[[#This Row],[M4B_h]])</f>
        <v>0</v>
      </c>
    </row>
    <row r="114" spans="1:20">
      <c r="A114" s="12">
        <f>IF(Table2[[#This Row],[TT]]&lt;1,"",COUNT($A$2:$A113)+1)</f>
        <v>101</v>
      </c>
      <c r="B114" s="12" t="str">
        <f>LOWER(SUBSTITUTE(SUBSTITUTE(SUBSTITUTE(SUBSTITUTE(SUBSTITUTE(SUBSTITUTE(SUBSTITUTE(SUBSTITUTE(Table2[[#This Row],[NAMA BARANG]]," ",""),"""",""),"-",""),"/",""),"(",""),")",""),"&amp;",""),",",""))</f>
        <v>asahancl135mini72</v>
      </c>
      <c r="C114" s="18" t="s">
        <v>238</v>
      </c>
      <c r="D114" s="19">
        <v>18</v>
      </c>
      <c r="E114" s="19" t="s">
        <v>67</v>
      </c>
      <c r="F114" s="80">
        <f>IF(Table2[[#This Row],[M5B]]="",Table2[[#This Row],[M5B_h]],SUM(Table2[[#This Row],[M5B_h]],Table2[[#This Row],[M5B]]))</f>
        <v>18</v>
      </c>
      <c r="H114" s="13" t="str">
        <f>IF(Table2[[#This Row],[M1A]]="","",Table2[[#This Row],[M1A]]-Table2[[#This Row],[AWAL]])</f>
        <v/>
      </c>
      <c r="J114" s="13" t="str">
        <f>IF(Table2[[#This Row],[M2A]]="","",SUM(Table2[[#This Row],[M2A]]-Table2[[#This Row],[M2B_h]]))</f>
        <v/>
      </c>
      <c r="L114" s="13" t="str">
        <f>IF(Table2[[#This Row],[M3A]]="","",SUM(Table2[[#This Row],[M3A]]-Table2[[#This Row],[M3B_h]]))</f>
        <v/>
      </c>
      <c r="N114" s="13" t="str">
        <f>IF(Table2[[#This Row],[M4A]]="","",SUM(Table2[[#This Row],[M4A]]-Table2[[#This Row],[M4B_h]]))</f>
        <v/>
      </c>
      <c r="O114" s="15"/>
      <c r="P114" s="15" t="str">
        <f>IF(Table2[[#This Row],[M5A]]="","",SUM(Table2[[#This Row],[M5A]]-Table2[[#This Row],[M5B_h]]))</f>
        <v/>
      </c>
      <c r="Q114" s="15">
        <f>SUM(Table2[[#This Row],[AWAL]],Table2[[#This Row],[M1B]])</f>
        <v>18</v>
      </c>
      <c r="R114" s="15">
        <f>SUM(Table2[[#This Row],[M2B]],Table2[[#This Row],[M2B_h]])</f>
        <v>18</v>
      </c>
      <c r="S114" s="15">
        <f>SUM(Table2[[#This Row],[M3B]],Table2[[#This Row],[M3B_h]])</f>
        <v>18</v>
      </c>
      <c r="T114" s="15">
        <f>SUM(Table2[[#This Row],[M4B]],Table2[[#This Row],[M4B_h]])</f>
        <v>18</v>
      </c>
    </row>
    <row r="115" spans="1:20">
      <c r="A115" s="12">
        <f>IF(Table2[[#This Row],[TT]]&lt;1,"",COUNT($A$2:$A114)+1)</f>
        <v>102</v>
      </c>
      <c r="B115" s="12" t="str">
        <f>LOWER(SUBSTITUTE(SUBSTITUTE(SUBSTITUTE(SUBSTITUTE(SUBSTITUTE(SUBSTITUTE(SUBSTITUTE(SUBSTITUTE(Table2[[#This Row],[NAMA BARANG]]," ",""),"""",""),"-",""),"/",""),"(",""),")",""),"&amp;",""),",",""))</f>
        <v>asahancl1132h1x48</v>
      </c>
      <c r="C115" s="18" t="s">
        <v>239</v>
      </c>
      <c r="D115" s="19">
        <v>1</v>
      </c>
      <c r="E115" s="19" t="s">
        <v>240</v>
      </c>
      <c r="F115" s="80">
        <f>IF(Table2[[#This Row],[M5B]]="",Table2[[#This Row],[M5B_h]],SUM(Table2[[#This Row],[M5B_h]],Table2[[#This Row],[M5B]]))</f>
        <v>1</v>
      </c>
      <c r="H115" s="13" t="str">
        <f>IF(Table2[[#This Row],[M1A]]="","",Table2[[#This Row],[M1A]]-Table2[[#This Row],[AWAL]])</f>
        <v/>
      </c>
      <c r="J115" s="13" t="str">
        <f>IF(Table2[[#This Row],[M2A]]="","",SUM(Table2[[#This Row],[M2A]]-Table2[[#This Row],[M2B_h]]))</f>
        <v/>
      </c>
      <c r="L115" s="13" t="str">
        <f>IF(Table2[[#This Row],[M3A]]="","",SUM(Table2[[#This Row],[M3A]]-Table2[[#This Row],[M3B_h]]))</f>
        <v/>
      </c>
      <c r="N115" s="13" t="str">
        <f>IF(Table2[[#This Row],[M4A]]="","",SUM(Table2[[#This Row],[M4A]]-Table2[[#This Row],[M4B_h]]))</f>
        <v/>
      </c>
      <c r="O115" s="15"/>
      <c r="P115" s="15" t="str">
        <f>IF(Table2[[#This Row],[M5A]]="","",SUM(Table2[[#This Row],[M5A]]-Table2[[#This Row],[M5B_h]]))</f>
        <v/>
      </c>
      <c r="Q115" s="15">
        <f>SUM(Table2[[#This Row],[AWAL]],Table2[[#This Row],[M1B]])</f>
        <v>1</v>
      </c>
      <c r="R115" s="15">
        <f>SUM(Table2[[#This Row],[M2B]],Table2[[#This Row],[M2B_h]])</f>
        <v>1</v>
      </c>
      <c r="S115" s="15">
        <f>SUM(Table2[[#This Row],[M3B]],Table2[[#This Row],[M3B_h]])</f>
        <v>1</v>
      </c>
      <c r="T115" s="15">
        <f>SUM(Table2[[#This Row],[M4B]],Table2[[#This Row],[M4B_h]])</f>
        <v>1</v>
      </c>
    </row>
    <row r="116" spans="1:20">
      <c r="A116" s="12">
        <f>IF(Table2[[#This Row],[TT]]&lt;1,"",COUNT($A$2:$A115)+1)</f>
        <v>103</v>
      </c>
      <c r="B116" s="12" t="str">
        <f>LOWER(SUBSTITUTE(SUBSTITUTE(SUBSTITUTE(SUBSTITUTE(SUBSTITUTE(SUBSTITUTE(SUBSTITUTE(SUBSTITUTE(Table2[[#This Row],[NAMA BARANG]]," ",""),"""",""),"-",""),"/",""),"(",""),")",""),"&amp;",""),",",""))</f>
        <v>asahancli4581pinguin24</v>
      </c>
      <c r="C116" s="18" t="s">
        <v>241</v>
      </c>
      <c r="D116" s="19">
        <v>2</v>
      </c>
      <c r="E116" s="19" t="s">
        <v>214</v>
      </c>
      <c r="F116" s="80">
        <f>IF(Table2[[#This Row],[M5B]]="",Table2[[#This Row],[M5B_h]],SUM(Table2[[#This Row],[M5B_h]],Table2[[#This Row],[M5B]]))</f>
        <v>2</v>
      </c>
      <c r="H116" s="13" t="str">
        <f>IF(Table2[[#This Row],[M1A]]="","",Table2[[#This Row],[M1A]]-Table2[[#This Row],[AWAL]])</f>
        <v/>
      </c>
      <c r="J116" s="13" t="str">
        <f>IF(Table2[[#This Row],[M2A]]="","",SUM(Table2[[#This Row],[M2A]]-Table2[[#This Row],[M2B_h]]))</f>
        <v/>
      </c>
      <c r="L116" s="13" t="str">
        <f>IF(Table2[[#This Row],[M3A]]="","",SUM(Table2[[#This Row],[M3A]]-Table2[[#This Row],[M3B_h]]))</f>
        <v/>
      </c>
      <c r="N116" s="13" t="str">
        <f>IF(Table2[[#This Row],[M4A]]="","",SUM(Table2[[#This Row],[M4A]]-Table2[[#This Row],[M4B_h]]))</f>
        <v/>
      </c>
      <c r="O116" s="15"/>
      <c r="P116" s="15" t="str">
        <f>IF(Table2[[#This Row],[M5A]]="","",SUM(Table2[[#This Row],[M5A]]-Table2[[#This Row],[M5B_h]]))</f>
        <v/>
      </c>
      <c r="Q116" s="15">
        <f>SUM(Table2[[#This Row],[AWAL]],Table2[[#This Row],[M1B]])</f>
        <v>2</v>
      </c>
      <c r="R116" s="15">
        <f>SUM(Table2[[#This Row],[M2B]],Table2[[#This Row],[M2B_h]])</f>
        <v>2</v>
      </c>
      <c r="S116" s="15">
        <f>SUM(Table2[[#This Row],[M3B]],Table2[[#This Row],[M3B_h]])</f>
        <v>2</v>
      </c>
      <c r="T116" s="15">
        <f>SUM(Table2[[#This Row],[M4B]],Table2[[#This Row],[M4B_h]])</f>
        <v>2</v>
      </c>
    </row>
    <row r="117" spans="1:20">
      <c r="A117" s="12">
        <f>IF(Table2[[#This Row],[TT]]&lt;1,"",COUNT($A$2:$A116)+1)</f>
        <v>104</v>
      </c>
      <c r="B117" s="12" t="str">
        <f>LOWER(SUBSTITUTE(SUBSTITUTE(SUBSTITUTE(SUBSTITUTE(SUBSTITUTE(SUBSTITUTE(SUBSTITUTE(SUBSTITUTE(Table2[[#This Row],[NAMA BARANG]]," ",""),"""",""),"-",""),"/",""),"(",""),")",""),"&amp;",""),",",""))</f>
        <v>asahandinosaurus8188</v>
      </c>
      <c r="C117" s="18" t="s">
        <v>242</v>
      </c>
      <c r="D117" s="19">
        <v>8</v>
      </c>
      <c r="E117" s="19" t="s">
        <v>243</v>
      </c>
      <c r="F117" s="80">
        <f>IF(Table2[[#This Row],[M5B]]="",Table2[[#This Row],[M5B_h]],SUM(Table2[[#This Row],[M5B_h]],Table2[[#This Row],[M5B]]))</f>
        <v>8</v>
      </c>
      <c r="H117" s="13" t="str">
        <f>IF(Table2[[#This Row],[M1A]]="","",Table2[[#This Row],[M1A]]-Table2[[#This Row],[AWAL]])</f>
        <v/>
      </c>
      <c r="J117" s="13" t="str">
        <f>IF(Table2[[#This Row],[M2A]]="","",SUM(Table2[[#This Row],[M2A]]-Table2[[#This Row],[M2B_h]]))</f>
        <v/>
      </c>
      <c r="L117" s="13" t="str">
        <f>IF(Table2[[#This Row],[M3A]]="","",SUM(Table2[[#This Row],[M3A]]-Table2[[#This Row],[M3B_h]]))</f>
        <v/>
      </c>
      <c r="N117" s="13" t="str">
        <f>IF(Table2[[#This Row],[M4A]]="","",SUM(Table2[[#This Row],[M4A]]-Table2[[#This Row],[M4B_h]]))</f>
        <v/>
      </c>
      <c r="O117" s="15"/>
      <c r="P117" s="15" t="str">
        <f>IF(Table2[[#This Row],[M5A]]="","",SUM(Table2[[#This Row],[M5A]]-Table2[[#This Row],[M5B_h]]))</f>
        <v/>
      </c>
      <c r="Q117" s="15">
        <f>SUM(Table2[[#This Row],[AWAL]],Table2[[#This Row],[M1B]])</f>
        <v>8</v>
      </c>
      <c r="R117" s="15">
        <f>SUM(Table2[[#This Row],[M2B]],Table2[[#This Row],[M2B_h]])</f>
        <v>8</v>
      </c>
      <c r="S117" s="15">
        <f>SUM(Table2[[#This Row],[M3B]],Table2[[#This Row],[M3B_h]])</f>
        <v>8</v>
      </c>
      <c r="T117" s="15">
        <f>SUM(Table2[[#This Row],[M4B]],Table2[[#This Row],[M4B_h]])</f>
        <v>8</v>
      </c>
    </row>
    <row r="118" spans="1:20">
      <c r="A118" s="12" t="str">
        <f>IF(Table2[[#This Row],[TT]]&lt;1,"",COUNT($A$2:$A117)+1)</f>
        <v/>
      </c>
      <c r="B118" s="12" t="str">
        <f>LOWER(SUBSTITUTE(SUBSTITUTE(SUBSTITUTE(SUBSTITUTE(SUBSTITUTE(SUBSTITUTE(SUBSTITUTE(SUBSTITUTE(Table2[[#This Row],[NAMA BARANG]]," ",""),"""",""),"-",""),"/",""),"(",""),")",""),"&amp;",""),",",""))</f>
        <v>asahandms024</v>
      </c>
      <c r="C118" s="18" t="s">
        <v>244</v>
      </c>
      <c r="D118" s="19"/>
      <c r="E118" s="19" t="s">
        <v>219</v>
      </c>
      <c r="F118" s="80">
        <f>IF(Table2[[#This Row],[M5B]]="",Table2[[#This Row],[M5B_h]],SUM(Table2[[#This Row],[M5B_h]],Table2[[#This Row],[M5B]]))</f>
        <v>0</v>
      </c>
      <c r="H118" s="13" t="str">
        <f>IF(Table2[[#This Row],[M1A]]="","",Table2[[#This Row],[M1A]]-Table2[[#This Row],[AWAL]])</f>
        <v/>
      </c>
      <c r="J118" s="13" t="str">
        <f>IF(Table2[[#This Row],[M2A]]="","",SUM(Table2[[#This Row],[M2A]]-Table2[[#This Row],[M2B_h]]))</f>
        <v/>
      </c>
      <c r="L118" s="13" t="str">
        <f>IF(Table2[[#This Row],[M3A]]="","",SUM(Table2[[#This Row],[M3A]]-Table2[[#This Row],[M3B_h]]))</f>
        <v/>
      </c>
      <c r="N118" s="13" t="str">
        <f>IF(Table2[[#This Row],[M4A]]="","",SUM(Table2[[#This Row],[M4A]]-Table2[[#This Row],[M4B_h]]))</f>
        <v/>
      </c>
      <c r="O118" s="15"/>
      <c r="P118" s="15" t="str">
        <f>IF(Table2[[#This Row],[M5A]]="","",SUM(Table2[[#This Row],[M5A]]-Table2[[#This Row],[M5B_h]]))</f>
        <v/>
      </c>
      <c r="Q118" s="15">
        <f>SUM(Table2[[#This Row],[AWAL]],Table2[[#This Row],[M1B]])</f>
        <v>0</v>
      </c>
      <c r="R118" s="15">
        <f>SUM(Table2[[#This Row],[M2B]],Table2[[#This Row],[M2B_h]])</f>
        <v>0</v>
      </c>
      <c r="S118" s="15">
        <f>SUM(Table2[[#This Row],[M3B]],Table2[[#This Row],[M3B_h]])</f>
        <v>0</v>
      </c>
      <c r="T118" s="15">
        <f>SUM(Table2[[#This Row],[M4B]],Table2[[#This Row],[M4B_h]])</f>
        <v>0</v>
      </c>
    </row>
    <row r="119" spans="1:20">
      <c r="A119" s="12">
        <f>IF(Table2[[#This Row],[TT]]&lt;1,"",COUNT($A$2:$A118)+1)</f>
        <v>105</v>
      </c>
      <c r="B119" s="12" t="str">
        <f>LOWER(SUBSTITUTE(SUBSTITUTE(SUBSTITUTE(SUBSTITUTE(SUBSTITUTE(SUBSTITUTE(SUBSTITUTE(SUBSTITUTE(Table2[[#This Row],[NAMA BARANG]]," ",""),"""",""),"-",""),"/",""),"(",""),")",""),"&amp;",""),",",""))</f>
        <v>asahandms03036</v>
      </c>
      <c r="C119" s="18" t="s">
        <v>245</v>
      </c>
      <c r="D119" s="19">
        <v>9</v>
      </c>
      <c r="E119" s="19" t="s">
        <v>202</v>
      </c>
      <c r="F119" s="80">
        <f>IF(Table2[[#This Row],[M5B]]="",Table2[[#This Row],[M5B_h]],SUM(Table2[[#This Row],[M5B_h]],Table2[[#This Row],[M5B]]))</f>
        <v>9</v>
      </c>
      <c r="H119" s="13" t="str">
        <f>IF(Table2[[#This Row],[M1A]]="","",Table2[[#This Row],[M1A]]-Table2[[#This Row],[AWAL]])</f>
        <v/>
      </c>
      <c r="J119" s="13" t="str">
        <f>IF(Table2[[#This Row],[M2A]]="","",SUM(Table2[[#This Row],[M2A]]-Table2[[#This Row],[M2B_h]]))</f>
        <v/>
      </c>
      <c r="L119" s="13" t="str">
        <f>IF(Table2[[#This Row],[M3A]]="","",SUM(Table2[[#This Row],[M3A]]-Table2[[#This Row],[M3B_h]]))</f>
        <v/>
      </c>
      <c r="N119" s="13" t="str">
        <f>IF(Table2[[#This Row],[M4A]]="","",SUM(Table2[[#This Row],[M4A]]-Table2[[#This Row],[M4B_h]]))</f>
        <v/>
      </c>
      <c r="O119" s="15"/>
      <c r="P119" s="15" t="str">
        <f>IF(Table2[[#This Row],[M5A]]="","",SUM(Table2[[#This Row],[M5A]]-Table2[[#This Row],[M5B_h]]))</f>
        <v/>
      </c>
      <c r="Q119" s="15">
        <f>SUM(Table2[[#This Row],[AWAL]],Table2[[#This Row],[M1B]])</f>
        <v>9</v>
      </c>
      <c r="R119" s="15">
        <f>SUM(Table2[[#This Row],[M2B]],Table2[[#This Row],[M2B_h]])</f>
        <v>9</v>
      </c>
      <c r="S119" s="15">
        <f>SUM(Table2[[#This Row],[M3B]],Table2[[#This Row],[M3B_h]])</f>
        <v>9</v>
      </c>
      <c r="T119" s="15">
        <f>SUM(Table2[[#This Row],[M4B]],Table2[[#This Row],[M4B_h]])</f>
        <v>9</v>
      </c>
    </row>
    <row r="120" spans="1:20">
      <c r="A120" s="12">
        <f>IF(Table2[[#This Row],[TT]]&lt;1,"",COUNT($A$2:$A119)+1)</f>
        <v>106</v>
      </c>
      <c r="B120" s="12" t="str">
        <f>LOWER(SUBSTITUTE(SUBSTITUTE(SUBSTITUTE(SUBSTITUTE(SUBSTITUTE(SUBSTITUTE(SUBSTITUTE(SUBSTITUTE(Table2[[#This Row],[NAMA BARANG]]," ",""),"""",""),"-",""),"/",""),"(",""),")",""),"&amp;",""),",",""))</f>
        <v>asahandms038</v>
      </c>
      <c r="C120" s="18" t="s">
        <v>246</v>
      </c>
      <c r="D120" s="19">
        <v>10</v>
      </c>
      <c r="E120" s="19" t="s">
        <v>219</v>
      </c>
      <c r="F120" s="80">
        <f>IF(Table2[[#This Row],[M5B]]="",Table2[[#This Row],[M5B_h]],SUM(Table2[[#This Row],[M5B_h]],Table2[[#This Row],[M5B]]))</f>
        <v>10</v>
      </c>
      <c r="H120" s="13" t="str">
        <f>IF(Table2[[#This Row],[M1A]]="","",Table2[[#This Row],[M1A]]-Table2[[#This Row],[AWAL]])</f>
        <v/>
      </c>
      <c r="J120" s="13" t="str">
        <f>IF(Table2[[#This Row],[M2A]]="","",SUM(Table2[[#This Row],[M2A]]-Table2[[#This Row],[M2B_h]]))</f>
        <v/>
      </c>
      <c r="L120" s="13" t="str">
        <f>IF(Table2[[#This Row],[M3A]]="","",SUM(Table2[[#This Row],[M3A]]-Table2[[#This Row],[M3B_h]]))</f>
        <v/>
      </c>
      <c r="N120" s="13" t="str">
        <f>IF(Table2[[#This Row],[M4A]]="","",SUM(Table2[[#This Row],[M4A]]-Table2[[#This Row],[M4B_h]]))</f>
        <v/>
      </c>
      <c r="O120" s="15"/>
      <c r="P120" s="15" t="str">
        <f>IF(Table2[[#This Row],[M5A]]="","",SUM(Table2[[#This Row],[M5A]]-Table2[[#This Row],[M5B_h]]))</f>
        <v/>
      </c>
      <c r="Q120" s="15">
        <f>SUM(Table2[[#This Row],[AWAL]],Table2[[#This Row],[M1B]])</f>
        <v>10</v>
      </c>
      <c r="R120" s="15">
        <f>SUM(Table2[[#This Row],[M2B]],Table2[[#This Row],[M2B_h]])</f>
        <v>10</v>
      </c>
      <c r="S120" s="15">
        <f>SUM(Table2[[#This Row],[M3B]],Table2[[#This Row],[M3B_h]])</f>
        <v>10</v>
      </c>
      <c r="T120" s="15">
        <f>SUM(Table2[[#This Row],[M4B]],Table2[[#This Row],[M4B_h]])</f>
        <v>10</v>
      </c>
    </row>
    <row r="121" spans="1:20">
      <c r="A121" s="12">
        <f>IF(Table2[[#This Row],[TT]]&lt;1,"",COUNT($A$2:$A120)+1)</f>
        <v>107</v>
      </c>
      <c r="B121" s="12" t="str">
        <f>LOWER(SUBSTITUTE(SUBSTITUTE(SUBSTITUTE(SUBSTITUTE(SUBSTITUTE(SUBSTITUTE(SUBSTITUTE(SUBSTITUTE(Table2[[#This Row],[NAMA BARANG]]," ",""),"""",""),"-",""),"/",""),"(",""),")",""),"&amp;",""),",",""))</f>
        <v>asahandy358hp1x48</v>
      </c>
      <c r="C121" s="18" t="s">
        <v>247</v>
      </c>
      <c r="D121" s="19">
        <v>13</v>
      </c>
      <c r="E121" s="19" t="s">
        <v>248</v>
      </c>
      <c r="F121" s="80">
        <f>IF(Table2[[#This Row],[M5B]]="",Table2[[#This Row],[M5B_h]],SUM(Table2[[#This Row],[M5B_h]],Table2[[#This Row],[M5B]]))</f>
        <v>13</v>
      </c>
      <c r="H121" s="13" t="str">
        <f>IF(Table2[[#This Row],[M1A]]="","",Table2[[#This Row],[M1A]]-Table2[[#This Row],[AWAL]])</f>
        <v/>
      </c>
      <c r="J121" s="13" t="str">
        <f>IF(Table2[[#This Row],[M2A]]="","",SUM(Table2[[#This Row],[M2A]]-Table2[[#This Row],[M2B_h]]))</f>
        <v/>
      </c>
      <c r="L121" s="13" t="str">
        <f>IF(Table2[[#This Row],[M3A]]="","",SUM(Table2[[#This Row],[M3A]]-Table2[[#This Row],[M3B_h]]))</f>
        <v/>
      </c>
      <c r="N121" s="13" t="str">
        <f>IF(Table2[[#This Row],[M4A]]="","",SUM(Table2[[#This Row],[M4A]]-Table2[[#This Row],[M4B_h]]))</f>
        <v/>
      </c>
      <c r="O121" s="15"/>
      <c r="P121" s="15" t="str">
        <f>IF(Table2[[#This Row],[M5A]]="","",SUM(Table2[[#This Row],[M5A]]-Table2[[#This Row],[M5B_h]]))</f>
        <v/>
      </c>
      <c r="Q121" s="15">
        <f>SUM(Table2[[#This Row],[AWAL]],Table2[[#This Row],[M1B]])</f>
        <v>13</v>
      </c>
      <c r="R121" s="15">
        <f>SUM(Table2[[#This Row],[M2B]],Table2[[#This Row],[M2B_h]])</f>
        <v>13</v>
      </c>
      <c r="S121" s="15">
        <f>SUM(Table2[[#This Row],[M3B]],Table2[[#This Row],[M3B_h]])</f>
        <v>13</v>
      </c>
      <c r="T121" s="15">
        <f>SUM(Table2[[#This Row],[M4B]],Table2[[#This Row],[M4B_h]])</f>
        <v>13</v>
      </c>
    </row>
    <row r="122" spans="1:20">
      <c r="A122" s="12" t="str">
        <f>IF(Table2[[#This Row],[TT]]&lt;1,"",COUNT($A$2:$A121)+1)</f>
        <v/>
      </c>
      <c r="B122" s="12" t="str">
        <f>LOWER(SUBSTITUTE(SUBSTITUTE(SUBSTITUTE(SUBSTITUTE(SUBSTITUTE(SUBSTITUTE(SUBSTITUTE(SUBSTITUTE(Table2[[#This Row],[NAMA BARANG]]," ",""),"""",""),"-",""),"/",""),"(",""),")",""),"&amp;",""),",",""))</f>
        <v>asahanfa1500336</v>
      </c>
      <c r="C122" s="18" t="s">
        <v>249</v>
      </c>
      <c r="D122" s="19"/>
      <c r="E122" s="19" t="s">
        <v>250</v>
      </c>
      <c r="F122" s="80">
        <f>IF(Table2[[#This Row],[M5B]]="",Table2[[#This Row],[M5B_h]],SUM(Table2[[#This Row],[M5B_h]],Table2[[#This Row],[M5B]]))</f>
        <v>0</v>
      </c>
      <c r="H122" s="13" t="str">
        <f>IF(Table2[[#This Row],[M1A]]="","",Table2[[#This Row],[M1A]]-Table2[[#This Row],[AWAL]])</f>
        <v/>
      </c>
      <c r="J122" s="13" t="str">
        <f>IF(Table2[[#This Row],[M2A]]="","",SUM(Table2[[#This Row],[M2A]]-Table2[[#This Row],[M2B_h]]))</f>
        <v/>
      </c>
      <c r="L122" s="13" t="str">
        <f>IF(Table2[[#This Row],[M3A]]="","",SUM(Table2[[#This Row],[M3A]]-Table2[[#This Row],[M3B_h]]))</f>
        <v/>
      </c>
      <c r="N122" s="13" t="str">
        <f>IF(Table2[[#This Row],[M4A]]="","",SUM(Table2[[#This Row],[M4A]]-Table2[[#This Row],[M4B_h]]))</f>
        <v/>
      </c>
      <c r="O122" s="15"/>
      <c r="P122" s="15" t="str">
        <f>IF(Table2[[#This Row],[M5A]]="","",SUM(Table2[[#This Row],[M5A]]-Table2[[#This Row],[M5B_h]]))</f>
        <v/>
      </c>
      <c r="Q122" s="15">
        <f>SUM(Table2[[#This Row],[AWAL]],Table2[[#This Row],[M1B]])</f>
        <v>0</v>
      </c>
      <c r="R122" s="15">
        <f>SUM(Table2[[#This Row],[M2B]],Table2[[#This Row],[M2B_h]])</f>
        <v>0</v>
      </c>
      <c r="S122" s="15">
        <f>SUM(Table2[[#This Row],[M3B]],Table2[[#This Row],[M3B_h]])</f>
        <v>0</v>
      </c>
      <c r="T122" s="15">
        <f>SUM(Table2[[#This Row],[M4B]],Table2[[#This Row],[M4B_h]])</f>
        <v>0</v>
      </c>
    </row>
    <row r="123" spans="1:20">
      <c r="A123" s="12" t="str">
        <f>IF(Table2[[#This Row],[TT]]&lt;1,"",COUNT($A$2:$A122)+1)</f>
        <v/>
      </c>
      <c r="B123" s="12" t="str">
        <f>LOWER(SUBSTITUTE(SUBSTITUTE(SUBSTITUTE(SUBSTITUTE(SUBSTITUTE(SUBSTITUTE(SUBSTITUTE(SUBSTITUTE(Table2[[#This Row],[NAMA BARANG]]," ",""),"""",""),"-",""),"/",""),"(",""),")",""),"&amp;",""),",",""))</f>
        <v>asahanfa161824</v>
      </c>
      <c r="C123" s="18" t="s">
        <v>251</v>
      </c>
      <c r="D123" s="19"/>
      <c r="E123" s="19" t="s">
        <v>252</v>
      </c>
      <c r="F123" s="80">
        <f>IF(Table2[[#This Row],[M5B]]="",Table2[[#This Row],[M5B_h]],SUM(Table2[[#This Row],[M5B_h]],Table2[[#This Row],[M5B]]))</f>
        <v>0</v>
      </c>
      <c r="H123" s="13" t="str">
        <f>IF(Table2[[#This Row],[M1A]]="","",Table2[[#This Row],[M1A]]-Table2[[#This Row],[AWAL]])</f>
        <v/>
      </c>
      <c r="J123" s="13" t="str">
        <f>IF(Table2[[#This Row],[M2A]]="","",SUM(Table2[[#This Row],[M2A]]-Table2[[#This Row],[M2B_h]]))</f>
        <v/>
      </c>
      <c r="L123" s="13" t="str">
        <f>IF(Table2[[#This Row],[M3A]]="","",SUM(Table2[[#This Row],[M3A]]-Table2[[#This Row],[M3B_h]]))</f>
        <v/>
      </c>
      <c r="N123" s="13" t="str">
        <f>IF(Table2[[#This Row],[M4A]]="","",SUM(Table2[[#This Row],[M4A]]-Table2[[#This Row],[M4B_h]]))</f>
        <v/>
      </c>
      <c r="O123" s="15"/>
      <c r="P123" s="15" t="str">
        <f>IF(Table2[[#This Row],[M5A]]="","",SUM(Table2[[#This Row],[M5A]]-Table2[[#This Row],[M5B_h]]))</f>
        <v/>
      </c>
      <c r="Q123" s="15">
        <f>SUM(Table2[[#This Row],[AWAL]],Table2[[#This Row],[M1B]])</f>
        <v>0</v>
      </c>
      <c r="R123" s="15">
        <f>SUM(Table2[[#This Row],[M2B]],Table2[[#This Row],[M2B_h]])</f>
        <v>0</v>
      </c>
      <c r="S123" s="15">
        <f>SUM(Table2[[#This Row],[M3B]],Table2[[#This Row],[M3B_h]])</f>
        <v>0</v>
      </c>
      <c r="T123" s="15">
        <f>SUM(Table2[[#This Row],[M4B]],Table2[[#This Row],[M4B_h]])</f>
        <v>0</v>
      </c>
    </row>
    <row r="124" spans="1:20">
      <c r="A124" s="12">
        <f>IF(Table2[[#This Row],[TT]]&lt;1,"",COUNT($A$2:$A123)+1)</f>
        <v>108</v>
      </c>
      <c r="B124" s="12" t="str">
        <f>LOWER(SUBSTITUTE(SUBSTITUTE(SUBSTITUTE(SUBSTITUTE(SUBSTITUTE(SUBSTITUTE(SUBSTITUTE(SUBSTITUTE(Table2[[#This Row],[NAMA BARANG]]," ",""),"""",""),"-",""),"/",""),"(",""),")",""),"&amp;",""),",",""))</f>
        <v>asahanfc2258otopet</v>
      </c>
      <c r="C124" s="18" t="s">
        <v>253</v>
      </c>
      <c r="D124" s="19">
        <v>3</v>
      </c>
      <c r="E124" s="19" t="s">
        <v>140</v>
      </c>
      <c r="F124" s="80">
        <f>IF(Table2[[#This Row],[M5B]]="",Table2[[#This Row],[M5B_h]],SUM(Table2[[#This Row],[M5B_h]],Table2[[#This Row],[M5B]]))</f>
        <v>3</v>
      </c>
      <c r="H124" s="13" t="str">
        <f>IF(Table2[[#This Row],[M1A]]="","",Table2[[#This Row],[M1A]]-Table2[[#This Row],[AWAL]])</f>
        <v/>
      </c>
      <c r="J124" s="13" t="str">
        <f>IF(Table2[[#This Row],[M2A]]="","",SUM(Table2[[#This Row],[M2A]]-Table2[[#This Row],[M2B_h]]))</f>
        <v/>
      </c>
      <c r="L124" s="13" t="str">
        <f>IF(Table2[[#This Row],[M3A]]="","",SUM(Table2[[#This Row],[M3A]]-Table2[[#This Row],[M3B_h]]))</f>
        <v/>
      </c>
      <c r="N124" s="13" t="str">
        <f>IF(Table2[[#This Row],[M4A]]="","",SUM(Table2[[#This Row],[M4A]]-Table2[[#This Row],[M4B_h]]))</f>
        <v/>
      </c>
      <c r="O124" s="15"/>
      <c r="P124" s="15" t="str">
        <f>IF(Table2[[#This Row],[M5A]]="","",SUM(Table2[[#This Row],[M5A]]-Table2[[#This Row],[M5B_h]]))</f>
        <v/>
      </c>
      <c r="Q124" s="15">
        <f>SUM(Table2[[#This Row],[AWAL]],Table2[[#This Row],[M1B]])</f>
        <v>3</v>
      </c>
      <c r="R124" s="15">
        <f>SUM(Table2[[#This Row],[M2B]],Table2[[#This Row],[M2B_h]])</f>
        <v>3</v>
      </c>
      <c r="S124" s="15">
        <f>SUM(Table2[[#This Row],[M3B]],Table2[[#This Row],[M3B_h]])</f>
        <v>3</v>
      </c>
      <c r="T124" s="15">
        <f>SUM(Table2[[#This Row],[M4B]],Table2[[#This Row],[M4B_h]])</f>
        <v>3</v>
      </c>
    </row>
    <row r="125" spans="1:20">
      <c r="A125" s="12">
        <f>IF(Table2[[#This Row],[TT]]&lt;1,"",COUNT($A$2:$A124)+1)</f>
        <v>109</v>
      </c>
      <c r="B125" s="12" t="str">
        <f>LOWER(SUBSTITUTE(SUBSTITUTE(SUBSTITUTE(SUBSTITUTE(SUBSTITUTE(SUBSTITUTE(SUBSTITUTE(SUBSTITUTE(Table2[[#This Row],[NAMA BARANG]]," ",""),"""",""),"-",""),"/",""),"(",""),")",""),"&amp;",""),",",""))</f>
        <v>asahang240536</v>
      </c>
      <c r="C125" s="18" t="s">
        <v>254</v>
      </c>
      <c r="D125" s="19">
        <v>1</v>
      </c>
      <c r="E125" s="19" t="s">
        <v>255</v>
      </c>
      <c r="F125" s="80">
        <f>IF(Table2[[#This Row],[M5B]]="",Table2[[#This Row],[M5B_h]],SUM(Table2[[#This Row],[M5B_h]],Table2[[#This Row],[M5B]]))</f>
        <v>1</v>
      </c>
      <c r="H125" s="13" t="str">
        <f>IF(Table2[[#This Row],[M1A]]="","",Table2[[#This Row],[M1A]]-Table2[[#This Row],[AWAL]])</f>
        <v/>
      </c>
      <c r="J125" s="13" t="str">
        <f>IF(Table2[[#This Row],[M2A]]="","",SUM(Table2[[#This Row],[M2A]]-Table2[[#This Row],[M2B_h]]))</f>
        <v/>
      </c>
      <c r="L125" s="13" t="str">
        <f>IF(Table2[[#This Row],[M3A]]="","",SUM(Table2[[#This Row],[M3A]]-Table2[[#This Row],[M3B_h]]))</f>
        <v/>
      </c>
      <c r="N125" s="13" t="str">
        <f>IF(Table2[[#This Row],[M4A]]="","",SUM(Table2[[#This Row],[M4A]]-Table2[[#This Row],[M4B_h]]))</f>
        <v/>
      </c>
      <c r="O125" s="15"/>
      <c r="P125" s="15" t="str">
        <f>IF(Table2[[#This Row],[M5A]]="","",SUM(Table2[[#This Row],[M5A]]-Table2[[#This Row],[M5B_h]]))</f>
        <v/>
      </c>
      <c r="Q125" s="15">
        <f>SUM(Table2[[#This Row],[AWAL]],Table2[[#This Row],[M1B]])</f>
        <v>1</v>
      </c>
      <c r="R125" s="15">
        <f>SUM(Table2[[#This Row],[M2B]],Table2[[#This Row],[M2B_h]])</f>
        <v>1</v>
      </c>
      <c r="S125" s="15">
        <f>SUM(Table2[[#This Row],[M3B]],Table2[[#This Row],[M3B_h]])</f>
        <v>1</v>
      </c>
      <c r="T125" s="15">
        <f>SUM(Table2[[#This Row],[M4B]],Table2[[#This Row],[M4B_h]])</f>
        <v>1</v>
      </c>
    </row>
    <row r="126" spans="1:20">
      <c r="A126" s="12">
        <f>IF(Table2[[#This Row],[TT]]&lt;1,"",COUNT($A$2:$A125)+1)</f>
        <v>110</v>
      </c>
      <c r="B126" s="12" t="str">
        <f>LOWER(SUBSTITUTE(SUBSTITUTE(SUBSTITUTE(SUBSTITUTE(SUBSTITUTE(SUBSTITUTE(SUBSTITUTE(SUBSTITUTE(Table2[[#This Row],[NAMA BARANG]]," ",""),"""",""),"-",""),"/",""),"(",""),")",""),"&amp;",""),",",""))</f>
        <v>asahangc208phdotdisney1box30pc</v>
      </c>
      <c r="C126" s="18" t="s">
        <v>256</v>
      </c>
      <c r="D126" s="19">
        <v>1</v>
      </c>
      <c r="E126" s="19" t="s">
        <v>93</v>
      </c>
      <c r="F126" s="80">
        <f>IF(Table2[[#This Row],[M5B]]="",Table2[[#This Row],[M5B_h]],SUM(Table2[[#This Row],[M5B_h]],Table2[[#This Row],[M5B]]))</f>
        <v>1</v>
      </c>
      <c r="H126" s="13" t="str">
        <f>IF(Table2[[#This Row],[M1A]]="","",Table2[[#This Row],[M1A]]-Table2[[#This Row],[AWAL]])</f>
        <v/>
      </c>
      <c r="J126" s="13" t="str">
        <f>IF(Table2[[#This Row],[M2A]]="","",SUM(Table2[[#This Row],[M2A]]-Table2[[#This Row],[M2B_h]]))</f>
        <v/>
      </c>
      <c r="L126" s="13" t="str">
        <f>IF(Table2[[#This Row],[M3A]]="","",SUM(Table2[[#This Row],[M3A]]-Table2[[#This Row],[M3B_h]]))</f>
        <v/>
      </c>
      <c r="N126" s="13" t="str">
        <f>IF(Table2[[#This Row],[M4A]]="","",SUM(Table2[[#This Row],[M4A]]-Table2[[#This Row],[M4B_h]]))</f>
        <v/>
      </c>
      <c r="O126" s="15"/>
      <c r="P126" s="15" t="str">
        <f>IF(Table2[[#This Row],[M5A]]="","",SUM(Table2[[#This Row],[M5A]]-Table2[[#This Row],[M5B_h]]))</f>
        <v/>
      </c>
      <c r="Q126" s="15">
        <f>SUM(Table2[[#This Row],[AWAL]],Table2[[#This Row],[M1B]])</f>
        <v>1</v>
      </c>
      <c r="R126" s="15">
        <f>SUM(Table2[[#This Row],[M2B]],Table2[[#This Row],[M2B_h]])</f>
        <v>1</v>
      </c>
      <c r="S126" s="15">
        <f>SUM(Table2[[#This Row],[M3B]],Table2[[#This Row],[M3B_h]])</f>
        <v>1</v>
      </c>
      <c r="T126" s="15">
        <f>SUM(Table2[[#This Row],[M4B]],Table2[[#This Row],[M4B_h]])</f>
        <v>1</v>
      </c>
    </row>
    <row r="127" spans="1:20">
      <c r="A127" s="12">
        <f>IF(Table2[[#This Row],[TT]]&lt;1,"",COUNT($A$2:$A126)+1)</f>
        <v>111</v>
      </c>
      <c r="B127" s="12" t="str">
        <f>LOWER(SUBSTITUTE(SUBSTITUTE(SUBSTITUTE(SUBSTITUTE(SUBSTITUTE(SUBSTITUTE(SUBSTITUTE(SUBSTITUTE(Table2[[#This Row],[NAMA BARANG]]," ",""),"""",""),"-",""),"/",""),"(",""),")",""),"&amp;",""),",",""))</f>
        <v>asahangz.469</v>
      </c>
      <c r="C127" s="18" t="s">
        <v>257</v>
      </c>
      <c r="D127" s="19">
        <v>1</v>
      </c>
      <c r="E127" s="19" t="s">
        <v>258</v>
      </c>
      <c r="F127" s="80">
        <f>IF(Table2[[#This Row],[M5B]]="",Table2[[#This Row],[M5B_h]],SUM(Table2[[#This Row],[M5B_h]],Table2[[#This Row],[M5B]]))</f>
        <v>1</v>
      </c>
      <c r="H127" s="13" t="str">
        <f>IF(Table2[[#This Row],[M1A]]="","",Table2[[#This Row],[M1A]]-Table2[[#This Row],[AWAL]])</f>
        <v/>
      </c>
      <c r="J127" s="13" t="str">
        <f>IF(Table2[[#This Row],[M2A]]="","",SUM(Table2[[#This Row],[M2A]]-Table2[[#This Row],[M2B_h]]))</f>
        <v/>
      </c>
      <c r="L127" s="13" t="str">
        <f>IF(Table2[[#This Row],[M3A]]="","",SUM(Table2[[#This Row],[M3A]]-Table2[[#This Row],[M3B_h]]))</f>
        <v/>
      </c>
      <c r="N127" s="13" t="str">
        <f>IF(Table2[[#This Row],[M4A]]="","",SUM(Table2[[#This Row],[M4A]]-Table2[[#This Row],[M4B_h]]))</f>
        <v/>
      </c>
      <c r="O127" s="15"/>
      <c r="P127" s="15" t="str">
        <f>IF(Table2[[#This Row],[M5A]]="","",SUM(Table2[[#This Row],[M5A]]-Table2[[#This Row],[M5B_h]]))</f>
        <v/>
      </c>
      <c r="Q127" s="15">
        <f>SUM(Table2[[#This Row],[AWAL]],Table2[[#This Row],[M1B]])</f>
        <v>1</v>
      </c>
      <c r="R127" s="15">
        <f>SUM(Table2[[#This Row],[M2B]],Table2[[#This Row],[M2B_h]])</f>
        <v>1</v>
      </c>
      <c r="S127" s="15">
        <f>SUM(Table2[[#This Row],[M3B]],Table2[[#This Row],[M3B_h]])</f>
        <v>1</v>
      </c>
      <c r="T127" s="15">
        <f>SUM(Table2[[#This Row],[M4B]],Table2[[#This Row],[M4B_h]])</f>
        <v>1</v>
      </c>
    </row>
    <row r="128" spans="1:20">
      <c r="A128" s="12">
        <f>IF(Table2[[#This Row],[TT]]&lt;1,"",COUNT($A$2:$A127)+1)</f>
        <v>112</v>
      </c>
      <c r="B128" s="12" t="str">
        <f>LOWER(SUBSTITUTE(SUBSTITUTE(SUBSTITUTE(SUBSTITUTE(SUBSTITUTE(SUBSTITUTE(SUBSTITUTE(SUBSTITUTE(Table2[[#This Row],[NAMA BARANG]]," ",""),"""",""),"-",""),"/",""),"(",""),")",""),"&amp;",""),",",""))</f>
        <v>asahanh10048</v>
      </c>
      <c r="C128" s="18" t="s">
        <v>259</v>
      </c>
      <c r="D128" s="19">
        <v>1</v>
      </c>
      <c r="E128" s="19" t="s">
        <v>202</v>
      </c>
      <c r="F128" s="80">
        <f>IF(Table2[[#This Row],[M5B]]="",Table2[[#This Row],[M5B_h]],SUM(Table2[[#This Row],[M5B_h]],Table2[[#This Row],[M5B]]))</f>
        <v>1</v>
      </c>
      <c r="H128" s="13" t="str">
        <f>IF(Table2[[#This Row],[M1A]]="","",Table2[[#This Row],[M1A]]-Table2[[#This Row],[AWAL]])</f>
        <v/>
      </c>
      <c r="J128" s="13" t="str">
        <f>IF(Table2[[#This Row],[M2A]]="","",SUM(Table2[[#This Row],[M2A]]-Table2[[#This Row],[M2B_h]]))</f>
        <v/>
      </c>
      <c r="L128" s="13" t="str">
        <f>IF(Table2[[#This Row],[M3A]]="","",SUM(Table2[[#This Row],[M3A]]-Table2[[#This Row],[M3B_h]]))</f>
        <v/>
      </c>
      <c r="N128" s="13" t="str">
        <f>IF(Table2[[#This Row],[M4A]]="","",SUM(Table2[[#This Row],[M4A]]-Table2[[#This Row],[M4B_h]]))</f>
        <v/>
      </c>
      <c r="O128" s="15"/>
      <c r="P128" s="15" t="str">
        <f>IF(Table2[[#This Row],[M5A]]="","",SUM(Table2[[#This Row],[M5A]]-Table2[[#This Row],[M5B_h]]))</f>
        <v/>
      </c>
      <c r="Q128" s="15">
        <f>SUM(Table2[[#This Row],[AWAL]],Table2[[#This Row],[M1B]])</f>
        <v>1</v>
      </c>
      <c r="R128" s="15">
        <f>SUM(Table2[[#This Row],[M2B]],Table2[[#This Row],[M2B_h]])</f>
        <v>1</v>
      </c>
      <c r="S128" s="15">
        <f>SUM(Table2[[#This Row],[M3B]],Table2[[#This Row],[M3B_h]])</f>
        <v>1</v>
      </c>
      <c r="T128" s="15">
        <f>SUM(Table2[[#This Row],[M4B]],Table2[[#This Row],[M4B_h]])</f>
        <v>1</v>
      </c>
    </row>
    <row r="129" spans="1:20">
      <c r="A129" s="12">
        <f>IF(Table2[[#This Row],[TT]]&lt;1,"",COUNT($A$2:$A128)+1)</f>
        <v>113</v>
      </c>
      <c r="B129" s="12" t="str">
        <f>LOWER(SUBSTITUTE(SUBSTITUTE(SUBSTITUTE(SUBSTITUTE(SUBSTITUTE(SUBSTITUTE(SUBSTITUTE(SUBSTITUTE(Table2[[#This Row],[NAMA BARANG]]," ",""),"""",""),"-",""),"/",""),"(",""),")",""),"&amp;",""),",",""))</f>
        <v>asahanh20048</v>
      </c>
      <c r="C129" s="18" t="s">
        <v>260</v>
      </c>
      <c r="D129" s="19">
        <v>2</v>
      </c>
      <c r="E129" s="19" t="s">
        <v>67</v>
      </c>
      <c r="F129" s="80">
        <f>IF(Table2[[#This Row],[M5B]]="",Table2[[#This Row],[M5B_h]],SUM(Table2[[#This Row],[M5B_h]],Table2[[#This Row],[M5B]]))</f>
        <v>2</v>
      </c>
      <c r="H129" s="13" t="str">
        <f>IF(Table2[[#This Row],[M1A]]="","",Table2[[#This Row],[M1A]]-Table2[[#This Row],[AWAL]])</f>
        <v/>
      </c>
      <c r="J129" s="13" t="str">
        <f>IF(Table2[[#This Row],[M2A]]="","",SUM(Table2[[#This Row],[M2A]]-Table2[[#This Row],[M2B_h]]))</f>
        <v/>
      </c>
      <c r="L129" s="13" t="str">
        <f>IF(Table2[[#This Row],[M3A]]="","",SUM(Table2[[#This Row],[M3A]]-Table2[[#This Row],[M3B_h]]))</f>
        <v/>
      </c>
      <c r="N129" s="13" t="str">
        <f>IF(Table2[[#This Row],[M4A]]="","",SUM(Table2[[#This Row],[M4A]]-Table2[[#This Row],[M4B_h]]))</f>
        <v/>
      </c>
      <c r="O129" s="15"/>
      <c r="P129" s="15" t="str">
        <f>IF(Table2[[#This Row],[M5A]]="","",SUM(Table2[[#This Row],[M5A]]-Table2[[#This Row],[M5B_h]]))</f>
        <v/>
      </c>
      <c r="Q129" s="15">
        <f>SUM(Table2[[#This Row],[AWAL]],Table2[[#This Row],[M1B]])</f>
        <v>2</v>
      </c>
      <c r="R129" s="15">
        <f>SUM(Table2[[#This Row],[M2B]],Table2[[#This Row],[M2B_h]])</f>
        <v>2</v>
      </c>
      <c r="S129" s="15">
        <f>SUM(Table2[[#This Row],[M3B]],Table2[[#This Row],[M3B_h]])</f>
        <v>2</v>
      </c>
      <c r="T129" s="15">
        <f>SUM(Table2[[#This Row],[M4B]],Table2[[#This Row],[M4B_h]])</f>
        <v>2</v>
      </c>
    </row>
    <row r="130" spans="1:20">
      <c r="A130" s="12">
        <f>IF(Table2[[#This Row],[TT]]&lt;1,"",COUNT($A$2:$A129)+1)</f>
        <v>114</v>
      </c>
      <c r="B130" s="12" t="str">
        <f>LOWER(SUBSTITUTE(SUBSTITUTE(SUBSTITUTE(SUBSTITUTE(SUBSTITUTE(SUBSTITUTE(SUBSTITUTE(SUBSTITUTE(Table2[[#This Row],[NAMA BARANG]]," ",""),"""",""),"-",""),"/",""),"(",""),")",""),"&amp;",""),",",""))</f>
        <v>asahanhatis1382</v>
      </c>
      <c r="C130" s="18" t="s">
        <v>261</v>
      </c>
      <c r="D130" s="19">
        <v>1</v>
      </c>
      <c r="E130" s="19" t="s">
        <v>180</v>
      </c>
      <c r="F130" s="80">
        <f>IF(Table2[[#This Row],[M5B]]="",Table2[[#This Row],[M5B_h]],SUM(Table2[[#This Row],[M5B_h]],Table2[[#This Row],[M5B]]))</f>
        <v>1</v>
      </c>
      <c r="H130" s="13" t="str">
        <f>IF(Table2[[#This Row],[M1A]]="","",Table2[[#This Row],[M1A]]-Table2[[#This Row],[AWAL]])</f>
        <v/>
      </c>
      <c r="J130" s="13" t="str">
        <f>IF(Table2[[#This Row],[M2A]]="","",SUM(Table2[[#This Row],[M2A]]-Table2[[#This Row],[M2B_h]]))</f>
        <v/>
      </c>
      <c r="L130" s="13" t="str">
        <f>IF(Table2[[#This Row],[M3A]]="","",SUM(Table2[[#This Row],[M3A]]-Table2[[#This Row],[M3B_h]]))</f>
        <v/>
      </c>
      <c r="N130" s="13" t="str">
        <f>IF(Table2[[#This Row],[M4A]]="","",SUM(Table2[[#This Row],[M4A]]-Table2[[#This Row],[M4B_h]]))</f>
        <v/>
      </c>
      <c r="O130" s="15"/>
      <c r="P130" s="15" t="str">
        <f>IF(Table2[[#This Row],[M5A]]="","",SUM(Table2[[#This Row],[M5A]]-Table2[[#This Row],[M5B_h]]))</f>
        <v/>
      </c>
      <c r="Q130" s="15">
        <f>SUM(Table2[[#This Row],[AWAL]],Table2[[#This Row],[M1B]])</f>
        <v>1</v>
      </c>
      <c r="R130" s="15">
        <f>SUM(Table2[[#This Row],[M2B]],Table2[[#This Row],[M2B_h]])</f>
        <v>1</v>
      </c>
      <c r="S130" s="15">
        <f>SUM(Table2[[#This Row],[M3B]],Table2[[#This Row],[M3B_h]])</f>
        <v>1</v>
      </c>
      <c r="T130" s="15">
        <f>SUM(Table2[[#This Row],[M4B]],Table2[[#This Row],[M4B_h]])</f>
        <v>1</v>
      </c>
    </row>
    <row r="131" spans="1:20">
      <c r="A131" s="12">
        <f>IF(Table2[[#This Row],[TT]]&lt;1,"",COUNT($A$2:$A130)+1)</f>
        <v>115</v>
      </c>
      <c r="B131" s="12" t="str">
        <f>LOWER(SUBSTITUTE(SUBSTITUTE(SUBSTITUTE(SUBSTITUTE(SUBSTITUTE(SUBSTITUTE(SUBSTITUTE(SUBSTITUTE(Table2[[#This Row],[NAMA BARANG]]," ",""),"""",""),"-",""),"/",""),"(",""),")",""),"&amp;",""),",",""))</f>
        <v>asahanhippox357</v>
      </c>
      <c r="C131" s="25" t="s">
        <v>262</v>
      </c>
      <c r="D131" s="26">
        <v>19</v>
      </c>
      <c r="E131" s="26" t="s">
        <v>263</v>
      </c>
      <c r="F131" s="80">
        <f>IF(Table2[[#This Row],[M5B]]="",Table2[[#This Row],[M5B_h]],SUM(Table2[[#This Row],[M5B_h]],Table2[[#This Row],[M5B]]))</f>
        <v>19</v>
      </c>
      <c r="H131" s="13" t="str">
        <f>IF(Table2[[#This Row],[M1A]]="","",Table2[[#This Row],[M1A]]-Table2[[#This Row],[AWAL]])</f>
        <v/>
      </c>
      <c r="J131" s="13" t="str">
        <f>IF(Table2[[#This Row],[M2A]]="","",SUM(Table2[[#This Row],[M2A]]-Table2[[#This Row],[M2B_h]]))</f>
        <v/>
      </c>
      <c r="L131" s="13" t="str">
        <f>IF(Table2[[#This Row],[M3A]]="","",SUM(Table2[[#This Row],[M3A]]-Table2[[#This Row],[M3B_h]]))</f>
        <v/>
      </c>
      <c r="N131" s="13" t="str">
        <f>IF(Table2[[#This Row],[M4A]]="","",SUM(Table2[[#This Row],[M4A]]-Table2[[#This Row],[M4B_h]]))</f>
        <v/>
      </c>
      <c r="O131" s="15"/>
      <c r="P131" s="15" t="str">
        <f>IF(Table2[[#This Row],[M5A]]="","",SUM(Table2[[#This Row],[M5A]]-Table2[[#This Row],[M5B_h]]))</f>
        <v/>
      </c>
      <c r="Q131" s="15">
        <f>SUM(Table2[[#This Row],[AWAL]],Table2[[#This Row],[M1B]])</f>
        <v>19</v>
      </c>
      <c r="R131" s="15">
        <f>SUM(Table2[[#This Row],[M2B]],Table2[[#This Row],[M2B_h]])</f>
        <v>19</v>
      </c>
      <c r="S131" s="15">
        <f>SUM(Table2[[#This Row],[M3B]],Table2[[#This Row],[M3B_h]])</f>
        <v>19</v>
      </c>
      <c r="T131" s="15">
        <f>SUM(Table2[[#This Row],[M4B]],Table2[[#This Row],[M4B_h]])</f>
        <v>19</v>
      </c>
    </row>
    <row r="132" spans="1:20">
      <c r="A132" s="12">
        <f>IF(Table2[[#This Row],[TT]]&lt;1,"",COUNT($A$2:$A131)+1)</f>
        <v>116</v>
      </c>
      <c r="B132" s="12" t="str">
        <f>LOWER(SUBSTITUTE(SUBSTITUTE(SUBSTITUTE(SUBSTITUTE(SUBSTITUTE(SUBSTITUTE(SUBSTITUTE(SUBSTITUTE(Table2[[#This Row],[NAMA BARANG]]," ",""),"""",""),"-",""),"/",""),"(",""),")",""),"&amp;",""),",",""))</f>
        <v>asahanhkc15190</v>
      </c>
      <c r="C132" s="18" t="s">
        <v>264</v>
      </c>
      <c r="D132" s="19">
        <v>3</v>
      </c>
      <c r="E132" s="19" t="s">
        <v>52</v>
      </c>
      <c r="F132" s="80">
        <f>IF(Table2[[#This Row],[M5B]]="",Table2[[#This Row],[M5B_h]],SUM(Table2[[#This Row],[M5B_h]],Table2[[#This Row],[M5B]]))</f>
        <v>3</v>
      </c>
      <c r="H132" s="13" t="str">
        <f>IF(Table2[[#This Row],[M1A]]="","",Table2[[#This Row],[M1A]]-Table2[[#This Row],[AWAL]])</f>
        <v/>
      </c>
      <c r="J132" s="13" t="str">
        <f>IF(Table2[[#This Row],[M2A]]="","",SUM(Table2[[#This Row],[M2A]]-Table2[[#This Row],[M2B_h]]))</f>
        <v/>
      </c>
      <c r="L132" s="13" t="str">
        <f>IF(Table2[[#This Row],[M3A]]="","",SUM(Table2[[#This Row],[M3A]]-Table2[[#This Row],[M3B_h]]))</f>
        <v/>
      </c>
      <c r="N132" s="13" t="str">
        <f>IF(Table2[[#This Row],[M4A]]="","",SUM(Table2[[#This Row],[M4A]]-Table2[[#This Row],[M4B_h]]))</f>
        <v/>
      </c>
      <c r="O132" s="15"/>
      <c r="P132" s="15" t="str">
        <f>IF(Table2[[#This Row],[M5A]]="","",SUM(Table2[[#This Row],[M5A]]-Table2[[#This Row],[M5B_h]]))</f>
        <v/>
      </c>
      <c r="Q132" s="15">
        <f>SUM(Table2[[#This Row],[AWAL]],Table2[[#This Row],[M1B]])</f>
        <v>3</v>
      </c>
      <c r="R132" s="15">
        <f>SUM(Table2[[#This Row],[M2B]],Table2[[#This Row],[M2B_h]])</f>
        <v>3</v>
      </c>
      <c r="S132" s="15">
        <f>SUM(Table2[[#This Row],[M3B]],Table2[[#This Row],[M3B_h]])</f>
        <v>3</v>
      </c>
      <c r="T132" s="15">
        <f>SUM(Table2[[#This Row],[M4B]],Table2[[#This Row],[M4B_h]])</f>
        <v>3</v>
      </c>
    </row>
    <row r="133" spans="1:20">
      <c r="A133" s="12">
        <f>IF(Table2[[#This Row],[TT]]&lt;1,"",COUNT($A$2:$A132)+1)</f>
        <v>117</v>
      </c>
      <c r="B133" s="12" t="str">
        <f>LOWER(SUBSTITUTE(SUBSTITUTE(SUBSTITUTE(SUBSTITUTE(SUBSTITUTE(SUBSTITUTE(SUBSTITUTE(SUBSTITUTE(Table2[[#This Row],[NAMA BARANG]]," ",""),"""",""),"-",""),"/",""),"(",""),")",""),"&amp;",""),",",""))</f>
        <v>asahanht032prangkobarbie1033barbie1</v>
      </c>
      <c r="C133" s="18" t="s">
        <v>265</v>
      </c>
      <c r="D133" s="19">
        <v>2</v>
      </c>
      <c r="E133" s="19" t="s">
        <v>266</v>
      </c>
      <c r="F133" s="80">
        <f>IF(Table2[[#This Row],[M5B]]="",Table2[[#This Row],[M5B_h]],SUM(Table2[[#This Row],[M5B_h]],Table2[[#This Row],[M5B]]))</f>
        <v>2</v>
      </c>
      <c r="H133" s="13" t="str">
        <f>IF(Table2[[#This Row],[M1A]]="","",Table2[[#This Row],[M1A]]-Table2[[#This Row],[AWAL]])</f>
        <v/>
      </c>
      <c r="J133" s="13" t="str">
        <f>IF(Table2[[#This Row],[M2A]]="","",SUM(Table2[[#This Row],[M2A]]-Table2[[#This Row],[M2B_h]]))</f>
        <v/>
      </c>
      <c r="L133" s="13" t="str">
        <f>IF(Table2[[#This Row],[M3A]]="","",SUM(Table2[[#This Row],[M3A]]-Table2[[#This Row],[M3B_h]]))</f>
        <v/>
      </c>
      <c r="N133" s="13" t="str">
        <f>IF(Table2[[#This Row],[M4A]]="","",SUM(Table2[[#This Row],[M4A]]-Table2[[#This Row],[M4B_h]]))</f>
        <v/>
      </c>
      <c r="O133" s="15"/>
      <c r="P133" s="15" t="str">
        <f>IF(Table2[[#This Row],[M5A]]="","",SUM(Table2[[#This Row],[M5A]]-Table2[[#This Row],[M5B_h]]))</f>
        <v/>
      </c>
      <c r="Q133" s="15">
        <f>SUM(Table2[[#This Row],[AWAL]],Table2[[#This Row],[M1B]])</f>
        <v>2</v>
      </c>
      <c r="R133" s="15">
        <f>SUM(Table2[[#This Row],[M2B]],Table2[[#This Row],[M2B_h]])</f>
        <v>2</v>
      </c>
      <c r="S133" s="15">
        <f>SUM(Table2[[#This Row],[M3B]],Table2[[#This Row],[M3B_h]])</f>
        <v>2</v>
      </c>
      <c r="T133" s="15">
        <f>SUM(Table2[[#This Row],[M4B]],Table2[[#This Row],[M4B_h]])</f>
        <v>2</v>
      </c>
    </row>
    <row r="134" spans="1:20">
      <c r="A134" s="12">
        <f>IF(Table2[[#This Row],[TT]]&lt;1,"",COUNT($A$2:$A133)+1)</f>
        <v>118</v>
      </c>
      <c r="B134" s="12" t="str">
        <f>LOWER(SUBSTITUTE(SUBSTITUTE(SUBSTITUTE(SUBSTITUTE(SUBSTITUTE(SUBSTITUTE(SUBSTITUTE(SUBSTITUTE(Table2[[#This Row],[NAMA BARANG]]," ",""),"""",""),"-",""),"/",""),"(",""),")",""),"&amp;",""),",",""))</f>
        <v>asahanjx374924</v>
      </c>
      <c r="C134" s="18" t="s">
        <v>267</v>
      </c>
      <c r="D134" s="19">
        <v>2</v>
      </c>
      <c r="E134" s="19" t="s">
        <v>240</v>
      </c>
      <c r="F134" s="80">
        <f>IF(Table2[[#This Row],[M5B]]="",Table2[[#This Row],[M5B_h]],SUM(Table2[[#This Row],[M5B_h]],Table2[[#This Row],[M5B]]))</f>
        <v>2</v>
      </c>
      <c r="H134" s="13" t="str">
        <f>IF(Table2[[#This Row],[M1A]]="","",Table2[[#This Row],[M1A]]-Table2[[#This Row],[AWAL]])</f>
        <v/>
      </c>
      <c r="J134" s="13" t="str">
        <f>IF(Table2[[#This Row],[M2A]]="","",SUM(Table2[[#This Row],[M2A]]-Table2[[#This Row],[M2B_h]]))</f>
        <v/>
      </c>
      <c r="L134" s="13" t="str">
        <f>IF(Table2[[#This Row],[M3A]]="","",SUM(Table2[[#This Row],[M3A]]-Table2[[#This Row],[M3B_h]]))</f>
        <v/>
      </c>
      <c r="N134" s="13" t="str">
        <f>IF(Table2[[#This Row],[M4A]]="","",SUM(Table2[[#This Row],[M4A]]-Table2[[#This Row],[M4B_h]]))</f>
        <v/>
      </c>
      <c r="O134" s="15"/>
      <c r="P134" s="15" t="str">
        <f>IF(Table2[[#This Row],[M5A]]="","",SUM(Table2[[#This Row],[M5A]]-Table2[[#This Row],[M5B_h]]))</f>
        <v/>
      </c>
      <c r="Q134" s="15">
        <f>SUM(Table2[[#This Row],[AWAL]],Table2[[#This Row],[M1B]])</f>
        <v>2</v>
      </c>
      <c r="R134" s="15">
        <f>SUM(Table2[[#This Row],[M2B]],Table2[[#This Row],[M2B_h]])</f>
        <v>2</v>
      </c>
      <c r="S134" s="15">
        <f>SUM(Table2[[#This Row],[M3B]],Table2[[#This Row],[M3B_h]])</f>
        <v>2</v>
      </c>
      <c r="T134" s="15">
        <f>SUM(Table2[[#This Row],[M4B]],Table2[[#This Row],[M4B_h]])</f>
        <v>2</v>
      </c>
    </row>
    <row r="135" spans="1:20">
      <c r="A135" s="12">
        <f>IF(Table2[[#This Row],[TT]]&lt;1,"",COUNT($A$2:$A134)+1)</f>
        <v>119</v>
      </c>
      <c r="B135" s="12" t="str">
        <f>LOWER(SUBSTITUTE(SUBSTITUTE(SUBSTITUTE(SUBSTITUTE(SUBSTITUTE(SUBSTITUTE(SUBSTITUTE(SUBSTITUTE(Table2[[#This Row],[NAMA BARANG]]," ",""),"""",""),"-",""),"/",""),"(",""),")",""),"&amp;",""),",",""))</f>
        <v>asahankayua16312</v>
      </c>
      <c r="C135" s="18" t="s">
        <v>268</v>
      </c>
      <c r="D135" s="19">
        <v>1</v>
      </c>
      <c r="E135" s="19" t="s">
        <v>147</v>
      </c>
      <c r="F135" s="80">
        <f>IF(Table2[[#This Row],[M5B]]="",Table2[[#This Row],[M5B_h]],SUM(Table2[[#This Row],[M5B_h]],Table2[[#This Row],[M5B]]))</f>
        <v>1</v>
      </c>
      <c r="H135" s="13" t="str">
        <f>IF(Table2[[#This Row],[M1A]]="","",Table2[[#This Row],[M1A]]-Table2[[#This Row],[AWAL]])</f>
        <v/>
      </c>
      <c r="J135" s="13" t="str">
        <f>IF(Table2[[#This Row],[M2A]]="","",SUM(Table2[[#This Row],[M2A]]-Table2[[#This Row],[M2B_h]]))</f>
        <v/>
      </c>
      <c r="L135" s="13" t="str">
        <f>IF(Table2[[#This Row],[M3A]]="","",SUM(Table2[[#This Row],[M3A]]-Table2[[#This Row],[M3B_h]]))</f>
        <v/>
      </c>
      <c r="N135" s="13" t="str">
        <f>IF(Table2[[#This Row],[M4A]]="","",SUM(Table2[[#This Row],[M4A]]-Table2[[#This Row],[M4B_h]]))</f>
        <v/>
      </c>
      <c r="O135" s="15"/>
      <c r="P135" s="15" t="str">
        <f>IF(Table2[[#This Row],[M5A]]="","",SUM(Table2[[#This Row],[M5A]]-Table2[[#This Row],[M5B_h]]))</f>
        <v/>
      </c>
      <c r="Q135" s="15">
        <f>SUM(Table2[[#This Row],[AWAL]],Table2[[#This Row],[M1B]])</f>
        <v>1</v>
      </c>
      <c r="R135" s="15">
        <f>SUM(Table2[[#This Row],[M2B]],Table2[[#This Row],[M2B_h]])</f>
        <v>1</v>
      </c>
      <c r="S135" s="15">
        <f>SUM(Table2[[#This Row],[M3B]],Table2[[#This Row],[M3B_h]])</f>
        <v>1</v>
      </c>
      <c r="T135" s="15">
        <f>SUM(Table2[[#This Row],[M4B]],Table2[[#This Row],[M4B_h]])</f>
        <v>1</v>
      </c>
    </row>
    <row r="136" spans="1:20">
      <c r="A136" s="12">
        <f>IF(Table2[[#This Row],[TT]]&lt;1,"",COUNT($A$2:$A135)+1)</f>
        <v>120</v>
      </c>
      <c r="B136" s="12" t="str">
        <f>LOWER(SUBSTITUTE(SUBSTITUTE(SUBSTITUTE(SUBSTITUTE(SUBSTITUTE(SUBSTITUTE(SUBSTITUTE(SUBSTITUTE(Table2[[#This Row],[NAMA BARANG]]," ",""),"""",""),"-",""),"/",""),"(",""),")",""),"&amp;",""),",",""))</f>
        <v>asahankerangikan294beningbe28sm</v>
      </c>
      <c r="C136" s="18" t="s">
        <v>269</v>
      </c>
      <c r="D136" s="19">
        <v>8</v>
      </c>
      <c r="E136" s="19" t="s">
        <v>83</v>
      </c>
      <c r="F136" s="80">
        <f>IF(Table2[[#This Row],[M5B]]="",Table2[[#This Row],[M5B_h]],SUM(Table2[[#This Row],[M5B_h]],Table2[[#This Row],[M5B]]))</f>
        <v>8</v>
      </c>
      <c r="H136" s="13" t="str">
        <f>IF(Table2[[#This Row],[M1A]]="","",Table2[[#This Row],[M1A]]-Table2[[#This Row],[AWAL]])</f>
        <v/>
      </c>
      <c r="J136" s="13" t="str">
        <f>IF(Table2[[#This Row],[M2A]]="","",SUM(Table2[[#This Row],[M2A]]-Table2[[#This Row],[M2B_h]]))</f>
        <v/>
      </c>
      <c r="L136" s="13" t="str">
        <f>IF(Table2[[#This Row],[M3A]]="","",SUM(Table2[[#This Row],[M3A]]-Table2[[#This Row],[M3B_h]]))</f>
        <v/>
      </c>
      <c r="N136" s="13" t="str">
        <f>IF(Table2[[#This Row],[M4A]]="","",SUM(Table2[[#This Row],[M4A]]-Table2[[#This Row],[M4B_h]]))</f>
        <v/>
      </c>
      <c r="O136" s="15"/>
      <c r="P136" s="15" t="str">
        <f>IF(Table2[[#This Row],[M5A]]="","",SUM(Table2[[#This Row],[M5A]]-Table2[[#This Row],[M5B_h]]))</f>
        <v/>
      </c>
      <c r="Q136" s="15">
        <f>SUM(Table2[[#This Row],[AWAL]],Table2[[#This Row],[M1B]])</f>
        <v>8</v>
      </c>
      <c r="R136" s="15">
        <f>SUM(Table2[[#This Row],[M2B]],Table2[[#This Row],[M2B_h]])</f>
        <v>8</v>
      </c>
      <c r="S136" s="15">
        <f>SUM(Table2[[#This Row],[M3B]],Table2[[#This Row],[M3B_h]])</f>
        <v>8</v>
      </c>
      <c r="T136" s="15">
        <f>SUM(Table2[[#This Row],[M4B]],Table2[[#This Row],[M4B_h]])</f>
        <v>8</v>
      </c>
    </row>
    <row r="137" spans="1:20">
      <c r="A137" s="12">
        <f>IF(Table2[[#This Row],[TT]]&lt;1,"",COUNT($A$2:$A136)+1)</f>
        <v>121</v>
      </c>
      <c r="B137" s="12" t="str">
        <f>LOWER(SUBSTITUTE(SUBSTITUTE(SUBSTITUTE(SUBSTITUTE(SUBSTITUTE(SUBSTITUTE(SUBSTITUTE(SUBSTITUTE(Table2[[#This Row],[NAMA BARANG]]," ",""),"""",""),"-",""),"/",""),"(",""),")",""),"&amp;",""),",",""))</f>
        <v>asahankeretaapikayu</v>
      </c>
      <c r="C137" s="18" t="s">
        <v>270</v>
      </c>
      <c r="D137" s="19">
        <v>1</v>
      </c>
      <c r="E137" s="19" t="s">
        <v>271</v>
      </c>
      <c r="F137" s="80">
        <f>IF(Table2[[#This Row],[M5B]]="",Table2[[#This Row],[M5B_h]],SUM(Table2[[#This Row],[M5B_h]],Table2[[#This Row],[M5B]]))</f>
        <v>1</v>
      </c>
      <c r="H137" s="13" t="str">
        <f>IF(Table2[[#This Row],[M1A]]="","",Table2[[#This Row],[M1A]]-Table2[[#This Row],[AWAL]])</f>
        <v/>
      </c>
      <c r="J137" s="13" t="str">
        <f>IF(Table2[[#This Row],[M2A]]="","",SUM(Table2[[#This Row],[M2A]]-Table2[[#This Row],[M2B_h]]))</f>
        <v/>
      </c>
      <c r="L137" s="13" t="str">
        <f>IF(Table2[[#This Row],[M3A]]="","",SUM(Table2[[#This Row],[M3A]]-Table2[[#This Row],[M3B_h]]))</f>
        <v/>
      </c>
      <c r="N137" s="13" t="str">
        <f>IF(Table2[[#This Row],[M4A]]="","",SUM(Table2[[#This Row],[M4A]]-Table2[[#This Row],[M4B_h]]))</f>
        <v/>
      </c>
      <c r="O137" s="15"/>
      <c r="P137" s="15" t="str">
        <f>IF(Table2[[#This Row],[M5A]]="","",SUM(Table2[[#This Row],[M5A]]-Table2[[#This Row],[M5B_h]]))</f>
        <v/>
      </c>
      <c r="Q137" s="15">
        <f>SUM(Table2[[#This Row],[AWAL]],Table2[[#This Row],[M1B]])</f>
        <v>1</v>
      </c>
      <c r="R137" s="15">
        <f>SUM(Table2[[#This Row],[M2B]],Table2[[#This Row],[M2B_h]])</f>
        <v>1</v>
      </c>
      <c r="S137" s="15">
        <f>SUM(Table2[[#This Row],[M3B]],Table2[[#This Row],[M3B_h]])</f>
        <v>1</v>
      </c>
      <c r="T137" s="15">
        <f>SUM(Table2[[#This Row],[M4B]],Table2[[#This Row],[M4B_h]])</f>
        <v>1</v>
      </c>
    </row>
    <row r="138" spans="1:20">
      <c r="A138" s="12">
        <f>IF(Table2[[#This Row],[TT]]&lt;1,"",COUNT($A$2:$A137)+1)</f>
        <v>122</v>
      </c>
      <c r="B138" s="12" t="str">
        <f>LOWER(SUBSTITUTE(SUBSTITUTE(SUBSTITUTE(SUBSTITUTE(SUBSTITUTE(SUBSTITUTE(SUBSTITUTE(SUBSTITUTE(Table2[[#This Row],[NAMA BARANG]]," ",""),"""",""),"-",""),"/",""),"(",""),")",""),"&amp;",""),",",""))</f>
        <v>asahankfc</v>
      </c>
      <c r="C138" s="18" t="s">
        <v>272</v>
      </c>
      <c r="D138" s="19">
        <v>8</v>
      </c>
      <c r="E138" s="19" t="s">
        <v>202</v>
      </c>
      <c r="F138" s="80">
        <f>IF(Table2[[#This Row],[M5B]]="",Table2[[#This Row],[M5B_h]],SUM(Table2[[#This Row],[M5B_h]],Table2[[#This Row],[M5B]]))</f>
        <v>8</v>
      </c>
      <c r="H138" s="13" t="str">
        <f>IF(Table2[[#This Row],[M1A]]="","",Table2[[#This Row],[M1A]]-Table2[[#This Row],[AWAL]])</f>
        <v/>
      </c>
      <c r="J138" s="13" t="str">
        <f>IF(Table2[[#This Row],[M2A]]="","",SUM(Table2[[#This Row],[M2A]]-Table2[[#This Row],[M2B_h]]))</f>
        <v/>
      </c>
      <c r="L138" s="13" t="str">
        <f>IF(Table2[[#This Row],[M3A]]="","",SUM(Table2[[#This Row],[M3A]]-Table2[[#This Row],[M3B_h]]))</f>
        <v/>
      </c>
      <c r="N138" s="13" t="str">
        <f>IF(Table2[[#This Row],[M4A]]="","",SUM(Table2[[#This Row],[M4A]]-Table2[[#This Row],[M4B_h]]))</f>
        <v/>
      </c>
      <c r="O138" s="15"/>
      <c r="P138" s="15" t="str">
        <f>IF(Table2[[#This Row],[M5A]]="","",SUM(Table2[[#This Row],[M5A]]-Table2[[#This Row],[M5B_h]]))</f>
        <v/>
      </c>
      <c r="Q138" s="15">
        <f>SUM(Table2[[#This Row],[AWAL]],Table2[[#This Row],[M1B]])</f>
        <v>8</v>
      </c>
      <c r="R138" s="15">
        <f>SUM(Table2[[#This Row],[M2B]],Table2[[#This Row],[M2B_h]])</f>
        <v>8</v>
      </c>
      <c r="S138" s="15">
        <f>SUM(Table2[[#This Row],[M3B]],Table2[[#This Row],[M3B_h]])</f>
        <v>8</v>
      </c>
      <c r="T138" s="15">
        <f>SUM(Table2[[#This Row],[M4B]],Table2[[#This Row],[M4B_h]])</f>
        <v>8</v>
      </c>
    </row>
    <row r="139" spans="1:20">
      <c r="A139" s="12">
        <f>IF(Table2[[#This Row],[TT]]&lt;1,"",COUNT($A$2:$A138)+1)</f>
        <v>123</v>
      </c>
      <c r="B139" s="12" t="str">
        <f>LOWER(SUBSTITUTE(SUBSTITUTE(SUBSTITUTE(SUBSTITUTE(SUBSTITUTE(SUBSTITUTE(SUBSTITUTE(SUBSTITUTE(Table2[[#This Row],[NAMA BARANG]]," ",""),"""",""),"-",""),"/",""),"(",""),")",""),"&amp;",""),",",""))</f>
        <v>asahankm9088d2hole</v>
      </c>
      <c r="C139" s="18" t="s">
        <v>273</v>
      </c>
      <c r="D139" s="19">
        <v>1</v>
      </c>
      <c r="E139" s="19" t="s">
        <v>274</v>
      </c>
      <c r="F139" s="80">
        <f>IF(Table2[[#This Row],[M5B]]="",Table2[[#This Row],[M5B_h]],SUM(Table2[[#This Row],[M5B_h]],Table2[[#This Row],[M5B]]))</f>
        <v>1</v>
      </c>
      <c r="H139" s="13" t="str">
        <f>IF(Table2[[#This Row],[M1A]]="","",Table2[[#This Row],[M1A]]-Table2[[#This Row],[AWAL]])</f>
        <v/>
      </c>
      <c r="J139" s="13" t="str">
        <f>IF(Table2[[#This Row],[M2A]]="","",SUM(Table2[[#This Row],[M2A]]-Table2[[#This Row],[M2B_h]]))</f>
        <v/>
      </c>
      <c r="L139" s="13" t="str">
        <f>IF(Table2[[#This Row],[M3A]]="","",SUM(Table2[[#This Row],[M3A]]-Table2[[#This Row],[M3B_h]]))</f>
        <v/>
      </c>
      <c r="N139" s="13" t="str">
        <f>IF(Table2[[#This Row],[M4A]]="","",SUM(Table2[[#This Row],[M4A]]-Table2[[#This Row],[M4B_h]]))</f>
        <v/>
      </c>
      <c r="O139" s="15"/>
      <c r="P139" s="15" t="str">
        <f>IF(Table2[[#This Row],[M5A]]="","",SUM(Table2[[#This Row],[M5A]]-Table2[[#This Row],[M5B_h]]))</f>
        <v/>
      </c>
      <c r="Q139" s="15">
        <f>SUM(Table2[[#This Row],[AWAL]],Table2[[#This Row],[M1B]])</f>
        <v>1</v>
      </c>
      <c r="R139" s="15">
        <f>SUM(Table2[[#This Row],[M2B]],Table2[[#This Row],[M2B_h]])</f>
        <v>1</v>
      </c>
      <c r="S139" s="15">
        <f>SUM(Table2[[#This Row],[M3B]],Table2[[#This Row],[M3B_h]])</f>
        <v>1</v>
      </c>
      <c r="T139" s="15">
        <f>SUM(Table2[[#This Row],[M4B]],Table2[[#This Row],[M4B_h]])</f>
        <v>1</v>
      </c>
    </row>
    <row r="140" spans="1:20">
      <c r="A140" s="12" t="str">
        <f>IF(Table2[[#This Row],[TT]]&lt;1,"",COUNT($A$2:$A139)+1)</f>
        <v/>
      </c>
      <c r="B140" s="12" t="str">
        <f>LOWER(SUBSTITUTE(SUBSTITUTE(SUBSTITUTE(SUBSTITUTE(SUBSTITUTE(SUBSTITUTE(SUBSTITUTE(SUBSTITUTE(Table2[[#This Row],[NAMA BARANG]]," ",""),"""",""),"-",""),"/",""),"(",""),")",""),"&amp;",""),",",""))</f>
        <v>asahankm9105ffr</v>
      </c>
      <c r="C140" s="18" t="s">
        <v>275</v>
      </c>
      <c r="D140" s="19"/>
      <c r="E140" s="19" t="s">
        <v>217</v>
      </c>
      <c r="F140" s="80">
        <f>IF(Table2[[#This Row],[M5B]]="",Table2[[#This Row],[M5B_h]],SUM(Table2[[#This Row],[M5B_h]],Table2[[#This Row],[M5B]]))</f>
        <v>0</v>
      </c>
      <c r="H140" s="13" t="str">
        <f>IF(Table2[[#This Row],[M1A]]="","",Table2[[#This Row],[M1A]]-Table2[[#This Row],[AWAL]])</f>
        <v/>
      </c>
      <c r="J140" s="13" t="str">
        <f>IF(Table2[[#This Row],[M2A]]="","",SUM(Table2[[#This Row],[M2A]]-Table2[[#This Row],[M2B_h]]))</f>
        <v/>
      </c>
      <c r="L140" s="13" t="str">
        <f>IF(Table2[[#This Row],[M3A]]="","",SUM(Table2[[#This Row],[M3A]]-Table2[[#This Row],[M3B_h]]))</f>
        <v/>
      </c>
      <c r="N140" s="13" t="str">
        <f>IF(Table2[[#This Row],[M4A]]="","",SUM(Table2[[#This Row],[M4A]]-Table2[[#This Row],[M4B_h]]))</f>
        <v/>
      </c>
      <c r="O140" s="15"/>
      <c r="P140" s="15" t="str">
        <f>IF(Table2[[#This Row],[M5A]]="","",SUM(Table2[[#This Row],[M5A]]-Table2[[#This Row],[M5B_h]]))</f>
        <v/>
      </c>
      <c r="Q140" s="15">
        <f>SUM(Table2[[#This Row],[AWAL]],Table2[[#This Row],[M1B]])</f>
        <v>0</v>
      </c>
      <c r="R140" s="15">
        <f>SUM(Table2[[#This Row],[M2B]],Table2[[#This Row],[M2B_h]])</f>
        <v>0</v>
      </c>
      <c r="S140" s="15">
        <f>SUM(Table2[[#This Row],[M3B]],Table2[[#This Row],[M3B_h]])</f>
        <v>0</v>
      </c>
      <c r="T140" s="15">
        <f>SUM(Table2[[#This Row],[M4B]],Table2[[#This Row],[M4B_h]])</f>
        <v>0</v>
      </c>
    </row>
    <row r="141" spans="1:20">
      <c r="A141" s="12">
        <f>IF(Table2[[#This Row],[TT]]&lt;1,"",COUNT($A$2:$A140)+1)</f>
        <v>124</v>
      </c>
      <c r="B141" s="12" t="str">
        <f>LOWER(SUBSTITUTE(SUBSTITUTE(SUBSTITUTE(SUBSTITUTE(SUBSTITUTE(SUBSTITUTE(SUBSTITUTE(SUBSTITUTE(Table2[[#This Row],[NAMA BARANG]]," ",""),"""",""),"-",""),"/",""),"(",""),")",""),"&amp;",""),",",""))</f>
        <v>asahanlokomotif2535</v>
      </c>
      <c r="C141" s="18" t="s">
        <v>276</v>
      </c>
      <c r="D141" s="19">
        <v>3</v>
      </c>
      <c r="E141" s="19" t="s">
        <v>83</v>
      </c>
      <c r="F141" s="80">
        <f>IF(Table2[[#This Row],[M5B]]="",Table2[[#This Row],[M5B_h]],SUM(Table2[[#This Row],[M5B_h]],Table2[[#This Row],[M5B]]))</f>
        <v>3</v>
      </c>
      <c r="H141" s="13" t="str">
        <f>IF(Table2[[#This Row],[M1A]]="","",Table2[[#This Row],[M1A]]-Table2[[#This Row],[AWAL]])</f>
        <v/>
      </c>
      <c r="J141" s="13" t="str">
        <f>IF(Table2[[#This Row],[M2A]]="","",SUM(Table2[[#This Row],[M2A]]-Table2[[#This Row],[M2B_h]]))</f>
        <v/>
      </c>
      <c r="L141" s="13" t="str">
        <f>IF(Table2[[#This Row],[M3A]]="","",SUM(Table2[[#This Row],[M3A]]-Table2[[#This Row],[M3B_h]]))</f>
        <v/>
      </c>
      <c r="N141" s="13" t="str">
        <f>IF(Table2[[#This Row],[M4A]]="","",SUM(Table2[[#This Row],[M4A]]-Table2[[#This Row],[M4B_h]]))</f>
        <v/>
      </c>
      <c r="O141" s="15"/>
      <c r="P141" s="15" t="str">
        <f>IF(Table2[[#This Row],[M5A]]="","",SUM(Table2[[#This Row],[M5A]]-Table2[[#This Row],[M5B_h]]))</f>
        <v/>
      </c>
      <c r="Q141" s="15">
        <f>SUM(Table2[[#This Row],[AWAL]],Table2[[#This Row],[M1B]])</f>
        <v>3</v>
      </c>
      <c r="R141" s="15">
        <f>SUM(Table2[[#This Row],[M2B]],Table2[[#This Row],[M2B_h]])</f>
        <v>3</v>
      </c>
      <c r="S141" s="15">
        <f>SUM(Table2[[#This Row],[M3B]],Table2[[#This Row],[M3B_h]])</f>
        <v>3</v>
      </c>
      <c r="T141" s="15">
        <f>SUM(Table2[[#This Row],[M4B]],Table2[[#This Row],[M4B_h]])</f>
        <v>3</v>
      </c>
    </row>
    <row r="142" spans="1:20">
      <c r="A142" s="12">
        <f>IF(Table2[[#This Row],[TT]]&lt;1,"",COUNT($A$2:$A141)+1)</f>
        <v>125</v>
      </c>
      <c r="B142" s="12" t="str">
        <f>LOWER(SUBSTITUTE(SUBSTITUTE(SUBSTITUTE(SUBSTITUTE(SUBSTITUTE(SUBSTITUTE(SUBSTITUTE(SUBSTITUTE(Table2[[#This Row],[NAMA BARANG]]," ",""),"""",""),"-",""),"/",""),"(",""),")",""),"&amp;",""),",",""))</f>
        <v>asahanmeja004blk</v>
      </c>
      <c r="C142" s="18" t="s">
        <v>277</v>
      </c>
      <c r="D142" s="19">
        <v>5</v>
      </c>
      <c r="E142" s="19" t="s">
        <v>39</v>
      </c>
      <c r="F142" s="80">
        <f>IF(Table2[[#This Row],[M5B]]="",Table2[[#This Row],[M5B_h]],SUM(Table2[[#This Row],[M5B_h]],Table2[[#This Row],[M5B]]))</f>
        <v>5</v>
      </c>
      <c r="H142" s="13" t="str">
        <f>IF(Table2[[#This Row],[M1A]]="","",Table2[[#This Row],[M1A]]-Table2[[#This Row],[AWAL]])</f>
        <v/>
      </c>
      <c r="J142" s="13" t="str">
        <f>IF(Table2[[#This Row],[M2A]]="","",SUM(Table2[[#This Row],[M2A]]-Table2[[#This Row],[M2B_h]]))</f>
        <v/>
      </c>
      <c r="L142" s="13" t="str">
        <f>IF(Table2[[#This Row],[M3A]]="","",SUM(Table2[[#This Row],[M3A]]-Table2[[#This Row],[M3B_h]]))</f>
        <v/>
      </c>
      <c r="N142" s="13" t="str">
        <f>IF(Table2[[#This Row],[M4A]]="","",SUM(Table2[[#This Row],[M4A]]-Table2[[#This Row],[M4B_h]]))</f>
        <v/>
      </c>
      <c r="O142" s="15"/>
      <c r="P142" s="15" t="str">
        <f>IF(Table2[[#This Row],[M5A]]="","",SUM(Table2[[#This Row],[M5A]]-Table2[[#This Row],[M5B_h]]))</f>
        <v/>
      </c>
      <c r="Q142" s="15">
        <f>SUM(Table2[[#This Row],[AWAL]],Table2[[#This Row],[M1B]])</f>
        <v>5</v>
      </c>
      <c r="R142" s="15">
        <f>SUM(Table2[[#This Row],[M2B]],Table2[[#This Row],[M2B_h]])</f>
        <v>5</v>
      </c>
      <c r="S142" s="15">
        <f>SUM(Table2[[#This Row],[M3B]],Table2[[#This Row],[M3B_h]])</f>
        <v>5</v>
      </c>
      <c r="T142" s="15">
        <f>SUM(Table2[[#This Row],[M4B]],Table2[[#This Row],[M4B_h]])</f>
        <v>5</v>
      </c>
    </row>
    <row r="143" spans="1:20">
      <c r="A143" s="12">
        <f>IF(Table2[[#This Row],[TT]]&lt;1,"",COUNT($A$2:$A142)+1)</f>
        <v>126</v>
      </c>
      <c r="B143" s="12" t="str">
        <f>LOWER(SUBSTITUTE(SUBSTITUTE(SUBSTITUTE(SUBSTITUTE(SUBSTITUTE(SUBSTITUTE(SUBSTITUTE(SUBSTITUTE(Table2[[#This Row],[NAMA BARANG]]," ",""),"""",""),"-",""),"/",""),"(",""),")",""),"&amp;",""),",",""))</f>
        <v>asahanmeja0613</v>
      </c>
      <c r="C143" s="18" t="s">
        <v>278</v>
      </c>
      <c r="D143" s="19">
        <v>9</v>
      </c>
      <c r="E143" s="19" t="s">
        <v>11</v>
      </c>
      <c r="F143" s="80">
        <f>IF(Table2[[#This Row],[M5B]]="",Table2[[#This Row],[M5B_h]],SUM(Table2[[#This Row],[M5B_h]],Table2[[#This Row],[M5B]]))</f>
        <v>9</v>
      </c>
      <c r="H143" s="13" t="str">
        <f>IF(Table2[[#This Row],[M1A]]="","",Table2[[#This Row],[M1A]]-Table2[[#This Row],[AWAL]])</f>
        <v/>
      </c>
      <c r="J143" s="13" t="str">
        <f>IF(Table2[[#This Row],[M2A]]="","",SUM(Table2[[#This Row],[M2A]]-Table2[[#This Row],[M2B_h]]))</f>
        <v/>
      </c>
      <c r="L143" s="13" t="str">
        <f>IF(Table2[[#This Row],[M3A]]="","",SUM(Table2[[#This Row],[M3A]]-Table2[[#This Row],[M3B_h]]))</f>
        <v/>
      </c>
      <c r="N143" s="13" t="str">
        <f>IF(Table2[[#This Row],[M4A]]="","",SUM(Table2[[#This Row],[M4A]]-Table2[[#This Row],[M4B_h]]))</f>
        <v/>
      </c>
      <c r="O143" s="15"/>
      <c r="P143" s="15" t="str">
        <f>IF(Table2[[#This Row],[M5A]]="","",SUM(Table2[[#This Row],[M5A]]-Table2[[#This Row],[M5B_h]]))</f>
        <v/>
      </c>
      <c r="Q143" s="15">
        <f>SUM(Table2[[#This Row],[AWAL]],Table2[[#This Row],[M1B]])</f>
        <v>9</v>
      </c>
      <c r="R143" s="15">
        <f>SUM(Table2[[#This Row],[M2B]],Table2[[#This Row],[M2B_h]])</f>
        <v>9</v>
      </c>
      <c r="S143" s="15">
        <f>SUM(Table2[[#This Row],[M3B]],Table2[[#This Row],[M3B_h]])</f>
        <v>9</v>
      </c>
      <c r="T143" s="15">
        <f>SUM(Table2[[#This Row],[M4B]],Table2[[#This Row],[M4B_h]])</f>
        <v>9</v>
      </c>
    </row>
    <row r="144" spans="1:20">
      <c r="A144" s="12">
        <f>IF(Table2[[#This Row],[TT]]&lt;1,"",COUNT($A$2:$A143)+1)</f>
        <v>127</v>
      </c>
      <c r="B144" s="12" t="str">
        <f>LOWER(SUBSTITUTE(SUBSTITUTE(SUBSTITUTE(SUBSTITUTE(SUBSTITUTE(SUBSTITUTE(SUBSTITUTE(SUBSTITUTE(Table2[[#This Row],[NAMA BARANG]]," ",""),"""",""),"-",""),"/",""),"(",""),")",""),"&amp;",""),",",""))</f>
        <v>asahanmeja0618</v>
      </c>
      <c r="C144" s="18" t="s">
        <v>279</v>
      </c>
      <c r="D144" s="19">
        <v>4</v>
      </c>
      <c r="E144" s="19" t="s">
        <v>39</v>
      </c>
      <c r="F144" s="80">
        <f>IF(Table2[[#This Row],[M5B]]="",Table2[[#This Row],[M5B_h]],SUM(Table2[[#This Row],[M5B_h]],Table2[[#This Row],[M5B]]))</f>
        <v>4</v>
      </c>
      <c r="H144" s="13" t="str">
        <f>IF(Table2[[#This Row],[M1A]]="","",Table2[[#This Row],[M1A]]-Table2[[#This Row],[AWAL]])</f>
        <v/>
      </c>
      <c r="J144" s="13" t="str">
        <f>IF(Table2[[#This Row],[M2A]]="","",SUM(Table2[[#This Row],[M2A]]-Table2[[#This Row],[M2B_h]]))</f>
        <v/>
      </c>
      <c r="L144" s="13" t="str">
        <f>IF(Table2[[#This Row],[M3A]]="","",SUM(Table2[[#This Row],[M3A]]-Table2[[#This Row],[M3B_h]]))</f>
        <v/>
      </c>
      <c r="N144" s="13" t="str">
        <f>IF(Table2[[#This Row],[M4A]]="","",SUM(Table2[[#This Row],[M4A]]-Table2[[#This Row],[M4B_h]]))</f>
        <v/>
      </c>
      <c r="O144" s="15"/>
      <c r="P144" s="15" t="str">
        <f>IF(Table2[[#This Row],[M5A]]="","",SUM(Table2[[#This Row],[M5A]]-Table2[[#This Row],[M5B_h]]))</f>
        <v/>
      </c>
      <c r="Q144" s="15">
        <f>SUM(Table2[[#This Row],[AWAL]],Table2[[#This Row],[M1B]])</f>
        <v>4</v>
      </c>
      <c r="R144" s="15">
        <f>SUM(Table2[[#This Row],[M2B]],Table2[[#This Row],[M2B_h]])</f>
        <v>4</v>
      </c>
      <c r="S144" s="15">
        <f>SUM(Table2[[#This Row],[M3B]],Table2[[#This Row],[M3B_h]])</f>
        <v>4</v>
      </c>
      <c r="T144" s="15">
        <f>SUM(Table2[[#This Row],[M4B]],Table2[[#This Row],[M4B_h]])</f>
        <v>4</v>
      </c>
    </row>
    <row r="145" spans="1:20">
      <c r="A145" s="12">
        <f>IF(Table2[[#This Row],[TT]]&lt;1,"",COUNT($A$2:$A144)+1)</f>
        <v>128</v>
      </c>
      <c r="B145" s="12" t="str">
        <f>LOWER(SUBSTITUTE(SUBSTITUTE(SUBSTITUTE(SUBSTITUTE(SUBSTITUTE(SUBSTITUTE(SUBSTITUTE(SUBSTITUTE(Table2[[#This Row],[NAMA BARANG]]," ",""),"""",""),"-",""),"/",""),"(",""),")",""),"&amp;",""),",",""))</f>
        <v>asahanmeja0619tank</v>
      </c>
      <c r="C145" s="18" t="s">
        <v>280</v>
      </c>
      <c r="D145" s="19">
        <v>8</v>
      </c>
      <c r="E145" s="19" t="s">
        <v>39</v>
      </c>
      <c r="F145" s="80">
        <f>IF(Table2[[#This Row],[M5B]]="",Table2[[#This Row],[M5B_h]],SUM(Table2[[#This Row],[M5B_h]],Table2[[#This Row],[M5B]]))</f>
        <v>8</v>
      </c>
      <c r="H145" s="13" t="str">
        <f>IF(Table2[[#This Row],[M1A]]="","",Table2[[#This Row],[M1A]]-Table2[[#This Row],[AWAL]])</f>
        <v/>
      </c>
      <c r="J145" s="13" t="str">
        <f>IF(Table2[[#This Row],[M2A]]="","",SUM(Table2[[#This Row],[M2A]]-Table2[[#This Row],[M2B_h]]))</f>
        <v/>
      </c>
      <c r="L145" s="13" t="str">
        <f>IF(Table2[[#This Row],[M3A]]="","",SUM(Table2[[#This Row],[M3A]]-Table2[[#This Row],[M3B_h]]))</f>
        <v/>
      </c>
      <c r="N145" s="13" t="str">
        <f>IF(Table2[[#This Row],[M4A]]="","",SUM(Table2[[#This Row],[M4A]]-Table2[[#This Row],[M4B_h]]))</f>
        <v/>
      </c>
      <c r="O145" s="15"/>
      <c r="P145" s="15" t="str">
        <f>IF(Table2[[#This Row],[M5A]]="","",SUM(Table2[[#This Row],[M5A]]-Table2[[#This Row],[M5B_h]]))</f>
        <v/>
      </c>
      <c r="Q145" s="15">
        <f>SUM(Table2[[#This Row],[AWAL]],Table2[[#This Row],[M1B]])</f>
        <v>8</v>
      </c>
      <c r="R145" s="15">
        <f>SUM(Table2[[#This Row],[M2B]],Table2[[#This Row],[M2B_h]])</f>
        <v>8</v>
      </c>
      <c r="S145" s="15">
        <f>SUM(Table2[[#This Row],[M3B]],Table2[[#This Row],[M3B_h]])</f>
        <v>8</v>
      </c>
      <c r="T145" s="15">
        <f>SUM(Table2[[#This Row],[M4B]],Table2[[#This Row],[M4B_h]])</f>
        <v>8</v>
      </c>
    </row>
    <row r="146" spans="1:20">
      <c r="A146" s="12">
        <f>IF(Table2[[#This Row],[TT]]&lt;1,"",COUNT($A$2:$A145)+1)</f>
        <v>129</v>
      </c>
      <c r="B146" s="12" t="str">
        <f>LOWER(SUBSTITUTE(SUBSTITUTE(SUBSTITUTE(SUBSTITUTE(SUBSTITUTE(SUBSTITUTE(SUBSTITUTE(SUBSTITUTE(Table2[[#This Row],[NAMA BARANG]]," ",""),"""",""),"-",""),"/",""),"(",""),")",""),"&amp;",""),",",""))</f>
        <v>asahanmeja1001</v>
      </c>
      <c r="C146" s="18" t="s">
        <v>281</v>
      </c>
      <c r="D146" s="19">
        <v>7</v>
      </c>
      <c r="E146" s="19" t="s">
        <v>58</v>
      </c>
      <c r="F146" s="80">
        <f>IF(Table2[[#This Row],[M5B]]="",Table2[[#This Row],[M5B_h]],SUM(Table2[[#This Row],[M5B_h]],Table2[[#This Row],[M5B]]))</f>
        <v>7</v>
      </c>
      <c r="H146" s="13" t="str">
        <f>IF(Table2[[#This Row],[M1A]]="","",Table2[[#This Row],[M1A]]-Table2[[#This Row],[AWAL]])</f>
        <v/>
      </c>
      <c r="J146" s="13" t="str">
        <f>IF(Table2[[#This Row],[M2A]]="","",SUM(Table2[[#This Row],[M2A]]-Table2[[#This Row],[M2B_h]]))</f>
        <v/>
      </c>
      <c r="L146" s="13" t="str">
        <f>IF(Table2[[#This Row],[M3A]]="","",SUM(Table2[[#This Row],[M3A]]-Table2[[#This Row],[M3B_h]]))</f>
        <v/>
      </c>
      <c r="N146" s="13" t="str">
        <f>IF(Table2[[#This Row],[M4A]]="","",SUM(Table2[[#This Row],[M4A]]-Table2[[#This Row],[M4B_h]]))</f>
        <v/>
      </c>
      <c r="O146" s="15"/>
      <c r="P146" s="15" t="str">
        <f>IF(Table2[[#This Row],[M5A]]="","",SUM(Table2[[#This Row],[M5A]]-Table2[[#This Row],[M5B_h]]))</f>
        <v/>
      </c>
      <c r="Q146" s="15">
        <f>SUM(Table2[[#This Row],[AWAL]],Table2[[#This Row],[M1B]])</f>
        <v>7</v>
      </c>
      <c r="R146" s="15">
        <f>SUM(Table2[[#This Row],[M2B]],Table2[[#This Row],[M2B_h]])</f>
        <v>7</v>
      </c>
      <c r="S146" s="15">
        <f>SUM(Table2[[#This Row],[M3B]],Table2[[#This Row],[M3B_h]])</f>
        <v>7</v>
      </c>
      <c r="T146" s="15">
        <f>SUM(Table2[[#This Row],[M4B]],Table2[[#This Row],[M4B_h]])</f>
        <v>7</v>
      </c>
    </row>
    <row r="147" spans="1:20">
      <c r="A147" s="12">
        <f>IF(Table2[[#This Row],[TT]]&lt;1,"",COUNT($A$2:$A146)+1)</f>
        <v>130</v>
      </c>
      <c r="B147" s="12" t="str">
        <f>LOWER(SUBSTITUTE(SUBSTITUTE(SUBSTITUTE(SUBSTITUTE(SUBSTITUTE(SUBSTITUTE(SUBSTITUTE(SUBSTITUTE(Table2[[#This Row],[NAMA BARANG]]," ",""),"""",""),"-",""),"/",""),"(",""),")",""),"&amp;",""),",",""))</f>
        <v>asahanmeja1006rumah</v>
      </c>
      <c r="C147" s="18" t="s">
        <v>4205</v>
      </c>
      <c r="D147" s="19">
        <v>2</v>
      </c>
      <c r="E147" s="19" t="s">
        <v>39</v>
      </c>
      <c r="F147" s="80">
        <f>IF(Table2[[#This Row],[M5B]]="",Table2[[#This Row],[M5B_h]],SUM(Table2[[#This Row],[M5B_h]],Table2[[#This Row],[M5B]]))</f>
        <v>4</v>
      </c>
      <c r="H147" s="13" t="str">
        <f>IF(Table2[[#This Row],[M1A]]="","",Table2[[#This Row],[M1A]]-Table2[[#This Row],[AWAL]])</f>
        <v/>
      </c>
      <c r="J147" s="13" t="str">
        <f>IF(Table2[[#This Row],[M2A]]="","",SUM(Table2[[#This Row],[M2A]]-Table2[[#This Row],[M2B_h]]))</f>
        <v/>
      </c>
      <c r="K147" s="13">
        <v>4</v>
      </c>
      <c r="L147" s="13">
        <f>IF(Table2[[#This Row],[M3A]]="","",SUM(Table2[[#This Row],[M3A]]-Table2[[#This Row],[M3B_h]]))</f>
        <v>2</v>
      </c>
      <c r="N147" s="13" t="str">
        <f>IF(Table2[[#This Row],[M4A]]="","",SUM(Table2[[#This Row],[M4A]]-Table2[[#This Row],[M4B_h]]))</f>
        <v/>
      </c>
      <c r="O147" s="15"/>
      <c r="P147" s="15" t="str">
        <f>IF(Table2[[#This Row],[M5A]]="","",SUM(Table2[[#This Row],[M5A]]-Table2[[#This Row],[M5B_h]]))</f>
        <v/>
      </c>
      <c r="Q147" s="15">
        <f>SUM(Table2[[#This Row],[AWAL]],Table2[[#This Row],[M1B]])</f>
        <v>2</v>
      </c>
      <c r="R147" s="15">
        <f>SUM(Table2[[#This Row],[M2B]],Table2[[#This Row],[M2B_h]])</f>
        <v>2</v>
      </c>
      <c r="S147" s="15">
        <f>SUM(Table2[[#This Row],[M3B]],Table2[[#This Row],[M3B_h]])</f>
        <v>4</v>
      </c>
      <c r="T147" s="15">
        <f>SUM(Table2[[#This Row],[M4B]],Table2[[#This Row],[M4B_h]])</f>
        <v>4</v>
      </c>
    </row>
    <row r="148" spans="1:20">
      <c r="A148" s="46" t="str">
        <f>IF(Table2[[#This Row],[TT]]&lt;1,"",COUNT($A$2:$A147)+1)</f>
        <v/>
      </c>
      <c r="B148" s="46" t="str">
        <f>LOWER(SUBSTITUTE(SUBSTITUTE(SUBSTITUTE(SUBSTITUTE(SUBSTITUTE(SUBSTITUTE(SUBSTITUTE(SUBSTITUTE(Table2[[#This Row],[NAMA BARANG]]," ",""),"""",""),"-",""),"/",""),"(",""),")",""),"&amp;",""),",",""))</f>
        <v>asahanmeja18107</v>
      </c>
      <c r="C148" s="47" t="s">
        <v>3089</v>
      </c>
      <c r="D148" s="48">
        <v>1</v>
      </c>
      <c r="E148" s="63" t="s">
        <v>2524</v>
      </c>
      <c r="F148" s="82">
        <f>IF(Table2[[#This Row],[M5B]]="",Table2[[#This Row],[M5B_h]],SUM(Table2[[#This Row],[M5B_h]],Table2[[#This Row],[M5B]]))</f>
        <v>0</v>
      </c>
      <c r="G148" s="49">
        <v>0</v>
      </c>
      <c r="H148" s="64">
        <f>IF(Table2[[#This Row],[M1A]]="","",Table2[[#This Row],[M1A]]-Table2[[#This Row],[AWAL]])</f>
        <v>-1</v>
      </c>
      <c r="I148" s="49"/>
      <c r="J148" s="64" t="str">
        <f>IF(Table2[[#This Row],[M2A]]="","",SUM(Table2[[#This Row],[M2A]]-Table2[[#This Row],[M2B_h]]))</f>
        <v/>
      </c>
      <c r="K148" s="49"/>
      <c r="L148" s="64" t="str">
        <f>IF(Table2[[#This Row],[M3A]]="","",SUM(Table2[[#This Row],[M3A]]-Table2[[#This Row],[M3B_h]]))</f>
        <v/>
      </c>
      <c r="M148" s="49"/>
      <c r="N148" s="64" t="str">
        <f>IF(Table2[[#This Row],[M4A]]="","",SUM(Table2[[#This Row],[M4A]]-Table2[[#This Row],[M4B_h]]))</f>
        <v/>
      </c>
      <c r="O148" s="15"/>
      <c r="P148" s="15" t="str">
        <f>IF(Table2[[#This Row],[M5A]]="","",SUM(Table2[[#This Row],[M5A]]-Table2[[#This Row],[M5B_h]]))</f>
        <v/>
      </c>
      <c r="Q148" s="15">
        <f>SUM(Table2[[#This Row],[AWAL]],Table2[[#This Row],[M1B]])</f>
        <v>0</v>
      </c>
      <c r="R148" s="15">
        <f>SUM(Table2[[#This Row],[M2B]],Table2[[#This Row],[M2B_h]])</f>
        <v>0</v>
      </c>
      <c r="S148" s="15">
        <f>SUM(Table2[[#This Row],[M3B]],Table2[[#This Row],[M3B_h]])</f>
        <v>0</v>
      </c>
      <c r="T148" s="15">
        <f>SUM(Table2[[#This Row],[M4B]],Table2[[#This Row],[M4B_h]])</f>
        <v>0</v>
      </c>
    </row>
    <row r="149" spans="1:20">
      <c r="A149" s="46">
        <f>IF(Table2[[#This Row],[TT]]&lt;1,"",COUNT($A$2:$A148)+1)</f>
        <v>131</v>
      </c>
      <c r="B149" s="46" t="str">
        <f>LOWER(SUBSTITUTE(SUBSTITUTE(SUBSTITUTE(SUBSTITUTE(SUBSTITUTE(SUBSTITUTE(SUBSTITUTE(SUBSTITUTE(Table2[[#This Row],[NAMA BARANG]]," ",""),"""",""),"-",""),"/",""),"(",""),")",""),"&amp;",""),",",""))</f>
        <v>asahanmeja18109</v>
      </c>
      <c r="C149" s="47" t="s">
        <v>3090</v>
      </c>
      <c r="D149" s="48">
        <v>1</v>
      </c>
      <c r="E149" s="63">
        <v>192</v>
      </c>
      <c r="F149" s="82">
        <f>IF(Table2[[#This Row],[M5B]]="",Table2[[#This Row],[M5B_h]],SUM(Table2[[#This Row],[M5B_h]],Table2[[#This Row],[M5B]]))</f>
        <v>1</v>
      </c>
      <c r="G149" s="49"/>
      <c r="H149" s="64" t="str">
        <f>IF(Table2[[#This Row],[M1A]]="","",Table2[[#This Row],[M1A]]-Table2[[#This Row],[AWAL]])</f>
        <v/>
      </c>
      <c r="I149" s="49"/>
      <c r="J149" s="64" t="str">
        <f>IF(Table2[[#This Row],[M2A]]="","",SUM(Table2[[#This Row],[M2A]]-Table2[[#This Row],[M2B_h]]))</f>
        <v/>
      </c>
      <c r="K149" s="49"/>
      <c r="L149" s="64" t="str">
        <f>IF(Table2[[#This Row],[M3A]]="","",SUM(Table2[[#This Row],[M3A]]-Table2[[#This Row],[M3B_h]]))</f>
        <v/>
      </c>
      <c r="M149" s="49"/>
      <c r="N149" s="64" t="str">
        <f>IF(Table2[[#This Row],[M4A]]="","",SUM(Table2[[#This Row],[M4A]]-Table2[[#This Row],[M4B_h]]))</f>
        <v/>
      </c>
      <c r="O149" s="15"/>
      <c r="P149" s="15" t="str">
        <f>IF(Table2[[#This Row],[M5A]]="","",SUM(Table2[[#This Row],[M5A]]-Table2[[#This Row],[M5B_h]]))</f>
        <v/>
      </c>
      <c r="Q149" s="15">
        <f>SUM(Table2[[#This Row],[AWAL]],Table2[[#This Row],[M1B]])</f>
        <v>1</v>
      </c>
      <c r="R149" s="15">
        <f>SUM(Table2[[#This Row],[M2B]],Table2[[#This Row],[M2B_h]])</f>
        <v>1</v>
      </c>
      <c r="S149" s="15">
        <f>SUM(Table2[[#This Row],[M3B]],Table2[[#This Row],[M3B_h]])</f>
        <v>1</v>
      </c>
      <c r="T149" s="15">
        <f>SUM(Table2[[#This Row],[M4B]],Table2[[#This Row],[M4B_h]])</f>
        <v>1</v>
      </c>
    </row>
    <row r="150" spans="1:20">
      <c r="A150" s="46">
        <f>IF(Table2[[#This Row],[TT]]&lt;1,"",COUNT($A$2:$A149)+1)</f>
        <v>132</v>
      </c>
      <c r="B150" s="46" t="str">
        <f>LOWER(SUBSTITUTE(SUBSTITUTE(SUBSTITUTE(SUBSTITUTE(SUBSTITUTE(SUBSTITUTE(SUBSTITUTE(SUBSTITUTE(Table2[[#This Row],[NAMA BARANG]]," ",""),"""",""),"-",""),"/",""),"(",""),")",""),"&amp;",""),",",""))</f>
        <v>asahanmeja18121</v>
      </c>
      <c r="C150" s="47" t="s">
        <v>3091</v>
      </c>
      <c r="D150" s="48">
        <v>1</v>
      </c>
      <c r="E150" s="63">
        <v>192</v>
      </c>
      <c r="F150" s="82">
        <f>IF(Table2[[#This Row],[M5B]]="",Table2[[#This Row],[M5B_h]],SUM(Table2[[#This Row],[M5B_h]],Table2[[#This Row],[M5B]]))</f>
        <v>1</v>
      </c>
      <c r="G150" s="49"/>
      <c r="H150" s="64" t="str">
        <f>IF(Table2[[#This Row],[M1A]]="","",Table2[[#This Row],[M1A]]-Table2[[#This Row],[AWAL]])</f>
        <v/>
      </c>
      <c r="I150" s="49"/>
      <c r="J150" s="64" t="str">
        <f>IF(Table2[[#This Row],[M2A]]="","",SUM(Table2[[#This Row],[M2A]]-Table2[[#This Row],[M2B_h]]))</f>
        <v/>
      </c>
      <c r="K150" s="49"/>
      <c r="L150" s="64" t="str">
        <f>IF(Table2[[#This Row],[M3A]]="","",SUM(Table2[[#This Row],[M3A]]-Table2[[#This Row],[M3B_h]]))</f>
        <v/>
      </c>
      <c r="M150" s="49"/>
      <c r="N150" s="64" t="str">
        <f>IF(Table2[[#This Row],[M4A]]="","",SUM(Table2[[#This Row],[M4A]]-Table2[[#This Row],[M4B_h]]))</f>
        <v/>
      </c>
      <c r="O150" s="15"/>
      <c r="P150" s="15" t="str">
        <f>IF(Table2[[#This Row],[M5A]]="","",SUM(Table2[[#This Row],[M5A]]-Table2[[#This Row],[M5B_h]]))</f>
        <v/>
      </c>
      <c r="Q150" s="15">
        <f>SUM(Table2[[#This Row],[AWAL]],Table2[[#This Row],[M1B]])</f>
        <v>1</v>
      </c>
      <c r="R150" s="15">
        <f>SUM(Table2[[#This Row],[M2B]],Table2[[#This Row],[M2B_h]])</f>
        <v>1</v>
      </c>
      <c r="S150" s="15">
        <f>SUM(Table2[[#This Row],[M3B]],Table2[[#This Row],[M3B_h]])</f>
        <v>1</v>
      </c>
      <c r="T150" s="15">
        <f>SUM(Table2[[#This Row],[M4B]],Table2[[#This Row],[M4B_h]])</f>
        <v>1</v>
      </c>
    </row>
    <row r="151" spans="1:20">
      <c r="A151" s="12">
        <f>IF(Table2[[#This Row],[TT]]&lt;1,"",COUNT($A$2:$A150)+1)</f>
        <v>133</v>
      </c>
      <c r="B151" s="12" t="str">
        <f>LOWER(SUBSTITUTE(SUBSTITUTE(SUBSTITUTE(SUBSTITUTE(SUBSTITUTE(SUBSTITUTE(SUBSTITUTE(SUBSTITUTE(Table2[[#This Row],[NAMA BARANG]]," ",""),"""",""),"-",""),"/",""),"(",""),")",""),"&amp;",""),",",""))</f>
        <v>asahanmeja1fyf9103</v>
      </c>
      <c r="C151" s="18" t="s">
        <v>282</v>
      </c>
      <c r="D151" s="19">
        <v>5</v>
      </c>
      <c r="E151" s="19" t="s">
        <v>11</v>
      </c>
      <c r="F151" s="80">
        <f>IF(Table2[[#This Row],[M5B]]="",Table2[[#This Row],[M5B_h]],SUM(Table2[[#This Row],[M5B_h]],Table2[[#This Row],[M5B]]))</f>
        <v>5</v>
      </c>
      <c r="H151" s="13" t="str">
        <f>IF(Table2[[#This Row],[M1A]]="","",Table2[[#This Row],[M1A]]-Table2[[#This Row],[AWAL]])</f>
        <v/>
      </c>
      <c r="J151" s="13" t="str">
        <f>IF(Table2[[#This Row],[M2A]]="","",SUM(Table2[[#This Row],[M2A]]-Table2[[#This Row],[M2B_h]]))</f>
        <v/>
      </c>
      <c r="L151" s="13" t="str">
        <f>IF(Table2[[#This Row],[M3A]]="","",SUM(Table2[[#This Row],[M3A]]-Table2[[#This Row],[M3B_h]]))</f>
        <v/>
      </c>
      <c r="N151" s="13" t="str">
        <f>IF(Table2[[#This Row],[M4A]]="","",SUM(Table2[[#This Row],[M4A]]-Table2[[#This Row],[M4B_h]]))</f>
        <v/>
      </c>
      <c r="O151" s="15"/>
      <c r="P151" s="15" t="str">
        <f>IF(Table2[[#This Row],[M5A]]="","",SUM(Table2[[#This Row],[M5A]]-Table2[[#This Row],[M5B_h]]))</f>
        <v/>
      </c>
      <c r="Q151" s="15">
        <f>SUM(Table2[[#This Row],[AWAL]],Table2[[#This Row],[M1B]])</f>
        <v>5</v>
      </c>
      <c r="R151" s="15">
        <f>SUM(Table2[[#This Row],[M2B]],Table2[[#This Row],[M2B_h]])</f>
        <v>5</v>
      </c>
      <c r="S151" s="15">
        <f>SUM(Table2[[#This Row],[M3B]],Table2[[#This Row],[M3B_h]])</f>
        <v>5</v>
      </c>
      <c r="T151" s="15">
        <f>SUM(Table2[[#This Row],[M4B]],Table2[[#This Row],[M4B_h]])</f>
        <v>5</v>
      </c>
    </row>
    <row r="152" spans="1:20">
      <c r="A152" s="12">
        <f>IF(Table2[[#This Row],[TT]]&lt;1,"",COUNT($A$2:$A151)+1)</f>
        <v>134</v>
      </c>
      <c r="B152" s="12" t="str">
        <f>LOWER(SUBSTITUTE(SUBSTITUTE(SUBSTITUTE(SUBSTITUTE(SUBSTITUTE(SUBSTITUTE(SUBSTITUTE(SUBSTITUTE(Table2[[#This Row],[NAMA BARANG]]," ",""),"""",""),"-",""),"/",""),"(",""),")",""),"&amp;",""),",",""))</f>
        <v>asahanmeja5528</v>
      </c>
      <c r="C152" s="18" t="s">
        <v>283</v>
      </c>
      <c r="D152" s="19">
        <v>1</v>
      </c>
      <c r="E152" s="19" t="s">
        <v>284</v>
      </c>
      <c r="F152" s="80">
        <f>IF(Table2[[#This Row],[M5B]]="",Table2[[#This Row],[M5B_h]],SUM(Table2[[#This Row],[M5B_h]],Table2[[#This Row],[M5B]]))</f>
        <v>1</v>
      </c>
      <c r="H152" s="13" t="str">
        <f>IF(Table2[[#This Row],[M1A]]="","",Table2[[#This Row],[M1A]]-Table2[[#This Row],[AWAL]])</f>
        <v/>
      </c>
      <c r="J152" s="13" t="str">
        <f>IF(Table2[[#This Row],[M2A]]="","",SUM(Table2[[#This Row],[M2A]]-Table2[[#This Row],[M2B_h]]))</f>
        <v/>
      </c>
      <c r="L152" s="13" t="str">
        <f>IF(Table2[[#This Row],[M3A]]="","",SUM(Table2[[#This Row],[M3A]]-Table2[[#This Row],[M3B_h]]))</f>
        <v/>
      </c>
      <c r="N152" s="13" t="str">
        <f>IF(Table2[[#This Row],[M4A]]="","",SUM(Table2[[#This Row],[M4A]]-Table2[[#This Row],[M4B_h]]))</f>
        <v/>
      </c>
      <c r="O152" s="15"/>
      <c r="P152" s="15" t="str">
        <f>IF(Table2[[#This Row],[M5A]]="","",SUM(Table2[[#This Row],[M5A]]-Table2[[#This Row],[M5B_h]]))</f>
        <v/>
      </c>
      <c r="Q152" s="15">
        <f>SUM(Table2[[#This Row],[AWAL]],Table2[[#This Row],[M1B]])</f>
        <v>1</v>
      </c>
      <c r="R152" s="15">
        <f>SUM(Table2[[#This Row],[M2B]],Table2[[#This Row],[M2B_h]])</f>
        <v>1</v>
      </c>
      <c r="S152" s="15">
        <f>SUM(Table2[[#This Row],[M3B]],Table2[[#This Row],[M3B_h]])</f>
        <v>1</v>
      </c>
      <c r="T152" s="15">
        <f>SUM(Table2[[#This Row],[M4B]],Table2[[#This Row],[M4B_h]])</f>
        <v>1</v>
      </c>
    </row>
    <row r="153" spans="1:20">
      <c r="A153" s="12">
        <f>IF(Table2[[#This Row],[TT]]&lt;1,"",COUNT($A$2:$A152)+1)</f>
        <v>135</v>
      </c>
      <c r="B153" s="12" t="str">
        <f>LOWER(SUBSTITUTE(SUBSTITUTE(SUBSTITUTE(SUBSTITUTE(SUBSTITUTE(SUBSTITUTE(SUBSTITUTE(SUBSTITUTE(Table2[[#This Row],[NAMA BARANG]]," ",""),"""",""),"-",""),"/",""),"(",""),")",""),"&amp;",""),",",""))</f>
        <v>asahanmeja601mm</v>
      </c>
      <c r="C153" s="18" t="s">
        <v>285</v>
      </c>
      <c r="D153" s="19">
        <v>3</v>
      </c>
      <c r="E153" s="19" t="s">
        <v>39</v>
      </c>
      <c r="F153" s="80">
        <f>IF(Table2[[#This Row],[M5B]]="",Table2[[#This Row],[M5B_h]],SUM(Table2[[#This Row],[M5B_h]],Table2[[#This Row],[M5B]]))</f>
        <v>3</v>
      </c>
      <c r="H153" s="13" t="str">
        <f>IF(Table2[[#This Row],[M1A]]="","",Table2[[#This Row],[M1A]]-Table2[[#This Row],[AWAL]])</f>
        <v/>
      </c>
      <c r="J153" s="13" t="str">
        <f>IF(Table2[[#This Row],[M2A]]="","",SUM(Table2[[#This Row],[M2A]]-Table2[[#This Row],[M2B_h]]))</f>
        <v/>
      </c>
      <c r="L153" s="13" t="str">
        <f>IF(Table2[[#This Row],[M3A]]="","",SUM(Table2[[#This Row],[M3A]]-Table2[[#This Row],[M3B_h]]))</f>
        <v/>
      </c>
      <c r="N153" s="13" t="str">
        <f>IF(Table2[[#This Row],[M4A]]="","",SUM(Table2[[#This Row],[M4A]]-Table2[[#This Row],[M4B_h]]))</f>
        <v/>
      </c>
      <c r="O153" s="15"/>
      <c r="P153" s="15" t="str">
        <f>IF(Table2[[#This Row],[M5A]]="","",SUM(Table2[[#This Row],[M5A]]-Table2[[#This Row],[M5B_h]]))</f>
        <v/>
      </c>
      <c r="Q153" s="15">
        <f>SUM(Table2[[#This Row],[AWAL]],Table2[[#This Row],[M1B]])</f>
        <v>3</v>
      </c>
      <c r="R153" s="15">
        <f>SUM(Table2[[#This Row],[M2B]],Table2[[#This Row],[M2B_h]])</f>
        <v>3</v>
      </c>
      <c r="S153" s="15">
        <f>SUM(Table2[[#This Row],[M3B]],Table2[[#This Row],[M3B_h]])</f>
        <v>3</v>
      </c>
      <c r="T153" s="15">
        <f>SUM(Table2[[#This Row],[M4B]],Table2[[#This Row],[M4B_h]])</f>
        <v>3</v>
      </c>
    </row>
    <row r="154" spans="1:20">
      <c r="A154" s="12">
        <f>IF(Table2[[#This Row],[TT]]&lt;1,"",COUNT($A$2:$A153)+1)</f>
        <v>136</v>
      </c>
      <c r="B154" s="12" t="str">
        <f>LOWER(SUBSTITUTE(SUBSTITUTE(SUBSTITUTE(SUBSTITUTE(SUBSTITUTE(SUBSTITUTE(SUBSTITUTE(SUBSTITUTE(Table2[[#This Row],[NAMA BARANG]]," ",""),"""",""),"-",""),"/",""),"(",""),")",""),"&amp;",""),",",""))</f>
        <v>asahanmeja610</v>
      </c>
      <c r="C154" s="18" t="s">
        <v>286</v>
      </c>
      <c r="D154" s="19">
        <v>5</v>
      </c>
      <c r="E154" s="19" t="s">
        <v>39</v>
      </c>
      <c r="F154" s="80">
        <f>IF(Table2[[#This Row],[M5B]]="",Table2[[#This Row],[M5B_h]],SUM(Table2[[#This Row],[M5B_h]],Table2[[#This Row],[M5B]]))</f>
        <v>5</v>
      </c>
      <c r="H154" s="13" t="str">
        <f>IF(Table2[[#This Row],[M1A]]="","",Table2[[#This Row],[M1A]]-Table2[[#This Row],[AWAL]])</f>
        <v/>
      </c>
      <c r="J154" s="13" t="str">
        <f>IF(Table2[[#This Row],[M2A]]="","",SUM(Table2[[#This Row],[M2A]]-Table2[[#This Row],[M2B_h]]))</f>
        <v/>
      </c>
      <c r="L154" s="13" t="str">
        <f>IF(Table2[[#This Row],[M3A]]="","",SUM(Table2[[#This Row],[M3A]]-Table2[[#This Row],[M3B_h]]))</f>
        <v/>
      </c>
      <c r="N154" s="13" t="str">
        <f>IF(Table2[[#This Row],[M4A]]="","",SUM(Table2[[#This Row],[M4A]]-Table2[[#This Row],[M4B_h]]))</f>
        <v/>
      </c>
      <c r="O154" s="15"/>
      <c r="P154" s="15" t="str">
        <f>IF(Table2[[#This Row],[M5A]]="","",SUM(Table2[[#This Row],[M5A]]-Table2[[#This Row],[M5B_h]]))</f>
        <v/>
      </c>
      <c r="Q154" s="15">
        <f>SUM(Table2[[#This Row],[AWAL]],Table2[[#This Row],[M1B]])</f>
        <v>5</v>
      </c>
      <c r="R154" s="15">
        <f>SUM(Table2[[#This Row],[M2B]],Table2[[#This Row],[M2B_h]])</f>
        <v>5</v>
      </c>
      <c r="S154" s="15">
        <f>SUM(Table2[[#This Row],[M3B]],Table2[[#This Row],[M3B_h]])</f>
        <v>5</v>
      </c>
      <c r="T154" s="15">
        <f>SUM(Table2[[#This Row],[M4B]],Table2[[#This Row],[M4B_h]])</f>
        <v>5</v>
      </c>
    </row>
    <row r="155" spans="1:20">
      <c r="A155" s="12">
        <f>IF(Table2[[#This Row],[TT]]&lt;1,"",COUNT($A$2:$A154)+1)</f>
        <v>137</v>
      </c>
      <c r="B155" s="12" t="str">
        <f>LOWER(SUBSTITUTE(SUBSTITUTE(SUBSTITUTE(SUBSTITUTE(SUBSTITUTE(SUBSTITUTE(SUBSTITUTE(SUBSTITUTE(Table2[[#This Row],[NAMA BARANG]]," ",""),"""",""),"-",""),"/",""),"(",""),")",""),"&amp;",""),",",""))</f>
        <v>asahanmeja612</v>
      </c>
      <c r="C155" s="18" t="s">
        <v>287</v>
      </c>
      <c r="D155" s="19">
        <v>17</v>
      </c>
      <c r="E155" s="19" t="s">
        <v>288</v>
      </c>
      <c r="F155" s="80">
        <f>IF(Table2[[#This Row],[M5B]]="",Table2[[#This Row],[M5B_h]],SUM(Table2[[#This Row],[M5B_h]],Table2[[#This Row],[M5B]]))</f>
        <v>17</v>
      </c>
      <c r="H155" s="13" t="str">
        <f>IF(Table2[[#This Row],[M1A]]="","",Table2[[#This Row],[M1A]]-Table2[[#This Row],[AWAL]])</f>
        <v/>
      </c>
      <c r="J155" s="13" t="str">
        <f>IF(Table2[[#This Row],[M2A]]="","",SUM(Table2[[#This Row],[M2A]]-Table2[[#This Row],[M2B_h]]))</f>
        <v/>
      </c>
      <c r="L155" s="13" t="str">
        <f>IF(Table2[[#This Row],[M3A]]="","",SUM(Table2[[#This Row],[M3A]]-Table2[[#This Row],[M3B_h]]))</f>
        <v/>
      </c>
      <c r="N155" s="13" t="str">
        <f>IF(Table2[[#This Row],[M4A]]="","",SUM(Table2[[#This Row],[M4A]]-Table2[[#This Row],[M4B_h]]))</f>
        <v/>
      </c>
      <c r="O155" s="15"/>
      <c r="P155" s="15" t="str">
        <f>IF(Table2[[#This Row],[M5A]]="","",SUM(Table2[[#This Row],[M5A]]-Table2[[#This Row],[M5B_h]]))</f>
        <v/>
      </c>
      <c r="Q155" s="15">
        <f>SUM(Table2[[#This Row],[AWAL]],Table2[[#This Row],[M1B]])</f>
        <v>17</v>
      </c>
      <c r="R155" s="15">
        <f>SUM(Table2[[#This Row],[M2B]],Table2[[#This Row],[M2B_h]])</f>
        <v>17</v>
      </c>
      <c r="S155" s="15">
        <f>SUM(Table2[[#This Row],[M3B]],Table2[[#This Row],[M3B_h]])</f>
        <v>17</v>
      </c>
      <c r="T155" s="15">
        <f>SUM(Table2[[#This Row],[M4B]],Table2[[#This Row],[M4B_h]])</f>
        <v>17</v>
      </c>
    </row>
    <row r="156" spans="1:20">
      <c r="A156" s="12">
        <f>IF(Table2[[#This Row],[TT]]&lt;1,"",COUNT($A$2:$A155)+1)</f>
        <v>138</v>
      </c>
      <c r="B156" s="12" t="str">
        <f>LOWER(SUBSTITUTE(SUBSTITUTE(SUBSTITUTE(SUBSTITUTE(SUBSTITUTE(SUBSTITUTE(SUBSTITUTE(SUBSTITUTE(Table2[[#This Row],[NAMA BARANG]]," ",""),"""",""),"-",""),"/",""),"(",""),")",""),"&amp;",""),",",""))</f>
        <v>asahanmeja615</v>
      </c>
      <c r="C156" s="18" t="s">
        <v>289</v>
      </c>
      <c r="D156" s="19">
        <v>5</v>
      </c>
      <c r="E156" s="19">
        <v>96</v>
      </c>
      <c r="F156" s="80">
        <f>IF(Table2[[#This Row],[M5B]]="",Table2[[#This Row],[M5B_h]],SUM(Table2[[#This Row],[M5B_h]],Table2[[#This Row],[M5B]]))</f>
        <v>5</v>
      </c>
      <c r="H156" s="13" t="str">
        <f>IF(Table2[[#This Row],[M1A]]="","",Table2[[#This Row],[M1A]]-Table2[[#This Row],[AWAL]])</f>
        <v/>
      </c>
      <c r="J156" s="13" t="str">
        <f>IF(Table2[[#This Row],[M2A]]="","",SUM(Table2[[#This Row],[M2A]]-Table2[[#This Row],[M2B_h]]))</f>
        <v/>
      </c>
      <c r="L156" s="13" t="str">
        <f>IF(Table2[[#This Row],[M3A]]="","",SUM(Table2[[#This Row],[M3A]]-Table2[[#This Row],[M3B_h]]))</f>
        <v/>
      </c>
      <c r="N156" s="13" t="str">
        <f>IF(Table2[[#This Row],[M4A]]="","",SUM(Table2[[#This Row],[M4A]]-Table2[[#This Row],[M4B_h]]))</f>
        <v/>
      </c>
      <c r="O156" s="15"/>
      <c r="P156" s="15" t="str">
        <f>IF(Table2[[#This Row],[M5A]]="","",SUM(Table2[[#This Row],[M5A]]-Table2[[#This Row],[M5B_h]]))</f>
        <v/>
      </c>
      <c r="Q156" s="15">
        <f>SUM(Table2[[#This Row],[AWAL]],Table2[[#This Row],[M1B]])</f>
        <v>5</v>
      </c>
      <c r="R156" s="15">
        <f>SUM(Table2[[#This Row],[M2B]],Table2[[#This Row],[M2B_h]])</f>
        <v>5</v>
      </c>
      <c r="S156" s="15">
        <f>SUM(Table2[[#This Row],[M3B]],Table2[[#This Row],[M3B_h]])</f>
        <v>5</v>
      </c>
      <c r="T156" s="15">
        <f>SUM(Table2[[#This Row],[M4B]],Table2[[#This Row],[M4B_h]])</f>
        <v>5</v>
      </c>
    </row>
    <row r="157" spans="1:20">
      <c r="A157" s="12">
        <f>IF(Table2[[#This Row],[TT]]&lt;1,"",COUNT($A$2:$A156)+1)</f>
        <v>139</v>
      </c>
      <c r="B157" s="12" t="str">
        <f>LOWER(SUBSTITUTE(SUBSTITUTE(SUBSTITUTE(SUBSTITUTE(SUBSTITUTE(SUBSTITUTE(SUBSTITUTE(SUBSTITUTE(Table2[[#This Row],[NAMA BARANG]]," ",""),"""",""),"-",""),"/",""),"(",""),")",""),"&amp;",""),",",""))</f>
        <v>asahanmeja6516piglet</v>
      </c>
      <c r="C157" s="18" t="s">
        <v>290</v>
      </c>
      <c r="D157" s="19">
        <v>3</v>
      </c>
      <c r="E157" s="19" t="s">
        <v>39</v>
      </c>
      <c r="F157" s="80">
        <f>IF(Table2[[#This Row],[M5B]]="",Table2[[#This Row],[M5B_h]],SUM(Table2[[#This Row],[M5B_h]],Table2[[#This Row],[M5B]]))</f>
        <v>3</v>
      </c>
      <c r="H157" s="13" t="str">
        <f>IF(Table2[[#This Row],[M1A]]="","",Table2[[#This Row],[M1A]]-Table2[[#This Row],[AWAL]])</f>
        <v/>
      </c>
      <c r="J157" s="13" t="str">
        <f>IF(Table2[[#This Row],[M2A]]="","",SUM(Table2[[#This Row],[M2A]]-Table2[[#This Row],[M2B_h]]))</f>
        <v/>
      </c>
      <c r="L157" s="13" t="str">
        <f>IF(Table2[[#This Row],[M3A]]="","",SUM(Table2[[#This Row],[M3A]]-Table2[[#This Row],[M3B_h]]))</f>
        <v/>
      </c>
      <c r="N157" s="13" t="str">
        <f>IF(Table2[[#This Row],[M4A]]="","",SUM(Table2[[#This Row],[M4A]]-Table2[[#This Row],[M4B_h]]))</f>
        <v/>
      </c>
      <c r="O157" s="15"/>
      <c r="P157" s="15" t="str">
        <f>IF(Table2[[#This Row],[M5A]]="","",SUM(Table2[[#This Row],[M5A]]-Table2[[#This Row],[M5B_h]]))</f>
        <v/>
      </c>
      <c r="Q157" s="15">
        <f>SUM(Table2[[#This Row],[AWAL]],Table2[[#This Row],[M1B]])</f>
        <v>3</v>
      </c>
      <c r="R157" s="15">
        <f>SUM(Table2[[#This Row],[M2B]],Table2[[#This Row],[M2B_h]])</f>
        <v>3</v>
      </c>
      <c r="S157" s="15">
        <f>SUM(Table2[[#This Row],[M3B]],Table2[[#This Row],[M3B_h]])</f>
        <v>3</v>
      </c>
      <c r="T157" s="15">
        <f>SUM(Table2[[#This Row],[M4B]],Table2[[#This Row],[M4B_h]])</f>
        <v>3</v>
      </c>
    </row>
    <row r="158" spans="1:20">
      <c r="A158" s="12">
        <f>IF(Table2[[#This Row],[TT]]&lt;1,"",COUNT($A$2:$A157)+1)</f>
        <v>140</v>
      </c>
      <c r="B158" s="12" t="str">
        <f>LOWER(SUBSTITUTE(SUBSTITUTE(SUBSTITUTE(SUBSTITUTE(SUBSTITUTE(SUBSTITUTE(SUBSTITUTE(SUBSTITUTE(Table2[[#This Row],[NAMA BARANG]]," ",""),"""",""),"-",""),"/",""),"(",""),")",""),"&amp;",""),",",""))</f>
        <v>asahanmeja7913</v>
      </c>
      <c r="C158" s="18" t="s">
        <v>291</v>
      </c>
      <c r="D158" s="19">
        <v>5</v>
      </c>
      <c r="E158" s="19" t="s">
        <v>88</v>
      </c>
      <c r="F158" s="80">
        <f>IF(Table2[[#This Row],[M5B]]="",Table2[[#This Row],[M5B_h]],SUM(Table2[[#This Row],[M5B_h]],Table2[[#This Row],[M5B]]))</f>
        <v>4</v>
      </c>
      <c r="G158" s="13">
        <v>4</v>
      </c>
      <c r="H158" s="13">
        <f>IF(Table2[[#This Row],[M1A]]="","",Table2[[#This Row],[M1A]]-Table2[[#This Row],[AWAL]])</f>
        <v>-1</v>
      </c>
      <c r="J158" s="13" t="str">
        <f>IF(Table2[[#This Row],[M2A]]="","",SUM(Table2[[#This Row],[M2A]]-Table2[[#This Row],[M2B_h]]))</f>
        <v/>
      </c>
      <c r="L158" s="13" t="str">
        <f>IF(Table2[[#This Row],[M3A]]="","",SUM(Table2[[#This Row],[M3A]]-Table2[[#This Row],[M3B_h]]))</f>
        <v/>
      </c>
      <c r="N158" s="13" t="str">
        <f>IF(Table2[[#This Row],[M4A]]="","",SUM(Table2[[#This Row],[M4A]]-Table2[[#This Row],[M4B_h]]))</f>
        <v/>
      </c>
      <c r="O158" s="15"/>
      <c r="P158" s="15" t="str">
        <f>IF(Table2[[#This Row],[M5A]]="","",SUM(Table2[[#This Row],[M5A]]-Table2[[#This Row],[M5B_h]]))</f>
        <v/>
      </c>
      <c r="Q158" s="15">
        <f>SUM(Table2[[#This Row],[AWAL]],Table2[[#This Row],[M1B]])</f>
        <v>4</v>
      </c>
      <c r="R158" s="15">
        <f>SUM(Table2[[#This Row],[M2B]],Table2[[#This Row],[M2B_h]])</f>
        <v>4</v>
      </c>
      <c r="S158" s="15">
        <f>SUM(Table2[[#This Row],[M3B]],Table2[[#This Row],[M3B_h]])</f>
        <v>4</v>
      </c>
      <c r="T158" s="15">
        <f>SUM(Table2[[#This Row],[M4B]],Table2[[#This Row],[M4B_h]])</f>
        <v>4</v>
      </c>
    </row>
    <row r="159" spans="1:20">
      <c r="A159" s="12">
        <f>IF(Table2[[#This Row],[TT]]&lt;1,"",COUNT($A$2:$A158)+1)</f>
        <v>141</v>
      </c>
      <c r="B159" s="12" t="str">
        <f>LOWER(SUBSTITUTE(SUBSTITUTE(SUBSTITUTE(SUBSTITUTE(SUBSTITUTE(SUBSTITUTE(SUBSTITUTE(SUBSTITUTE(Table2[[#This Row],[NAMA BARANG]]," ",""),"""",""),"-",""),"/",""),"(",""),")",""),"&amp;",""),",",""))</f>
        <v>asahanmeja7922blk</v>
      </c>
      <c r="C159" s="18" t="s">
        <v>292</v>
      </c>
      <c r="D159" s="19">
        <v>2</v>
      </c>
      <c r="E159" s="19" t="s">
        <v>88</v>
      </c>
      <c r="F159" s="80">
        <f>IF(Table2[[#This Row],[M5B]]="",Table2[[#This Row],[M5B_h]],SUM(Table2[[#This Row],[M5B_h]],Table2[[#This Row],[M5B]]))</f>
        <v>2</v>
      </c>
      <c r="H159" s="13" t="str">
        <f>IF(Table2[[#This Row],[M1A]]="","",Table2[[#This Row],[M1A]]-Table2[[#This Row],[AWAL]])</f>
        <v/>
      </c>
      <c r="J159" s="13" t="str">
        <f>IF(Table2[[#This Row],[M2A]]="","",SUM(Table2[[#This Row],[M2A]]-Table2[[#This Row],[M2B_h]]))</f>
        <v/>
      </c>
      <c r="L159" s="13" t="str">
        <f>IF(Table2[[#This Row],[M3A]]="","",SUM(Table2[[#This Row],[M3A]]-Table2[[#This Row],[M3B_h]]))</f>
        <v/>
      </c>
      <c r="N159" s="13" t="str">
        <f>IF(Table2[[#This Row],[M4A]]="","",SUM(Table2[[#This Row],[M4A]]-Table2[[#This Row],[M4B_h]]))</f>
        <v/>
      </c>
      <c r="O159" s="15"/>
      <c r="P159" s="15" t="str">
        <f>IF(Table2[[#This Row],[M5A]]="","",SUM(Table2[[#This Row],[M5A]]-Table2[[#This Row],[M5B_h]]))</f>
        <v/>
      </c>
      <c r="Q159" s="15">
        <f>SUM(Table2[[#This Row],[AWAL]],Table2[[#This Row],[M1B]])</f>
        <v>2</v>
      </c>
      <c r="R159" s="15">
        <f>SUM(Table2[[#This Row],[M2B]],Table2[[#This Row],[M2B_h]])</f>
        <v>2</v>
      </c>
      <c r="S159" s="15">
        <f>SUM(Table2[[#This Row],[M3B]],Table2[[#This Row],[M3B_h]])</f>
        <v>2</v>
      </c>
      <c r="T159" s="15">
        <f>SUM(Table2[[#This Row],[M4B]],Table2[[#This Row],[M4B_h]])</f>
        <v>2</v>
      </c>
    </row>
    <row r="160" spans="1:20">
      <c r="A160" s="12">
        <f>IF(Table2[[#This Row],[TT]]&lt;1,"",COUNT($A$2:$A159)+1)</f>
        <v>142</v>
      </c>
      <c r="B160" s="12" t="str">
        <f>LOWER(SUBSTITUTE(SUBSTITUTE(SUBSTITUTE(SUBSTITUTE(SUBSTITUTE(SUBSTITUTE(SUBSTITUTE(SUBSTITUTE(Table2[[#This Row],[NAMA BARANG]]," ",""),"""",""),"-",""),"/",""),"(",""),")",""),"&amp;",""),",",""))</f>
        <v>asahanmeja7923</v>
      </c>
      <c r="C160" s="18" t="s">
        <v>293</v>
      </c>
      <c r="D160" s="19">
        <v>12</v>
      </c>
      <c r="E160" s="19" t="s">
        <v>88</v>
      </c>
      <c r="F160" s="80">
        <f>IF(Table2[[#This Row],[M5B]]="",Table2[[#This Row],[M5B_h]],SUM(Table2[[#This Row],[M5B_h]],Table2[[#This Row],[M5B]]))</f>
        <v>12</v>
      </c>
      <c r="H160" s="13" t="str">
        <f>IF(Table2[[#This Row],[M1A]]="","",Table2[[#This Row],[M1A]]-Table2[[#This Row],[AWAL]])</f>
        <v/>
      </c>
      <c r="J160" s="13" t="str">
        <f>IF(Table2[[#This Row],[M2A]]="","",SUM(Table2[[#This Row],[M2A]]-Table2[[#This Row],[M2B_h]]))</f>
        <v/>
      </c>
      <c r="L160" s="13" t="str">
        <f>IF(Table2[[#This Row],[M3A]]="","",SUM(Table2[[#This Row],[M3A]]-Table2[[#This Row],[M3B_h]]))</f>
        <v/>
      </c>
      <c r="N160" s="13" t="str">
        <f>IF(Table2[[#This Row],[M4A]]="","",SUM(Table2[[#This Row],[M4A]]-Table2[[#This Row],[M4B_h]]))</f>
        <v/>
      </c>
      <c r="O160" s="15"/>
      <c r="P160" s="15" t="str">
        <f>IF(Table2[[#This Row],[M5A]]="","",SUM(Table2[[#This Row],[M5A]]-Table2[[#This Row],[M5B_h]]))</f>
        <v/>
      </c>
      <c r="Q160" s="15">
        <f>SUM(Table2[[#This Row],[AWAL]],Table2[[#This Row],[M1B]])</f>
        <v>12</v>
      </c>
      <c r="R160" s="15">
        <f>SUM(Table2[[#This Row],[M2B]],Table2[[#This Row],[M2B_h]])</f>
        <v>12</v>
      </c>
      <c r="S160" s="15">
        <f>SUM(Table2[[#This Row],[M3B]],Table2[[#This Row],[M3B_h]])</f>
        <v>12</v>
      </c>
      <c r="T160" s="15">
        <f>SUM(Table2[[#This Row],[M4B]],Table2[[#This Row],[M4B_h]])</f>
        <v>12</v>
      </c>
    </row>
    <row r="161" spans="1:20">
      <c r="A161" s="12" t="str">
        <f>IF(Table2[[#This Row],[TT]]&lt;1,"",COUNT($A$2:$A160)+1)</f>
        <v/>
      </c>
      <c r="B161" s="12" t="str">
        <f>LOWER(SUBSTITUTE(SUBSTITUTE(SUBSTITUTE(SUBSTITUTE(SUBSTITUTE(SUBSTITUTE(SUBSTITUTE(SUBSTITUTE(Table2[[#This Row],[NAMA BARANG]]," ",""),"""",""),"-",""),"/",""),"(",""),")",""),"&amp;",""),",",""))</f>
        <v>asahanmeja8004amotif</v>
      </c>
      <c r="C161" s="25" t="s">
        <v>294</v>
      </c>
      <c r="D161" s="26">
        <v>2</v>
      </c>
      <c r="E161" s="26" t="s">
        <v>58</v>
      </c>
      <c r="F161" s="80">
        <f>IF(Table2[[#This Row],[M5B]]="",Table2[[#This Row],[M5B_h]],SUM(Table2[[#This Row],[M5B_h]],Table2[[#This Row],[M5B]]))</f>
        <v>0</v>
      </c>
      <c r="H161" s="13" t="str">
        <f>IF(Table2[[#This Row],[M1A]]="","",Table2[[#This Row],[M1A]]-Table2[[#This Row],[AWAL]])</f>
        <v/>
      </c>
      <c r="I161" s="13">
        <v>0</v>
      </c>
      <c r="J161" s="13">
        <f>IF(Table2[[#This Row],[M2A]]="","",SUM(Table2[[#This Row],[M2A]]-Table2[[#This Row],[M2B_h]]))</f>
        <v>-2</v>
      </c>
      <c r="L161" s="13" t="str">
        <f>IF(Table2[[#This Row],[M3A]]="","",SUM(Table2[[#This Row],[M3A]]-Table2[[#This Row],[M3B_h]]))</f>
        <v/>
      </c>
      <c r="N161" s="13" t="str">
        <f>IF(Table2[[#This Row],[M4A]]="","",SUM(Table2[[#This Row],[M4A]]-Table2[[#This Row],[M4B_h]]))</f>
        <v/>
      </c>
      <c r="O161" s="15"/>
      <c r="P161" s="15" t="str">
        <f>IF(Table2[[#This Row],[M5A]]="","",SUM(Table2[[#This Row],[M5A]]-Table2[[#This Row],[M5B_h]]))</f>
        <v/>
      </c>
      <c r="Q161" s="15">
        <f>SUM(Table2[[#This Row],[AWAL]],Table2[[#This Row],[M1B]])</f>
        <v>2</v>
      </c>
      <c r="R161" s="15">
        <f>SUM(Table2[[#This Row],[M2B]],Table2[[#This Row],[M2B_h]])</f>
        <v>0</v>
      </c>
      <c r="S161" s="15">
        <f>SUM(Table2[[#This Row],[M3B]],Table2[[#This Row],[M3B_h]])</f>
        <v>0</v>
      </c>
      <c r="T161" s="15">
        <f>SUM(Table2[[#This Row],[M4B]],Table2[[#This Row],[M4B_h]])</f>
        <v>0</v>
      </c>
    </row>
    <row r="162" spans="1:20">
      <c r="A162" s="12">
        <f>IF(Table2[[#This Row],[TT]]&lt;1,"",COUNT($A$2:$A161)+1)</f>
        <v>143</v>
      </c>
      <c r="B162" s="12" t="str">
        <f>LOWER(SUBSTITUTE(SUBSTITUTE(SUBSTITUTE(SUBSTITUTE(SUBSTITUTE(SUBSTITUTE(SUBSTITUTE(SUBSTITUTE(Table2[[#This Row],[NAMA BARANG]]," ",""),"""",""),"-",""),"/",""),"(",""),")",""),"&amp;",""),",",""))</f>
        <v>asahanmeja8005a</v>
      </c>
      <c r="C162" s="18" t="s">
        <v>295</v>
      </c>
      <c r="D162" s="19">
        <v>2</v>
      </c>
      <c r="E162" s="19" t="s">
        <v>19</v>
      </c>
      <c r="F162" s="80">
        <f>IF(Table2[[#This Row],[M5B]]="",Table2[[#This Row],[M5B_h]],SUM(Table2[[#This Row],[M5B_h]],Table2[[#This Row],[M5B]]))</f>
        <v>1</v>
      </c>
      <c r="H162" s="13" t="str">
        <f>IF(Table2[[#This Row],[M1A]]="","",Table2[[#This Row],[M1A]]-Table2[[#This Row],[AWAL]])</f>
        <v/>
      </c>
      <c r="I162" s="13">
        <v>1</v>
      </c>
      <c r="J162" s="13">
        <f>IF(Table2[[#This Row],[M2A]]="","",SUM(Table2[[#This Row],[M2A]]-Table2[[#This Row],[M2B_h]]))</f>
        <v>-1</v>
      </c>
      <c r="L162" s="13" t="str">
        <f>IF(Table2[[#This Row],[M3A]]="","",SUM(Table2[[#This Row],[M3A]]-Table2[[#This Row],[M3B_h]]))</f>
        <v/>
      </c>
      <c r="N162" s="13" t="str">
        <f>IF(Table2[[#This Row],[M4A]]="","",SUM(Table2[[#This Row],[M4A]]-Table2[[#This Row],[M4B_h]]))</f>
        <v/>
      </c>
      <c r="O162" s="15"/>
      <c r="P162" s="15" t="str">
        <f>IF(Table2[[#This Row],[M5A]]="","",SUM(Table2[[#This Row],[M5A]]-Table2[[#This Row],[M5B_h]]))</f>
        <v/>
      </c>
      <c r="Q162" s="15">
        <f>SUM(Table2[[#This Row],[AWAL]],Table2[[#This Row],[M1B]])</f>
        <v>2</v>
      </c>
      <c r="R162" s="15">
        <f>SUM(Table2[[#This Row],[M2B]],Table2[[#This Row],[M2B_h]])</f>
        <v>1</v>
      </c>
      <c r="S162" s="15">
        <f>SUM(Table2[[#This Row],[M3B]],Table2[[#This Row],[M3B_h]])</f>
        <v>1</v>
      </c>
      <c r="T162" s="15">
        <f>SUM(Table2[[#This Row],[M4B]],Table2[[#This Row],[M4B_h]])</f>
        <v>1</v>
      </c>
    </row>
    <row r="163" spans="1:20">
      <c r="A163" s="12">
        <f>IF(Table2[[#This Row],[TT]]&lt;1,"",COUNT($A$2:$A162)+1)</f>
        <v>144</v>
      </c>
      <c r="B163" s="12" t="str">
        <f>LOWER(SUBSTITUTE(SUBSTITUTE(SUBSTITUTE(SUBSTITUTE(SUBSTITUTE(SUBSTITUTE(SUBSTITUTE(SUBSTITUTE(Table2[[#This Row],[NAMA BARANG]]," ",""),"""",""),"-",""),"/",""),"(",""),")",""),"&amp;",""),",",""))</f>
        <v>asahanmeja826kotakmotif</v>
      </c>
      <c r="C163" s="25" t="s">
        <v>296</v>
      </c>
      <c r="D163" s="26">
        <v>25</v>
      </c>
      <c r="E163" s="26" t="s">
        <v>284</v>
      </c>
      <c r="F163" s="80">
        <f>IF(Table2[[#This Row],[M5B]]="",Table2[[#This Row],[M5B_h]],SUM(Table2[[#This Row],[M5B_h]],Table2[[#This Row],[M5B]]))</f>
        <v>25</v>
      </c>
      <c r="H163" s="13" t="str">
        <f>IF(Table2[[#This Row],[M1A]]="","",Table2[[#This Row],[M1A]]-Table2[[#This Row],[AWAL]])</f>
        <v/>
      </c>
      <c r="J163" s="13" t="str">
        <f>IF(Table2[[#This Row],[M2A]]="","",SUM(Table2[[#This Row],[M2A]]-Table2[[#This Row],[M2B_h]]))</f>
        <v/>
      </c>
      <c r="L163" s="13" t="str">
        <f>IF(Table2[[#This Row],[M3A]]="","",SUM(Table2[[#This Row],[M3A]]-Table2[[#This Row],[M3B_h]]))</f>
        <v/>
      </c>
      <c r="N163" s="13" t="str">
        <f>IF(Table2[[#This Row],[M4A]]="","",SUM(Table2[[#This Row],[M4A]]-Table2[[#This Row],[M4B_h]]))</f>
        <v/>
      </c>
      <c r="O163" s="15"/>
      <c r="P163" s="15" t="str">
        <f>IF(Table2[[#This Row],[M5A]]="","",SUM(Table2[[#This Row],[M5A]]-Table2[[#This Row],[M5B_h]]))</f>
        <v/>
      </c>
      <c r="Q163" s="15">
        <f>SUM(Table2[[#This Row],[AWAL]],Table2[[#This Row],[M1B]])</f>
        <v>25</v>
      </c>
      <c r="R163" s="15">
        <f>SUM(Table2[[#This Row],[M2B]],Table2[[#This Row],[M2B_h]])</f>
        <v>25</v>
      </c>
      <c r="S163" s="15">
        <f>SUM(Table2[[#This Row],[M3B]],Table2[[#This Row],[M3B_h]])</f>
        <v>25</v>
      </c>
      <c r="T163" s="15">
        <f>SUM(Table2[[#This Row],[M4B]],Table2[[#This Row],[M4B_h]])</f>
        <v>25</v>
      </c>
    </row>
    <row r="164" spans="1:20">
      <c r="A164" s="12">
        <f>IF(Table2[[#This Row],[TT]]&lt;1,"",COUNT($A$2:$A163)+1)</f>
        <v>145</v>
      </c>
      <c r="B164" s="12" t="str">
        <f>LOWER(SUBSTITUTE(SUBSTITUTE(SUBSTITUTE(SUBSTITUTE(SUBSTITUTE(SUBSTITUTE(SUBSTITUTE(SUBSTITUTE(Table2[[#This Row],[NAMA BARANG]]," ",""),"""",""),"-",""),"/",""),"(",""),")",""),"&amp;",""),",",""))</f>
        <v>asahanmeja8621dragon</v>
      </c>
      <c r="C164" s="18" t="s">
        <v>297</v>
      </c>
      <c r="D164" s="19">
        <v>6</v>
      </c>
      <c r="E164" s="19" t="s">
        <v>39</v>
      </c>
      <c r="F164" s="80">
        <f>IF(Table2[[#This Row],[M5B]]="",Table2[[#This Row],[M5B_h]],SUM(Table2[[#This Row],[M5B_h]],Table2[[#This Row],[M5B]]))</f>
        <v>6</v>
      </c>
      <c r="H164" s="13" t="str">
        <f>IF(Table2[[#This Row],[M1A]]="","",Table2[[#This Row],[M1A]]-Table2[[#This Row],[AWAL]])</f>
        <v/>
      </c>
      <c r="J164" s="13" t="str">
        <f>IF(Table2[[#This Row],[M2A]]="","",SUM(Table2[[#This Row],[M2A]]-Table2[[#This Row],[M2B_h]]))</f>
        <v/>
      </c>
      <c r="L164" s="13" t="str">
        <f>IF(Table2[[#This Row],[M3A]]="","",SUM(Table2[[#This Row],[M3A]]-Table2[[#This Row],[M3B_h]]))</f>
        <v/>
      </c>
      <c r="N164" s="13" t="str">
        <f>IF(Table2[[#This Row],[M4A]]="","",SUM(Table2[[#This Row],[M4A]]-Table2[[#This Row],[M4B_h]]))</f>
        <v/>
      </c>
      <c r="O164" s="15"/>
      <c r="P164" s="15" t="str">
        <f>IF(Table2[[#This Row],[M5A]]="","",SUM(Table2[[#This Row],[M5A]]-Table2[[#This Row],[M5B_h]]))</f>
        <v/>
      </c>
      <c r="Q164" s="15">
        <f>SUM(Table2[[#This Row],[AWAL]],Table2[[#This Row],[M1B]])</f>
        <v>6</v>
      </c>
      <c r="R164" s="15">
        <f>SUM(Table2[[#This Row],[M2B]],Table2[[#This Row],[M2B_h]])</f>
        <v>6</v>
      </c>
      <c r="S164" s="15">
        <f>SUM(Table2[[#This Row],[M3B]],Table2[[#This Row],[M3B_h]])</f>
        <v>6</v>
      </c>
      <c r="T164" s="15">
        <f>SUM(Table2[[#This Row],[M4B]],Table2[[#This Row],[M4B_h]])</f>
        <v>6</v>
      </c>
    </row>
    <row r="165" spans="1:20">
      <c r="A165" s="12">
        <f>IF(Table2[[#This Row],[TT]]&lt;1,"",COUNT($A$2:$A164)+1)</f>
        <v>146</v>
      </c>
      <c r="B165" s="12" t="str">
        <f>LOWER(SUBSTITUTE(SUBSTITUTE(SUBSTITUTE(SUBSTITUTE(SUBSTITUTE(SUBSTITUTE(SUBSTITUTE(SUBSTITUTE(Table2[[#This Row],[NAMA BARANG]]," ",""),"""",""),"-",""),"/",""),"(",""),")",""),"&amp;",""),",",""))</f>
        <v>asahanmeja8803</v>
      </c>
      <c r="C165" s="18" t="s">
        <v>298</v>
      </c>
      <c r="D165" s="19"/>
      <c r="E165" s="19" t="s">
        <v>39</v>
      </c>
      <c r="F165" s="80">
        <f>IF(Table2[[#This Row],[M5B]]="",Table2[[#This Row],[M5B_h]],SUM(Table2[[#This Row],[M5B_h]],Table2[[#This Row],[M5B]]))</f>
        <v>4</v>
      </c>
      <c r="H165" s="13" t="str">
        <f>IF(Table2[[#This Row],[M1A]]="","",Table2[[#This Row],[M1A]]-Table2[[#This Row],[AWAL]])</f>
        <v/>
      </c>
      <c r="J165" s="13" t="str">
        <f>IF(Table2[[#This Row],[M2A]]="","",SUM(Table2[[#This Row],[M2A]]-Table2[[#This Row],[M2B_h]]))</f>
        <v/>
      </c>
      <c r="K165" s="13">
        <v>4</v>
      </c>
      <c r="L165" s="13">
        <f>IF(Table2[[#This Row],[M3A]]="","",SUM(Table2[[#This Row],[M3A]]-Table2[[#This Row],[M3B_h]]))</f>
        <v>4</v>
      </c>
      <c r="N165" s="13" t="str">
        <f>IF(Table2[[#This Row],[M4A]]="","",SUM(Table2[[#This Row],[M4A]]-Table2[[#This Row],[M4B_h]]))</f>
        <v/>
      </c>
      <c r="O165" s="15"/>
      <c r="P165" s="15" t="str">
        <f>IF(Table2[[#This Row],[M5A]]="","",SUM(Table2[[#This Row],[M5A]]-Table2[[#This Row],[M5B_h]]))</f>
        <v/>
      </c>
      <c r="Q165" s="15">
        <f>SUM(Table2[[#This Row],[AWAL]],Table2[[#This Row],[M1B]])</f>
        <v>0</v>
      </c>
      <c r="R165" s="15">
        <f>SUM(Table2[[#This Row],[M2B]],Table2[[#This Row],[M2B_h]])</f>
        <v>0</v>
      </c>
      <c r="S165" s="15">
        <f>SUM(Table2[[#This Row],[M3B]],Table2[[#This Row],[M3B_h]])</f>
        <v>4</v>
      </c>
      <c r="T165" s="15">
        <f>SUM(Table2[[#This Row],[M4B]],Table2[[#This Row],[M4B_h]])</f>
        <v>4</v>
      </c>
    </row>
    <row r="166" spans="1:20">
      <c r="A166" s="12">
        <f>IF(Table2[[#This Row],[TT]]&lt;1,"",COUNT($A$2:$A165)+1)</f>
        <v>147</v>
      </c>
      <c r="B166" s="12" t="str">
        <f>LOWER(SUBSTITUTE(SUBSTITUTE(SUBSTITUTE(SUBSTITUTE(SUBSTITUTE(SUBSTITUTE(SUBSTITUTE(SUBSTITUTE(Table2[[#This Row],[NAMA BARANG]]," ",""),"""",""),"-",""),"/",""),"(",""),")",""),"&amp;",""),",",""))</f>
        <v>asahanmeja8808ablk</v>
      </c>
      <c r="C166" s="18" t="s">
        <v>299</v>
      </c>
      <c r="D166" s="19">
        <v>1</v>
      </c>
      <c r="E166" s="19" t="s">
        <v>58</v>
      </c>
      <c r="F166" s="80">
        <f>IF(Table2[[#This Row],[M5B]]="",Table2[[#This Row],[M5B_h]],SUM(Table2[[#This Row],[M5B_h]],Table2[[#This Row],[M5B]]))</f>
        <v>1</v>
      </c>
      <c r="H166" s="13" t="str">
        <f>IF(Table2[[#This Row],[M1A]]="","",Table2[[#This Row],[M1A]]-Table2[[#This Row],[AWAL]])</f>
        <v/>
      </c>
      <c r="J166" s="13" t="str">
        <f>IF(Table2[[#This Row],[M2A]]="","",SUM(Table2[[#This Row],[M2A]]-Table2[[#This Row],[M2B_h]]))</f>
        <v/>
      </c>
      <c r="L166" s="13" t="str">
        <f>IF(Table2[[#This Row],[M3A]]="","",SUM(Table2[[#This Row],[M3A]]-Table2[[#This Row],[M3B_h]]))</f>
        <v/>
      </c>
      <c r="N166" s="13" t="str">
        <f>IF(Table2[[#This Row],[M4A]]="","",SUM(Table2[[#This Row],[M4A]]-Table2[[#This Row],[M4B_h]]))</f>
        <v/>
      </c>
      <c r="O166" s="15"/>
      <c r="P166" s="15" t="str">
        <f>IF(Table2[[#This Row],[M5A]]="","",SUM(Table2[[#This Row],[M5A]]-Table2[[#This Row],[M5B_h]]))</f>
        <v/>
      </c>
      <c r="Q166" s="15">
        <f>SUM(Table2[[#This Row],[AWAL]],Table2[[#This Row],[M1B]])</f>
        <v>1</v>
      </c>
      <c r="R166" s="15">
        <f>SUM(Table2[[#This Row],[M2B]],Table2[[#This Row],[M2B_h]])</f>
        <v>1</v>
      </c>
      <c r="S166" s="15">
        <f>SUM(Table2[[#This Row],[M3B]],Table2[[#This Row],[M3B_h]])</f>
        <v>1</v>
      </c>
      <c r="T166" s="15">
        <f>SUM(Table2[[#This Row],[M4B]],Table2[[#This Row],[M4B_h]])</f>
        <v>1</v>
      </c>
    </row>
    <row r="167" spans="1:20" ht="15">
      <c r="A167" s="103">
        <f>IF(Table2[[#This Row],[TT]]&lt;1,"",COUNT($A$2:$A166)+1)</f>
        <v>148</v>
      </c>
      <c r="B167" s="96" t="str">
        <f>LOWER(SUBSTITUTE(SUBSTITUTE(SUBSTITUTE(SUBSTITUTE(SUBSTITUTE(SUBSTITUTE(SUBSTITUTE(SUBSTITUTE(Table2[[#This Row],[NAMA BARANG]]," ",""),"""",""),"-",""),"/",""),"(",""),")",""),"&amp;",""),",",""))</f>
        <v>asahanmeja8909</v>
      </c>
      <c r="C167" s="9" t="s">
        <v>4287</v>
      </c>
      <c r="D167" s="98"/>
      <c r="E167" s="99" t="s">
        <v>2524</v>
      </c>
      <c r="F167" s="100">
        <f>IF(Table2[[#This Row],[M5B]]="",Table2[[#This Row],[M5B_h]],SUM(Table2[[#This Row],[M5B_h]],Table2[[#This Row],[M5B]]))</f>
        <v>4</v>
      </c>
      <c r="G167" s="101"/>
      <c r="H167" s="102" t="str">
        <f>IF(Table2[[#This Row],[M1A]]="","",Table2[[#This Row],[M1A]]-Table2[[#This Row],[AWAL]])</f>
        <v/>
      </c>
      <c r="I167" s="101"/>
      <c r="J167" s="102" t="str">
        <f>IF(Table2[[#This Row],[M2A]]="","",SUM(Table2[[#This Row],[M2A]]-Table2[[#This Row],[M2B_h]]))</f>
        <v/>
      </c>
      <c r="K167" s="101"/>
      <c r="L167" s="102" t="str">
        <f>IF(Table2[[#This Row],[M3A]]="","",SUM(Table2[[#This Row],[M3A]]-Table2[[#This Row],[M3B_h]]))</f>
        <v/>
      </c>
      <c r="M167" s="101">
        <v>4</v>
      </c>
      <c r="N167" s="102">
        <f>IF(Table2[[#This Row],[M4A]]="","",SUM(Table2[[#This Row],[M4A]]-Table2[[#This Row],[M4B_h]]))</f>
        <v>4</v>
      </c>
      <c r="O167" s="102"/>
      <c r="P167" s="102" t="str">
        <f>IF(Table2[[#This Row],[M5A]]="","",SUM(Table2[[#This Row],[M5A]]-Table2[[#This Row],[M5B_h]]))</f>
        <v/>
      </c>
      <c r="Q167" s="102">
        <f>SUM(Table2[[#This Row],[AWAL]],Table2[[#This Row],[M1B]])</f>
        <v>0</v>
      </c>
      <c r="R167" s="102">
        <f>SUM(Table2[[#This Row],[M2B]],Table2[[#This Row],[M2B_h]])</f>
        <v>0</v>
      </c>
      <c r="S167" s="102">
        <f>SUM(Table2[[#This Row],[M3B]],Table2[[#This Row],[M3B_h]])</f>
        <v>0</v>
      </c>
      <c r="T167" s="102">
        <f>SUM(Table2[[#This Row],[M4B]],Table2[[#This Row],[M4B_h]])</f>
        <v>4</v>
      </c>
    </row>
    <row r="168" spans="1:20" ht="15">
      <c r="A168" s="103">
        <f>IF(Table2[[#This Row],[TT]]&lt;1,"",COUNT($A$2:$A167)+1)</f>
        <v>149</v>
      </c>
      <c r="B168" s="96" t="str">
        <f>LOWER(SUBSTITUTE(SUBSTITUTE(SUBSTITUTE(SUBSTITUTE(SUBSTITUTE(SUBSTITUTE(SUBSTITUTE(SUBSTITUTE(Table2[[#This Row],[NAMA BARANG]]," ",""),"""",""),"-",""),"/",""),"(",""),")",""),"&amp;",""),",",""))</f>
        <v>asahanmeja8909</v>
      </c>
      <c r="C168" s="9" t="s">
        <v>4287</v>
      </c>
      <c r="D168" s="98"/>
      <c r="E168" s="99" t="s">
        <v>4288</v>
      </c>
      <c r="F168" s="100">
        <f>IF(Table2[[#This Row],[M5B]]="",Table2[[#This Row],[M5B_h]],SUM(Table2[[#This Row],[M5B_h]],Table2[[#This Row],[M5B]]))</f>
        <v>1</v>
      </c>
      <c r="G168" s="101"/>
      <c r="H168" s="102" t="str">
        <f>IF(Table2[[#This Row],[M1A]]="","",Table2[[#This Row],[M1A]]-Table2[[#This Row],[AWAL]])</f>
        <v/>
      </c>
      <c r="I168" s="101"/>
      <c r="J168" s="102" t="str">
        <f>IF(Table2[[#This Row],[M2A]]="","",SUM(Table2[[#This Row],[M2A]]-Table2[[#This Row],[M2B_h]]))</f>
        <v/>
      </c>
      <c r="K168" s="101"/>
      <c r="L168" s="102" t="str">
        <f>IF(Table2[[#This Row],[M3A]]="","",SUM(Table2[[#This Row],[M3A]]-Table2[[#This Row],[M3B_h]]))</f>
        <v/>
      </c>
      <c r="M168" s="101">
        <v>1</v>
      </c>
      <c r="N168" s="102">
        <f>IF(Table2[[#This Row],[M4A]]="","",SUM(Table2[[#This Row],[M4A]]-Table2[[#This Row],[M4B_h]]))</f>
        <v>1</v>
      </c>
      <c r="O168" s="102"/>
      <c r="P168" s="102" t="str">
        <f>IF(Table2[[#This Row],[M5A]]="","",SUM(Table2[[#This Row],[M5A]]-Table2[[#This Row],[M5B_h]]))</f>
        <v/>
      </c>
      <c r="Q168" s="102">
        <f>SUM(Table2[[#This Row],[AWAL]],Table2[[#This Row],[M1B]])</f>
        <v>0</v>
      </c>
      <c r="R168" s="102">
        <f>SUM(Table2[[#This Row],[M2B]],Table2[[#This Row],[M2B_h]])</f>
        <v>0</v>
      </c>
      <c r="S168" s="102">
        <f>SUM(Table2[[#This Row],[M3B]],Table2[[#This Row],[M3B_h]])</f>
        <v>0</v>
      </c>
      <c r="T168" s="102">
        <f>SUM(Table2[[#This Row],[M4B]],Table2[[#This Row],[M4B_h]])</f>
        <v>1</v>
      </c>
    </row>
    <row r="169" spans="1:20">
      <c r="A169" s="12">
        <f>IF(Table2[[#This Row],[TT]]&lt;1,"",COUNT($A$2:$A168)+1)</f>
        <v>150</v>
      </c>
      <c r="B169" s="12" t="str">
        <f>LOWER(SUBSTITUTE(SUBSTITUTE(SUBSTITUTE(SUBSTITUTE(SUBSTITUTE(SUBSTITUTE(SUBSTITUTE(SUBSTITUTE(Table2[[#This Row],[NAMA BARANG]]," ",""),"""",""),"-",""),"/",""),"(",""),")",""),"&amp;",""),",",""))</f>
        <v>asahanmeja9163</v>
      </c>
      <c r="C169" s="18" t="s">
        <v>300</v>
      </c>
      <c r="D169" s="19">
        <v>8</v>
      </c>
      <c r="E169" s="19" t="s">
        <v>88</v>
      </c>
      <c r="F169" s="80">
        <f>IF(Table2[[#This Row],[M5B]]="",Table2[[#This Row],[M5B_h]],SUM(Table2[[#This Row],[M5B_h]],Table2[[#This Row],[M5B]]))</f>
        <v>8</v>
      </c>
      <c r="H169" s="13" t="str">
        <f>IF(Table2[[#This Row],[M1A]]="","",Table2[[#This Row],[M1A]]-Table2[[#This Row],[AWAL]])</f>
        <v/>
      </c>
      <c r="J169" s="13" t="str">
        <f>IF(Table2[[#This Row],[M2A]]="","",SUM(Table2[[#This Row],[M2A]]-Table2[[#This Row],[M2B_h]]))</f>
        <v/>
      </c>
      <c r="L169" s="13" t="str">
        <f>IF(Table2[[#This Row],[M3A]]="","",SUM(Table2[[#This Row],[M3A]]-Table2[[#This Row],[M3B_h]]))</f>
        <v/>
      </c>
      <c r="N169" s="13" t="str">
        <f>IF(Table2[[#This Row],[M4A]]="","",SUM(Table2[[#This Row],[M4A]]-Table2[[#This Row],[M4B_h]]))</f>
        <v/>
      </c>
      <c r="O169" s="15"/>
      <c r="P169" s="15" t="str">
        <f>IF(Table2[[#This Row],[M5A]]="","",SUM(Table2[[#This Row],[M5A]]-Table2[[#This Row],[M5B_h]]))</f>
        <v/>
      </c>
      <c r="Q169" s="15">
        <f>SUM(Table2[[#This Row],[AWAL]],Table2[[#This Row],[M1B]])</f>
        <v>8</v>
      </c>
      <c r="R169" s="15">
        <f>SUM(Table2[[#This Row],[M2B]],Table2[[#This Row],[M2B_h]])</f>
        <v>8</v>
      </c>
      <c r="S169" s="15">
        <f>SUM(Table2[[#This Row],[M3B]],Table2[[#This Row],[M3B_h]])</f>
        <v>8</v>
      </c>
      <c r="T169" s="15">
        <f>SUM(Table2[[#This Row],[M4B]],Table2[[#This Row],[M4B_h]])</f>
        <v>8</v>
      </c>
    </row>
    <row r="170" spans="1:20">
      <c r="A170" s="12">
        <f>IF(Table2[[#This Row],[TT]]&lt;1,"",COUNT($A$2:$A169)+1)</f>
        <v>151</v>
      </c>
      <c r="B170" s="12" t="str">
        <f>LOWER(SUBSTITUTE(SUBSTITUTE(SUBSTITUTE(SUBSTITUTE(SUBSTITUTE(SUBSTITUTE(SUBSTITUTE(SUBSTITUTE(Table2[[#This Row],[NAMA BARANG]]," ",""),"""",""),"-",""),"/",""),"(",""),")",""),"&amp;",""),",",""))</f>
        <v>asahanmeja9233</v>
      </c>
      <c r="C170" s="18" t="s">
        <v>2460</v>
      </c>
      <c r="D170" s="19">
        <v>16</v>
      </c>
      <c r="E170" s="19" t="s">
        <v>2678</v>
      </c>
      <c r="F170" s="80">
        <f>IF(Table2[[#This Row],[M5B]]="",Table2[[#This Row],[M5B_h]],SUM(Table2[[#This Row],[M5B_h]],Table2[[#This Row],[M5B]]))</f>
        <v>16</v>
      </c>
      <c r="H170" s="13" t="str">
        <f>IF(Table2[[#This Row],[M1A]]="","",Table2[[#This Row],[M1A]]-Table2[[#This Row],[AWAL]])</f>
        <v/>
      </c>
      <c r="J170" s="13" t="str">
        <f>IF(Table2[[#This Row],[M2A]]="","",SUM(Table2[[#This Row],[M2A]]-Table2[[#This Row],[M2B_h]]))</f>
        <v/>
      </c>
      <c r="L170" s="13" t="str">
        <f>IF(Table2[[#This Row],[M3A]]="","",SUM(Table2[[#This Row],[M3A]]-Table2[[#This Row],[M3B_h]]))</f>
        <v/>
      </c>
      <c r="N170" s="13" t="str">
        <f>IF(Table2[[#This Row],[M4A]]="","",SUM(Table2[[#This Row],[M4A]]-Table2[[#This Row],[M4B_h]]))</f>
        <v/>
      </c>
      <c r="O170" s="15"/>
      <c r="P170" s="15" t="str">
        <f>IF(Table2[[#This Row],[M5A]]="","",SUM(Table2[[#This Row],[M5A]]-Table2[[#This Row],[M5B_h]]))</f>
        <v/>
      </c>
      <c r="Q170" s="15">
        <f>SUM(Table2[[#This Row],[AWAL]],Table2[[#This Row],[M1B]])</f>
        <v>16</v>
      </c>
      <c r="R170" s="15">
        <f>SUM(Table2[[#This Row],[M2B]],Table2[[#This Row],[M2B_h]])</f>
        <v>16</v>
      </c>
      <c r="S170" s="15">
        <f>SUM(Table2[[#This Row],[M3B]],Table2[[#This Row],[M3B_h]])</f>
        <v>16</v>
      </c>
      <c r="T170" s="15">
        <f>SUM(Table2[[#This Row],[M4B]],Table2[[#This Row],[M4B_h]])</f>
        <v>16</v>
      </c>
    </row>
    <row r="171" spans="1:20">
      <c r="A171" s="12">
        <f>IF(Table2[[#This Row],[TT]]&lt;1,"",COUNT($A$2:$A170)+1)</f>
        <v>152</v>
      </c>
      <c r="B171" s="12" t="str">
        <f>LOWER(SUBSTITUTE(SUBSTITUTE(SUBSTITUTE(SUBSTITUTE(SUBSTITUTE(SUBSTITUTE(SUBSTITUTE(SUBSTITUTE(Table2[[#This Row],[NAMA BARANG]]," ",""),"""",""),"-",""),"/",""),"(",""),")",""),"&amp;",""),",",""))</f>
        <v>asahanmejaa33</v>
      </c>
      <c r="C171" s="18" t="s">
        <v>2758</v>
      </c>
      <c r="D171" s="19">
        <v>21</v>
      </c>
      <c r="E171" s="19" t="s">
        <v>2524</v>
      </c>
      <c r="F171" s="80">
        <f>IF(Table2[[#This Row],[M5B]]="",Table2[[#This Row],[M5B_h]],SUM(Table2[[#This Row],[M5B_h]],Table2[[#This Row],[M5B]]))</f>
        <v>21</v>
      </c>
      <c r="H171" s="13" t="str">
        <f>IF(Table2[[#This Row],[M1A]]="","",Table2[[#This Row],[M1A]]-Table2[[#This Row],[AWAL]])</f>
        <v/>
      </c>
      <c r="J171" s="13" t="str">
        <f>IF(Table2[[#This Row],[M2A]]="","",SUM(Table2[[#This Row],[M2A]]-Table2[[#This Row],[M2B_h]]))</f>
        <v/>
      </c>
      <c r="L171" s="13" t="str">
        <f>IF(Table2[[#This Row],[M3A]]="","",SUM(Table2[[#This Row],[M3A]]-Table2[[#This Row],[M3B_h]]))</f>
        <v/>
      </c>
      <c r="N171" s="13" t="str">
        <f>IF(Table2[[#This Row],[M4A]]="","",SUM(Table2[[#This Row],[M4A]]-Table2[[#This Row],[M4B_h]]))</f>
        <v/>
      </c>
      <c r="O171" s="15"/>
      <c r="P171" s="15" t="str">
        <f>IF(Table2[[#This Row],[M5A]]="","",SUM(Table2[[#This Row],[M5A]]-Table2[[#This Row],[M5B_h]]))</f>
        <v/>
      </c>
      <c r="Q171" s="15">
        <f>SUM(Table2[[#This Row],[AWAL]],Table2[[#This Row],[M1B]])</f>
        <v>21</v>
      </c>
      <c r="R171" s="15">
        <f>SUM(Table2[[#This Row],[M2B]],Table2[[#This Row],[M2B_h]])</f>
        <v>21</v>
      </c>
      <c r="S171" s="15">
        <f>SUM(Table2[[#This Row],[M3B]],Table2[[#This Row],[M3B_h]])</f>
        <v>21</v>
      </c>
      <c r="T171" s="15">
        <f>SUM(Table2[[#This Row],[M4B]],Table2[[#This Row],[M4B_h]])</f>
        <v>21</v>
      </c>
    </row>
    <row r="172" spans="1:20">
      <c r="A172" s="12">
        <f>IF(Table2[[#This Row],[TT]]&lt;1,"",COUNT($A$2:$A171)+1)</f>
        <v>153</v>
      </c>
      <c r="B172" s="12" t="str">
        <f>LOWER(SUBSTITUTE(SUBSTITUTE(SUBSTITUTE(SUBSTITUTE(SUBSTITUTE(SUBSTITUTE(SUBSTITUTE(SUBSTITUTE(Table2[[#This Row],[NAMA BARANG]]," ",""),"""",""),"-",""),"/",""),"(",""),")",""),"&amp;",""),",",""))</f>
        <v>asahanmejaa002</v>
      </c>
      <c r="C172" s="18" t="s">
        <v>301</v>
      </c>
      <c r="D172" s="19">
        <v>2</v>
      </c>
      <c r="E172" s="19" t="s">
        <v>39</v>
      </c>
      <c r="F172" s="80">
        <f>IF(Table2[[#This Row],[M5B]]="",Table2[[#This Row],[M5B_h]],SUM(Table2[[#This Row],[M5B_h]],Table2[[#This Row],[M5B]]))</f>
        <v>2</v>
      </c>
      <c r="H172" s="13" t="str">
        <f>IF(Table2[[#This Row],[M1A]]="","",Table2[[#This Row],[M1A]]-Table2[[#This Row],[AWAL]])</f>
        <v/>
      </c>
      <c r="J172" s="13" t="str">
        <f>IF(Table2[[#This Row],[M2A]]="","",SUM(Table2[[#This Row],[M2A]]-Table2[[#This Row],[M2B_h]]))</f>
        <v/>
      </c>
      <c r="L172" s="13" t="str">
        <f>IF(Table2[[#This Row],[M3A]]="","",SUM(Table2[[#This Row],[M3A]]-Table2[[#This Row],[M3B_h]]))</f>
        <v/>
      </c>
      <c r="N172" s="13" t="str">
        <f>IF(Table2[[#This Row],[M4A]]="","",SUM(Table2[[#This Row],[M4A]]-Table2[[#This Row],[M4B_h]]))</f>
        <v/>
      </c>
      <c r="O172" s="15"/>
      <c r="P172" s="15" t="str">
        <f>IF(Table2[[#This Row],[M5A]]="","",SUM(Table2[[#This Row],[M5A]]-Table2[[#This Row],[M5B_h]]))</f>
        <v/>
      </c>
      <c r="Q172" s="15">
        <f>SUM(Table2[[#This Row],[AWAL]],Table2[[#This Row],[M1B]])</f>
        <v>2</v>
      </c>
      <c r="R172" s="15">
        <f>SUM(Table2[[#This Row],[M2B]],Table2[[#This Row],[M2B_h]])</f>
        <v>2</v>
      </c>
      <c r="S172" s="15">
        <f>SUM(Table2[[#This Row],[M3B]],Table2[[#This Row],[M3B_h]])</f>
        <v>2</v>
      </c>
      <c r="T172" s="15">
        <f>SUM(Table2[[#This Row],[M4B]],Table2[[#This Row],[M4B_h]])</f>
        <v>2</v>
      </c>
    </row>
    <row r="173" spans="1:20">
      <c r="A173" s="12">
        <f>IF(Table2[[#This Row],[TT]]&lt;1,"",COUNT($A$2:$A172)+1)</f>
        <v>154</v>
      </c>
      <c r="B173" s="12" t="str">
        <f>LOWER(SUBSTITUTE(SUBSTITUTE(SUBSTITUTE(SUBSTITUTE(SUBSTITUTE(SUBSTITUTE(SUBSTITUTE(SUBSTITUTE(Table2[[#This Row],[NAMA BARANG]]," ",""),"""",""),"-",""),"/",""),"(",""),")",""),"&amp;",""),",",""))</f>
        <v>asahanmejacl204</v>
      </c>
      <c r="C173" s="18" t="s">
        <v>302</v>
      </c>
      <c r="D173" s="19">
        <v>2</v>
      </c>
      <c r="E173" s="19" t="s">
        <v>58</v>
      </c>
      <c r="F173" s="80">
        <f>IF(Table2[[#This Row],[M5B]]="",Table2[[#This Row],[M5B_h]],SUM(Table2[[#This Row],[M5B_h]],Table2[[#This Row],[M5B]]))</f>
        <v>2</v>
      </c>
      <c r="H173" s="13" t="str">
        <f>IF(Table2[[#This Row],[M1A]]="","",Table2[[#This Row],[M1A]]-Table2[[#This Row],[AWAL]])</f>
        <v/>
      </c>
      <c r="J173" s="13" t="str">
        <f>IF(Table2[[#This Row],[M2A]]="","",SUM(Table2[[#This Row],[M2A]]-Table2[[#This Row],[M2B_h]]))</f>
        <v/>
      </c>
      <c r="L173" s="13" t="str">
        <f>IF(Table2[[#This Row],[M3A]]="","",SUM(Table2[[#This Row],[M3A]]-Table2[[#This Row],[M3B_h]]))</f>
        <v/>
      </c>
      <c r="N173" s="13" t="str">
        <f>IF(Table2[[#This Row],[M4A]]="","",SUM(Table2[[#This Row],[M4A]]-Table2[[#This Row],[M4B_h]]))</f>
        <v/>
      </c>
      <c r="O173" s="15"/>
      <c r="P173" s="15" t="str">
        <f>IF(Table2[[#This Row],[M5A]]="","",SUM(Table2[[#This Row],[M5A]]-Table2[[#This Row],[M5B_h]]))</f>
        <v/>
      </c>
      <c r="Q173" s="15">
        <f>SUM(Table2[[#This Row],[AWAL]],Table2[[#This Row],[M1B]])</f>
        <v>2</v>
      </c>
      <c r="R173" s="15">
        <f>SUM(Table2[[#This Row],[M2B]],Table2[[#This Row],[M2B_h]])</f>
        <v>2</v>
      </c>
      <c r="S173" s="15">
        <f>SUM(Table2[[#This Row],[M3B]],Table2[[#This Row],[M3B_h]])</f>
        <v>2</v>
      </c>
      <c r="T173" s="15">
        <f>SUM(Table2[[#This Row],[M4B]],Table2[[#This Row],[M4B_h]])</f>
        <v>2</v>
      </c>
    </row>
    <row r="174" spans="1:20">
      <c r="A174" s="12" t="str">
        <f>IF(Table2[[#This Row],[TT]]&lt;1,"",COUNT($A$2:$A173)+1)</f>
        <v/>
      </c>
      <c r="B174" s="12" t="str">
        <f>LOWER(SUBSTITUTE(SUBSTITUTE(SUBSTITUTE(SUBSTITUTE(SUBSTITUTE(SUBSTITUTE(SUBSTITUTE(SUBSTITUTE(Table2[[#This Row],[NAMA BARANG]]," ",""),"""",""),"-",""),"/",""),"(",""),")",""),"&amp;",""),",",""))</f>
        <v>asahanmejas227telephone</v>
      </c>
      <c r="C174" s="18" t="s">
        <v>303</v>
      </c>
      <c r="D174" s="19"/>
      <c r="E174" s="19" t="s">
        <v>11</v>
      </c>
      <c r="F174" s="80">
        <f>IF(Table2[[#This Row],[M5B]]="",Table2[[#This Row],[M5B_h]],SUM(Table2[[#This Row],[M5B_h]],Table2[[#This Row],[M5B]]))</f>
        <v>0</v>
      </c>
      <c r="H174" s="13" t="str">
        <f>IF(Table2[[#This Row],[M1A]]="","",Table2[[#This Row],[M1A]]-Table2[[#This Row],[AWAL]])</f>
        <v/>
      </c>
      <c r="J174" s="13" t="str">
        <f>IF(Table2[[#This Row],[M2A]]="","",SUM(Table2[[#This Row],[M2A]]-Table2[[#This Row],[M2B_h]]))</f>
        <v/>
      </c>
      <c r="L174" s="13" t="str">
        <f>IF(Table2[[#This Row],[M3A]]="","",SUM(Table2[[#This Row],[M3A]]-Table2[[#This Row],[M3B_h]]))</f>
        <v/>
      </c>
      <c r="N174" s="13" t="str">
        <f>IF(Table2[[#This Row],[M4A]]="","",SUM(Table2[[#This Row],[M4A]]-Table2[[#This Row],[M4B_h]]))</f>
        <v/>
      </c>
      <c r="O174" s="15"/>
      <c r="P174" s="15" t="str">
        <f>IF(Table2[[#This Row],[M5A]]="","",SUM(Table2[[#This Row],[M5A]]-Table2[[#This Row],[M5B_h]]))</f>
        <v/>
      </c>
      <c r="Q174" s="15">
        <f>SUM(Table2[[#This Row],[AWAL]],Table2[[#This Row],[M1B]])</f>
        <v>0</v>
      </c>
      <c r="R174" s="15">
        <f>SUM(Table2[[#This Row],[M2B]],Table2[[#This Row],[M2B_h]])</f>
        <v>0</v>
      </c>
      <c r="S174" s="15">
        <f>SUM(Table2[[#This Row],[M3B]],Table2[[#This Row],[M3B_h]])</f>
        <v>0</v>
      </c>
      <c r="T174" s="15">
        <f>SUM(Table2[[#This Row],[M4B]],Table2[[#This Row],[M4B_h]])</f>
        <v>0</v>
      </c>
    </row>
    <row r="175" spans="1:20">
      <c r="A175" s="12">
        <f>IF(Table2[[#This Row],[TT]]&lt;1,"",COUNT($A$2:$A174)+1)</f>
        <v>155</v>
      </c>
      <c r="B175" s="12" t="str">
        <f>LOWER(SUBSTITUTE(SUBSTITUTE(SUBSTITUTE(SUBSTITUTE(SUBSTITUTE(SUBSTITUTE(SUBSTITUTE(SUBSTITUTE(Table2[[#This Row],[NAMA BARANG]]," ",""),"""",""),"-",""),"/",""),"(",""),")",""),"&amp;",""),",",""))</f>
        <v>asahanmejas229egg</v>
      </c>
      <c r="C175" s="18" t="s">
        <v>304</v>
      </c>
      <c r="D175" s="19">
        <v>3</v>
      </c>
      <c r="E175" s="19" t="s">
        <v>58</v>
      </c>
      <c r="F175" s="80">
        <f>IF(Table2[[#This Row],[M5B]]="",Table2[[#This Row],[M5B_h]],SUM(Table2[[#This Row],[M5B_h]],Table2[[#This Row],[M5B]]))</f>
        <v>3</v>
      </c>
      <c r="H175" s="13" t="str">
        <f>IF(Table2[[#This Row],[M1A]]="","",Table2[[#This Row],[M1A]]-Table2[[#This Row],[AWAL]])</f>
        <v/>
      </c>
      <c r="J175" s="13" t="str">
        <f>IF(Table2[[#This Row],[M2A]]="","",SUM(Table2[[#This Row],[M2A]]-Table2[[#This Row],[M2B_h]]))</f>
        <v/>
      </c>
      <c r="L175" s="13" t="str">
        <f>IF(Table2[[#This Row],[M3A]]="","",SUM(Table2[[#This Row],[M3A]]-Table2[[#This Row],[M3B_h]]))</f>
        <v/>
      </c>
      <c r="N175" s="13" t="str">
        <f>IF(Table2[[#This Row],[M4A]]="","",SUM(Table2[[#This Row],[M4A]]-Table2[[#This Row],[M4B_h]]))</f>
        <v/>
      </c>
      <c r="O175" s="15"/>
      <c r="P175" s="15" t="str">
        <f>IF(Table2[[#This Row],[M5A]]="","",SUM(Table2[[#This Row],[M5A]]-Table2[[#This Row],[M5B_h]]))</f>
        <v/>
      </c>
      <c r="Q175" s="15">
        <f>SUM(Table2[[#This Row],[AWAL]],Table2[[#This Row],[M1B]])</f>
        <v>3</v>
      </c>
      <c r="R175" s="15">
        <f>SUM(Table2[[#This Row],[M2B]],Table2[[#This Row],[M2B_h]])</f>
        <v>3</v>
      </c>
      <c r="S175" s="15">
        <f>SUM(Table2[[#This Row],[M3B]],Table2[[#This Row],[M3B_h]])</f>
        <v>3</v>
      </c>
      <c r="T175" s="15">
        <f>SUM(Table2[[#This Row],[M4B]],Table2[[#This Row],[M4B_h]])</f>
        <v>3</v>
      </c>
    </row>
    <row r="176" spans="1:20">
      <c r="A176" s="12" t="str">
        <f>IF(Table2[[#This Row],[TT]]&lt;1,"",COUNT($A$2:$A175)+1)</f>
        <v/>
      </c>
      <c r="B176" s="12" t="str">
        <f>LOWER(SUBSTITUTE(SUBSTITUTE(SUBSTITUTE(SUBSTITUTE(SUBSTITUTE(SUBSTITUTE(SUBSTITUTE(SUBSTITUTE(Table2[[#This Row],[NAMA BARANG]]," ",""),"""",""),"-",""),"/",""),"(",""),")",""),"&amp;",""),",",""))</f>
        <v>asahanmejas5226</v>
      </c>
      <c r="C176" s="18" t="s">
        <v>305</v>
      </c>
      <c r="D176" s="19"/>
      <c r="E176" s="19" t="s">
        <v>58</v>
      </c>
      <c r="F176" s="80">
        <f>IF(Table2[[#This Row],[M5B]]="",Table2[[#This Row],[M5B_h]],SUM(Table2[[#This Row],[M5B_h]],Table2[[#This Row],[M5B]]))</f>
        <v>0</v>
      </c>
      <c r="H176" s="13" t="str">
        <f>IF(Table2[[#This Row],[M1A]]="","",Table2[[#This Row],[M1A]]-Table2[[#This Row],[AWAL]])</f>
        <v/>
      </c>
      <c r="J176" s="13" t="str">
        <f>IF(Table2[[#This Row],[M2A]]="","",SUM(Table2[[#This Row],[M2A]]-Table2[[#This Row],[M2B_h]]))</f>
        <v/>
      </c>
      <c r="L176" s="13" t="str">
        <f>IF(Table2[[#This Row],[M3A]]="","",SUM(Table2[[#This Row],[M3A]]-Table2[[#This Row],[M3B_h]]))</f>
        <v/>
      </c>
      <c r="N176" s="13" t="str">
        <f>IF(Table2[[#This Row],[M4A]]="","",SUM(Table2[[#This Row],[M4A]]-Table2[[#This Row],[M4B_h]]))</f>
        <v/>
      </c>
      <c r="O176" s="15"/>
      <c r="P176" s="15" t="str">
        <f>IF(Table2[[#This Row],[M5A]]="","",SUM(Table2[[#This Row],[M5A]]-Table2[[#This Row],[M5B_h]]))</f>
        <v/>
      </c>
      <c r="Q176" s="15">
        <f>SUM(Table2[[#This Row],[AWAL]],Table2[[#This Row],[M1B]])</f>
        <v>0</v>
      </c>
      <c r="R176" s="15">
        <f>SUM(Table2[[#This Row],[M2B]],Table2[[#This Row],[M2B_h]])</f>
        <v>0</v>
      </c>
      <c r="S176" s="15">
        <f>SUM(Table2[[#This Row],[M3B]],Table2[[#This Row],[M3B_h]])</f>
        <v>0</v>
      </c>
      <c r="T176" s="15">
        <f>SUM(Table2[[#This Row],[M4B]],Table2[[#This Row],[M4B_h]])</f>
        <v>0</v>
      </c>
    </row>
    <row r="177" spans="1:20">
      <c r="A177" s="12">
        <f>IF(Table2[[#This Row],[TT]]&lt;1,"",COUNT($A$2:$A176)+1)</f>
        <v>156</v>
      </c>
      <c r="B177" s="12" t="str">
        <f>LOWER(SUBSTITUTE(SUBSTITUTE(SUBSTITUTE(SUBSTITUTE(SUBSTITUTE(SUBSTITUTE(SUBSTITUTE(SUBSTITUTE(Table2[[#This Row],[NAMA BARANG]]," ",""),"""",""),"-",""),"/",""),"(",""),")",""),"&amp;",""),",",""))</f>
        <v>asahanmejas5227</v>
      </c>
      <c r="C177" s="18" t="s">
        <v>306</v>
      </c>
      <c r="D177" s="19">
        <v>8</v>
      </c>
      <c r="E177" s="19" t="s">
        <v>58</v>
      </c>
      <c r="F177" s="80">
        <f>IF(Table2[[#This Row],[M5B]]="",Table2[[#This Row],[M5B_h]],SUM(Table2[[#This Row],[M5B_h]],Table2[[#This Row],[M5B]]))</f>
        <v>8</v>
      </c>
      <c r="H177" s="13" t="str">
        <f>IF(Table2[[#This Row],[M1A]]="","",Table2[[#This Row],[M1A]]-Table2[[#This Row],[AWAL]])</f>
        <v/>
      </c>
      <c r="J177" s="13" t="str">
        <f>IF(Table2[[#This Row],[M2A]]="","",SUM(Table2[[#This Row],[M2A]]-Table2[[#This Row],[M2B_h]]))</f>
        <v/>
      </c>
      <c r="L177" s="13" t="str">
        <f>IF(Table2[[#This Row],[M3A]]="","",SUM(Table2[[#This Row],[M3A]]-Table2[[#This Row],[M3B_h]]))</f>
        <v/>
      </c>
      <c r="N177" s="13" t="str">
        <f>IF(Table2[[#This Row],[M4A]]="","",SUM(Table2[[#This Row],[M4A]]-Table2[[#This Row],[M4B_h]]))</f>
        <v/>
      </c>
      <c r="O177" s="15"/>
      <c r="P177" s="15" t="str">
        <f>IF(Table2[[#This Row],[M5A]]="","",SUM(Table2[[#This Row],[M5A]]-Table2[[#This Row],[M5B_h]]))</f>
        <v/>
      </c>
      <c r="Q177" s="15">
        <f>SUM(Table2[[#This Row],[AWAL]],Table2[[#This Row],[M1B]])</f>
        <v>8</v>
      </c>
      <c r="R177" s="15">
        <f>SUM(Table2[[#This Row],[M2B]],Table2[[#This Row],[M2B_h]])</f>
        <v>8</v>
      </c>
      <c r="S177" s="15">
        <f>SUM(Table2[[#This Row],[M3B]],Table2[[#This Row],[M3B_h]])</f>
        <v>8</v>
      </c>
      <c r="T177" s="15">
        <f>SUM(Table2[[#This Row],[M4B]],Table2[[#This Row],[M4B_h]])</f>
        <v>8</v>
      </c>
    </row>
    <row r="178" spans="1:20">
      <c r="A178" s="16" t="str">
        <f>IF(Table2[[#This Row],[TT]]&lt;1,"",COUNT($A$2:$A177)+1)</f>
        <v/>
      </c>
      <c r="B178" s="16" t="str">
        <f>LOWER(SUBSTITUTE(SUBSTITUTE(SUBSTITUTE(SUBSTITUTE(SUBSTITUTE(SUBSTITUTE(SUBSTITUTE(SUBSTITUTE(Table2[[#This Row],[NAMA BARANG]]," ",""),"""",""),"-",""),"/",""),"(",""),")",""),"&amp;",""),",",""))</f>
        <v>asahanmejas233</v>
      </c>
      <c r="C178" s="18" t="s">
        <v>307</v>
      </c>
      <c r="D178" s="19">
        <v>1</v>
      </c>
      <c r="E178" s="19" t="s">
        <v>284</v>
      </c>
      <c r="F178" s="83">
        <f>IF(Table2[[#This Row],[M5B]]="",Table2[[#This Row],[M5B_h]],SUM(Table2[[#This Row],[M5B_h]],Table2[[#This Row],[M5B]]))</f>
        <v>0</v>
      </c>
      <c r="G178" s="17"/>
      <c r="H178" s="65" t="str">
        <f>IF(Table2[[#This Row],[M1A]]="","",Table2[[#This Row],[M1A]]-Table2[[#This Row],[AWAL]])</f>
        <v/>
      </c>
      <c r="I178" s="17">
        <v>0</v>
      </c>
      <c r="J178" s="65">
        <f>IF(Table2[[#This Row],[M2A]]="","",SUM(Table2[[#This Row],[M2A]]-Table2[[#This Row],[M2B_h]]))</f>
        <v>-1</v>
      </c>
      <c r="K178" s="17"/>
      <c r="L178" s="65" t="str">
        <f>IF(Table2[[#This Row],[M3A]]="","",SUM(Table2[[#This Row],[M3A]]-Table2[[#This Row],[M3B_h]]))</f>
        <v/>
      </c>
      <c r="M178" s="65"/>
      <c r="N178" s="65" t="str">
        <f>IF(Table2[[#This Row],[M4A]]="","",SUM(Table2[[#This Row],[M4A]]-Table2[[#This Row],[M4B_h]]))</f>
        <v/>
      </c>
      <c r="O178" s="15"/>
      <c r="P178" s="15" t="str">
        <f>IF(Table2[[#This Row],[M5A]]="","",SUM(Table2[[#This Row],[M5A]]-Table2[[#This Row],[M5B_h]]))</f>
        <v/>
      </c>
      <c r="Q178" s="15">
        <f>SUM(Table2[[#This Row],[AWAL]],Table2[[#This Row],[M1B]])</f>
        <v>1</v>
      </c>
      <c r="R178" s="15">
        <f>SUM(Table2[[#This Row],[M2B]],Table2[[#This Row],[M2B_h]])</f>
        <v>0</v>
      </c>
      <c r="S178" s="15">
        <f>SUM(Table2[[#This Row],[M3B]],Table2[[#This Row],[M3B_h]])</f>
        <v>0</v>
      </c>
      <c r="T178" s="15">
        <f>SUM(Table2[[#This Row],[M4B]],Table2[[#This Row],[M4B_h]])</f>
        <v>0</v>
      </c>
    </row>
    <row r="179" spans="1:20">
      <c r="A179" s="12">
        <f>IF(Table2[[#This Row],[TT]]&lt;1,"",COUNT($A$2:$A178)+1)</f>
        <v>157</v>
      </c>
      <c r="B179" s="12" t="str">
        <f>LOWER(SUBSTITUTE(SUBSTITUTE(SUBSTITUTE(SUBSTITUTE(SUBSTITUTE(SUBSTITUTE(SUBSTITUTE(SUBSTITUTE(Table2[[#This Row],[NAMA BARANG]]," ",""),"""",""),"-",""),"/",""),"(",""),")",""),"&amp;",""),",",""))</f>
        <v>asahanmejas530</v>
      </c>
      <c r="C179" s="18" t="s">
        <v>308</v>
      </c>
      <c r="D179" s="19">
        <v>2</v>
      </c>
      <c r="E179" s="19" t="s">
        <v>284</v>
      </c>
      <c r="F179" s="80">
        <f>IF(Table2[[#This Row],[M5B]]="",Table2[[#This Row],[M5B_h]],SUM(Table2[[#This Row],[M5B_h]],Table2[[#This Row],[M5B]]))</f>
        <v>2</v>
      </c>
      <c r="H179" s="13" t="str">
        <f>IF(Table2[[#This Row],[M1A]]="","",Table2[[#This Row],[M1A]]-Table2[[#This Row],[AWAL]])</f>
        <v/>
      </c>
      <c r="J179" s="13" t="str">
        <f>IF(Table2[[#This Row],[M2A]]="","",SUM(Table2[[#This Row],[M2A]]-Table2[[#This Row],[M2B_h]]))</f>
        <v/>
      </c>
      <c r="L179" s="13" t="str">
        <f>IF(Table2[[#This Row],[M3A]]="","",SUM(Table2[[#This Row],[M3A]]-Table2[[#This Row],[M3B_h]]))</f>
        <v/>
      </c>
      <c r="N179" s="13" t="str">
        <f>IF(Table2[[#This Row],[M4A]]="","",SUM(Table2[[#This Row],[M4A]]-Table2[[#This Row],[M4B_h]]))</f>
        <v/>
      </c>
      <c r="O179" s="15"/>
      <c r="P179" s="15" t="str">
        <f>IF(Table2[[#This Row],[M5A]]="","",SUM(Table2[[#This Row],[M5A]]-Table2[[#This Row],[M5B_h]]))</f>
        <v/>
      </c>
      <c r="Q179" s="15">
        <f>SUM(Table2[[#This Row],[AWAL]],Table2[[#This Row],[M1B]])</f>
        <v>2</v>
      </c>
      <c r="R179" s="15">
        <f>SUM(Table2[[#This Row],[M2B]],Table2[[#This Row],[M2B_h]])</f>
        <v>2</v>
      </c>
      <c r="S179" s="15">
        <f>SUM(Table2[[#This Row],[M3B]],Table2[[#This Row],[M3B_h]])</f>
        <v>2</v>
      </c>
      <c r="T179" s="15">
        <f>SUM(Table2[[#This Row],[M4B]],Table2[[#This Row],[M4B_h]])</f>
        <v>2</v>
      </c>
    </row>
    <row r="180" spans="1:20">
      <c r="A180" s="12">
        <f>IF(Table2[[#This Row],[TT]]&lt;1,"",COUNT($A$2:$A179)+1)</f>
        <v>158</v>
      </c>
      <c r="B180" s="12" t="str">
        <f>LOWER(SUBSTITUTE(SUBSTITUTE(SUBSTITUTE(SUBSTITUTE(SUBSTITUTE(SUBSTITUTE(SUBSTITUTE(SUBSTITUTE(Table2[[#This Row],[NAMA BARANG]]," ",""),"""",""),"-",""),"/",""),"(",""),")",""),"&amp;",""),",",""))</f>
        <v>asahanmejas558</v>
      </c>
      <c r="C180" s="18" t="s">
        <v>309</v>
      </c>
      <c r="D180" s="19">
        <v>9</v>
      </c>
      <c r="E180" s="19" t="s">
        <v>39</v>
      </c>
      <c r="F180" s="80">
        <f>IF(Table2[[#This Row],[M5B]]="",Table2[[#This Row],[M5B_h]],SUM(Table2[[#This Row],[M5B_h]],Table2[[#This Row],[M5B]]))</f>
        <v>9</v>
      </c>
      <c r="H180" s="13" t="str">
        <f>IF(Table2[[#This Row],[M1A]]="","",Table2[[#This Row],[M1A]]-Table2[[#This Row],[AWAL]])</f>
        <v/>
      </c>
      <c r="J180" s="13" t="str">
        <f>IF(Table2[[#This Row],[M2A]]="","",SUM(Table2[[#This Row],[M2A]]-Table2[[#This Row],[M2B_h]]))</f>
        <v/>
      </c>
      <c r="L180" s="13" t="str">
        <f>IF(Table2[[#This Row],[M3A]]="","",SUM(Table2[[#This Row],[M3A]]-Table2[[#This Row],[M3B_h]]))</f>
        <v/>
      </c>
      <c r="N180" s="13" t="str">
        <f>IF(Table2[[#This Row],[M4A]]="","",SUM(Table2[[#This Row],[M4A]]-Table2[[#This Row],[M4B_h]]))</f>
        <v/>
      </c>
      <c r="O180" s="15"/>
      <c r="P180" s="15" t="str">
        <f>IF(Table2[[#This Row],[M5A]]="","",SUM(Table2[[#This Row],[M5A]]-Table2[[#This Row],[M5B_h]]))</f>
        <v/>
      </c>
      <c r="Q180" s="15">
        <f>SUM(Table2[[#This Row],[AWAL]],Table2[[#This Row],[M1B]])</f>
        <v>9</v>
      </c>
      <c r="R180" s="15">
        <f>SUM(Table2[[#This Row],[M2B]],Table2[[#This Row],[M2B_h]])</f>
        <v>9</v>
      </c>
      <c r="S180" s="15">
        <f>SUM(Table2[[#This Row],[M3B]],Table2[[#This Row],[M3B_h]])</f>
        <v>9</v>
      </c>
      <c r="T180" s="15">
        <f>SUM(Table2[[#This Row],[M4B]],Table2[[#This Row],[M4B_h]])</f>
        <v>9</v>
      </c>
    </row>
    <row r="181" spans="1:20">
      <c r="A181" s="12">
        <f>IF(Table2[[#This Row],[TT]]&lt;1,"",COUNT($A$2:$A180)+1)</f>
        <v>159</v>
      </c>
      <c r="B181" s="12" t="str">
        <f>LOWER(SUBSTITUTE(SUBSTITUTE(SUBSTITUTE(SUBSTITUTE(SUBSTITUTE(SUBSTITUTE(SUBSTITUTE(SUBSTITUTE(Table2[[#This Row],[NAMA BARANG]]," ",""),"""",""),"-",""),"/",""),"(",""),")",""),"&amp;",""),",",""))</f>
        <v>asahanmejasx0057</v>
      </c>
      <c r="C181" s="18" t="s">
        <v>310</v>
      </c>
      <c r="D181" s="19">
        <v>12</v>
      </c>
      <c r="E181" s="19" t="s">
        <v>11</v>
      </c>
      <c r="F181" s="80">
        <f>IF(Table2[[#This Row],[M5B]]="",Table2[[#This Row],[M5B_h]],SUM(Table2[[#This Row],[M5B_h]],Table2[[#This Row],[M5B]]))</f>
        <v>12</v>
      </c>
      <c r="H181" s="13" t="str">
        <f>IF(Table2[[#This Row],[M1A]]="","",Table2[[#This Row],[M1A]]-Table2[[#This Row],[AWAL]])</f>
        <v/>
      </c>
      <c r="J181" s="13" t="str">
        <f>IF(Table2[[#This Row],[M2A]]="","",SUM(Table2[[#This Row],[M2A]]-Table2[[#This Row],[M2B_h]]))</f>
        <v/>
      </c>
      <c r="L181" s="13" t="str">
        <f>IF(Table2[[#This Row],[M3A]]="","",SUM(Table2[[#This Row],[M3A]]-Table2[[#This Row],[M3B_h]]))</f>
        <v/>
      </c>
      <c r="N181" s="13" t="str">
        <f>IF(Table2[[#This Row],[M4A]]="","",SUM(Table2[[#This Row],[M4A]]-Table2[[#This Row],[M4B_h]]))</f>
        <v/>
      </c>
      <c r="O181" s="15"/>
      <c r="P181" s="15" t="str">
        <f>IF(Table2[[#This Row],[M5A]]="","",SUM(Table2[[#This Row],[M5A]]-Table2[[#This Row],[M5B_h]]))</f>
        <v/>
      </c>
      <c r="Q181" s="15">
        <f>SUM(Table2[[#This Row],[AWAL]],Table2[[#This Row],[M1B]])</f>
        <v>12</v>
      </c>
      <c r="R181" s="15">
        <f>SUM(Table2[[#This Row],[M2B]],Table2[[#This Row],[M2B_h]])</f>
        <v>12</v>
      </c>
      <c r="S181" s="15">
        <f>SUM(Table2[[#This Row],[M3B]],Table2[[#This Row],[M3B_h]])</f>
        <v>12</v>
      </c>
      <c r="T181" s="15">
        <f>SUM(Table2[[#This Row],[M4B]],Table2[[#This Row],[M4B_h]])</f>
        <v>12</v>
      </c>
    </row>
    <row r="182" spans="1:20">
      <c r="A182" s="12">
        <f>IF(Table2[[#This Row],[TT]]&lt;1,"",COUNT($A$2:$A181)+1)</f>
        <v>160</v>
      </c>
      <c r="B182" s="12" t="str">
        <f>LOWER(SUBSTITUTE(SUBSTITUTE(SUBSTITUTE(SUBSTITUTE(SUBSTITUTE(SUBSTITUTE(SUBSTITUTE(SUBSTITUTE(Table2[[#This Row],[NAMA BARANG]]," ",""),"""",""),"-",""),"/",""),"(",""),")",""),"&amp;",""),",",""))</f>
        <v>asahanmejatg3081</v>
      </c>
      <c r="C182" s="18" t="s">
        <v>311</v>
      </c>
      <c r="D182" s="19">
        <v>2</v>
      </c>
      <c r="E182" s="19" t="s">
        <v>39</v>
      </c>
      <c r="F182" s="80">
        <f>IF(Table2[[#This Row],[M5B]]="",Table2[[#This Row],[M5B_h]],SUM(Table2[[#This Row],[M5B_h]],Table2[[#This Row],[M5B]]))</f>
        <v>2</v>
      </c>
      <c r="H182" s="13" t="str">
        <f>IF(Table2[[#This Row],[M1A]]="","",Table2[[#This Row],[M1A]]-Table2[[#This Row],[AWAL]])</f>
        <v/>
      </c>
      <c r="J182" s="13" t="str">
        <f>IF(Table2[[#This Row],[M2A]]="","",SUM(Table2[[#This Row],[M2A]]-Table2[[#This Row],[M2B_h]]))</f>
        <v/>
      </c>
      <c r="L182" s="13" t="str">
        <f>IF(Table2[[#This Row],[M3A]]="","",SUM(Table2[[#This Row],[M3A]]-Table2[[#This Row],[M3B_h]]))</f>
        <v/>
      </c>
      <c r="N182" s="13" t="str">
        <f>IF(Table2[[#This Row],[M4A]]="","",SUM(Table2[[#This Row],[M4A]]-Table2[[#This Row],[M4B_h]]))</f>
        <v/>
      </c>
      <c r="O182" s="15"/>
      <c r="P182" s="15" t="str">
        <f>IF(Table2[[#This Row],[M5A]]="","",SUM(Table2[[#This Row],[M5A]]-Table2[[#This Row],[M5B_h]]))</f>
        <v/>
      </c>
      <c r="Q182" s="15">
        <f>SUM(Table2[[#This Row],[AWAL]],Table2[[#This Row],[M1B]])</f>
        <v>2</v>
      </c>
      <c r="R182" s="15">
        <f>SUM(Table2[[#This Row],[M2B]],Table2[[#This Row],[M2B_h]])</f>
        <v>2</v>
      </c>
      <c r="S182" s="15">
        <f>SUM(Table2[[#This Row],[M3B]],Table2[[#This Row],[M3B_h]])</f>
        <v>2</v>
      </c>
      <c r="T182" s="15">
        <f>SUM(Table2[[#This Row],[M4B]],Table2[[#This Row],[M4B_h]])</f>
        <v>2</v>
      </c>
    </row>
    <row r="183" spans="1:20">
      <c r="A183" s="12">
        <f>IF(Table2[[#This Row],[TT]]&lt;1,"",COUNT($A$2:$A182)+1)</f>
        <v>161</v>
      </c>
      <c r="B183" s="12" t="str">
        <f>LOWER(SUBSTITUTE(SUBSTITUTE(SUBSTITUTE(SUBSTITUTE(SUBSTITUTE(SUBSTITUTE(SUBSTITUTE(SUBSTITUTE(Table2[[#This Row],[NAMA BARANG]]," ",""),"""",""),"-",""),"/",""),"(",""),")",""),"&amp;",""),",",""))</f>
        <v>asahanmejaxcs223</v>
      </c>
      <c r="C183" s="18" t="s">
        <v>312</v>
      </c>
      <c r="D183" s="19">
        <v>3</v>
      </c>
      <c r="E183" s="19" t="s">
        <v>58</v>
      </c>
      <c r="F183" s="80">
        <f>IF(Table2[[#This Row],[M5B]]="",Table2[[#This Row],[M5B_h]],SUM(Table2[[#This Row],[M5B_h]],Table2[[#This Row],[M5B]]))</f>
        <v>3</v>
      </c>
      <c r="H183" s="13" t="str">
        <f>IF(Table2[[#This Row],[M1A]]="","",Table2[[#This Row],[M1A]]-Table2[[#This Row],[AWAL]])</f>
        <v/>
      </c>
      <c r="J183" s="13" t="str">
        <f>IF(Table2[[#This Row],[M2A]]="","",SUM(Table2[[#This Row],[M2A]]-Table2[[#This Row],[M2B_h]]))</f>
        <v/>
      </c>
      <c r="L183" s="13" t="str">
        <f>IF(Table2[[#This Row],[M3A]]="","",SUM(Table2[[#This Row],[M3A]]-Table2[[#This Row],[M3B_h]]))</f>
        <v/>
      </c>
      <c r="N183" s="13" t="str">
        <f>IF(Table2[[#This Row],[M4A]]="","",SUM(Table2[[#This Row],[M4A]]-Table2[[#This Row],[M4B_h]]))</f>
        <v/>
      </c>
      <c r="O183" s="15"/>
      <c r="P183" s="15" t="str">
        <f>IF(Table2[[#This Row],[M5A]]="","",SUM(Table2[[#This Row],[M5A]]-Table2[[#This Row],[M5B_h]]))</f>
        <v/>
      </c>
      <c r="Q183" s="15">
        <f>SUM(Table2[[#This Row],[AWAL]],Table2[[#This Row],[M1B]])</f>
        <v>3</v>
      </c>
      <c r="R183" s="15">
        <f>SUM(Table2[[#This Row],[M2B]],Table2[[#This Row],[M2B_h]])</f>
        <v>3</v>
      </c>
      <c r="S183" s="15">
        <f>SUM(Table2[[#This Row],[M3B]],Table2[[#This Row],[M3B_h]])</f>
        <v>3</v>
      </c>
      <c r="T183" s="15">
        <f>SUM(Table2[[#This Row],[M4B]],Table2[[#This Row],[M4B_h]])</f>
        <v>3</v>
      </c>
    </row>
    <row r="184" spans="1:20">
      <c r="A184" s="12">
        <f>IF(Table2[[#This Row],[TT]]&lt;1,"",COUNT($A$2:$A183)+1)</f>
        <v>162</v>
      </c>
      <c r="B184" s="12" t="str">
        <f>LOWER(SUBSTITUTE(SUBSTITUTE(SUBSTITUTE(SUBSTITUTE(SUBSTITUTE(SUBSTITUTE(SUBSTITUTE(SUBSTITUTE(Table2[[#This Row],[NAMA BARANG]]," ",""),"""",""),"-",""),"/",""),"(",""),")",""),"&amp;",""),",",""))</f>
        <v>asahanmejaxm8005</v>
      </c>
      <c r="C184" s="18" t="s">
        <v>313</v>
      </c>
      <c r="D184" s="19">
        <v>70</v>
      </c>
      <c r="E184" s="19" t="s">
        <v>58</v>
      </c>
      <c r="F184" s="80">
        <f>IF(Table2[[#This Row],[M5B]]="",Table2[[#This Row],[M5B_h]],SUM(Table2[[#This Row],[M5B_h]],Table2[[#This Row],[M5B]]))</f>
        <v>70</v>
      </c>
      <c r="H184" s="13" t="str">
        <f>IF(Table2[[#This Row],[M1A]]="","",Table2[[#This Row],[M1A]]-Table2[[#This Row],[AWAL]])</f>
        <v/>
      </c>
      <c r="J184" s="13" t="str">
        <f>IF(Table2[[#This Row],[M2A]]="","",SUM(Table2[[#This Row],[M2A]]-Table2[[#This Row],[M2B_h]]))</f>
        <v/>
      </c>
      <c r="L184" s="13" t="str">
        <f>IF(Table2[[#This Row],[M3A]]="","",SUM(Table2[[#This Row],[M3A]]-Table2[[#This Row],[M3B_h]]))</f>
        <v/>
      </c>
      <c r="N184" s="13" t="str">
        <f>IF(Table2[[#This Row],[M4A]]="","",SUM(Table2[[#This Row],[M4A]]-Table2[[#This Row],[M4B_h]]))</f>
        <v/>
      </c>
      <c r="O184" s="15"/>
      <c r="P184" s="15" t="str">
        <f>IF(Table2[[#This Row],[M5A]]="","",SUM(Table2[[#This Row],[M5A]]-Table2[[#This Row],[M5B_h]]))</f>
        <v/>
      </c>
      <c r="Q184" s="15">
        <f>SUM(Table2[[#This Row],[AWAL]],Table2[[#This Row],[M1B]])</f>
        <v>70</v>
      </c>
      <c r="R184" s="15">
        <f>SUM(Table2[[#This Row],[M2B]],Table2[[#This Row],[M2B_h]])</f>
        <v>70</v>
      </c>
      <c r="S184" s="15">
        <f>SUM(Table2[[#This Row],[M3B]],Table2[[#This Row],[M3B_h]])</f>
        <v>70</v>
      </c>
      <c r="T184" s="15">
        <f>SUM(Table2[[#This Row],[M4B]],Table2[[#This Row],[M4B_h]])</f>
        <v>70</v>
      </c>
    </row>
    <row r="185" spans="1:20">
      <c r="A185" s="12" t="str">
        <f>IF(Table2[[#This Row],[TT]]&lt;1,"",COUNT($A$2:$A184)+1)</f>
        <v/>
      </c>
      <c r="B185" s="12" t="str">
        <f>LOWER(SUBSTITUTE(SUBSTITUTE(SUBSTITUTE(SUBSTITUTE(SUBSTITUTE(SUBSTITUTE(SUBSTITUTE(SUBSTITUTE(Table2[[#This Row],[NAMA BARANG]]," ",""),"""",""),"-",""),"/",""),"(",""),")",""),"&amp;",""),",",""))</f>
        <v>asahanmejaxm8909</v>
      </c>
      <c r="C185" s="18" t="s">
        <v>314</v>
      </c>
      <c r="D185" s="19"/>
      <c r="E185" s="19" t="s">
        <v>39</v>
      </c>
      <c r="F185" s="80">
        <f>IF(Table2[[#This Row],[M5B]]="",Table2[[#This Row],[M5B_h]],SUM(Table2[[#This Row],[M5B_h]],Table2[[#This Row],[M5B]]))</f>
        <v>0</v>
      </c>
      <c r="H185" s="13" t="str">
        <f>IF(Table2[[#This Row],[M1A]]="","",Table2[[#This Row],[M1A]]-Table2[[#This Row],[AWAL]])</f>
        <v/>
      </c>
      <c r="J185" s="13" t="str">
        <f>IF(Table2[[#This Row],[M2A]]="","",SUM(Table2[[#This Row],[M2A]]-Table2[[#This Row],[M2B_h]]))</f>
        <v/>
      </c>
      <c r="L185" s="13" t="str">
        <f>IF(Table2[[#This Row],[M3A]]="","",SUM(Table2[[#This Row],[M3A]]-Table2[[#This Row],[M3B_h]]))</f>
        <v/>
      </c>
      <c r="N185" s="13" t="str">
        <f>IF(Table2[[#This Row],[M4A]]="","",SUM(Table2[[#This Row],[M4A]]-Table2[[#This Row],[M4B_h]]))</f>
        <v/>
      </c>
      <c r="O185" s="15"/>
      <c r="P185" s="15" t="str">
        <f>IF(Table2[[#This Row],[M5A]]="","",SUM(Table2[[#This Row],[M5A]]-Table2[[#This Row],[M5B_h]]))</f>
        <v/>
      </c>
      <c r="Q185" s="15">
        <f>SUM(Table2[[#This Row],[AWAL]],Table2[[#This Row],[M1B]])</f>
        <v>0</v>
      </c>
      <c r="R185" s="15">
        <f>SUM(Table2[[#This Row],[M2B]],Table2[[#This Row],[M2B_h]])</f>
        <v>0</v>
      </c>
      <c r="S185" s="15">
        <f>SUM(Table2[[#This Row],[M3B]],Table2[[#This Row],[M3B_h]])</f>
        <v>0</v>
      </c>
      <c r="T185" s="15">
        <f>SUM(Table2[[#This Row],[M4B]],Table2[[#This Row],[M4B_h]])</f>
        <v>0</v>
      </c>
    </row>
    <row r="186" spans="1:20">
      <c r="A186" s="12">
        <f>IF(Table2[[#This Row],[TT]]&lt;1,"",COUNT($A$2:$A185)+1)</f>
        <v>163</v>
      </c>
      <c r="B186" s="12" t="str">
        <f>LOWER(SUBSTITUTE(SUBSTITUTE(SUBSTITUTE(SUBSTITUTE(SUBSTITUTE(SUBSTITUTE(SUBSTITUTE(SUBSTITUTE(Table2[[#This Row],[NAMA BARANG]]," ",""),"""",""),"-",""),"/",""),"(",""),")",""),"&amp;",""),",",""))</f>
        <v>asahanmono9081x32</v>
      </c>
      <c r="C186" s="18" t="s">
        <v>315</v>
      </c>
      <c r="D186" s="19">
        <v>1</v>
      </c>
      <c r="E186" s="19" t="s">
        <v>93</v>
      </c>
      <c r="F186" s="80">
        <f>IF(Table2[[#This Row],[M5B]]="",Table2[[#This Row],[M5B_h]],SUM(Table2[[#This Row],[M5B_h]],Table2[[#This Row],[M5B]]))</f>
        <v>1</v>
      </c>
      <c r="H186" s="13" t="str">
        <f>IF(Table2[[#This Row],[M1A]]="","",Table2[[#This Row],[M1A]]-Table2[[#This Row],[AWAL]])</f>
        <v/>
      </c>
      <c r="J186" s="13" t="str">
        <f>IF(Table2[[#This Row],[M2A]]="","",SUM(Table2[[#This Row],[M2A]]-Table2[[#This Row],[M2B_h]]))</f>
        <v/>
      </c>
      <c r="L186" s="13" t="str">
        <f>IF(Table2[[#This Row],[M3A]]="","",SUM(Table2[[#This Row],[M3A]]-Table2[[#This Row],[M3B_h]]))</f>
        <v/>
      </c>
      <c r="N186" s="13" t="str">
        <f>IF(Table2[[#This Row],[M4A]]="","",SUM(Table2[[#This Row],[M4A]]-Table2[[#This Row],[M4B_h]]))</f>
        <v/>
      </c>
      <c r="O186" s="15"/>
      <c r="P186" s="15" t="str">
        <f>IF(Table2[[#This Row],[M5A]]="","",SUM(Table2[[#This Row],[M5A]]-Table2[[#This Row],[M5B_h]]))</f>
        <v/>
      </c>
      <c r="Q186" s="15">
        <f>SUM(Table2[[#This Row],[AWAL]],Table2[[#This Row],[M1B]])</f>
        <v>1</v>
      </c>
      <c r="R186" s="15">
        <f>SUM(Table2[[#This Row],[M2B]],Table2[[#This Row],[M2B_h]])</f>
        <v>1</v>
      </c>
      <c r="S186" s="15">
        <f>SUM(Table2[[#This Row],[M3B]],Table2[[#This Row],[M3B_h]])</f>
        <v>1</v>
      </c>
      <c r="T186" s="15">
        <f>SUM(Table2[[#This Row],[M4B]],Table2[[#This Row],[M4B_h]])</f>
        <v>1</v>
      </c>
    </row>
    <row r="187" spans="1:20">
      <c r="A187" s="12">
        <f>IF(Table2[[#This Row],[TT]]&lt;1,"",COUNT($A$2:$A186)+1)</f>
        <v>164</v>
      </c>
      <c r="B187" s="12" t="str">
        <f>LOWER(SUBSTITUTE(SUBSTITUTE(SUBSTITUTE(SUBSTITUTE(SUBSTITUTE(SUBSTITUTE(SUBSTITUTE(SUBSTITUTE(Table2[[#This Row],[NAMA BARANG]]," ",""),"""",""),"-",""),"/",""),"(",""),")",""),"&amp;",""),",",""))</f>
        <v>asahanp52748</v>
      </c>
      <c r="C187" s="18" t="s">
        <v>316</v>
      </c>
      <c r="D187" s="19">
        <v>1</v>
      </c>
      <c r="E187" s="19" t="s">
        <v>67</v>
      </c>
      <c r="F187" s="80">
        <f>IF(Table2[[#This Row],[M5B]]="",Table2[[#This Row],[M5B_h]],SUM(Table2[[#This Row],[M5B_h]],Table2[[#This Row],[M5B]]))</f>
        <v>1</v>
      </c>
      <c r="H187" s="13" t="str">
        <f>IF(Table2[[#This Row],[M1A]]="","",Table2[[#This Row],[M1A]]-Table2[[#This Row],[AWAL]])</f>
        <v/>
      </c>
      <c r="J187" s="13" t="str">
        <f>IF(Table2[[#This Row],[M2A]]="","",SUM(Table2[[#This Row],[M2A]]-Table2[[#This Row],[M2B_h]]))</f>
        <v/>
      </c>
      <c r="L187" s="13" t="str">
        <f>IF(Table2[[#This Row],[M3A]]="","",SUM(Table2[[#This Row],[M3A]]-Table2[[#This Row],[M3B_h]]))</f>
        <v/>
      </c>
      <c r="N187" s="13" t="str">
        <f>IF(Table2[[#This Row],[M4A]]="","",SUM(Table2[[#This Row],[M4A]]-Table2[[#This Row],[M4B_h]]))</f>
        <v/>
      </c>
      <c r="O187" s="15"/>
      <c r="P187" s="15" t="str">
        <f>IF(Table2[[#This Row],[M5A]]="","",SUM(Table2[[#This Row],[M5A]]-Table2[[#This Row],[M5B_h]]))</f>
        <v/>
      </c>
      <c r="Q187" s="15">
        <f>SUM(Table2[[#This Row],[AWAL]],Table2[[#This Row],[M1B]])</f>
        <v>1</v>
      </c>
      <c r="R187" s="15">
        <f>SUM(Table2[[#This Row],[M2B]],Table2[[#This Row],[M2B_h]])</f>
        <v>1</v>
      </c>
      <c r="S187" s="15">
        <f>SUM(Table2[[#This Row],[M3B]],Table2[[#This Row],[M3B_h]])</f>
        <v>1</v>
      </c>
      <c r="T187" s="15">
        <f>SUM(Table2[[#This Row],[M4B]],Table2[[#This Row],[M4B_h]])</f>
        <v>1</v>
      </c>
    </row>
    <row r="188" spans="1:20">
      <c r="A188" s="96">
        <f>IF(Table2[[#This Row],[TT]]&lt;1,"",COUNT($A$2:$A187)+1)</f>
        <v>165</v>
      </c>
      <c r="B188" s="96" t="str">
        <f>LOWER(SUBSTITUTE(SUBSTITUTE(SUBSTITUTE(SUBSTITUTE(SUBSTITUTE(SUBSTITUTE(SUBSTITUTE(SUBSTITUTE(Table2[[#This Row],[NAMA BARANG]]," ",""),"""",""),"-",""),"/",""),"(",""),")",""),"&amp;",""),",",""))</f>
        <v>asahanpayu82318261</v>
      </c>
      <c r="C188" s="97" t="s">
        <v>4330</v>
      </c>
      <c r="D188" s="98"/>
      <c r="E188" s="99" t="s">
        <v>2620</v>
      </c>
      <c r="F188" s="100">
        <f>IF(Table2[[#This Row],[M5B]]="",Table2[[#This Row],[M5B_h]],SUM(Table2[[#This Row],[M5B_h]],Table2[[#This Row],[M5B]]))</f>
        <v>2</v>
      </c>
      <c r="G188" s="101">
        <v>4</v>
      </c>
      <c r="H188" s="102">
        <f>IF(Table2[[#This Row],[M1A]]="","",Table2[[#This Row],[M1A]]-Table2[[#This Row],[AWAL]])</f>
        <v>4</v>
      </c>
      <c r="I188" s="101"/>
      <c r="J188" s="102" t="str">
        <f>IF(Table2[[#This Row],[M2A]]="","",SUM(Table2[[#This Row],[M2A]]-Table2[[#This Row],[M2B_h]]))</f>
        <v/>
      </c>
      <c r="K188" s="101"/>
      <c r="L188" s="102" t="str">
        <f>IF(Table2[[#This Row],[M3A]]="","",SUM(Table2[[#This Row],[M3A]]-Table2[[#This Row],[M3B_h]]))</f>
        <v/>
      </c>
      <c r="M188" s="101">
        <v>2</v>
      </c>
      <c r="N188" s="102">
        <f>IF(Table2[[#This Row],[M4A]]="","",SUM(Table2[[#This Row],[M4A]]-Table2[[#This Row],[M4B_h]]))</f>
        <v>-2</v>
      </c>
      <c r="O188" s="102"/>
      <c r="P188" s="102" t="str">
        <f>IF(Table2[[#This Row],[M5A]]="","",SUM(Table2[[#This Row],[M5A]]-Table2[[#This Row],[M5B_h]]))</f>
        <v/>
      </c>
      <c r="Q188" s="102">
        <f>SUM(Table2[[#This Row],[AWAL]],Table2[[#This Row],[M1B]])</f>
        <v>4</v>
      </c>
      <c r="R188" s="102">
        <f>SUM(Table2[[#This Row],[M2B]],Table2[[#This Row],[M2B_h]])</f>
        <v>4</v>
      </c>
      <c r="S188" s="102">
        <f>SUM(Table2[[#This Row],[M3B]],Table2[[#This Row],[M3B_h]])</f>
        <v>4</v>
      </c>
      <c r="T188" s="102">
        <f>SUM(Table2[[#This Row],[M4B]],Table2[[#This Row],[M4B_h]])</f>
        <v>2</v>
      </c>
    </row>
    <row r="189" spans="1:20">
      <c r="A189" s="96">
        <f>IF(Table2[[#This Row],[TT]]&lt;1,"",COUNT($A$2:$A188)+1)</f>
        <v>166</v>
      </c>
      <c r="B189" s="96" t="str">
        <f>LOWER(SUBSTITUTE(SUBSTITUTE(SUBSTITUTE(SUBSTITUTE(SUBSTITUTE(SUBSTITUTE(SUBSTITUTE(SUBSTITUTE(Table2[[#This Row],[NAMA BARANG]]," ",""),"""",""),"-",""),"/",""),"(",""),")",""),"&amp;",""),",",""))</f>
        <v>asahanpayu82518291</v>
      </c>
      <c r="C189" s="97" t="s">
        <v>4331</v>
      </c>
      <c r="D189" s="98"/>
      <c r="E189" s="99" t="s">
        <v>2620</v>
      </c>
      <c r="F189" s="100">
        <f>IF(Table2[[#This Row],[M5B]]="",Table2[[#This Row],[M5B_h]],SUM(Table2[[#This Row],[M5B_h]],Table2[[#This Row],[M5B]]))</f>
        <v>2</v>
      </c>
      <c r="G189" s="101">
        <v>4</v>
      </c>
      <c r="H189" s="102">
        <f>IF(Table2[[#This Row],[M1A]]="","",Table2[[#This Row],[M1A]]-Table2[[#This Row],[AWAL]])</f>
        <v>4</v>
      </c>
      <c r="I189" s="101"/>
      <c r="J189" s="102" t="str">
        <f>IF(Table2[[#This Row],[M2A]]="","",SUM(Table2[[#This Row],[M2A]]-Table2[[#This Row],[M2B_h]]))</f>
        <v/>
      </c>
      <c r="K189" s="101"/>
      <c r="L189" s="102" t="str">
        <f>IF(Table2[[#This Row],[M3A]]="","",SUM(Table2[[#This Row],[M3A]]-Table2[[#This Row],[M3B_h]]))</f>
        <v/>
      </c>
      <c r="M189" s="101">
        <v>2</v>
      </c>
      <c r="N189" s="102">
        <f>IF(Table2[[#This Row],[M4A]]="","",SUM(Table2[[#This Row],[M4A]]-Table2[[#This Row],[M4B_h]]))</f>
        <v>-2</v>
      </c>
      <c r="O189" s="102"/>
      <c r="P189" s="102" t="str">
        <f>IF(Table2[[#This Row],[M5A]]="","",SUM(Table2[[#This Row],[M5A]]-Table2[[#This Row],[M5B_h]]))</f>
        <v/>
      </c>
      <c r="Q189" s="102">
        <f>SUM(Table2[[#This Row],[AWAL]],Table2[[#This Row],[M1B]])</f>
        <v>4</v>
      </c>
      <c r="R189" s="102">
        <f>SUM(Table2[[#This Row],[M2B]],Table2[[#This Row],[M2B_h]])</f>
        <v>4</v>
      </c>
      <c r="S189" s="102">
        <f>SUM(Table2[[#This Row],[M3B]],Table2[[#This Row],[M3B_h]])</f>
        <v>4</v>
      </c>
      <c r="T189" s="102">
        <f>SUM(Table2[[#This Row],[M4B]],Table2[[#This Row],[M4B_h]])</f>
        <v>2</v>
      </c>
    </row>
    <row r="190" spans="1:20">
      <c r="A190" s="96">
        <f>IF(Table2[[#This Row],[TT]]&lt;1,"",COUNT($A$2:$A189)+1)</f>
        <v>167</v>
      </c>
      <c r="B190" s="96" t="str">
        <f>LOWER(SUBSTITUTE(SUBSTITUTE(SUBSTITUTE(SUBSTITUTE(SUBSTITUTE(SUBSTITUTE(SUBSTITUTE(SUBSTITUTE(Table2[[#This Row],[NAMA BARANG]]," ",""),"""",""),"-",""),"/",""),"(",""),")",""),"&amp;",""),",",""))</f>
        <v>asahanpayu83028351</v>
      </c>
      <c r="C190" s="97" t="s">
        <v>4332</v>
      </c>
      <c r="D190" s="98"/>
      <c r="E190" s="99" t="s">
        <v>2620</v>
      </c>
      <c r="F190" s="100">
        <f>IF(Table2[[#This Row],[M5B]]="",Table2[[#This Row],[M5B_h]],SUM(Table2[[#This Row],[M5B_h]],Table2[[#This Row],[M5B]]))</f>
        <v>3</v>
      </c>
      <c r="G190" s="101">
        <v>4</v>
      </c>
      <c r="H190" s="102">
        <f>IF(Table2[[#This Row],[M1A]]="","",Table2[[#This Row],[M1A]]-Table2[[#This Row],[AWAL]])</f>
        <v>4</v>
      </c>
      <c r="I190" s="101"/>
      <c r="J190" s="102" t="str">
        <f>IF(Table2[[#This Row],[M2A]]="","",SUM(Table2[[#This Row],[M2A]]-Table2[[#This Row],[M2B_h]]))</f>
        <v/>
      </c>
      <c r="K190" s="101"/>
      <c r="L190" s="102" t="str">
        <f>IF(Table2[[#This Row],[M3A]]="","",SUM(Table2[[#This Row],[M3A]]-Table2[[#This Row],[M3B_h]]))</f>
        <v/>
      </c>
      <c r="M190" s="101">
        <v>3</v>
      </c>
      <c r="N190" s="102">
        <f>IF(Table2[[#This Row],[M4A]]="","",SUM(Table2[[#This Row],[M4A]]-Table2[[#This Row],[M4B_h]]))</f>
        <v>-1</v>
      </c>
      <c r="O190" s="102"/>
      <c r="P190" s="102" t="str">
        <f>IF(Table2[[#This Row],[M5A]]="","",SUM(Table2[[#This Row],[M5A]]-Table2[[#This Row],[M5B_h]]))</f>
        <v/>
      </c>
      <c r="Q190" s="102">
        <f>SUM(Table2[[#This Row],[AWAL]],Table2[[#This Row],[M1B]])</f>
        <v>4</v>
      </c>
      <c r="R190" s="102">
        <f>SUM(Table2[[#This Row],[M2B]],Table2[[#This Row],[M2B_h]])</f>
        <v>4</v>
      </c>
      <c r="S190" s="102">
        <f>SUM(Table2[[#This Row],[M3B]],Table2[[#This Row],[M3B_h]])</f>
        <v>4</v>
      </c>
      <c r="T190" s="102">
        <f>SUM(Table2[[#This Row],[M4B]],Table2[[#This Row],[M4B_h]])</f>
        <v>3</v>
      </c>
    </row>
    <row r="191" spans="1:20">
      <c r="A191" s="96">
        <f>IF(Table2[[#This Row],[TT]]&lt;1,"",COUNT($A$2:$A190)+1)</f>
        <v>168</v>
      </c>
      <c r="B191" s="96" t="str">
        <f>LOWER(SUBSTITUTE(SUBSTITUTE(SUBSTITUTE(SUBSTITUTE(SUBSTITUTE(SUBSTITUTE(SUBSTITUTE(SUBSTITUTE(Table2[[#This Row],[NAMA BARANG]]," ",""),"""",""),"-",""),"/",""),"(",""),")",""),"&amp;",""),",",""))</f>
        <v>asahanpayu84418451</v>
      </c>
      <c r="C191" s="97" t="s">
        <v>4333</v>
      </c>
      <c r="D191" s="98"/>
      <c r="E191" s="99" t="s">
        <v>2620</v>
      </c>
      <c r="F191" s="100">
        <f>IF(Table2[[#This Row],[M5B]]="",Table2[[#This Row],[M5B_h]],SUM(Table2[[#This Row],[M5B_h]],Table2[[#This Row],[M5B]]))</f>
        <v>2</v>
      </c>
      <c r="G191" s="101">
        <v>4</v>
      </c>
      <c r="H191" s="102">
        <f>IF(Table2[[#This Row],[M1A]]="","",Table2[[#This Row],[M1A]]-Table2[[#This Row],[AWAL]])</f>
        <v>4</v>
      </c>
      <c r="I191" s="101"/>
      <c r="J191" s="102" t="str">
        <f>IF(Table2[[#This Row],[M2A]]="","",SUM(Table2[[#This Row],[M2A]]-Table2[[#This Row],[M2B_h]]))</f>
        <v/>
      </c>
      <c r="K191" s="101"/>
      <c r="L191" s="102" t="str">
        <f>IF(Table2[[#This Row],[M3A]]="","",SUM(Table2[[#This Row],[M3A]]-Table2[[#This Row],[M3B_h]]))</f>
        <v/>
      </c>
      <c r="M191" s="101">
        <v>2</v>
      </c>
      <c r="N191" s="102">
        <f>IF(Table2[[#This Row],[M4A]]="","",SUM(Table2[[#This Row],[M4A]]-Table2[[#This Row],[M4B_h]]))</f>
        <v>-2</v>
      </c>
      <c r="O191" s="102"/>
      <c r="P191" s="102" t="str">
        <f>IF(Table2[[#This Row],[M5A]]="","",SUM(Table2[[#This Row],[M5A]]-Table2[[#This Row],[M5B_h]]))</f>
        <v/>
      </c>
      <c r="Q191" s="102">
        <f>SUM(Table2[[#This Row],[AWAL]],Table2[[#This Row],[M1B]])</f>
        <v>4</v>
      </c>
      <c r="R191" s="102">
        <f>SUM(Table2[[#This Row],[M2B]],Table2[[#This Row],[M2B_h]])</f>
        <v>4</v>
      </c>
      <c r="S191" s="102">
        <f>SUM(Table2[[#This Row],[M3B]],Table2[[#This Row],[M3B_h]])</f>
        <v>4</v>
      </c>
      <c r="T191" s="102">
        <f>SUM(Table2[[#This Row],[M4B]],Table2[[#This Row],[M4B_h]])</f>
        <v>2</v>
      </c>
    </row>
    <row r="192" spans="1:20">
      <c r="A192" s="96">
        <f>IF(Table2[[#This Row],[TT]]&lt;1,"",COUNT($A$2:$A191)+1)</f>
        <v>169</v>
      </c>
      <c r="B192" s="96" t="str">
        <f>LOWER(SUBSTITUTE(SUBSTITUTE(SUBSTITUTE(SUBSTITUTE(SUBSTITUTE(SUBSTITUTE(SUBSTITUTE(SUBSTITUTE(Table2[[#This Row],[NAMA BARANG]]," ",""),"""",""),"-",""),"/",""),"(",""),")",""),"&amp;",""),",",""))</f>
        <v>asahanpayu84628512</v>
      </c>
      <c r="C192" s="97" t="s">
        <v>4155</v>
      </c>
      <c r="D192" s="98"/>
      <c r="E192" s="99" t="s">
        <v>2620</v>
      </c>
      <c r="F192" s="100">
        <f>IF(Table2[[#This Row],[M5B]]="",Table2[[#This Row],[M5B_h]],SUM(Table2[[#This Row],[M5B_h]],Table2[[#This Row],[M5B]]))</f>
        <v>4</v>
      </c>
      <c r="G192" s="101">
        <v>4</v>
      </c>
      <c r="H192" s="102">
        <f>IF(Table2[[#This Row],[M1A]]="","",Table2[[#This Row],[M1A]]-Table2[[#This Row],[AWAL]])</f>
        <v>4</v>
      </c>
      <c r="I192" s="101"/>
      <c r="J192" s="102" t="str">
        <f>IF(Table2[[#This Row],[M2A]]="","",SUM(Table2[[#This Row],[M2A]]-Table2[[#This Row],[M2B_h]]))</f>
        <v/>
      </c>
      <c r="K192" s="101"/>
      <c r="L192" s="102" t="str">
        <f>IF(Table2[[#This Row],[M3A]]="","",SUM(Table2[[#This Row],[M3A]]-Table2[[#This Row],[M3B_h]]))</f>
        <v/>
      </c>
      <c r="M192" s="101"/>
      <c r="N192" s="102" t="str">
        <f>IF(Table2[[#This Row],[M4A]]="","",SUM(Table2[[#This Row],[M4A]]-Table2[[#This Row],[M4B_h]]))</f>
        <v/>
      </c>
      <c r="O192" s="102"/>
      <c r="P192" s="102" t="str">
        <f>IF(Table2[[#This Row],[M5A]]="","",SUM(Table2[[#This Row],[M5A]]-Table2[[#This Row],[M5B_h]]))</f>
        <v/>
      </c>
      <c r="Q192" s="102">
        <f>SUM(Table2[[#This Row],[AWAL]],Table2[[#This Row],[M1B]])</f>
        <v>4</v>
      </c>
      <c r="R192" s="102">
        <f>SUM(Table2[[#This Row],[M2B]],Table2[[#This Row],[M2B_h]])</f>
        <v>4</v>
      </c>
      <c r="S192" s="102">
        <f>SUM(Table2[[#This Row],[M3B]],Table2[[#This Row],[M3B_h]])</f>
        <v>4</v>
      </c>
      <c r="T192" s="102">
        <f>SUM(Table2[[#This Row],[M4B]],Table2[[#This Row],[M4B_h]])</f>
        <v>4</v>
      </c>
    </row>
    <row r="193" spans="1:20">
      <c r="A193" s="12">
        <f>IF(Table2[[#This Row],[TT]]&lt;1,"",COUNT($A$2:$A192)+1)</f>
        <v>170</v>
      </c>
      <c r="B193" s="12" t="str">
        <f>LOWER(SUBSTITUTE(SUBSTITUTE(SUBSTITUTE(SUBSTITUTE(SUBSTITUTE(SUBSTITUTE(SUBSTITUTE(SUBSTITUTE(Table2[[#This Row],[NAMA BARANG]]," ",""),"""",""),"-",""),"/",""),"(",""),")",""),"&amp;",""),",",""))</f>
        <v>asahanpensilk2177</v>
      </c>
      <c r="C193" s="18" t="s">
        <v>317</v>
      </c>
      <c r="D193" s="19">
        <v>136</v>
      </c>
      <c r="E193" s="19" t="s">
        <v>83</v>
      </c>
      <c r="F193" s="80">
        <f>IF(Table2[[#This Row],[M5B]]="",Table2[[#This Row],[M5B_h]],SUM(Table2[[#This Row],[M5B_h]],Table2[[#This Row],[M5B]]))</f>
        <v>136</v>
      </c>
      <c r="H193" s="13" t="str">
        <f>IF(Table2[[#This Row],[M1A]]="","",Table2[[#This Row],[M1A]]-Table2[[#This Row],[AWAL]])</f>
        <v/>
      </c>
      <c r="J193" s="13" t="str">
        <f>IF(Table2[[#This Row],[M2A]]="","",SUM(Table2[[#This Row],[M2A]]-Table2[[#This Row],[M2B_h]]))</f>
        <v/>
      </c>
      <c r="L193" s="13" t="str">
        <f>IF(Table2[[#This Row],[M3A]]="","",SUM(Table2[[#This Row],[M3A]]-Table2[[#This Row],[M3B_h]]))</f>
        <v/>
      </c>
      <c r="N193" s="13" t="str">
        <f>IF(Table2[[#This Row],[M4A]]="","",SUM(Table2[[#This Row],[M4A]]-Table2[[#This Row],[M4B_h]]))</f>
        <v/>
      </c>
      <c r="O193" s="15"/>
      <c r="P193" s="15" t="str">
        <f>IF(Table2[[#This Row],[M5A]]="","",SUM(Table2[[#This Row],[M5A]]-Table2[[#This Row],[M5B_h]]))</f>
        <v/>
      </c>
      <c r="Q193" s="15">
        <f>SUM(Table2[[#This Row],[AWAL]],Table2[[#This Row],[M1B]])</f>
        <v>136</v>
      </c>
      <c r="R193" s="15">
        <f>SUM(Table2[[#This Row],[M2B]],Table2[[#This Row],[M2B_h]])</f>
        <v>136</v>
      </c>
      <c r="S193" s="15">
        <f>SUM(Table2[[#This Row],[M3B]],Table2[[#This Row],[M3B_h]])</f>
        <v>136</v>
      </c>
      <c r="T193" s="15">
        <f>SUM(Table2[[#This Row],[M4B]],Table2[[#This Row],[M4B_h]])</f>
        <v>136</v>
      </c>
    </row>
    <row r="194" spans="1:20">
      <c r="A194" s="12">
        <f>IF(Table2[[#This Row],[TT]]&lt;1,"",COUNT($A$2:$A193)+1)</f>
        <v>171</v>
      </c>
      <c r="B194" s="12" t="str">
        <f>LOWER(SUBSTITUTE(SUBSTITUTE(SUBSTITUTE(SUBSTITUTE(SUBSTITUTE(SUBSTITUTE(SUBSTITUTE(SUBSTITUTE(Table2[[#This Row],[NAMA BARANG]]," ",""),"""",""),"-",""),"/",""),"(",""),")",""),"&amp;",""),",",""))</f>
        <v>asahanpensiltf987</v>
      </c>
      <c r="C194" s="18" t="s">
        <v>318</v>
      </c>
      <c r="D194" s="19">
        <v>34</v>
      </c>
      <c r="E194" s="19" t="s">
        <v>95</v>
      </c>
      <c r="F194" s="80">
        <f>IF(Table2[[#This Row],[M5B]]="",Table2[[#This Row],[M5B_h]],SUM(Table2[[#This Row],[M5B_h]],Table2[[#This Row],[M5B]]))</f>
        <v>34</v>
      </c>
      <c r="H194" s="13" t="str">
        <f>IF(Table2[[#This Row],[M1A]]="","",Table2[[#This Row],[M1A]]-Table2[[#This Row],[AWAL]])</f>
        <v/>
      </c>
      <c r="J194" s="13" t="str">
        <f>IF(Table2[[#This Row],[M2A]]="","",SUM(Table2[[#This Row],[M2A]]-Table2[[#This Row],[M2B_h]]))</f>
        <v/>
      </c>
      <c r="L194" s="13" t="str">
        <f>IF(Table2[[#This Row],[M3A]]="","",SUM(Table2[[#This Row],[M3A]]-Table2[[#This Row],[M3B_h]]))</f>
        <v/>
      </c>
      <c r="N194" s="13" t="str">
        <f>IF(Table2[[#This Row],[M4A]]="","",SUM(Table2[[#This Row],[M4A]]-Table2[[#This Row],[M4B_h]]))</f>
        <v/>
      </c>
      <c r="O194" s="15"/>
      <c r="P194" s="15" t="str">
        <f>IF(Table2[[#This Row],[M5A]]="","",SUM(Table2[[#This Row],[M5A]]-Table2[[#This Row],[M5B_h]]))</f>
        <v/>
      </c>
      <c r="Q194" s="15">
        <f>SUM(Table2[[#This Row],[AWAL]],Table2[[#This Row],[M1B]])</f>
        <v>34</v>
      </c>
      <c r="R194" s="15">
        <f>SUM(Table2[[#This Row],[M2B]],Table2[[#This Row],[M2B_h]])</f>
        <v>34</v>
      </c>
      <c r="S194" s="15">
        <f>SUM(Table2[[#This Row],[M3B]],Table2[[#This Row],[M3B_h]])</f>
        <v>34</v>
      </c>
      <c r="T194" s="15">
        <f>SUM(Table2[[#This Row],[M4B]],Table2[[#This Row],[M4B_h]])</f>
        <v>34</v>
      </c>
    </row>
    <row r="195" spans="1:20">
      <c r="A195" s="12">
        <f>IF(Table2[[#This Row],[TT]]&lt;1,"",COUNT($A$2:$A194)+1)</f>
        <v>172</v>
      </c>
      <c r="B195" s="12" t="str">
        <f>LOWER(SUBSTITUTE(SUBSTITUTE(SUBSTITUTE(SUBSTITUTE(SUBSTITUTE(SUBSTITUTE(SUBSTITUTE(SUBSTITUTE(Table2[[#This Row],[NAMA BARANG]]," ",""),"""",""),"-",""),"/",""),"(",""),")",""),"&amp;",""),",",""))</f>
        <v>asahanpot802224</v>
      </c>
      <c r="C195" s="18" t="s">
        <v>319</v>
      </c>
      <c r="D195" s="19">
        <v>1</v>
      </c>
      <c r="E195" s="19" t="s">
        <v>202</v>
      </c>
      <c r="F195" s="80">
        <f>IF(Table2[[#This Row],[M5B]]="",Table2[[#This Row],[M5B_h]],SUM(Table2[[#This Row],[M5B_h]],Table2[[#This Row],[M5B]]))</f>
        <v>1</v>
      </c>
      <c r="H195" s="13" t="str">
        <f>IF(Table2[[#This Row],[M1A]]="","",Table2[[#This Row],[M1A]]-Table2[[#This Row],[AWAL]])</f>
        <v/>
      </c>
      <c r="J195" s="13" t="str">
        <f>IF(Table2[[#This Row],[M2A]]="","",SUM(Table2[[#This Row],[M2A]]-Table2[[#This Row],[M2B_h]]))</f>
        <v/>
      </c>
      <c r="L195" s="13" t="str">
        <f>IF(Table2[[#This Row],[M3A]]="","",SUM(Table2[[#This Row],[M3A]]-Table2[[#This Row],[M3B_h]]))</f>
        <v/>
      </c>
      <c r="N195" s="13" t="str">
        <f>IF(Table2[[#This Row],[M4A]]="","",SUM(Table2[[#This Row],[M4A]]-Table2[[#This Row],[M4B_h]]))</f>
        <v/>
      </c>
      <c r="O195" s="15"/>
      <c r="P195" s="15" t="str">
        <f>IF(Table2[[#This Row],[M5A]]="","",SUM(Table2[[#This Row],[M5A]]-Table2[[#This Row],[M5B_h]]))</f>
        <v/>
      </c>
      <c r="Q195" s="15">
        <f>SUM(Table2[[#This Row],[AWAL]],Table2[[#This Row],[M1B]])</f>
        <v>1</v>
      </c>
      <c r="R195" s="15">
        <f>SUM(Table2[[#This Row],[M2B]],Table2[[#This Row],[M2B_h]])</f>
        <v>1</v>
      </c>
      <c r="S195" s="15">
        <f>SUM(Table2[[#This Row],[M3B]],Table2[[#This Row],[M3B_h]])</f>
        <v>1</v>
      </c>
      <c r="T195" s="15">
        <f>SUM(Table2[[#This Row],[M4B]],Table2[[#This Row],[M4B_h]])</f>
        <v>1</v>
      </c>
    </row>
    <row r="196" spans="1:20">
      <c r="A196" s="12">
        <f>IF(Table2[[#This Row],[TT]]&lt;1,"",COUNT($A$2:$A195)+1)</f>
        <v>173</v>
      </c>
      <c r="B196" s="12" t="str">
        <f>LOWER(SUBSTITUTE(SUBSTITUTE(SUBSTITUTE(SUBSTITUTE(SUBSTITUTE(SUBSTITUTE(SUBSTITUTE(SUBSTITUTE(Table2[[#This Row],[NAMA BARANG]]," ",""),"""",""),"-",""),"/",""),"(",""),")",""),"&amp;",""),",",""))</f>
        <v>asahanpotr300954</v>
      </c>
      <c r="C196" s="18" t="s">
        <v>320</v>
      </c>
      <c r="D196" s="19">
        <v>2</v>
      </c>
      <c r="E196" s="19" t="s">
        <v>321</v>
      </c>
      <c r="F196" s="80">
        <f>IF(Table2[[#This Row],[M5B]]="",Table2[[#This Row],[M5B_h]],SUM(Table2[[#This Row],[M5B_h]],Table2[[#This Row],[M5B]]))</f>
        <v>2</v>
      </c>
      <c r="H196" s="13" t="str">
        <f>IF(Table2[[#This Row],[M1A]]="","",Table2[[#This Row],[M1A]]-Table2[[#This Row],[AWAL]])</f>
        <v/>
      </c>
      <c r="J196" s="13" t="str">
        <f>IF(Table2[[#This Row],[M2A]]="","",SUM(Table2[[#This Row],[M2A]]-Table2[[#This Row],[M2B_h]]))</f>
        <v/>
      </c>
      <c r="L196" s="13" t="str">
        <f>IF(Table2[[#This Row],[M3A]]="","",SUM(Table2[[#This Row],[M3A]]-Table2[[#This Row],[M3B_h]]))</f>
        <v/>
      </c>
      <c r="N196" s="13" t="str">
        <f>IF(Table2[[#This Row],[M4A]]="","",SUM(Table2[[#This Row],[M4A]]-Table2[[#This Row],[M4B_h]]))</f>
        <v/>
      </c>
      <c r="O196" s="15"/>
      <c r="P196" s="15" t="str">
        <f>IF(Table2[[#This Row],[M5A]]="","",SUM(Table2[[#This Row],[M5A]]-Table2[[#This Row],[M5B_h]]))</f>
        <v/>
      </c>
      <c r="Q196" s="15">
        <f>SUM(Table2[[#This Row],[AWAL]],Table2[[#This Row],[M1B]])</f>
        <v>2</v>
      </c>
      <c r="R196" s="15">
        <f>SUM(Table2[[#This Row],[M2B]],Table2[[#This Row],[M2B_h]])</f>
        <v>2</v>
      </c>
      <c r="S196" s="15">
        <f>SUM(Table2[[#This Row],[M3B]],Table2[[#This Row],[M3B_h]])</f>
        <v>2</v>
      </c>
      <c r="T196" s="15">
        <f>SUM(Table2[[#This Row],[M4B]],Table2[[#This Row],[M4B_h]])</f>
        <v>2</v>
      </c>
    </row>
    <row r="197" spans="1:20">
      <c r="A197" s="12">
        <f>IF(Table2[[#This Row],[TT]]&lt;1,"",COUNT($A$2:$A196)+1)</f>
        <v>174</v>
      </c>
      <c r="B197" s="12" t="str">
        <f>LOWER(SUBSTITUTE(SUBSTITUTE(SUBSTITUTE(SUBSTITUTE(SUBSTITUTE(SUBSTITUTE(SUBSTITUTE(SUBSTITUTE(Table2[[#This Row],[NAMA BARANG]]," ",""),"""",""),"-",""),"/",""),"(",""),")",""),"&amp;",""),",",""))</f>
        <v>asahanr602448</v>
      </c>
      <c r="C197" s="18" t="s">
        <v>323</v>
      </c>
      <c r="D197" s="19">
        <v>1</v>
      </c>
      <c r="E197" s="19" t="s">
        <v>93</v>
      </c>
      <c r="F197" s="80">
        <f>IF(Table2[[#This Row],[M5B]]="",Table2[[#This Row],[M5B_h]],SUM(Table2[[#This Row],[M5B_h]],Table2[[#This Row],[M5B]]))</f>
        <v>1</v>
      </c>
      <c r="H197" s="13" t="str">
        <f>IF(Table2[[#This Row],[M1A]]="","",Table2[[#This Row],[M1A]]-Table2[[#This Row],[AWAL]])</f>
        <v/>
      </c>
      <c r="J197" s="13" t="str">
        <f>IF(Table2[[#This Row],[M2A]]="","",SUM(Table2[[#This Row],[M2A]]-Table2[[#This Row],[M2B_h]]))</f>
        <v/>
      </c>
      <c r="L197" s="13" t="str">
        <f>IF(Table2[[#This Row],[M3A]]="","",SUM(Table2[[#This Row],[M3A]]-Table2[[#This Row],[M3B_h]]))</f>
        <v/>
      </c>
      <c r="N197" s="13" t="str">
        <f>IF(Table2[[#This Row],[M4A]]="","",SUM(Table2[[#This Row],[M4A]]-Table2[[#This Row],[M4B_h]]))</f>
        <v/>
      </c>
      <c r="O197" s="15"/>
      <c r="P197" s="15" t="str">
        <f>IF(Table2[[#This Row],[M5A]]="","",SUM(Table2[[#This Row],[M5A]]-Table2[[#This Row],[M5B_h]]))</f>
        <v/>
      </c>
      <c r="Q197" s="15">
        <f>SUM(Table2[[#This Row],[AWAL]],Table2[[#This Row],[M1B]])</f>
        <v>1</v>
      </c>
      <c r="R197" s="15">
        <f>SUM(Table2[[#This Row],[M2B]],Table2[[#This Row],[M2B_h]])</f>
        <v>1</v>
      </c>
      <c r="S197" s="15">
        <f>SUM(Table2[[#This Row],[M3B]],Table2[[#This Row],[M3B_h]])</f>
        <v>1</v>
      </c>
      <c r="T197" s="15">
        <f>SUM(Table2[[#This Row],[M4B]],Table2[[#This Row],[M4B_h]])</f>
        <v>1</v>
      </c>
    </row>
    <row r="198" spans="1:20">
      <c r="A198" s="12">
        <f>IF(Table2[[#This Row],[TT]]&lt;1,"",COUNT($A$2:$A197)+1)</f>
        <v>175</v>
      </c>
      <c r="B198" s="12" t="str">
        <f>LOWER(SUBSTITUTE(SUBSTITUTE(SUBSTITUTE(SUBSTITUTE(SUBSTITUTE(SUBSTITUTE(SUBSTITUTE(SUBSTITUTE(Table2[[#This Row],[NAMA BARANG]]," ",""),"""",""),"-",""),"/",""),"(",""),")",""),"&amp;",""),",",""))</f>
        <v>asahanrc6008</v>
      </c>
      <c r="C198" s="18" t="s">
        <v>324</v>
      </c>
      <c r="D198" s="19">
        <v>23</v>
      </c>
      <c r="E198" s="19" t="s">
        <v>325</v>
      </c>
      <c r="F198" s="80">
        <f>IF(Table2[[#This Row],[M5B]]="",Table2[[#This Row],[M5B_h]],SUM(Table2[[#This Row],[M5B_h]],Table2[[#This Row],[M5B]]))</f>
        <v>23</v>
      </c>
      <c r="H198" s="13" t="str">
        <f>IF(Table2[[#This Row],[M1A]]="","",Table2[[#This Row],[M1A]]-Table2[[#This Row],[AWAL]])</f>
        <v/>
      </c>
      <c r="J198" s="13" t="str">
        <f>IF(Table2[[#This Row],[M2A]]="","",SUM(Table2[[#This Row],[M2A]]-Table2[[#This Row],[M2B_h]]))</f>
        <v/>
      </c>
      <c r="L198" s="13" t="str">
        <f>IF(Table2[[#This Row],[M3A]]="","",SUM(Table2[[#This Row],[M3A]]-Table2[[#This Row],[M3B_h]]))</f>
        <v/>
      </c>
      <c r="N198" s="13" t="str">
        <f>IF(Table2[[#This Row],[M4A]]="","",SUM(Table2[[#This Row],[M4A]]-Table2[[#This Row],[M4B_h]]))</f>
        <v/>
      </c>
      <c r="O198" s="15"/>
      <c r="P198" s="15" t="str">
        <f>IF(Table2[[#This Row],[M5A]]="","",SUM(Table2[[#This Row],[M5A]]-Table2[[#This Row],[M5B_h]]))</f>
        <v/>
      </c>
      <c r="Q198" s="15">
        <f>SUM(Table2[[#This Row],[AWAL]],Table2[[#This Row],[M1B]])</f>
        <v>23</v>
      </c>
      <c r="R198" s="15">
        <f>SUM(Table2[[#This Row],[M2B]],Table2[[#This Row],[M2B_h]])</f>
        <v>23</v>
      </c>
      <c r="S198" s="15">
        <f>SUM(Table2[[#This Row],[M3B]],Table2[[#This Row],[M3B_h]])</f>
        <v>23</v>
      </c>
      <c r="T198" s="15">
        <f>SUM(Table2[[#This Row],[M4B]],Table2[[#This Row],[M4B_h]])</f>
        <v>23</v>
      </c>
    </row>
    <row r="199" spans="1:20">
      <c r="A199" s="12">
        <f>IF(Table2[[#This Row],[TT]]&lt;1,"",COUNT($A$2:$A198)+1)</f>
        <v>176</v>
      </c>
      <c r="B199" s="12" t="str">
        <f>LOWER(SUBSTITUTE(SUBSTITUTE(SUBSTITUTE(SUBSTITUTE(SUBSTITUTE(SUBSTITUTE(SUBSTITUTE(SUBSTITUTE(Table2[[#This Row],[NAMA BARANG]]," ",""),"""",""),"-",""),"/",""),"(",""),")",""),"&amp;",""),",",""))</f>
        <v>asahanrc8042</v>
      </c>
      <c r="C199" s="18" t="s">
        <v>326</v>
      </c>
      <c r="D199" s="19">
        <v>4</v>
      </c>
      <c r="E199" s="19" t="s">
        <v>248</v>
      </c>
      <c r="F199" s="80">
        <f>IF(Table2[[#This Row],[M5B]]="",Table2[[#This Row],[M5B_h]],SUM(Table2[[#This Row],[M5B_h]],Table2[[#This Row],[M5B]]))</f>
        <v>4</v>
      </c>
      <c r="H199" s="13" t="str">
        <f>IF(Table2[[#This Row],[M1A]]="","",Table2[[#This Row],[M1A]]-Table2[[#This Row],[AWAL]])</f>
        <v/>
      </c>
      <c r="J199" s="13" t="str">
        <f>IF(Table2[[#This Row],[M2A]]="","",SUM(Table2[[#This Row],[M2A]]-Table2[[#This Row],[M2B_h]]))</f>
        <v/>
      </c>
      <c r="L199" s="13" t="str">
        <f>IF(Table2[[#This Row],[M3A]]="","",SUM(Table2[[#This Row],[M3A]]-Table2[[#This Row],[M3B_h]]))</f>
        <v/>
      </c>
      <c r="N199" s="13" t="str">
        <f>IF(Table2[[#This Row],[M4A]]="","",SUM(Table2[[#This Row],[M4A]]-Table2[[#This Row],[M4B_h]]))</f>
        <v/>
      </c>
      <c r="O199" s="15"/>
      <c r="P199" s="15" t="str">
        <f>IF(Table2[[#This Row],[M5A]]="","",SUM(Table2[[#This Row],[M5A]]-Table2[[#This Row],[M5B_h]]))</f>
        <v/>
      </c>
      <c r="Q199" s="15">
        <f>SUM(Table2[[#This Row],[AWAL]],Table2[[#This Row],[M1B]])</f>
        <v>4</v>
      </c>
      <c r="R199" s="15">
        <f>SUM(Table2[[#This Row],[M2B]],Table2[[#This Row],[M2B_h]])</f>
        <v>4</v>
      </c>
      <c r="S199" s="15">
        <f>SUM(Table2[[#This Row],[M3B]],Table2[[#This Row],[M3B_h]])</f>
        <v>4</v>
      </c>
      <c r="T199" s="15">
        <f>SUM(Table2[[#This Row],[M4B]],Table2[[#This Row],[M4B_h]])</f>
        <v>4</v>
      </c>
    </row>
    <row r="200" spans="1:20">
      <c r="A200" s="12">
        <f>IF(Table2[[#This Row],[TT]]&lt;1,"",COUNT($A$2:$A199)+1)</f>
        <v>177</v>
      </c>
      <c r="B200" s="12" t="str">
        <f>LOWER(SUBSTITUTE(SUBSTITUTE(SUBSTITUTE(SUBSTITUTE(SUBSTITUTE(SUBSTITUTE(SUBSTITUTE(SUBSTITUTE(Table2[[#This Row],[NAMA BARANG]]," ",""),"""",""),"-",""),"/",""),"(",""),")",""),"&amp;",""),",",""))</f>
        <v>asahanrc80602h24</v>
      </c>
      <c r="C200" s="18" t="s">
        <v>327</v>
      </c>
      <c r="D200" s="19">
        <v>2</v>
      </c>
      <c r="E200" s="19" t="s">
        <v>202</v>
      </c>
      <c r="F200" s="80">
        <f>IF(Table2[[#This Row],[M5B]]="",Table2[[#This Row],[M5B_h]],SUM(Table2[[#This Row],[M5B_h]],Table2[[#This Row],[M5B]]))</f>
        <v>2</v>
      </c>
      <c r="H200" s="13" t="str">
        <f>IF(Table2[[#This Row],[M1A]]="","",Table2[[#This Row],[M1A]]-Table2[[#This Row],[AWAL]])</f>
        <v/>
      </c>
      <c r="J200" s="13" t="str">
        <f>IF(Table2[[#This Row],[M2A]]="","",SUM(Table2[[#This Row],[M2A]]-Table2[[#This Row],[M2B_h]]))</f>
        <v/>
      </c>
      <c r="L200" s="13" t="str">
        <f>IF(Table2[[#This Row],[M3A]]="","",SUM(Table2[[#This Row],[M3A]]-Table2[[#This Row],[M3B_h]]))</f>
        <v/>
      </c>
      <c r="N200" s="13" t="str">
        <f>IF(Table2[[#This Row],[M4A]]="","",SUM(Table2[[#This Row],[M4A]]-Table2[[#This Row],[M4B_h]]))</f>
        <v/>
      </c>
      <c r="O200" s="15"/>
      <c r="P200" s="15" t="str">
        <f>IF(Table2[[#This Row],[M5A]]="","",SUM(Table2[[#This Row],[M5A]]-Table2[[#This Row],[M5B_h]]))</f>
        <v/>
      </c>
      <c r="Q200" s="15">
        <f>SUM(Table2[[#This Row],[AWAL]],Table2[[#This Row],[M1B]])</f>
        <v>2</v>
      </c>
      <c r="R200" s="15">
        <f>SUM(Table2[[#This Row],[M2B]],Table2[[#This Row],[M2B_h]])</f>
        <v>2</v>
      </c>
      <c r="S200" s="15">
        <f>SUM(Table2[[#This Row],[M3B]],Table2[[#This Row],[M3B_h]])</f>
        <v>2</v>
      </c>
      <c r="T200" s="15">
        <f>SUM(Table2[[#This Row],[M4B]],Table2[[#This Row],[M4B_h]])</f>
        <v>2</v>
      </c>
    </row>
    <row r="201" spans="1:20">
      <c r="A201" s="12">
        <f>IF(Table2[[#This Row],[TT]]&lt;1,"",COUNT($A$2:$A200)+1)</f>
        <v>178</v>
      </c>
      <c r="B201" s="12" t="str">
        <f>LOWER(SUBSTITUTE(SUBSTITUTE(SUBSTITUTE(SUBSTITUTE(SUBSTITUTE(SUBSTITUTE(SUBSTITUTE(SUBSTITUTE(Table2[[#This Row],[NAMA BARANG]]," ",""),"""",""),"-",""),"/",""),"(",""),")",""),"&amp;",""),",",""))</f>
        <v>asahanrc84724</v>
      </c>
      <c r="C201" s="18" t="s">
        <v>328</v>
      </c>
      <c r="D201" s="19">
        <v>3</v>
      </c>
      <c r="E201" s="19" t="s">
        <v>202</v>
      </c>
      <c r="F201" s="80">
        <f>IF(Table2[[#This Row],[M5B]]="",Table2[[#This Row],[M5B_h]],SUM(Table2[[#This Row],[M5B_h]],Table2[[#This Row],[M5B]]))</f>
        <v>3</v>
      </c>
      <c r="H201" s="13" t="str">
        <f>IF(Table2[[#This Row],[M1A]]="","",Table2[[#This Row],[M1A]]-Table2[[#This Row],[AWAL]])</f>
        <v/>
      </c>
      <c r="J201" s="13" t="str">
        <f>IF(Table2[[#This Row],[M2A]]="","",SUM(Table2[[#This Row],[M2A]]-Table2[[#This Row],[M2B_h]]))</f>
        <v/>
      </c>
      <c r="L201" s="13" t="str">
        <f>IF(Table2[[#This Row],[M3A]]="","",SUM(Table2[[#This Row],[M3A]]-Table2[[#This Row],[M3B_h]]))</f>
        <v/>
      </c>
      <c r="N201" s="13" t="str">
        <f>IF(Table2[[#This Row],[M4A]]="","",SUM(Table2[[#This Row],[M4A]]-Table2[[#This Row],[M4B_h]]))</f>
        <v/>
      </c>
      <c r="O201" s="15"/>
      <c r="P201" s="15" t="str">
        <f>IF(Table2[[#This Row],[M5A]]="","",SUM(Table2[[#This Row],[M5A]]-Table2[[#This Row],[M5B_h]]))</f>
        <v/>
      </c>
      <c r="Q201" s="15">
        <f>SUM(Table2[[#This Row],[AWAL]],Table2[[#This Row],[M1B]])</f>
        <v>3</v>
      </c>
      <c r="R201" s="15">
        <f>SUM(Table2[[#This Row],[M2B]],Table2[[#This Row],[M2B_h]])</f>
        <v>3</v>
      </c>
      <c r="S201" s="15">
        <f>SUM(Table2[[#This Row],[M3B]],Table2[[#This Row],[M3B_h]])</f>
        <v>3</v>
      </c>
      <c r="T201" s="15">
        <f>SUM(Table2[[#This Row],[M4B]],Table2[[#This Row],[M4B_h]])</f>
        <v>3</v>
      </c>
    </row>
    <row r="202" spans="1:20">
      <c r="A202" s="12">
        <f>IF(Table2[[#This Row],[TT]]&lt;1,"",COUNT($A$2:$A201)+1)</f>
        <v>179</v>
      </c>
      <c r="B202" s="12" t="str">
        <f>LOWER(SUBSTITUTE(SUBSTITUTE(SUBSTITUTE(SUBSTITUTE(SUBSTITUTE(SUBSTITUTE(SUBSTITUTE(SUBSTITUTE(Table2[[#This Row],[NAMA BARANG]]," ",""),"""",""),"-",""),"/",""),"(",""),")",""),"&amp;",""),",",""))</f>
        <v>asahanremcai894</v>
      </c>
      <c r="C202" s="18" t="s">
        <v>329</v>
      </c>
      <c r="D202" s="19">
        <v>2</v>
      </c>
      <c r="E202" s="19" t="s">
        <v>140</v>
      </c>
      <c r="F202" s="80">
        <f>IF(Table2[[#This Row],[M5B]]="",Table2[[#This Row],[M5B_h]],SUM(Table2[[#This Row],[M5B_h]],Table2[[#This Row],[M5B]]))</f>
        <v>2</v>
      </c>
      <c r="H202" s="13" t="str">
        <f>IF(Table2[[#This Row],[M1A]]="","",Table2[[#This Row],[M1A]]-Table2[[#This Row],[AWAL]])</f>
        <v/>
      </c>
      <c r="J202" s="13" t="str">
        <f>IF(Table2[[#This Row],[M2A]]="","",SUM(Table2[[#This Row],[M2A]]-Table2[[#This Row],[M2B_h]]))</f>
        <v/>
      </c>
      <c r="L202" s="13" t="str">
        <f>IF(Table2[[#This Row],[M3A]]="","",SUM(Table2[[#This Row],[M3A]]-Table2[[#This Row],[M3B_h]]))</f>
        <v/>
      </c>
      <c r="N202" s="13" t="str">
        <f>IF(Table2[[#This Row],[M4A]]="","",SUM(Table2[[#This Row],[M4A]]-Table2[[#This Row],[M4B_h]]))</f>
        <v/>
      </c>
      <c r="O202" s="15"/>
      <c r="P202" s="15" t="str">
        <f>IF(Table2[[#This Row],[M5A]]="","",SUM(Table2[[#This Row],[M5A]]-Table2[[#This Row],[M5B_h]]))</f>
        <v/>
      </c>
      <c r="Q202" s="15">
        <f>SUM(Table2[[#This Row],[AWAL]],Table2[[#This Row],[M1B]])</f>
        <v>2</v>
      </c>
      <c r="R202" s="15">
        <f>SUM(Table2[[#This Row],[M2B]],Table2[[#This Row],[M2B_h]])</f>
        <v>2</v>
      </c>
      <c r="S202" s="15">
        <f>SUM(Table2[[#This Row],[M3B]],Table2[[#This Row],[M3B_h]])</f>
        <v>2</v>
      </c>
      <c r="T202" s="15">
        <f>SUM(Table2[[#This Row],[M4B]],Table2[[#This Row],[M4B_h]])</f>
        <v>2</v>
      </c>
    </row>
    <row r="203" spans="1:20">
      <c r="A203" s="12">
        <f>IF(Table2[[#This Row],[TT]]&lt;1,"",COUNT($A$2:$A202)+1)</f>
        <v>180</v>
      </c>
      <c r="B203" s="12" t="str">
        <f>LOWER(SUBSTITUTE(SUBSTITUTE(SUBSTITUTE(SUBSTITUTE(SUBSTITUTE(SUBSTITUTE(SUBSTITUTE(SUBSTITUTE(Table2[[#This Row],[NAMA BARANG]]," ",""),"""",""),"-",""),"/",""),"(",""),")",""),"&amp;",""),",",""))</f>
        <v>asahanremcairc6016</v>
      </c>
      <c r="C203" s="18" t="s">
        <v>330</v>
      </c>
      <c r="D203" s="19">
        <v>5</v>
      </c>
      <c r="E203" s="19" t="s">
        <v>140</v>
      </c>
      <c r="F203" s="80">
        <f>IF(Table2[[#This Row],[M5B]]="",Table2[[#This Row],[M5B_h]],SUM(Table2[[#This Row],[M5B_h]],Table2[[#This Row],[M5B]]))</f>
        <v>5</v>
      </c>
      <c r="H203" s="13" t="str">
        <f>IF(Table2[[#This Row],[M1A]]="","",Table2[[#This Row],[M1A]]-Table2[[#This Row],[AWAL]])</f>
        <v/>
      </c>
      <c r="J203" s="13" t="str">
        <f>IF(Table2[[#This Row],[M2A]]="","",SUM(Table2[[#This Row],[M2A]]-Table2[[#This Row],[M2B_h]]))</f>
        <v/>
      </c>
      <c r="L203" s="13" t="str">
        <f>IF(Table2[[#This Row],[M3A]]="","",SUM(Table2[[#This Row],[M3A]]-Table2[[#This Row],[M3B_h]]))</f>
        <v/>
      </c>
      <c r="N203" s="13" t="str">
        <f>IF(Table2[[#This Row],[M4A]]="","",SUM(Table2[[#This Row],[M4A]]-Table2[[#This Row],[M4B_h]]))</f>
        <v/>
      </c>
      <c r="O203" s="15"/>
      <c r="P203" s="15" t="str">
        <f>IF(Table2[[#This Row],[M5A]]="","",SUM(Table2[[#This Row],[M5A]]-Table2[[#This Row],[M5B_h]]))</f>
        <v/>
      </c>
      <c r="Q203" s="15">
        <f>SUM(Table2[[#This Row],[AWAL]],Table2[[#This Row],[M1B]])</f>
        <v>5</v>
      </c>
      <c r="R203" s="15">
        <f>SUM(Table2[[#This Row],[M2B]],Table2[[#This Row],[M2B_h]])</f>
        <v>5</v>
      </c>
      <c r="S203" s="15">
        <f>SUM(Table2[[#This Row],[M3B]],Table2[[#This Row],[M3B_h]])</f>
        <v>5</v>
      </c>
      <c r="T203" s="15">
        <f>SUM(Table2[[#This Row],[M4B]],Table2[[#This Row],[M4B_h]])</f>
        <v>5</v>
      </c>
    </row>
    <row r="204" spans="1:20">
      <c r="A204" s="12">
        <f>IF(Table2[[#This Row],[TT]]&lt;1,"",COUNT($A$2:$A203)+1)</f>
        <v>181</v>
      </c>
      <c r="B204" s="12" t="str">
        <f>LOWER(SUBSTITUTE(SUBSTITUTE(SUBSTITUTE(SUBSTITUTE(SUBSTITUTE(SUBSTITUTE(SUBSTITUTE(SUBSTITUTE(Table2[[#This Row],[NAMA BARANG]]," ",""),"""",""),"-",""),"/",""),"(",""),")",""),"&amp;",""),",",""))</f>
        <v>asahanremcairc700</v>
      </c>
      <c r="C204" s="18" t="s">
        <v>331</v>
      </c>
      <c r="D204" s="19">
        <v>4</v>
      </c>
      <c r="E204" s="19" t="s">
        <v>325</v>
      </c>
      <c r="F204" s="80">
        <f>IF(Table2[[#This Row],[M5B]]="",Table2[[#This Row],[M5B_h]],SUM(Table2[[#This Row],[M5B_h]],Table2[[#This Row],[M5B]]))</f>
        <v>4</v>
      </c>
      <c r="H204" s="13" t="str">
        <f>IF(Table2[[#This Row],[M1A]]="","",Table2[[#This Row],[M1A]]-Table2[[#This Row],[AWAL]])</f>
        <v/>
      </c>
      <c r="J204" s="13" t="str">
        <f>IF(Table2[[#This Row],[M2A]]="","",SUM(Table2[[#This Row],[M2A]]-Table2[[#This Row],[M2B_h]]))</f>
        <v/>
      </c>
      <c r="L204" s="13" t="str">
        <f>IF(Table2[[#This Row],[M3A]]="","",SUM(Table2[[#This Row],[M3A]]-Table2[[#This Row],[M3B_h]]))</f>
        <v/>
      </c>
      <c r="N204" s="13" t="str">
        <f>IF(Table2[[#This Row],[M4A]]="","",SUM(Table2[[#This Row],[M4A]]-Table2[[#This Row],[M4B_h]]))</f>
        <v/>
      </c>
      <c r="O204" s="15"/>
      <c r="P204" s="15" t="str">
        <f>IF(Table2[[#This Row],[M5A]]="","",SUM(Table2[[#This Row],[M5A]]-Table2[[#This Row],[M5B_h]]))</f>
        <v/>
      </c>
      <c r="Q204" s="15">
        <f>SUM(Table2[[#This Row],[AWAL]],Table2[[#This Row],[M1B]])</f>
        <v>4</v>
      </c>
      <c r="R204" s="15">
        <f>SUM(Table2[[#This Row],[M2B]],Table2[[#This Row],[M2B_h]])</f>
        <v>4</v>
      </c>
      <c r="S204" s="15">
        <f>SUM(Table2[[#This Row],[M3B]],Table2[[#This Row],[M3B_h]])</f>
        <v>4</v>
      </c>
      <c r="T204" s="15">
        <f>SUM(Table2[[#This Row],[M4B]],Table2[[#This Row],[M4B_h]])</f>
        <v>4</v>
      </c>
    </row>
    <row r="205" spans="1:20">
      <c r="A205" s="12" t="str">
        <f>IF(Table2[[#This Row],[TT]]&lt;1,"",COUNT($A$2:$A204)+1)</f>
        <v/>
      </c>
      <c r="B205" s="12" t="str">
        <f>LOWER(SUBSTITUTE(SUBSTITUTE(SUBSTITUTE(SUBSTITUTE(SUBSTITUTE(SUBSTITUTE(SUBSTITUTE(SUBSTITUTE(Table2[[#This Row],[NAMA BARANG]]," ",""),"""",""),"-",""),"/",""),"(",""),")",""),"&amp;",""),",",""))</f>
        <v>asahansc201</v>
      </c>
      <c r="C205" s="18" t="s">
        <v>332</v>
      </c>
      <c r="D205" s="19"/>
      <c r="E205" s="19" t="s">
        <v>83</v>
      </c>
      <c r="F205" s="80">
        <f>IF(Table2[[#This Row],[M5B]]="",Table2[[#This Row],[M5B_h]],SUM(Table2[[#This Row],[M5B_h]],Table2[[#This Row],[M5B]]))</f>
        <v>0</v>
      </c>
      <c r="H205" s="13" t="str">
        <f>IF(Table2[[#This Row],[M1A]]="","",Table2[[#This Row],[M1A]]-Table2[[#This Row],[AWAL]])</f>
        <v/>
      </c>
      <c r="J205" s="13" t="str">
        <f>IF(Table2[[#This Row],[M2A]]="","",SUM(Table2[[#This Row],[M2A]]-Table2[[#This Row],[M2B_h]]))</f>
        <v/>
      </c>
      <c r="L205" s="13" t="str">
        <f>IF(Table2[[#This Row],[M3A]]="","",SUM(Table2[[#This Row],[M3A]]-Table2[[#This Row],[M3B_h]]))</f>
        <v/>
      </c>
      <c r="N205" s="13" t="str">
        <f>IF(Table2[[#This Row],[M4A]]="","",SUM(Table2[[#This Row],[M4A]]-Table2[[#This Row],[M4B_h]]))</f>
        <v/>
      </c>
      <c r="O205" s="15"/>
      <c r="P205" s="15" t="str">
        <f>IF(Table2[[#This Row],[M5A]]="","",SUM(Table2[[#This Row],[M5A]]-Table2[[#This Row],[M5B_h]]))</f>
        <v/>
      </c>
      <c r="Q205" s="15">
        <f>SUM(Table2[[#This Row],[AWAL]],Table2[[#This Row],[M1B]])</f>
        <v>0</v>
      </c>
      <c r="R205" s="15">
        <f>SUM(Table2[[#This Row],[M2B]],Table2[[#This Row],[M2B_h]])</f>
        <v>0</v>
      </c>
      <c r="S205" s="15">
        <f>SUM(Table2[[#This Row],[M3B]],Table2[[#This Row],[M3B_h]])</f>
        <v>0</v>
      </c>
      <c r="T205" s="15">
        <f>SUM(Table2[[#This Row],[M4B]],Table2[[#This Row],[M4B_h]])</f>
        <v>0</v>
      </c>
    </row>
    <row r="206" spans="1:20">
      <c r="A206" s="12">
        <f>IF(Table2[[#This Row],[TT]]&lt;1,"",COUNT($A$2:$A205)+1)</f>
        <v>182</v>
      </c>
      <c r="B206" s="12" t="str">
        <f>LOWER(SUBSTITUTE(SUBSTITUTE(SUBSTITUTE(SUBSTITUTE(SUBSTITUTE(SUBSTITUTE(SUBSTITUTE(SUBSTITUTE(Table2[[#This Row],[NAMA BARANG]]," ",""),"""",""),"-",""),"/",""),"(",""),")",""),"&amp;",""),",",""))</f>
        <v>asahansc6023</v>
      </c>
      <c r="C206" s="18" t="s">
        <v>333</v>
      </c>
      <c r="D206" s="19">
        <v>38</v>
      </c>
      <c r="E206" s="19" t="s">
        <v>79</v>
      </c>
      <c r="F206" s="80">
        <f>IF(Table2[[#This Row],[M5B]]="",Table2[[#This Row],[M5B_h]],SUM(Table2[[#This Row],[M5B_h]],Table2[[#This Row],[M5B]]))</f>
        <v>38</v>
      </c>
      <c r="H206" s="13" t="str">
        <f>IF(Table2[[#This Row],[M1A]]="","",Table2[[#This Row],[M1A]]-Table2[[#This Row],[AWAL]])</f>
        <v/>
      </c>
      <c r="J206" s="13" t="str">
        <f>IF(Table2[[#This Row],[M2A]]="","",SUM(Table2[[#This Row],[M2A]]-Table2[[#This Row],[M2B_h]]))</f>
        <v/>
      </c>
      <c r="L206" s="13" t="str">
        <f>IF(Table2[[#This Row],[M3A]]="","",SUM(Table2[[#This Row],[M3A]]-Table2[[#This Row],[M3B_h]]))</f>
        <v/>
      </c>
      <c r="N206" s="13" t="str">
        <f>IF(Table2[[#This Row],[M4A]]="","",SUM(Table2[[#This Row],[M4A]]-Table2[[#This Row],[M4B_h]]))</f>
        <v/>
      </c>
      <c r="O206" s="15"/>
      <c r="P206" s="15" t="str">
        <f>IF(Table2[[#This Row],[M5A]]="","",SUM(Table2[[#This Row],[M5A]]-Table2[[#This Row],[M5B_h]]))</f>
        <v/>
      </c>
      <c r="Q206" s="15">
        <f>SUM(Table2[[#This Row],[AWAL]],Table2[[#This Row],[M1B]])</f>
        <v>38</v>
      </c>
      <c r="R206" s="15">
        <f>SUM(Table2[[#This Row],[M2B]],Table2[[#This Row],[M2B_h]])</f>
        <v>38</v>
      </c>
      <c r="S206" s="15">
        <f>SUM(Table2[[#This Row],[M3B]],Table2[[#This Row],[M3B_h]])</f>
        <v>38</v>
      </c>
      <c r="T206" s="15">
        <f>SUM(Table2[[#This Row],[M4B]],Table2[[#This Row],[M4B_h]])</f>
        <v>38</v>
      </c>
    </row>
    <row r="207" spans="1:20">
      <c r="A207" s="12">
        <f>IF(Table2[[#This Row],[TT]]&lt;1,"",COUNT($A$2:$A206)+1)</f>
        <v>183</v>
      </c>
      <c r="B207" s="12" t="str">
        <f>LOWER(SUBSTITUTE(SUBSTITUTE(SUBSTITUTE(SUBSTITUTE(SUBSTITUTE(SUBSTITUTE(SUBSTITUTE(SUBSTITUTE(Table2[[#This Row],[NAMA BARANG]]," ",""),"""",""),"-",""),"/",""),"(",""),")",""),"&amp;",""),",",""))</f>
        <v>asahansc6029</v>
      </c>
      <c r="C207" s="18" t="s">
        <v>334</v>
      </c>
      <c r="D207" s="19">
        <v>1</v>
      </c>
      <c r="E207" s="19" t="s">
        <v>32</v>
      </c>
      <c r="F207" s="80">
        <f>IF(Table2[[#This Row],[M5B]]="",Table2[[#This Row],[M5B_h]],SUM(Table2[[#This Row],[M5B_h]],Table2[[#This Row],[M5B]]))</f>
        <v>1</v>
      </c>
      <c r="H207" s="13" t="str">
        <f>IF(Table2[[#This Row],[M1A]]="","",Table2[[#This Row],[M1A]]-Table2[[#This Row],[AWAL]])</f>
        <v/>
      </c>
      <c r="J207" s="13" t="str">
        <f>IF(Table2[[#This Row],[M2A]]="","",SUM(Table2[[#This Row],[M2A]]-Table2[[#This Row],[M2B_h]]))</f>
        <v/>
      </c>
      <c r="L207" s="13" t="str">
        <f>IF(Table2[[#This Row],[M3A]]="","",SUM(Table2[[#This Row],[M3A]]-Table2[[#This Row],[M3B_h]]))</f>
        <v/>
      </c>
      <c r="N207" s="13" t="str">
        <f>IF(Table2[[#This Row],[M4A]]="","",SUM(Table2[[#This Row],[M4A]]-Table2[[#This Row],[M4B_h]]))</f>
        <v/>
      </c>
      <c r="O207" s="15"/>
      <c r="P207" s="15" t="str">
        <f>IF(Table2[[#This Row],[M5A]]="","",SUM(Table2[[#This Row],[M5A]]-Table2[[#This Row],[M5B_h]]))</f>
        <v/>
      </c>
      <c r="Q207" s="15">
        <f>SUM(Table2[[#This Row],[AWAL]],Table2[[#This Row],[M1B]])</f>
        <v>1</v>
      </c>
      <c r="R207" s="15">
        <f>SUM(Table2[[#This Row],[M2B]],Table2[[#This Row],[M2B_h]])</f>
        <v>1</v>
      </c>
      <c r="S207" s="15">
        <f>SUM(Table2[[#This Row],[M3B]],Table2[[#This Row],[M3B_h]])</f>
        <v>1</v>
      </c>
      <c r="T207" s="15">
        <f>SUM(Table2[[#This Row],[M4B]],Table2[[#This Row],[M4B_h]])</f>
        <v>1</v>
      </c>
    </row>
    <row r="208" spans="1:20">
      <c r="A208" s="12">
        <f>IF(Table2[[#This Row],[TT]]&lt;1,"",COUNT($A$2:$A207)+1)</f>
        <v>184</v>
      </c>
      <c r="B208" s="12" t="str">
        <f>LOWER(SUBSTITUTE(SUBSTITUTE(SUBSTITUTE(SUBSTITUTE(SUBSTITUTE(SUBSTITUTE(SUBSTITUTE(SUBSTITUTE(Table2[[#This Row],[NAMA BARANG]]," ",""),"""",""),"-",""),"/",""),"(",""),")",""),"&amp;",""),",",""))</f>
        <v>asahansc60292h48</v>
      </c>
      <c r="C208" s="18" t="s">
        <v>335</v>
      </c>
      <c r="D208" s="19">
        <v>1</v>
      </c>
      <c r="E208" s="19" t="s">
        <v>248</v>
      </c>
      <c r="F208" s="80">
        <f>IF(Table2[[#This Row],[M5B]]="",Table2[[#This Row],[M5B_h]],SUM(Table2[[#This Row],[M5B_h]],Table2[[#This Row],[M5B]]))</f>
        <v>1</v>
      </c>
      <c r="H208" s="13" t="str">
        <f>IF(Table2[[#This Row],[M1A]]="","",Table2[[#This Row],[M1A]]-Table2[[#This Row],[AWAL]])</f>
        <v/>
      </c>
      <c r="J208" s="13" t="str">
        <f>IF(Table2[[#This Row],[M2A]]="","",SUM(Table2[[#This Row],[M2A]]-Table2[[#This Row],[M2B_h]]))</f>
        <v/>
      </c>
      <c r="L208" s="13" t="str">
        <f>IF(Table2[[#This Row],[M3A]]="","",SUM(Table2[[#This Row],[M3A]]-Table2[[#This Row],[M3B_h]]))</f>
        <v/>
      </c>
      <c r="N208" s="13" t="str">
        <f>IF(Table2[[#This Row],[M4A]]="","",SUM(Table2[[#This Row],[M4A]]-Table2[[#This Row],[M4B_h]]))</f>
        <v/>
      </c>
      <c r="O208" s="15"/>
      <c r="P208" s="15" t="str">
        <f>IF(Table2[[#This Row],[M5A]]="","",SUM(Table2[[#This Row],[M5A]]-Table2[[#This Row],[M5B_h]]))</f>
        <v/>
      </c>
      <c r="Q208" s="15">
        <f>SUM(Table2[[#This Row],[AWAL]],Table2[[#This Row],[M1B]])</f>
        <v>1</v>
      </c>
      <c r="R208" s="15">
        <f>SUM(Table2[[#This Row],[M2B]],Table2[[#This Row],[M2B_h]])</f>
        <v>1</v>
      </c>
      <c r="S208" s="15">
        <f>SUM(Table2[[#This Row],[M3B]],Table2[[#This Row],[M3B_h]])</f>
        <v>1</v>
      </c>
      <c r="T208" s="15">
        <f>SUM(Table2[[#This Row],[M4B]],Table2[[#This Row],[M4B_h]])</f>
        <v>1</v>
      </c>
    </row>
    <row r="209" spans="1:20">
      <c r="A209" s="12">
        <f>IF(Table2[[#This Row],[TT]]&lt;1,"",COUNT($A$2:$A208)+1)</f>
        <v>185</v>
      </c>
      <c r="B209" s="12" t="str">
        <f>LOWER(SUBSTITUTE(SUBSTITUTE(SUBSTITUTE(SUBSTITUTE(SUBSTITUTE(SUBSTITUTE(SUBSTITUTE(SUBSTITUTE(Table2[[#This Row],[NAMA BARANG]]," ",""),"""",""),"-",""),"/",""),"(",""),")",""),"&amp;",""),",",""))</f>
        <v>asahansc62148</v>
      </c>
      <c r="C209" s="18" t="s">
        <v>336</v>
      </c>
      <c r="D209" s="19">
        <v>5</v>
      </c>
      <c r="E209" s="19" t="s">
        <v>248</v>
      </c>
      <c r="F209" s="80">
        <f>IF(Table2[[#This Row],[M5B]]="",Table2[[#This Row],[M5B_h]],SUM(Table2[[#This Row],[M5B_h]],Table2[[#This Row],[M5B]]))</f>
        <v>5</v>
      </c>
      <c r="H209" s="13" t="str">
        <f>IF(Table2[[#This Row],[M1A]]="","",Table2[[#This Row],[M1A]]-Table2[[#This Row],[AWAL]])</f>
        <v/>
      </c>
      <c r="J209" s="13" t="str">
        <f>IF(Table2[[#This Row],[M2A]]="","",SUM(Table2[[#This Row],[M2A]]-Table2[[#This Row],[M2B_h]]))</f>
        <v/>
      </c>
      <c r="L209" s="13" t="str">
        <f>IF(Table2[[#This Row],[M3A]]="","",SUM(Table2[[#This Row],[M3A]]-Table2[[#This Row],[M3B_h]]))</f>
        <v/>
      </c>
      <c r="N209" s="13" t="str">
        <f>IF(Table2[[#This Row],[M4A]]="","",SUM(Table2[[#This Row],[M4A]]-Table2[[#This Row],[M4B_h]]))</f>
        <v/>
      </c>
      <c r="O209" s="15"/>
      <c r="P209" s="15" t="str">
        <f>IF(Table2[[#This Row],[M5A]]="","",SUM(Table2[[#This Row],[M5A]]-Table2[[#This Row],[M5B_h]]))</f>
        <v/>
      </c>
      <c r="Q209" s="15">
        <f>SUM(Table2[[#This Row],[AWAL]],Table2[[#This Row],[M1B]])</f>
        <v>5</v>
      </c>
      <c r="R209" s="15">
        <f>SUM(Table2[[#This Row],[M2B]],Table2[[#This Row],[M2B_h]])</f>
        <v>5</v>
      </c>
      <c r="S209" s="15">
        <f>SUM(Table2[[#This Row],[M3B]],Table2[[#This Row],[M3B_h]])</f>
        <v>5</v>
      </c>
      <c r="T209" s="15">
        <f>SUM(Table2[[#This Row],[M4B]],Table2[[#This Row],[M4B_h]])</f>
        <v>5</v>
      </c>
    </row>
    <row r="210" spans="1:20">
      <c r="A210" s="12">
        <f>IF(Table2[[#This Row],[TT]]&lt;1,"",COUNT($A$2:$A209)+1)</f>
        <v>186</v>
      </c>
      <c r="B210" s="12" t="str">
        <f>LOWER(SUBSTITUTE(SUBSTITUTE(SUBSTITUTE(SUBSTITUTE(SUBSTITUTE(SUBSTITUTE(SUBSTITUTE(SUBSTITUTE(Table2[[#This Row],[NAMA BARANG]]," ",""),"""",""),"-",""),"/",""),"(",""),")",""),"&amp;",""),",",""))</f>
        <v>asahansh20324</v>
      </c>
      <c r="C210" s="18" t="s">
        <v>337</v>
      </c>
      <c r="D210" s="19">
        <v>19</v>
      </c>
      <c r="E210" s="19" t="s">
        <v>338</v>
      </c>
      <c r="F210" s="80">
        <f>IF(Table2[[#This Row],[M5B]]="",Table2[[#This Row],[M5B_h]],SUM(Table2[[#This Row],[M5B_h]],Table2[[#This Row],[M5B]]))</f>
        <v>19</v>
      </c>
      <c r="H210" s="13" t="str">
        <f>IF(Table2[[#This Row],[M1A]]="","",Table2[[#This Row],[M1A]]-Table2[[#This Row],[AWAL]])</f>
        <v/>
      </c>
      <c r="J210" s="13" t="str">
        <f>IF(Table2[[#This Row],[M2A]]="","",SUM(Table2[[#This Row],[M2A]]-Table2[[#This Row],[M2B_h]]))</f>
        <v/>
      </c>
      <c r="L210" s="13" t="str">
        <f>IF(Table2[[#This Row],[M3A]]="","",SUM(Table2[[#This Row],[M3A]]-Table2[[#This Row],[M3B_h]]))</f>
        <v/>
      </c>
      <c r="N210" s="13" t="str">
        <f>IF(Table2[[#This Row],[M4A]]="","",SUM(Table2[[#This Row],[M4A]]-Table2[[#This Row],[M4B_h]]))</f>
        <v/>
      </c>
      <c r="O210" s="15"/>
      <c r="P210" s="15" t="str">
        <f>IF(Table2[[#This Row],[M5A]]="","",SUM(Table2[[#This Row],[M5A]]-Table2[[#This Row],[M5B_h]]))</f>
        <v/>
      </c>
      <c r="Q210" s="15">
        <f>SUM(Table2[[#This Row],[AWAL]],Table2[[#This Row],[M1B]])</f>
        <v>19</v>
      </c>
      <c r="R210" s="15">
        <f>SUM(Table2[[#This Row],[M2B]],Table2[[#This Row],[M2B_h]])</f>
        <v>19</v>
      </c>
      <c r="S210" s="15">
        <f>SUM(Table2[[#This Row],[M3B]],Table2[[#This Row],[M3B_h]])</f>
        <v>19</v>
      </c>
      <c r="T210" s="15">
        <f>SUM(Table2[[#This Row],[M4B]],Table2[[#This Row],[M4B_h]])</f>
        <v>19</v>
      </c>
    </row>
    <row r="211" spans="1:20">
      <c r="A211" s="12">
        <f>IF(Table2[[#This Row],[TT]]&lt;1,"",COUNT($A$2:$A210)+1)</f>
        <v>187</v>
      </c>
      <c r="B211" s="12" t="str">
        <f>LOWER(SUBSTITUTE(SUBSTITUTE(SUBSTITUTE(SUBSTITUTE(SUBSTITUTE(SUBSTITUTE(SUBSTITUTE(SUBSTITUTE(Table2[[#This Row],[NAMA BARANG]]," ",""),"""",""),"-",""),"/",""),"(",""),")",""),"&amp;",""),",",""))</f>
        <v>asahansh324jos48</v>
      </c>
      <c r="C211" s="18" t="s">
        <v>339</v>
      </c>
      <c r="D211" s="19">
        <v>4</v>
      </c>
      <c r="E211" s="19" t="s">
        <v>340</v>
      </c>
      <c r="F211" s="80">
        <f>IF(Table2[[#This Row],[M5B]]="",Table2[[#This Row],[M5B_h]],SUM(Table2[[#This Row],[M5B_h]],Table2[[#This Row],[M5B]]))</f>
        <v>4</v>
      </c>
      <c r="H211" s="13" t="str">
        <f>IF(Table2[[#This Row],[M1A]]="","",Table2[[#This Row],[M1A]]-Table2[[#This Row],[AWAL]])</f>
        <v/>
      </c>
      <c r="J211" s="13" t="str">
        <f>IF(Table2[[#This Row],[M2A]]="","",SUM(Table2[[#This Row],[M2A]]-Table2[[#This Row],[M2B_h]]))</f>
        <v/>
      </c>
      <c r="L211" s="13" t="str">
        <f>IF(Table2[[#This Row],[M3A]]="","",SUM(Table2[[#This Row],[M3A]]-Table2[[#This Row],[M3B_h]]))</f>
        <v/>
      </c>
      <c r="N211" s="13" t="str">
        <f>IF(Table2[[#This Row],[M4A]]="","",SUM(Table2[[#This Row],[M4A]]-Table2[[#This Row],[M4B_h]]))</f>
        <v/>
      </c>
      <c r="O211" s="15"/>
      <c r="P211" s="15" t="str">
        <f>IF(Table2[[#This Row],[M5A]]="","",SUM(Table2[[#This Row],[M5A]]-Table2[[#This Row],[M5B_h]]))</f>
        <v/>
      </c>
      <c r="Q211" s="15">
        <f>SUM(Table2[[#This Row],[AWAL]],Table2[[#This Row],[M1B]])</f>
        <v>4</v>
      </c>
      <c r="R211" s="15">
        <f>SUM(Table2[[#This Row],[M2B]],Table2[[#This Row],[M2B_h]])</f>
        <v>4</v>
      </c>
      <c r="S211" s="15">
        <f>SUM(Table2[[#This Row],[M3B]],Table2[[#This Row],[M3B_h]])</f>
        <v>4</v>
      </c>
      <c r="T211" s="15">
        <f>SUM(Table2[[#This Row],[M4B]],Table2[[#This Row],[M4B_h]])</f>
        <v>4</v>
      </c>
    </row>
    <row r="212" spans="1:20">
      <c r="A212" s="12">
        <f>IF(Table2[[#This Row],[TT]]&lt;1,"",COUNT($A$2:$A211)+1)</f>
        <v>188</v>
      </c>
      <c r="B212" s="12" t="str">
        <f>LOWER(SUBSTITUTE(SUBSTITUTE(SUBSTITUTE(SUBSTITUTE(SUBSTITUTE(SUBSTITUTE(SUBSTITUTE(SUBSTITUTE(Table2[[#This Row],[NAMA BARANG]]," ",""),"""",""),"-",""),"/",""),"(",""),")",""),"&amp;",""),",",""))</f>
        <v>asahansh6512ovalapplebear1box=20</v>
      </c>
      <c r="C212" s="18" t="s">
        <v>341</v>
      </c>
      <c r="D212" s="19">
        <v>1</v>
      </c>
      <c r="E212" s="19" t="s">
        <v>342</v>
      </c>
      <c r="F212" s="80">
        <f>IF(Table2[[#This Row],[M5B]]="",Table2[[#This Row],[M5B_h]],SUM(Table2[[#This Row],[M5B_h]],Table2[[#This Row],[M5B]]))</f>
        <v>1</v>
      </c>
      <c r="H212" s="13" t="str">
        <f>IF(Table2[[#This Row],[M1A]]="","",Table2[[#This Row],[M1A]]-Table2[[#This Row],[AWAL]])</f>
        <v/>
      </c>
      <c r="J212" s="13" t="str">
        <f>IF(Table2[[#This Row],[M2A]]="","",SUM(Table2[[#This Row],[M2A]]-Table2[[#This Row],[M2B_h]]))</f>
        <v/>
      </c>
      <c r="L212" s="13" t="str">
        <f>IF(Table2[[#This Row],[M3A]]="","",SUM(Table2[[#This Row],[M3A]]-Table2[[#This Row],[M3B_h]]))</f>
        <v/>
      </c>
      <c r="N212" s="13" t="str">
        <f>IF(Table2[[#This Row],[M4A]]="","",SUM(Table2[[#This Row],[M4A]]-Table2[[#This Row],[M4B_h]]))</f>
        <v/>
      </c>
      <c r="O212" s="15"/>
      <c r="P212" s="15" t="str">
        <f>IF(Table2[[#This Row],[M5A]]="","",SUM(Table2[[#This Row],[M5A]]-Table2[[#This Row],[M5B_h]]))</f>
        <v/>
      </c>
      <c r="Q212" s="15">
        <f>SUM(Table2[[#This Row],[AWAL]],Table2[[#This Row],[M1B]])</f>
        <v>1</v>
      </c>
      <c r="R212" s="15">
        <f>SUM(Table2[[#This Row],[M2B]],Table2[[#This Row],[M2B_h]])</f>
        <v>1</v>
      </c>
      <c r="S212" s="15">
        <f>SUM(Table2[[#This Row],[M3B]],Table2[[#This Row],[M3B_h]])</f>
        <v>1</v>
      </c>
      <c r="T212" s="15">
        <f>SUM(Table2[[#This Row],[M4B]],Table2[[#This Row],[M4B_h]])</f>
        <v>1</v>
      </c>
    </row>
    <row r="213" spans="1:20">
      <c r="A213" s="12">
        <f>IF(Table2[[#This Row],[TT]]&lt;1,"",COUNT($A$2:$A212)+1)</f>
        <v>189</v>
      </c>
      <c r="B213" s="12" t="str">
        <f>LOWER(SUBSTITUTE(SUBSTITUTE(SUBSTITUTE(SUBSTITUTE(SUBSTITUTE(SUBSTITUTE(SUBSTITUTE(SUBSTITUTE(Table2[[#This Row],[NAMA BARANG]]," ",""),"""",""),"-",""),"/",""),"(",""),")",""),"&amp;",""),",",""))</f>
        <v>asahansp720tabungcoller1x24</v>
      </c>
      <c r="C213" s="18" t="s">
        <v>343</v>
      </c>
      <c r="D213" s="19">
        <v>4</v>
      </c>
      <c r="E213" s="19" t="s">
        <v>83</v>
      </c>
      <c r="F213" s="80">
        <f>IF(Table2[[#This Row],[M5B]]="",Table2[[#This Row],[M5B_h]],SUM(Table2[[#This Row],[M5B_h]],Table2[[#This Row],[M5B]]))</f>
        <v>4</v>
      </c>
      <c r="H213" s="13" t="str">
        <f>IF(Table2[[#This Row],[M1A]]="","",Table2[[#This Row],[M1A]]-Table2[[#This Row],[AWAL]])</f>
        <v/>
      </c>
      <c r="J213" s="13" t="str">
        <f>IF(Table2[[#This Row],[M2A]]="","",SUM(Table2[[#This Row],[M2A]]-Table2[[#This Row],[M2B_h]]))</f>
        <v/>
      </c>
      <c r="L213" s="13" t="str">
        <f>IF(Table2[[#This Row],[M3A]]="","",SUM(Table2[[#This Row],[M3A]]-Table2[[#This Row],[M3B_h]]))</f>
        <v/>
      </c>
      <c r="N213" s="13" t="str">
        <f>IF(Table2[[#This Row],[M4A]]="","",SUM(Table2[[#This Row],[M4A]]-Table2[[#This Row],[M4B_h]]))</f>
        <v/>
      </c>
      <c r="O213" s="15"/>
      <c r="P213" s="15" t="str">
        <f>IF(Table2[[#This Row],[M5A]]="","",SUM(Table2[[#This Row],[M5A]]-Table2[[#This Row],[M5B_h]]))</f>
        <v/>
      </c>
      <c r="Q213" s="15">
        <f>SUM(Table2[[#This Row],[AWAL]],Table2[[#This Row],[M1B]])</f>
        <v>4</v>
      </c>
      <c r="R213" s="15">
        <f>SUM(Table2[[#This Row],[M2B]],Table2[[#This Row],[M2B_h]])</f>
        <v>4</v>
      </c>
      <c r="S213" s="15">
        <f>SUM(Table2[[#This Row],[M3B]],Table2[[#This Row],[M3B_h]])</f>
        <v>4</v>
      </c>
      <c r="T213" s="15">
        <f>SUM(Table2[[#This Row],[M4B]],Table2[[#This Row],[M4B_h]])</f>
        <v>4</v>
      </c>
    </row>
    <row r="214" spans="1:20">
      <c r="A214" s="12">
        <f>IF(Table2[[#This Row],[TT]]&lt;1,"",COUNT($A$2:$A213)+1)</f>
        <v>190</v>
      </c>
      <c r="B214" s="12" t="str">
        <f>LOWER(SUBSTITUTE(SUBSTITUTE(SUBSTITUTE(SUBSTITUTE(SUBSTITUTE(SUBSTITUTE(SUBSTITUTE(SUBSTITUTE(Table2[[#This Row],[NAMA BARANG]]," ",""),"""",""),"-",""),"/",""),"(",""),")",""),"&amp;",""),",",""))</f>
        <v>asahansr870b72</v>
      </c>
      <c r="C214" s="18" t="s">
        <v>344</v>
      </c>
      <c r="D214" s="19">
        <v>4</v>
      </c>
      <c r="E214" s="19" t="s">
        <v>345</v>
      </c>
      <c r="F214" s="80">
        <f>IF(Table2[[#This Row],[M5B]]="",Table2[[#This Row],[M5B_h]],SUM(Table2[[#This Row],[M5B_h]],Table2[[#This Row],[M5B]]))</f>
        <v>4</v>
      </c>
      <c r="H214" s="13" t="str">
        <f>IF(Table2[[#This Row],[M1A]]="","",Table2[[#This Row],[M1A]]-Table2[[#This Row],[AWAL]])</f>
        <v/>
      </c>
      <c r="J214" s="13" t="str">
        <f>IF(Table2[[#This Row],[M2A]]="","",SUM(Table2[[#This Row],[M2A]]-Table2[[#This Row],[M2B_h]]))</f>
        <v/>
      </c>
      <c r="L214" s="13" t="str">
        <f>IF(Table2[[#This Row],[M3A]]="","",SUM(Table2[[#This Row],[M3A]]-Table2[[#This Row],[M3B_h]]))</f>
        <v/>
      </c>
      <c r="N214" s="13" t="str">
        <f>IF(Table2[[#This Row],[M4A]]="","",SUM(Table2[[#This Row],[M4A]]-Table2[[#This Row],[M4B_h]]))</f>
        <v/>
      </c>
      <c r="O214" s="15"/>
      <c r="P214" s="15" t="str">
        <f>IF(Table2[[#This Row],[M5A]]="","",SUM(Table2[[#This Row],[M5A]]-Table2[[#This Row],[M5B_h]]))</f>
        <v/>
      </c>
      <c r="Q214" s="15">
        <f>SUM(Table2[[#This Row],[AWAL]],Table2[[#This Row],[M1B]])</f>
        <v>4</v>
      </c>
      <c r="R214" s="15">
        <f>SUM(Table2[[#This Row],[M2B]],Table2[[#This Row],[M2B_h]])</f>
        <v>4</v>
      </c>
      <c r="S214" s="15">
        <f>SUM(Table2[[#This Row],[M3B]],Table2[[#This Row],[M3B_h]])</f>
        <v>4</v>
      </c>
      <c r="T214" s="15">
        <f>SUM(Table2[[#This Row],[M4B]],Table2[[#This Row],[M4B_h]])</f>
        <v>4</v>
      </c>
    </row>
    <row r="215" spans="1:20">
      <c r="A215" s="12">
        <f>IF(Table2[[#This Row],[TT]]&lt;1,"",COUNT($A$2:$A214)+1)</f>
        <v>191</v>
      </c>
      <c r="B215" s="12" t="str">
        <f>LOWER(SUBSTITUTE(SUBSTITUTE(SUBSTITUTE(SUBSTITUTE(SUBSTITUTE(SUBSTITUTE(SUBSTITUTE(SUBSTITUTE(Table2[[#This Row],[NAMA BARANG]]," ",""),"""",""),"-",""),"/",""),"(",""),")",""),"&amp;",""),",",""))</f>
        <v>asahant334smile60pc</v>
      </c>
      <c r="C215" s="18" t="s">
        <v>346</v>
      </c>
      <c r="D215" s="19">
        <v>2</v>
      </c>
      <c r="E215" s="19" t="s">
        <v>347</v>
      </c>
      <c r="F215" s="80">
        <f>IF(Table2[[#This Row],[M5B]]="",Table2[[#This Row],[M5B_h]],SUM(Table2[[#This Row],[M5B_h]],Table2[[#This Row],[M5B]]))</f>
        <v>2</v>
      </c>
      <c r="H215" s="13" t="str">
        <f>IF(Table2[[#This Row],[M1A]]="","",Table2[[#This Row],[M1A]]-Table2[[#This Row],[AWAL]])</f>
        <v/>
      </c>
      <c r="J215" s="13" t="str">
        <f>IF(Table2[[#This Row],[M2A]]="","",SUM(Table2[[#This Row],[M2A]]-Table2[[#This Row],[M2B_h]]))</f>
        <v/>
      </c>
      <c r="L215" s="13" t="str">
        <f>IF(Table2[[#This Row],[M3A]]="","",SUM(Table2[[#This Row],[M3A]]-Table2[[#This Row],[M3B_h]]))</f>
        <v/>
      </c>
      <c r="N215" s="13" t="str">
        <f>IF(Table2[[#This Row],[M4A]]="","",SUM(Table2[[#This Row],[M4A]]-Table2[[#This Row],[M4B_h]]))</f>
        <v/>
      </c>
      <c r="O215" s="15"/>
      <c r="P215" s="15" t="str">
        <f>IF(Table2[[#This Row],[M5A]]="","",SUM(Table2[[#This Row],[M5A]]-Table2[[#This Row],[M5B_h]]))</f>
        <v/>
      </c>
      <c r="Q215" s="15">
        <f>SUM(Table2[[#This Row],[AWAL]],Table2[[#This Row],[M1B]])</f>
        <v>2</v>
      </c>
      <c r="R215" s="15">
        <f>SUM(Table2[[#This Row],[M2B]],Table2[[#This Row],[M2B_h]])</f>
        <v>2</v>
      </c>
      <c r="S215" s="15">
        <f>SUM(Table2[[#This Row],[M3B]],Table2[[#This Row],[M3B_h]])</f>
        <v>2</v>
      </c>
      <c r="T215" s="15">
        <f>SUM(Table2[[#This Row],[M4B]],Table2[[#This Row],[M4B_h]])</f>
        <v>2</v>
      </c>
    </row>
    <row r="216" spans="1:20">
      <c r="A216" s="12">
        <f>IF(Table2[[#This Row],[TT]]&lt;1,"",COUNT($A$2:$A215)+1)</f>
        <v>192</v>
      </c>
      <c r="B216" s="12" t="str">
        <f>LOWER(SUBSTITUTE(SUBSTITUTE(SUBSTITUTE(SUBSTITUTE(SUBSTITUTE(SUBSTITUTE(SUBSTITUTE(SUBSTITUTE(Table2[[#This Row],[NAMA BARANG]]," ",""),"""",""),"-",""),"/",""),"(",""),")",""),"&amp;",""),",",""))</f>
        <v>asahantabungsp8865ikan</v>
      </c>
      <c r="C216" s="18" t="s">
        <v>348</v>
      </c>
      <c r="D216" s="19">
        <v>12</v>
      </c>
      <c r="E216" s="19" t="s">
        <v>349</v>
      </c>
      <c r="F216" s="80">
        <f>IF(Table2[[#This Row],[M5B]]="",Table2[[#This Row],[M5B_h]],SUM(Table2[[#This Row],[M5B_h]],Table2[[#This Row],[M5B]]))</f>
        <v>12</v>
      </c>
      <c r="H216" s="13" t="str">
        <f>IF(Table2[[#This Row],[M1A]]="","",Table2[[#This Row],[M1A]]-Table2[[#This Row],[AWAL]])</f>
        <v/>
      </c>
      <c r="J216" s="13" t="str">
        <f>IF(Table2[[#This Row],[M2A]]="","",SUM(Table2[[#This Row],[M2A]]-Table2[[#This Row],[M2B_h]]))</f>
        <v/>
      </c>
      <c r="L216" s="13" t="str">
        <f>IF(Table2[[#This Row],[M3A]]="","",SUM(Table2[[#This Row],[M3A]]-Table2[[#This Row],[M3B_h]]))</f>
        <v/>
      </c>
      <c r="N216" s="13" t="str">
        <f>IF(Table2[[#This Row],[M4A]]="","",SUM(Table2[[#This Row],[M4A]]-Table2[[#This Row],[M4B_h]]))</f>
        <v/>
      </c>
      <c r="O216" s="15"/>
      <c r="P216" s="15" t="str">
        <f>IF(Table2[[#This Row],[M5A]]="","",SUM(Table2[[#This Row],[M5A]]-Table2[[#This Row],[M5B_h]]))</f>
        <v/>
      </c>
      <c r="Q216" s="15">
        <f>SUM(Table2[[#This Row],[AWAL]],Table2[[#This Row],[M1B]])</f>
        <v>12</v>
      </c>
      <c r="R216" s="15">
        <f>SUM(Table2[[#This Row],[M2B]],Table2[[#This Row],[M2B_h]])</f>
        <v>12</v>
      </c>
      <c r="S216" s="15">
        <f>SUM(Table2[[#This Row],[M3B]],Table2[[#This Row],[M3B_h]])</f>
        <v>12</v>
      </c>
      <c r="T216" s="15">
        <f>SUM(Table2[[#This Row],[M4B]],Table2[[#This Row],[M4B_h]])</f>
        <v>12</v>
      </c>
    </row>
    <row r="217" spans="1:20">
      <c r="A217" s="12">
        <f>IF(Table2[[#This Row],[TT]]&lt;1,"",COUNT($A$2:$A216)+1)</f>
        <v>193</v>
      </c>
      <c r="B217" s="12" t="str">
        <f>LOWER(SUBSTITUTE(SUBSTITUTE(SUBSTITUTE(SUBSTITUTE(SUBSTITUTE(SUBSTITUTE(SUBSTITUTE(SUBSTITUTE(Table2[[#This Row],[NAMA BARANG]]," ",""),"""",""),"-",""),"/",""),"(",""),")",""),"&amp;",""),",",""))</f>
        <v>asahantashpotter378e48</v>
      </c>
      <c r="C217" s="18" t="s">
        <v>350</v>
      </c>
      <c r="D217" s="19">
        <v>1</v>
      </c>
      <c r="E217" s="19" t="s">
        <v>351</v>
      </c>
      <c r="F217" s="80">
        <f>IF(Table2[[#This Row],[M5B]]="",Table2[[#This Row],[M5B_h]],SUM(Table2[[#This Row],[M5B_h]],Table2[[#This Row],[M5B]]))</f>
        <v>1</v>
      </c>
      <c r="H217" s="13" t="str">
        <f>IF(Table2[[#This Row],[M1A]]="","",Table2[[#This Row],[M1A]]-Table2[[#This Row],[AWAL]])</f>
        <v/>
      </c>
      <c r="J217" s="13" t="str">
        <f>IF(Table2[[#This Row],[M2A]]="","",SUM(Table2[[#This Row],[M2A]]-Table2[[#This Row],[M2B_h]]))</f>
        <v/>
      </c>
      <c r="L217" s="13" t="str">
        <f>IF(Table2[[#This Row],[M3A]]="","",SUM(Table2[[#This Row],[M3A]]-Table2[[#This Row],[M3B_h]]))</f>
        <v/>
      </c>
      <c r="N217" s="13" t="str">
        <f>IF(Table2[[#This Row],[M4A]]="","",SUM(Table2[[#This Row],[M4A]]-Table2[[#This Row],[M4B_h]]))</f>
        <v/>
      </c>
      <c r="O217" s="15"/>
      <c r="P217" s="15" t="str">
        <f>IF(Table2[[#This Row],[M5A]]="","",SUM(Table2[[#This Row],[M5A]]-Table2[[#This Row],[M5B_h]]))</f>
        <v/>
      </c>
      <c r="Q217" s="15">
        <f>SUM(Table2[[#This Row],[AWAL]],Table2[[#This Row],[M1B]])</f>
        <v>1</v>
      </c>
      <c r="R217" s="15">
        <f>SUM(Table2[[#This Row],[M2B]],Table2[[#This Row],[M2B_h]])</f>
        <v>1</v>
      </c>
      <c r="S217" s="15">
        <f>SUM(Table2[[#This Row],[M3B]],Table2[[#This Row],[M3B_h]])</f>
        <v>1</v>
      </c>
      <c r="T217" s="15">
        <f>SUM(Table2[[#This Row],[M4B]],Table2[[#This Row],[M4B_h]])</f>
        <v>1</v>
      </c>
    </row>
    <row r="218" spans="1:20">
      <c r="A218" s="12">
        <f>IF(Table2[[#This Row],[TT]]&lt;1,"",COUNT($A$2:$A217)+1)</f>
        <v>194</v>
      </c>
      <c r="B218" s="12" t="str">
        <f>LOWER(SUBSTITUTE(SUBSTITUTE(SUBSTITUTE(SUBSTITUTE(SUBSTITUTE(SUBSTITUTE(SUBSTITUTE(SUBSTITUTE(Table2[[#This Row],[NAMA BARANG]]," ",""),"""",""),"-",""),"/",""),"(",""),")",""),"&amp;",""),",",""))</f>
        <v>asahanthomastabung9938</v>
      </c>
      <c r="C218" s="18" t="s">
        <v>352</v>
      </c>
      <c r="D218" s="19">
        <v>2</v>
      </c>
      <c r="E218" s="19" t="s">
        <v>353</v>
      </c>
      <c r="F218" s="80">
        <f>IF(Table2[[#This Row],[M5B]]="",Table2[[#This Row],[M5B_h]],SUM(Table2[[#This Row],[M5B_h]],Table2[[#This Row],[M5B]]))</f>
        <v>2</v>
      </c>
      <c r="H218" s="13" t="str">
        <f>IF(Table2[[#This Row],[M1A]]="","",Table2[[#This Row],[M1A]]-Table2[[#This Row],[AWAL]])</f>
        <v/>
      </c>
      <c r="J218" s="13" t="str">
        <f>IF(Table2[[#This Row],[M2A]]="","",SUM(Table2[[#This Row],[M2A]]-Table2[[#This Row],[M2B_h]]))</f>
        <v/>
      </c>
      <c r="L218" s="13" t="str">
        <f>IF(Table2[[#This Row],[M3A]]="","",SUM(Table2[[#This Row],[M3A]]-Table2[[#This Row],[M3B_h]]))</f>
        <v/>
      </c>
      <c r="N218" s="13" t="str">
        <f>IF(Table2[[#This Row],[M4A]]="","",SUM(Table2[[#This Row],[M4A]]-Table2[[#This Row],[M4B_h]]))</f>
        <v/>
      </c>
      <c r="O218" s="15"/>
      <c r="P218" s="15" t="str">
        <f>IF(Table2[[#This Row],[M5A]]="","",SUM(Table2[[#This Row],[M5A]]-Table2[[#This Row],[M5B_h]]))</f>
        <v/>
      </c>
      <c r="Q218" s="15">
        <f>SUM(Table2[[#This Row],[AWAL]],Table2[[#This Row],[M1B]])</f>
        <v>2</v>
      </c>
      <c r="R218" s="15">
        <f>SUM(Table2[[#This Row],[M2B]],Table2[[#This Row],[M2B_h]])</f>
        <v>2</v>
      </c>
      <c r="S218" s="15">
        <f>SUM(Table2[[#This Row],[M3B]],Table2[[#This Row],[M3B_h]])</f>
        <v>2</v>
      </c>
      <c r="T218" s="15">
        <f>SUM(Table2[[#This Row],[M4B]],Table2[[#This Row],[M4B_h]])</f>
        <v>2</v>
      </c>
    </row>
    <row r="219" spans="1:20">
      <c r="A219" s="12">
        <f>IF(Table2[[#This Row],[TT]]&lt;1,"",COUNT($A$2:$A218)+1)</f>
        <v>195</v>
      </c>
      <c r="B219" s="12" t="str">
        <f>LOWER(SUBSTITUTE(SUBSTITUTE(SUBSTITUTE(SUBSTITUTE(SUBSTITUTE(SUBSTITUTE(SUBSTITUTE(SUBSTITUTE(Table2[[#This Row],[NAMA BARANG]]," ",""),"""",""),"-",""),"/",""),"(",""),")",""),"&amp;",""),",",""))</f>
        <v>asahantiko327camera24</v>
      </c>
      <c r="C219" s="18" t="s">
        <v>354</v>
      </c>
      <c r="D219" s="19">
        <v>1</v>
      </c>
      <c r="E219" s="19" t="s">
        <v>240</v>
      </c>
      <c r="F219" s="80">
        <f>IF(Table2[[#This Row],[M5B]]="",Table2[[#This Row],[M5B_h]],SUM(Table2[[#This Row],[M5B_h]],Table2[[#This Row],[M5B]]))</f>
        <v>1</v>
      </c>
      <c r="H219" s="13" t="str">
        <f>IF(Table2[[#This Row],[M1A]]="","",Table2[[#This Row],[M1A]]-Table2[[#This Row],[AWAL]])</f>
        <v/>
      </c>
      <c r="J219" s="13" t="str">
        <f>IF(Table2[[#This Row],[M2A]]="","",SUM(Table2[[#This Row],[M2A]]-Table2[[#This Row],[M2B_h]]))</f>
        <v/>
      </c>
      <c r="L219" s="13" t="str">
        <f>IF(Table2[[#This Row],[M3A]]="","",SUM(Table2[[#This Row],[M3A]]-Table2[[#This Row],[M3B_h]]))</f>
        <v/>
      </c>
      <c r="N219" s="13" t="str">
        <f>IF(Table2[[#This Row],[M4A]]="","",SUM(Table2[[#This Row],[M4A]]-Table2[[#This Row],[M4B_h]]))</f>
        <v/>
      </c>
      <c r="O219" s="15"/>
      <c r="P219" s="15" t="str">
        <f>IF(Table2[[#This Row],[M5A]]="","",SUM(Table2[[#This Row],[M5A]]-Table2[[#This Row],[M5B_h]]))</f>
        <v/>
      </c>
      <c r="Q219" s="15">
        <f>SUM(Table2[[#This Row],[AWAL]],Table2[[#This Row],[M1B]])</f>
        <v>1</v>
      </c>
      <c r="R219" s="15">
        <f>SUM(Table2[[#This Row],[M2B]],Table2[[#This Row],[M2B_h]])</f>
        <v>1</v>
      </c>
      <c r="S219" s="15">
        <f>SUM(Table2[[#This Row],[M3B]],Table2[[#This Row],[M3B_h]])</f>
        <v>1</v>
      </c>
      <c r="T219" s="15">
        <f>SUM(Table2[[#This Row],[M4B]],Table2[[#This Row],[M4B_h]])</f>
        <v>1</v>
      </c>
    </row>
    <row r="220" spans="1:20">
      <c r="A220" s="12" t="str">
        <f>IF(Table2[[#This Row],[TT]]&lt;1,"",COUNT($A$2:$A219)+1)</f>
        <v/>
      </c>
      <c r="B220" s="12" t="str">
        <f>LOWER(SUBSTITUTE(SUBSTITUTE(SUBSTITUTE(SUBSTITUTE(SUBSTITUTE(SUBSTITUTE(SUBSTITUTE(SUBSTITUTE(Table2[[#This Row],[NAMA BARANG]]," ",""),"""",""),"-",""),"/",""),"(",""),")",""),"&amp;",""),",",""))</f>
        <v>asahantiko531</v>
      </c>
      <c r="C220" s="18" t="s">
        <v>355</v>
      </c>
      <c r="D220" s="19">
        <v>1</v>
      </c>
      <c r="E220" s="19" t="s">
        <v>240</v>
      </c>
      <c r="F220" s="80">
        <f>IF(Table2[[#This Row],[M5B]]="",Table2[[#This Row],[M5B_h]],SUM(Table2[[#This Row],[M5B_h]],Table2[[#This Row],[M5B]]))</f>
        <v>0</v>
      </c>
      <c r="H220" s="13" t="str">
        <f>IF(Table2[[#This Row],[M1A]]="","",Table2[[#This Row],[M1A]]-Table2[[#This Row],[AWAL]])</f>
        <v/>
      </c>
      <c r="J220" s="13" t="str">
        <f>IF(Table2[[#This Row],[M2A]]="","",SUM(Table2[[#This Row],[M2A]]-Table2[[#This Row],[M2B_h]]))</f>
        <v/>
      </c>
      <c r="K220" s="13">
        <v>0</v>
      </c>
      <c r="L220" s="13">
        <f>IF(Table2[[#This Row],[M3A]]="","",SUM(Table2[[#This Row],[M3A]]-Table2[[#This Row],[M3B_h]]))</f>
        <v>-1</v>
      </c>
      <c r="N220" s="13" t="str">
        <f>IF(Table2[[#This Row],[M4A]]="","",SUM(Table2[[#This Row],[M4A]]-Table2[[#This Row],[M4B_h]]))</f>
        <v/>
      </c>
      <c r="O220" s="15"/>
      <c r="P220" s="15" t="str">
        <f>IF(Table2[[#This Row],[M5A]]="","",SUM(Table2[[#This Row],[M5A]]-Table2[[#This Row],[M5B_h]]))</f>
        <v/>
      </c>
      <c r="Q220" s="15">
        <f>SUM(Table2[[#This Row],[AWAL]],Table2[[#This Row],[M1B]])</f>
        <v>1</v>
      </c>
      <c r="R220" s="15">
        <f>SUM(Table2[[#This Row],[M2B]],Table2[[#This Row],[M2B_h]])</f>
        <v>1</v>
      </c>
      <c r="S220" s="15">
        <f>SUM(Table2[[#This Row],[M3B]],Table2[[#This Row],[M3B_h]])</f>
        <v>0</v>
      </c>
      <c r="T220" s="15">
        <f>SUM(Table2[[#This Row],[M4B]],Table2[[#This Row],[M4B_h]])</f>
        <v>0</v>
      </c>
    </row>
    <row r="221" spans="1:20">
      <c r="A221" s="12">
        <f>IF(Table2[[#This Row],[TT]]&lt;1,"",COUNT($A$2:$A220)+1)</f>
        <v>196</v>
      </c>
      <c r="B221" s="12" t="str">
        <f>LOWER(SUBSTITUTE(SUBSTITUTE(SUBSTITUTE(SUBSTITUTE(SUBSTITUTE(SUBSTITUTE(SUBSTITUTE(SUBSTITUTE(Table2[[#This Row],[NAMA BARANG]]," ",""),"""",""),"-",""),"/",""),"(",""),")",""),"&amp;",""),",",""))</f>
        <v>asahantiko54424</v>
      </c>
      <c r="C221" s="18" t="s">
        <v>356</v>
      </c>
      <c r="D221" s="19">
        <v>1</v>
      </c>
      <c r="E221" s="19" t="s">
        <v>50</v>
      </c>
      <c r="F221" s="80">
        <f>IF(Table2[[#This Row],[M5B]]="",Table2[[#This Row],[M5B_h]],SUM(Table2[[#This Row],[M5B_h]],Table2[[#This Row],[M5B]]))</f>
        <v>1</v>
      </c>
      <c r="H221" s="13" t="str">
        <f>IF(Table2[[#This Row],[M1A]]="","",Table2[[#This Row],[M1A]]-Table2[[#This Row],[AWAL]])</f>
        <v/>
      </c>
      <c r="J221" s="13" t="str">
        <f>IF(Table2[[#This Row],[M2A]]="","",SUM(Table2[[#This Row],[M2A]]-Table2[[#This Row],[M2B_h]]))</f>
        <v/>
      </c>
      <c r="L221" s="13" t="str">
        <f>IF(Table2[[#This Row],[M3A]]="","",SUM(Table2[[#This Row],[M3A]]-Table2[[#This Row],[M3B_h]]))</f>
        <v/>
      </c>
      <c r="N221" s="13" t="str">
        <f>IF(Table2[[#This Row],[M4A]]="","",SUM(Table2[[#This Row],[M4A]]-Table2[[#This Row],[M4B_h]]))</f>
        <v/>
      </c>
      <c r="O221" s="15"/>
      <c r="P221" s="15" t="str">
        <f>IF(Table2[[#This Row],[M5A]]="","",SUM(Table2[[#This Row],[M5A]]-Table2[[#This Row],[M5B_h]]))</f>
        <v/>
      </c>
      <c r="Q221" s="15">
        <f>SUM(Table2[[#This Row],[AWAL]],Table2[[#This Row],[M1B]])</f>
        <v>1</v>
      </c>
      <c r="R221" s="15">
        <f>SUM(Table2[[#This Row],[M2B]],Table2[[#This Row],[M2B_h]])</f>
        <v>1</v>
      </c>
      <c r="S221" s="15">
        <f>SUM(Table2[[#This Row],[M3B]],Table2[[#This Row],[M3B_h]])</f>
        <v>1</v>
      </c>
      <c r="T221" s="15">
        <f>SUM(Table2[[#This Row],[M4B]],Table2[[#This Row],[M4B_h]])</f>
        <v>1</v>
      </c>
    </row>
    <row r="222" spans="1:20">
      <c r="A222" s="12">
        <f>IF(Table2[[#This Row],[TT]]&lt;1,"",COUNT($A$2:$A221)+1)</f>
        <v>197</v>
      </c>
      <c r="B222" s="12" t="str">
        <f>LOWER(SUBSTITUTE(SUBSTITUTE(SUBSTITUTE(SUBSTITUTE(SUBSTITUTE(SUBSTITUTE(SUBSTITUTE(SUBSTITUTE(Table2[[#This Row],[NAMA BARANG]]," ",""),"""",""),"-",""),"/",""),"(",""),")",""),"&amp;",""),",",""))</f>
        <v>asahantopily80436</v>
      </c>
      <c r="C222" s="18" t="s">
        <v>357</v>
      </c>
      <c r="D222" s="19">
        <v>8</v>
      </c>
      <c r="E222" s="19" t="s">
        <v>77</v>
      </c>
      <c r="F222" s="80">
        <f>IF(Table2[[#This Row],[M5B]]="",Table2[[#This Row],[M5B_h]],SUM(Table2[[#This Row],[M5B_h]],Table2[[#This Row],[M5B]]))</f>
        <v>8</v>
      </c>
      <c r="H222" s="13" t="str">
        <f>IF(Table2[[#This Row],[M1A]]="","",Table2[[#This Row],[M1A]]-Table2[[#This Row],[AWAL]])</f>
        <v/>
      </c>
      <c r="J222" s="13" t="str">
        <f>IF(Table2[[#This Row],[M2A]]="","",SUM(Table2[[#This Row],[M2A]]-Table2[[#This Row],[M2B_h]]))</f>
        <v/>
      </c>
      <c r="L222" s="13" t="str">
        <f>IF(Table2[[#This Row],[M3A]]="","",SUM(Table2[[#This Row],[M3A]]-Table2[[#This Row],[M3B_h]]))</f>
        <v/>
      </c>
      <c r="N222" s="13" t="str">
        <f>IF(Table2[[#This Row],[M4A]]="","",SUM(Table2[[#This Row],[M4A]]-Table2[[#This Row],[M4B_h]]))</f>
        <v/>
      </c>
      <c r="O222" s="15"/>
      <c r="P222" s="15" t="str">
        <f>IF(Table2[[#This Row],[M5A]]="","",SUM(Table2[[#This Row],[M5A]]-Table2[[#This Row],[M5B_h]]))</f>
        <v/>
      </c>
      <c r="Q222" s="15">
        <f>SUM(Table2[[#This Row],[AWAL]],Table2[[#This Row],[M1B]])</f>
        <v>8</v>
      </c>
      <c r="R222" s="15">
        <f>SUM(Table2[[#This Row],[M2B]],Table2[[#This Row],[M2B_h]])</f>
        <v>8</v>
      </c>
      <c r="S222" s="15">
        <f>SUM(Table2[[#This Row],[M3B]],Table2[[#This Row],[M3B_h]])</f>
        <v>8</v>
      </c>
      <c r="T222" s="15">
        <f>SUM(Table2[[#This Row],[M4B]],Table2[[#This Row],[M4B_h]])</f>
        <v>8</v>
      </c>
    </row>
    <row r="223" spans="1:20">
      <c r="A223" s="12">
        <f>IF(Table2[[#This Row],[TT]]&lt;1,"",COUNT($A$2:$A222)+1)</f>
        <v>198</v>
      </c>
      <c r="B223" s="12" t="str">
        <f>LOWER(SUBSTITUTE(SUBSTITUTE(SUBSTITUTE(SUBSTITUTE(SUBSTITUTE(SUBSTITUTE(SUBSTITUTE(SUBSTITUTE(Table2[[#This Row],[NAMA BARANG]]," ",""),"""",""),"-",""),"/",""),"(",""),")",""),"&amp;",""),",",""))</f>
        <v>asahantoples50</v>
      </c>
      <c r="C223" s="18" t="s">
        <v>358</v>
      </c>
      <c r="D223" s="19">
        <v>3</v>
      </c>
      <c r="E223" s="19" t="s">
        <v>359</v>
      </c>
      <c r="F223" s="80">
        <f>IF(Table2[[#This Row],[M5B]]="",Table2[[#This Row],[M5B_h]],SUM(Table2[[#This Row],[M5B_h]],Table2[[#This Row],[M5B]]))</f>
        <v>3</v>
      </c>
      <c r="H223" s="13" t="str">
        <f>IF(Table2[[#This Row],[M1A]]="","",Table2[[#This Row],[M1A]]-Table2[[#This Row],[AWAL]])</f>
        <v/>
      </c>
      <c r="J223" s="13" t="str">
        <f>IF(Table2[[#This Row],[M2A]]="","",SUM(Table2[[#This Row],[M2A]]-Table2[[#This Row],[M2B_h]]))</f>
        <v/>
      </c>
      <c r="L223" s="13" t="str">
        <f>IF(Table2[[#This Row],[M3A]]="","",SUM(Table2[[#This Row],[M3A]]-Table2[[#This Row],[M3B_h]]))</f>
        <v/>
      </c>
      <c r="N223" s="13" t="str">
        <f>IF(Table2[[#This Row],[M4A]]="","",SUM(Table2[[#This Row],[M4A]]-Table2[[#This Row],[M4B_h]]))</f>
        <v/>
      </c>
      <c r="O223" s="15"/>
      <c r="P223" s="15" t="str">
        <f>IF(Table2[[#This Row],[M5A]]="","",SUM(Table2[[#This Row],[M5A]]-Table2[[#This Row],[M5B_h]]))</f>
        <v/>
      </c>
      <c r="Q223" s="15">
        <f>SUM(Table2[[#This Row],[AWAL]],Table2[[#This Row],[M1B]])</f>
        <v>3</v>
      </c>
      <c r="R223" s="15">
        <f>SUM(Table2[[#This Row],[M2B]],Table2[[#This Row],[M2B_h]])</f>
        <v>3</v>
      </c>
      <c r="S223" s="15">
        <f>SUM(Table2[[#This Row],[M3B]],Table2[[#This Row],[M3B_h]])</f>
        <v>3</v>
      </c>
      <c r="T223" s="15">
        <f>SUM(Table2[[#This Row],[M4B]],Table2[[#This Row],[M4B_h]])</f>
        <v>3</v>
      </c>
    </row>
    <row r="224" spans="1:20">
      <c r="A224" s="12" t="str">
        <f>IF(Table2[[#This Row],[TT]]&lt;1,"",COUNT($A$2:$A223)+1)</f>
        <v/>
      </c>
      <c r="B224" s="12" t="str">
        <f>LOWER(SUBSTITUTE(SUBSTITUTE(SUBSTITUTE(SUBSTITUTE(SUBSTITUTE(SUBSTITUTE(SUBSTITUTE(SUBSTITUTE(Table2[[#This Row],[NAMA BARANG]]," ",""),"""",""),"-",""),"/",""),"(",""),")",""),"&amp;",""),",",""))</f>
        <v>asahantoplesgolden</v>
      </c>
      <c r="C224" s="18" t="s">
        <v>2638</v>
      </c>
      <c r="D224" s="19"/>
      <c r="E224" s="19" t="s">
        <v>2679</v>
      </c>
      <c r="F224" s="80">
        <f>IF(Table2[[#This Row],[M5B]]="",Table2[[#This Row],[M5B_h]],SUM(Table2[[#This Row],[M5B_h]],Table2[[#This Row],[M5B]]))</f>
        <v>0</v>
      </c>
      <c r="H224" s="13" t="str">
        <f>IF(Table2[[#This Row],[M1A]]="","",Table2[[#This Row],[M1A]]-Table2[[#This Row],[AWAL]])</f>
        <v/>
      </c>
      <c r="J224" s="13" t="str">
        <f>IF(Table2[[#This Row],[M2A]]="","",SUM(Table2[[#This Row],[M2A]]-Table2[[#This Row],[M2B_h]]))</f>
        <v/>
      </c>
      <c r="L224" s="13" t="str">
        <f>IF(Table2[[#This Row],[M3A]]="","",SUM(Table2[[#This Row],[M3A]]-Table2[[#This Row],[M3B_h]]))</f>
        <v/>
      </c>
      <c r="N224" s="13" t="str">
        <f>IF(Table2[[#This Row],[M4A]]="","",SUM(Table2[[#This Row],[M4A]]-Table2[[#This Row],[M4B_h]]))</f>
        <v/>
      </c>
      <c r="O224" s="15"/>
      <c r="P224" s="15" t="str">
        <f>IF(Table2[[#This Row],[M5A]]="","",SUM(Table2[[#This Row],[M5A]]-Table2[[#This Row],[M5B_h]]))</f>
        <v/>
      </c>
      <c r="Q224" s="15">
        <f>SUM(Table2[[#This Row],[AWAL]],Table2[[#This Row],[M1B]])</f>
        <v>0</v>
      </c>
      <c r="R224" s="15">
        <f>SUM(Table2[[#This Row],[M2B]],Table2[[#This Row],[M2B_h]])</f>
        <v>0</v>
      </c>
      <c r="S224" s="15">
        <f>SUM(Table2[[#This Row],[M3B]],Table2[[#This Row],[M3B_h]])</f>
        <v>0</v>
      </c>
      <c r="T224" s="15">
        <f>SUM(Table2[[#This Row],[M4B]],Table2[[#This Row],[M4B_h]])</f>
        <v>0</v>
      </c>
    </row>
    <row r="225" spans="1:20">
      <c r="A225" s="12">
        <f>IF(Table2[[#This Row],[TT]]&lt;1,"",COUNT($A$2:$A224)+1)</f>
        <v>199</v>
      </c>
      <c r="B225" s="12" t="str">
        <f>LOWER(SUBSTITUTE(SUBSTITUTE(SUBSTITUTE(SUBSTITUTE(SUBSTITUTE(SUBSTITUTE(SUBSTITUTE(SUBSTITUTE(Table2[[#This Row],[NAMA BARANG]]," ",""),"""",""),"-",""),"/",""),"(",""),")",""),"&amp;",""),",",""))</f>
        <v>asahantoplestpl527</v>
      </c>
      <c r="C225" s="18" t="s">
        <v>360</v>
      </c>
      <c r="D225" s="19">
        <v>22</v>
      </c>
      <c r="E225" s="19" t="s">
        <v>271</v>
      </c>
      <c r="F225" s="80">
        <f>IF(Table2[[#This Row],[M5B]]="",Table2[[#This Row],[M5B_h]],SUM(Table2[[#This Row],[M5B_h]],Table2[[#This Row],[M5B]]))</f>
        <v>22</v>
      </c>
      <c r="H225" s="13" t="str">
        <f>IF(Table2[[#This Row],[M1A]]="","",Table2[[#This Row],[M1A]]-Table2[[#This Row],[AWAL]])</f>
        <v/>
      </c>
      <c r="J225" s="13" t="str">
        <f>IF(Table2[[#This Row],[M2A]]="","",SUM(Table2[[#This Row],[M2A]]-Table2[[#This Row],[M2B_h]]))</f>
        <v/>
      </c>
      <c r="L225" s="13" t="str">
        <f>IF(Table2[[#This Row],[M3A]]="","",SUM(Table2[[#This Row],[M3A]]-Table2[[#This Row],[M3B_h]]))</f>
        <v/>
      </c>
      <c r="N225" s="13" t="str">
        <f>IF(Table2[[#This Row],[M4A]]="","",SUM(Table2[[#This Row],[M4A]]-Table2[[#This Row],[M4B_h]]))</f>
        <v/>
      </c>
      <c r="O225" s="15"/>
      <c r="P225" s="15" t="str">
        <f>IF(Table2[[#This Row],[M5A]]="","",SUM(Table2[[#This Row],[M5A]]-Table2[[#This Row],[M5B_h]]))</f>
        <v/>
      </c>
      <c r="Q225" s="15">
        <f>SUM(Table2[[#This Row],[AWAL]],Table2[[#This Row],[M1B]])</f>
        <v>22</v>
      </c>
      <c r="R225" s="15">
        <f>SUM(Table2[[#This Row],[M2B]],Table2[[#This Row],[M2B_h]])</f>
        <v>22</v>
      </c>
      <c r="S225" s="15">
        <f>SUM(Table2[[#This Row],[M3B]],Table2[[#This Row],[M3B_h]])</f>
        <v>22</v>
      </c>
      <c r="T225" s="15">
        <f>SUM(Table2[[#This Row],[M4B]],Table2[[#This Row],[M4B_h]])</f>
        <v>22</v>
      </c>
    </row>
    <row r="226" spans="1:20">
      <c r="A226" s="12">
        <f>IF(Table2[[#This Row],[TT]]&lt;1,"",COUNT($A$2:$A225)+1)</f>
        <v>200</v>
      </c>
      <c r="B226" s="12" t="str">
        <f>LOWER(SUBSTITUTE(SUBSTITUTE(SUBSTITUTE(SUBSTITUTE(SUBSTITUTE(SUBSTITUTE(SUBSTITUTE(SUBSTITUTE(Table2[[#This Row],[NAMA BARANG]]," ",""),"""",""),"-",""),"/",""),"(",""),")",""),"&amp;",""),",",""))</f>
        <v>asahantr340gs34024</v>
      </c>
      <c r="C226" s="18" t="s">
        <v>361</v>
      </c>
      <c r="D226" s="19">
        <v>12</v>
      </c>
      <c r="E226" s="19" t="s">
        <v>214</v>
      </c>
      <c r="F226" s="80">
        <f>IF(Table2[[#This Row],[M5B]]="",Table2[[#This Row],[M5B_h]],SUM(Table2[[#This Row],[M5B_h]],Table2[[#This Row],[M5B]]))</f>
        <v>12</v>
      </c>
      <c r="H226" s="13" t="str">
        <f>IF(Table2[[#This Row],[M1A]]="","",Table2[[#This Row],[M1A]]-Table2[[#This Row],[AWAL]])</f>
        <v/>
      </c>
      <c r="J226" s="13" t="str">
        <f>IF(Table2[[#This Row],[M2A]]="","",SUM(Table2[[#This Row],[M2A]]-Table2[[#This Row],[M2B_h]]))</f>
        <v/>
      </c>
      <c r="L226" s="13" t="str">
        <f>IF(Table2[[#This Row],[M3A]]="","",SUM(Table2[[#This Row],[M3A]]-Table2[[#This Row],[M3B_h]]))</f>
        <v/>
      </c>
      <c r="N226" s="13" t="str">
        <f>IF(Table2[[#This Row],[M4A]]="","",SUM(Table2[[#This Row],[M4A]]-Table2[[#This Row],[M4B_h]]))</f>
        <v/>
      </c>
      <c r="O226" s="15"/>
      <c r="P226" s="15" t="str">
        <f>IF(Table2[[#This Row],[M5A]]="","",SUM(Table2[[#This Row],[M5A]]-Table2[[#This Row],[M5B_h]]))</f>
        <v/>
      </c>
      <c r="Q226" s="15">
        <f>SUM(Table2[[#This Row],[AWAL]],Table2[[#This Row],[M1B]])</f>
        <v>12</v>
      </c>
      <c r="R226" s="15">
        <f>SUM(Table2[[#This Row],[M2B]],Table2[[#This Row],[M2B_h]])</f>
        <v>12</v>
      </c>
      <c r="S226" s="15">
        <f>SUM(Table2[[#This Row],[M3B]],Table2[[#This Row],[M3B_h]])</f>
        <v>12</v>
      </c>
      <c r="T226" s="15">
        <f>SUM(Table2[[#This Row],[M4B]],Table2[[#This Row],[M4B_h]])</f>
        <v>12</v>
      </c>
    </row>
    <row r="227" spans="1:20">
      <c r="A227" s="12">
        <f>IF(Table2[[#This Row],[TT]]&lt;1,"",COUNT($A$2:$A226)+1)</f>
        <v>201</v>
      </c>
      <c r="B227" s="12" t="str">
        <f>LOWER(SUBSTITUTE(SUBSTITUTE(SUBSTITUTE(SUBSTITUTE(SUBSTITUTE(SUBSTITUTE(SUBSTITUTE(SUBSTITUTE(Table2[[#This Row],[NAMA BARANG]]," ",""),"""",""),"-",""),"/",""),"(",""),")",""),"&amp;",""),",",""))</f>
        <v>asahantr37248</v>
      </c>
      <c r="C227" s="18" t="s">
        <v>362</v>
      </c>
      <c r="D227" s="19">
        <v>1</v>
      </c>
      <c r="E227" s="19" t="s">
        <v>363</v>
      </c>
      <c r="F227" s="80">
        <f>IF(Table2[[#This Row],[M5B]]="",Table2[[#This Row],[M5B_h]],SUM(Table2[[#This Row],[M5B_h]],Table2[[#This Row],[M5B]]))</f>
        <v>1</v>
      </c>
      <c r="H227" s="13" t="str">
        <f>IF(Table2[[#This Row],[M1A]]="","",Table2[[#This Row],[M1A]]-Table2[[#This Row],[AWAL]])</f>
        <v/>
      </c>
      <c r="J227" s="13" t="str">
        <f>IF(Table2[[#This Row],[M2A]]="","",SUM(Table2[[#This Row],[M2A]]-Table2[[#This Row],[M2B_h]]))</f>
        <v/>
      </c>
      <c r="L227" s="13" t="str">
        <f>IF(Table2[[#This Row],[M3A]]="","",SUM(Table2[[#This Row],[M3A]]-Table2[[#This Row],[M3B_h]]))</f>
        <v/>
      </c>
      <c r="N227" s="13" t="str">
        <f>IF(Table2[[#This Row],[M4A]]="","",SUM(Table2[[#This Row],[M4A]]-Table2[[#This Row],[M4B_h]]))</f>
        <v/>
      </c>
      <c r="O227" s="15"/>
      <c r="P227" s="15" t="str">
        <f>IF(Table2[[#This Row],[M5A]]="","",SUM(Table2[[#This Row],[M5A]]-Table2[[#This Row],[M5B_h]]))</f>
        <v/>
      </c>
      <c r="Q227" s="15">
        <f>SUM(Table2[[#This Row],[AWAL]],Table2[[#This Row],[M1B]])</f>
        <v>1</v>
      </c>
      <c r="R227" s="15">
        <f>SUM(Table2[[#This Row],[M2B]],Table2[[#This Row],[M2B_h]])</f>
        <v>1</v>
      </c>
      <c r="S227" s="15">
        <f>SUM(Table2[[#This Row],[M3B]],Table2[[#This Row],[M3B_h]])</f>
        <v>1</v>
      </c>
      <c r="T227" s="15">
        <f>SUM(Table2[[#This Row],[M4B]],Table2[[#This Row],[M4B_h]])</f>
        <v>1</v>
      </c>
    </row>
    <row r="228" spans="1:20">
      <c r="A228" s="12">
        <f>IF(Table2[[#This Row],[TT]]&lt;1,"",COUNT($A$2:$A227)+1)</f>
        <v>202</v>
      </c>
      <c r="B228" s="12" t="str">
        <f>LOWER(SUBSTITUTE(SUBSTITUTE(SUBSTITUTE(SUBSTITUTE(SUBSTITUTE(SUBSTITUTE(SUBSTITUTE(SUBSTITUTE(Table2[[#This Row],[NAMA BARANG]]," ",""),"""",""),"-",""),"/",""),"(",""),")",""),"&amp;",""),",",""))</f>
        <v>asahantr385hippo54</v>
      </c>
      <c r="C228" s="18" t="s">
        <v>4206</v>
      </c>
      <c r="D228" s="19"/>
      <c r="E228" s="19" t="s">
        <v>4207</v>
      </c>
      <c r="F228" s="80">
        <f>IF(Table2[[#This Row],[M5B]]="",Table2[[#This Row],[M5B_h]],SUM(Table2[[#This Row],[M5B_h]],Table2[[#This Row],[M5B]]))</f>
        <v>4</v>
      </c>
      <c r="H228" s="13" t="str">
        <f>IF(Table2[[#This Row],[M1A]]="","",Table2[[#This Row],[M1A]]-Table2[[#This Row],[AWAL]])</f>
        <v/>
      </c>
      <c r="J228" s="13" t="str">
        <f>IF(Table2[[#This Row],[M2A]]="","",SUM(Table2[[#This Row],[M2A]]-Table2[[#This Row],[M2B_h]]))</f>
        <v/>
      </c>
      <c r="K228" s="13">
        <v>4</v>
      </c>
      <c r="L228" s="13">
        <f>IF(Table2[[#This Row],[M3A]]="","",SUM(Table2[[#This Row],[M3A]]-Table2[[#This Row],[M3B_h]]))</f>
        <v>4</v>
      </c>
      <c r="N228" s="13" t="str">
        <f>IF(Table2[[#This Row],[M4A]]="","",SUM(Table2[[#This Row],[M4A]]-Table2[[#This Row],[M4B_h]]))</f>
        <v/>
      </c>
      <c r="O228" s="15"/>
      <c r="P228" s="15" t="str">
        <f>IF(Table2[[#This Row],[M5A]]="","",SUM(Table2[[#This Row],[M5A]]-Table2[[#This Row],[M5B_h]]))</f>
        <v/>
      </c>
      <c r="Q228" s="15">
        <f>SUM(Table2[[#This Row],[AWAL]],Table2[[#This Row],[M1B]])</f>
        <v>0</v>
      </c>
      <c r="R228" s="15">
        <f>SUM(Table2[[#This Row],[M2B]],Table2[[#This Row],[M2B_h]])</f>
        <v>0</v>
      </c>
      <c r="S228" s="15">
        <f>SUM(Table2[[#This Row],[M3B]],Table2[[#This Row],[M3B_h]])</f>
        <v>4</v>
      </c>
      <c r="T228" s="15">
        <f>SUM(Table2[[#This Row],[M4B]],Table2[[#This Row],[M4B_h]])</f>
        <v>4</v>
      </c>
    </row>
    <row r="229" spans="1:20">
      <c r="A229" s="12">
        <f>IF(Table2[[#This Row],[TT]]&lt;1,"",COUNT($A$2:$A228)+1)</f>
        <v>203</v>
      </c>
      <c r="B229" s="12" t="str">
        <f>LOWER(SUBSTITUTE(SUBSTITUTE(SUBSTITUTE(SUBSTITUTE(SUBSTITUTE(SUBSTITUTE(SUBSTITUTE(SUBSTITUTE(Table2[[#This Row],[NAMA BARANG]]," ",""),"""",""),"-",""),"/",""),"(",""),")",""),"&amp;",""),",",""))</f>
        <v>asahantt90660</v>
      </c>
      <c r="C229" s="18" t="s">
        <v>364</v>
      </c>
      <c r="D229" s="19">
        <v>4</v>
      </c>
      <c r="E229" s="19" t="s">
        <v>202</v>
      </c>
      <c r="F229" s="80">
        <f>IF(Table2[[#This Row],[M5B]]="",Table2[[#This Row],[M5B_h]],SUM(Table2[[#This Row],[M5B_h]],Table2[[#This Row],[M5B]]))</f>
        <v>4</v>
      </c>
      <c r="H229" s="13" t="str">
        <f>IF(Table2[[#This Row],[M1A]]="","",Table2[[#This Row],[M1A]]-Table2[[#This Row],[AWAL]])</f>
        <v/>
      </c>
      <c r="J229" s="13" t="str">
        <f>IF(Table2[[#This Row],[M2A]]="","",SUM(Table2[[#This Row],[M2A]]-Table2[[#This Row],[M2B_h]]))</f>
        <v/>
      </c>
      <c r="L229" s="13" t="str">
        <f>IF(Table2[[#This Row],[M3A]]="","",SUM(Table2[[#This Row],[M3A]]-Table2[[#This Row],[M3B_h]]))</f>
        <v/>
      </c>
      <c r="N229" s="13" t="str">
        <f>IF(Table2[[#This Row],[M4A]]="","",SUM(Table2[[#This Row],[M4A]]-Table2[[#This Row],[M4B_h]]))</f>
        <v/>
      </c>
      <c r="O229" s="15"/>
      <c r="P229" s="15" t="str">
        <f>IF(Table2[[#This Row],[M5A]]="","",SUM(Table2[[#This Row],[M5A]]-Table2[[#This Row],[M5B_h]]))</f>
        <v/>
      </c>
      <c r="Q229" s="15">
        <f>SUM(Table2[[#This Row],[AWAL]],Table2[[#This Row],[M1B]])</f>
        <v>4</v>
      </c>
      <c r="R229" s="15">
        <f>SUM(Table2[[#This Row],[M2B]],Table2[[#This Row],[M2B_h]])</f>
        <v>4</v>
      </c>
      <c r="S229" s="15">
        <f>SUM(Table2[[#This Row],[M3B]],Table2[[#This Row],[M3B_h]])</f>
        <v>4</v>
      </c>
      <c r="T229" s="15">
        <f>SUM(Table2[[#This Row],[M4B]],Table2[[#This Row],[M4B_h]])</f>
        <v>4</v>
      </c>
    </row>
    <row r="230" spans="1:20">
      <c r="A230" s="12">
        <f>IF(Table2[[#This Row],[TT]]&lt;1,"",COUNT($A$2:$A229)+1)</f>
        <v>204</v>
      </c>
      <c r="B230" s="12" t="str">
        <f>LOWER(SUBSTITUTE(SUBSTITUTE(SUBSTITUTE(SUBSTITUTE(SUBSTITUTE(SUBSTITUTE(SUBSTITUTE(SUBSTITUTE(Table2[[#This Row],[NAMA BARANG]]," ",""),"""",""),"-",""),"/",""),"(",""),")",""),"&amp;",""),",",""))</f>
        <v>asahantt91048</v>
      </c>
      <c r="C230" s="18" t="s">
        <v>365</v>
      </c>
      <c r="D230" s="19">
        <v>10</v>
      </c>
      <c r="E230" s="19" t="s">
        <v>202</v>
      </c>
      <c r="F230" s="80">
        <f>IF(Table2[[#This Row],[M5B]]="",Table2[[#This Row],[M5B_h]],SUM(Table2[[#This Row],[M5B_h]],Table2[[#This Row],[M5B]]))</f>
        <v>10</v>
      </c>
      <c r="H230" s="13" t="str">
        <f>IF(Table2[[#This Row],[M1A]]="","",Table2[[#This Row],[M1A]]-Table2[[#This Row],[AWAL]])</f>
        <v/>
      </c>
      <c r="J230" s="13" t="str">
        <f>IF(Table2[[#This Row],[M2A]]="","",SUM(Table2[[#This Row],[M2A]]-Table2[[#This Row],[M2B_h]]))</f>
        <v/>
      </c>
      <c r="L230" s="13" t="str">
        <f>IF(Table2[[#This Row],[M3A]]="","",SUM(Table2[[#This Row],[M3A]]-Table2[[#This Row],[M3B_h]]))</f>
        <v/>
      </c>
      <c r="N230" s="13" t="str">
        <f>IF(Table2[[#This Row],[M4A]]="","",SUM(Table2[[#This Row],[M4A]]-Table2[[#This Row],[M4B_h]]))</f>
        <v/>
      </c>
      <c r="O230" s="15"/>
      <c r="P230" s="15" t="str">
        <f>IF(Table2[[#This Row],[M5A]]="","",SUM(Table2[[#This Row],[M5A]]-Table2[[#This Row],[M5B_h]]))</f>
        <v/>
      </c>
      <c r="Q230" s="15">
        <f>SUM(Table2[[#This Row],[AWAL]],Table2[[#This Row],[M1B]])</f>
        <v>10</v>
      </c>
      <c r="R230" s="15">
        <f>SUM(Table2[[#This Row],[M2B]],Table2[[#This Row],[M2B_h]])</f>
        <v>10</v>
      </c>
      <c r="S230" s="15">
        <f>SUM(Table2[[#This Row],[M3B]],Table2[[#This Row],[M3B_h]])</f>
        <v>10</v>
      </c>
      <c r="T230" s="15">
        <f>SUM(Table2[[#This Row],[M4B]],Table2[[#This Row],[M4B_h]])</f>
        <v>10</v>
      </c>
    </row>
    <row r="231" spans="1:20">
      <c r="A231" s="12">
        <f>IF(Table2[[#This Row],[TT]]&lt;1,"",COUNT($A$2:$A230)+1)</f>
        <v>205</v>
      </c>
      <c r="B231" s="12" t="str">
        <f>LOWER(SUBSTITUTE(SUBSTITUTE(SUBSTITUTE(SUBSTITUTE(SUBSTITUTE(SUBSTITUTE(SUBSTITUTE(SUBSTITUTE(Table2[[#This Row],[NAMA BARANG]]," ",""),"""",""),"-",""),"/",""),"(",""),")",""),"&amp;",""),",",""))</f>
        <v>asahanttx81512</v>
      </c>
      <c r="C231" s="18" t="s">
        <v>366</v>
      </c>
      <c r="D231" s="19">
        <v>3</v>
      </c>
      <c r="E231" s="19" t="s">
        <v>79</v>
      </c>
      <c r="F231" s="80">
        <f>IF(Table2[[#This Row],[M5B]]="",Table2[[#This Row],[M5B_h]],SUM(Table2[[#This Row],[M5B_h]],Table2[[#This Row],[M5B]]))</f>
        <v>3</v>
      </c>
      <c r="H231" s="13" t="str">
        <f>IF(Table2[[#This Row],[M1A]]="","",Table2[[#This Row],[M1A]]-Table2[[#This Row],[AWAL]])</f>
        <v/>
      </c>
      <c r="J231" s="13" t="str">
        <f>IF(Table2[[#This Row],[M2A]]="","",SUM(Table2[[#This Row],[M2A]]-Table2[[#This Row],[M2B_h]]))</f>
        <v/>
      </c>
      <c r="L231" s="13" t="str">
        <f>IF(Table2[[#This Row],[M3A]]="","",SUM(Table2[[#This Row],[M3A]]-Table2[[#This Row],[M3B_h]]))</f>
        <v/>
      </c>
      <c r="N231" s="13" t="str">
        <f>IF(Table2[[#This Row],[M4A]]="","",SUM(Table2[[#This Row],[M4A]]-Table2[[#This Row],[M4B_h]]))</f>
        <v/>
      </c>
      <c r="O231" s="15"/>
      <c r="P231" s="15" t="str">
        <f>IF(Table2[[#This Row],[M5A]]="","",SUM(Table2[[#This Row],[M5A]]-Table2[[#This Row],[M5B_h]]))</f>
        <v/>
      </c>
      <c r="Q231" s="15">
        <f>SUM(Table2[[#This Row],[AWAL]],Table2[[#This Row],[M1B]])</f>
        <v>3</v>
      </c>
      <c r="R231" s="15">
        <f>SUM(Table2[[#This Row],[M2B]],Table2[[#This Row],[M2B_h]])</f>
        <v>3</v>
      </c>
      <c r="S231" s="15">
        <f>SUM(Table2[[#This Row],[M3B]],Table2[[#This Row],[M3B_h]])</f>
        <v>3</v>
      </c>
      <c r="T231" s="15">
        <f>SUM(Table2[[#This Row],[M4B]],Table2[[#This Row],[M4B_h]])</f>
        <v>3</v>
      </c>
    </row>
    <row r="232" spans="1:20">
      <c r="A232" s="12">
        <f>IF(Table2[[#This Row],[TT]]&lt;1,"",COUNT($A$2:$A231)+1)</f>
        <v>206</v>
      </c>
      <c r="B232" s="12" t="str">
        <f>LOWER(SUBSTITUTE(SUBSTITUTE(SUBSTITUTE(SUBSTITUTE(SUBSTITUTE(SUBSTITUTE(SUBSTITUTE(SUBSTITUTE(Table2[[#This Row],[NAMA BARANG]]," ",""),"""",""),"-",""),"/",""),"(",""),")",""),"&amp;",""),",",""))</f>
        <v>asahantx819tikus24</v>
      </c>
      <c r="C232" s="18" t="s">
        <v>367</v>
      </c>
      <c r="D232" s="19">
        <v>2</v>
      </c>
      <c r="E232" s="19" t="s">
        <v>140</v>
      </c>
      <c r="F232" s="80">
        <f>IF(Table2[[#This Row],[M5B]]="",Table2[[#This Row],[M5B_h]],SUM(Table2[[#This Row],[M5B_h]],Table2[[#This Row],[M5B]]))</f>
        <v>2</v>
      </c>
      <c r="H232" s="13" t="str">
        <f>IF(Table2[[#This Row],[M1A]]="","",Table2[[#This Row],[M1A]]-Table2[[#This Row],[AWAL]])</f>
        <v/>
      </c>
      <c r="J232" s="13" t="str">
        <f>IF(Table2[[#This Row],[M2A]]="","",SUM(Table2[[#This Row],[M2A]]-Table2[[#This Row],[M2B_h]]))</f>
        <v/>
      </c>
      <c r="L232" s="13" t="str">
        <f>IF(Table2[[#This Row],[M3A]]="","",SUM(Table2[[#This Row],[M3A]]-Table2[[#This Row],[M3B_h]]))</f>
        <v/>
      </c>
      <c r="N232" s="13" t="str">
        <f>IF(Table2[[#This Row],[M4A]]="","",SUM(Table2[[#This Row],[M4A]]-Table2[[#This Row],[M4B_h]]))</f>
        <v/>
      </c>
      <c r="O232" s="15"/>
      <c r="P232" s="15" t="str">
        <f>IF(Table2[[#This Row],[M5A]]="","",SUM(Table2[[#This Row],[M5A]]-Table2[[#This Row],[M5B_h]]))</f>
        <v/>
      </c>
      <c r="Q232" s="15">
        <f>SUM(Table2[[#This Row],[AWAL]],Table2[[#This Row],[M1B]])</f>
        <v>2</v>
      </c>
      <c r="R232" s="15">
        <f>SUM(Table2[[#This Row],[M2B]],Table2[[#This Row],[M2B_h]])</f>
        <v>2</v>
      </c>
      <c r="S232" s="15">
        <f>SUM(Table2[[#This Row],[M3B]],Table2[[#This Row],[M3B_h]])</f>
        <v>2</v>
      </c>
      <c r="T232" s="15">
        <f>SUM(Table2[[#This Row],[M4B]],Table2[[#This Row],[M4B_h]])</f>
        <v>2</v>
      </c>
    </row>
    <row r="233" spans="1:20">
      <c r="A233" s="12">
        <f>IF(Table2[[#This Row],[TT]]&lt;1,"",COUNT($A$2:$A232)+1)</f>
        <v>207</v>
      </c>
      <c r="B233" s="12" t="str">
        <f>LOWER(SUBSTITUTE(SUBSTITUTE(SUBSTITUTE(SUBSTITUTE(SUBSTITUTE(SUBSTITUTE(SUBSTITUTE(SUBSTITUTE(Table2[[#This Row],[NAMA BARANG]]," ",""),"""",""),"-",""),"/",""),"(",""),")",""),"&amp;",""),",",""))</f>
        <v>asahanxl376aircraft36</v>
      </c>
      <c r="C233" s="18" t="s">
        <v>368</v>
      </c>
      <c r="D233" s="19">
        <v>3</v>
      </c>
      <c r="E233" s="19" t="s">
        <v>345</v>
      </c>
      <c r="F233" s="80">
        <f>IF(Table2[[#This Row],[M5B]]="",Table2[[#This Row],[M5B_h]],SUM(Table2[[#This Row],[M5B_h]],Table2[[#This Row],[M5B]]))</f>
        <v>3</v>
      </c>
      <c r="H233" s="13" t="str">
        <f>IF(Table2[[#This Row],[M1A]]="","",Table2[[#This Row],[M1A]]-Table2[[#This Row],[AWAL]])</f>
        <v/>
      </c>
      <c r="J233" s="13" t="str">
        <f>IF(Table2[[#This Row],[M2A]]="","",SUM(Table2[[#This Row],[M2A]]-Table2[[#This Row],[M2B_h]]))</f>
        <v/>
      </c>
      <c r="L233" s="13" t="str">
        <f>IF(Table2[[#This Row],[M3A]]="","",SUM(Table2[[#This Row],[M3A]]-Table2[[#This Row],[M3B_h]]))</f>
        <v/>
      </c>
      <c r="N233" s="13" t="str">
        <f>IF(Table2[[#This Row],[M4A]]="","",SUM(Table2[[#This Row],[M4A]]-Table2[[#This Row],[M4B_h]]))</f>
        <v/>
      </c>
      <c r="O233" s="15"/>
      <c r="P233" s="15" t="str">
        <f>IF(Table2[[#This Row],[M5A]]="","",SUM(Table2[[#This Row],[M5A]]-Table2[[#This Row],[M5B_h]]))</f>
        <v/>
      </c>
      <c r="Q233" s="15">
        <f>SUM(Table2[[#This Row],[AWAL]],Table2[[#This Row],[M1B]])</f>
        <v>3</v>
      </c>
      <c r="R233" s="15">
        <f>SUM(Table2[[#This Row],[M2B]],Table2[[#This Row],[M2B_h]])</f>
        <v>3</v>
      </c>
      <c r="S233" s="15">
        <f>SUM(Table2[[#This Row],[M3B]],Table2[[#This Row],[M3B_h]])</f>
        <v>3</v>
      </c>
      <c r="T233" s="15">
        <f>SUM(Table2[[#This Row],[M4B]],Table2[[#This Row],[M4B_h]])</f>
        <v>3</v>
      </c>
    </row>
    <row r="234" spans="1:20">
      <c r="A234" s="12">
        <f>IF(Table2[[#This Row],[TT]]&lt;1,"",COUNT($A$2:$A233)+1)</f>
        <v>208</v>
      </c>
      <c r="B234" s="12" t="str">
        <f>LOWER(SUBSTITUTE(SUBSTITUTE(SUBSTITUTE(SUBSTITUTE(SUBSTITUTE(SUBSTITUTE(SUBSTITUTE(SUBSTITUTE(Table2[[#This Row],[NAMA BARANG]]," ",""),"""",""),"-",""),"/",""),"(",""),")",""),"&amp;",""),",",""))</f>
        <v>asahany8189</v>
      </c>
      <c r="C234" s="18" t="s">
        <v>369</v>
      </c>
      <c r="D234" s="19">
        <v>1</v>
      </c>
      <c r="E234" s="19" t="s">
        <v>67</v>
      </c>
      <c r="F234" s="80">
        <f>IF(Table2[[#This Row],[M5B]]="",Table2[[#This Row],[M5B_h]],SUM(Table2[[#This Row],[M5B_h]],Table2[[#This Row],[M5B]]))</f>
        <v>1</v>
      </c>
      <c r="H234" s="13" t="str">
        <f>IF(Table2[[#This Row],[M1A]]="","",Table2[[#This Row],[M1A]]-Table2[[#This Row],[AWAL]])</f>
        <v/>
      </c>
      <c r="J234" s="13" t="str">
        <f>IF(Table2[[#This Row],[M2A]]="","",SUM(Table2[[#This Row],[M2A]]-Table2[[#This Row],[M2B_h]]))</f>
        <v/>
      </c>
      <c r="L234" s="13" t="str">
        <f>IF(Table2[[#This Row],[M3A]]="","",SUM(Table2[[#This Row],[M3A]]-Table2[[#This Row],[M3B_h]]))</f>
        <v/>
      </c>
      <c r="N234" s="13" t="str">
        <f>IF(Table2[[#This Row],[M4A]]="","",SUM(Table2[[#This Row],[M4A]]-Table2[[#This Row],[M4B_h]]))</f>
        <v/>
      </c>
      <c r="O234" s="15"/>
      <c r="P234" s="15" t="str">
        <f>IF(Table2[[#This Row],[M5A]]="","",SUM(Table2[[#This Row],[M5A]]-Table2[[#This Row],[M5B_h]]))</f>
        <v/>
      </c>
      <c r="Q234" s="15">
        <f>SUM(Table2[[#This Row],[AWAL]],Table2[[#This Row],[M1B]])</f>
        <v>1</v>
      </c>
      <c r="R234" s="15">
        <f>SUM(Table2[[#This Row],[M2B]],Table2[[#This Row],[M2B_h]])</f>
        <v>1</v>
      </c>
      <c r="S234" s="15">
        <f>SUM(Table2[[#This Row],[M3B]],Table2[[#This Row],[M3B_h]])</f>
        <v>1</v>
      </c>
      <c r="T234" s="15">
        <f>SUM(Table2[[#This Row],[M4B]],Table2[[#This Row],[M4B_h]])</f>
        <v>1</v>
      </c>
    </row>
    <row r="235" spans="1:20">
      <c r="A235" s="96">
        <f>IF(Table2[[#This Row],[TT]]&lt;1,"",COUNT($A$2:$A234)+1)</f>
        <v>209</v>
      </c>
      <c r="B235" s="96" t="str">
        <f>LOWER(SUBSTITUTE(SUBSTITUTE(SUBSTITUTE(SUBSTITUTE(SUBSTITUTE(SUBSTITUTE(SUBSTITUTE(SUBSTITUTE(Table2[[#This Row],[NAMA BARANG]]," ",""),"""",""),"-",""),"/",""),"(",""),")",""),"&amp;",""),",",""))</f>
        <v>balionsmilewarnalks3200sw</v>
      </c>
      <c r="C235" s="97" t="s">
        <v>4213</v>
      </c>
      <c r="D235" s="98"/>
      <c r="E235" s="99">
        <v>50</v>
      </c>
      <c r="F235" s="100">
        <f>IF(Table2[[#This Row],[M5B]]="",Table2[[#This Row],[M5B_h]],SUM(Table2[[#This Row],[M5B_h]],Table2[[#This Row],[M5B]]))</f>
        <v>1</v>
      </c>
      <c r="G235" s="101"/>
      <c r="H235" s="102" t="str">
        <f>IF(Table2[[#This Row],[M1A]]="","",Table2[[#This Row],[M1A]]-Table2[[#This Row],[AWAL]])</f>
        <v/>
      </c>
      <c r="I235" s="101"/>
      <c r="J235" s="102" t="str">
        <f>IF(Table2[[#This Row],[M2A]]="","",SUM(Table2[[#This Row],[M2A]]-Table2[[#This Row],[M2B_h]]))</f>
        <v/>
      </c>
      <c r="K235" s="101">
        <v>1</v>
      </c>
      <c r="L235" s="102">
        <f>IF(Table2[[#This Row],[M3A]]="","",SUM(Table2[[#This Row],[M3A]]-Table2[[#This Row],[M3B_h]]))</f>
        <v>1</v>
      </c>
      <c r="M235" s="101"/>
      <c r="N235" s="102" t="str">
        <f>IF(Table2[[#This Row],[M4A]]="","",SUM(Table2[[#This Row],[M4A]]-Table2[[#This Row],[M4B_h]]))</f>
        <v/>
      </c>
      <c r="O235" s="102"/>
      <c r="P235" s="102" t="str">
        <f>IF(Table2[[#This Row],[M5A]]="","",SUM(Table2[[#This Row],[M5A]]-Table2[[#This Row],[M5B_h]]))</f>
        <v/>
      </c>
      <c r="Q235" s="102">
        <f>SUM(Table2[[#This Row],[AWAL]],Table2[[#This Row],[M1B]])</f>
        <v>0</v>
      </c>
      <c r="R235" s="102">
        <f>SUM(Table2[[#This Row],[M2B]],Table2[[#This Row],[M2B_h]])</f>
        <v>0</v>
      </c>
      <c r="S235" s="102">
        <f>SUM(Table2[[#This Row],[M3B]],Table2[[#This Row],[M3B_h]])</f>
        <v>1</v>
      </c>
      <c r="T235" s="102">
        <f>SUM(Table2[[#This Row],[M4B]],Table2[[#This Row],[M4B_h]])</f>
        <v>1</v>
      </c>
    </row>
    <row r="236" spans="1:20">
      <c r="A236" s="12" t="str">
        <f>IF(Table2[[#This Row],[TT]]&lt;1,"",COUNT($A$2:$A235)+1)</f>
        <v/>
      </c>
      <c r="B236" s="12" t="str">
        <f>LOWER(SUBSTITUTE(SUBSTITUTE(SUBSTITUTE(SUBSTITUTE(SUBSTITUTE(SUBSTITUTE(SUBSTITUTE(SUBSTITUTE(Table2[[#This Row],[NAMA BARANG]]," ",""),"""",""),"-",""),"/",""),"(",""),")",""),"&amp;",""),",",""))</f>
        <v>balonangkalka3200</v>
      </c>
      <c r="C236" s="18" t="s">
        <v>371</v>
      </c>
      <c r="D236" s="19">
        <v>1</v>
      </c>
      <c r="E236" s="19" t="s">
        <v>91</v>
      </c>
      <c r="F236" s="80">
        <f>IF(Table2[[#This Row],[M5B]]="",Table2[[#This Row],[M5B_h]],SUM(Table2[[#This Row],[M5B_h]],Table2[[#This Row],[M5B]]))</f>
        <v>0</v>
      </c>
      <c r="H236" s="13" t="str">
        <f>IF(Table2[[#This Row],[M1A]]="","",Table2[[#This Row],[M1A]]-Table2[[#This Row],[AWAL]])</f>
        <v/>
      </c>
      <c r="I236" s="13">
        <v>0</v>
      </c>
      <c r="J236" s="13">
        <f>IF(Table2[[#This Row],[M2A]]="","",SUM(Table2[[#This Row],[M2A]]-Table2[[#This Row],[M2B_h]]))</f>
        <v>-1</v>
      </c>
      <c r="L236" s="13" t="str">
        <f>IF(Table2[[#This Row],[M3A]]="","",SUM(Table2[[#This Row],[M3A]]-Table2[[#This Row],[M3B_h]]))</f>
        <v/>
      </c>
      <c r="N236" s="13" t="str">
        <f>IF(Table2[[#This Row],[M4A]]="","",SUM(Table2[[#This Row],[M4A]]-Table2[[#This Row],[M4B_h]]))</f>
        <v/>
      </c>
      <c r="O236" s="15"/>
      <c r="P236" s="15" t="str">
        <f>IF(Table2[[#This Row],[M5A]]="","",SUM(Table2[[#This Row],[M5A]]-Table2[[#This Row],[M5B_h]]))</f>
        <v/>
      </c>
      <c r="Q236" s="15">
        <f>SUM(Table2[[#This Row],[AWAL]],Table2[[#This Row],[M1B]])</f>
        <v>1</v>
      </c>
      <c r="R236" s="15">
        <f>SUM(Table2[[#This Row],[M2B]],Table2[[#This Row],[M2B_h]])</f>
        <v>0</v>
      </c>
      <c r="S236" s="15">
        <f>SUM(Table2[[#This Row],[M3B]],Table2[[#This Row],[M3B_h]])</f>
        <v>0</v>
      </c>
      <c r="T236" s="15">
        <f>SUM(Table2[[#This Row],[M4B]],Table2[[#This Row],[M4B_h]])</f>
        <v>0</v>
      </c>
    </row>
    <row r="237" spans="1:20">
      <c r="A237" s="12">
        <f>IF(Table2[[#This Row],[TT]]&lt;1,"",COUNT($A$2:$A236)+1)</f>
        <v>210</v>
      </c>
      <c r="B237" s="12" t="str">
        <f>LOWER(SUBSTITUTE(SUBSTITUTE(SUBSTITUTE(SUBSTITUTE(SUBSTITUTE(SUBSTITUTE(SUBSTITUTE(SUBSTITUTE(Table2[[#This Row],[NAMA BARANG]]," ",""),"""",""),"-",""),"/",""),"(",""),")",""),"&amp;",""),",",""))</f>
        <v>balonbl10010</v>
      </c>
      <c r="C237" s="18" t="s">
        <v>372</v>
      </c>
      <c r="D237" s="19">
        <v>8</v>
      </c>
      <c r="E237" s="19">
        <v>100</v>
      </c>
      <c r="F237" s="80">
        <f>IF(Table2[[#This Row],[M5B]]="",Table2[[#This Row],[M5B_h]],SUM(Table2[[#This Row],[M5B_h]],Table2[[#This Row],[M5B]]))</f>
        <v>8</v>
      </c>
      <c r="H237" s="13" t="str">
        <f>IF(Table2[[#This Row],[M1A]]="","",Table2[[#This Row],[M1A]]-Table2[[#This Row],[AWAL]])</f>
        <v/>
      </c>
      <c r="J237" s="13" t="str">
        <f>IF(Table2[[#This Row],[M2A]]="","",SUM(Table2[[#This Row],[M2A]]-Table2[[#This Row],[M2B_h]]))</f>
        <v/>
      </c>
      <c r="L237" s="13" t="str">
        <f>IF(Table2[[#This Row],[M3A]]="","",SUM(Table2[[#This Row],[M3A]]-Table2[[#This Row],[M3B_h]]))</f>
        <v/>
      </c>
      <c r="N237" s="13" t="str">
        <f>IF(Table2[[#This Row],[M4A]]="","",SUM(Table2[[#This Row],[M4A]]-Table2[[#This Row],[M4B_h]]))</f>
        <v/>
      </c>
      <c r="O237" s="15"/>
      <c r="P237" s="15" t="str">
        <f>IF(Table2[[#This Row],[M5A]]="","",SUM(Table2[[#This Row],[M5A]]-Table2[[#This Row],[M5B_h]]))</f>
        <v/>
      </c>
      <c r="Q237" s="15">
        <f>SUM(Table2[[#This Row],[AWAL]],Table2[[#This Row],[M1B]])</f>
        <v>8</v>
      </c>
      <c r="R237" s="15">
        <f>SUM(Table2[[#This Row],[M2B]],Table2[[#This Row],[M2B_h]])</f>
        <v>8</v>
      </c>
      <c r="S237" s="15">
        <f>SUM(Table2[[#This Row],[M3B]],Table2[[#This Row],[M3B_h]])</f>
        <v>8</v>
      </c>
      <c r="T237" s="15">
        <f>SUM(Table2[[#This Row],[M4B]],Table2[[#This Row],[M4B_h]])</f>
        <v>8</v>
      </c>
    </row>
    <row r="238" spans="1:20">
      <c r="A238" s="12">
        <f>IF(Table2[[#This Row],[TT]]&lt;1,"",COUNT($A$2:$A237)+1)</f>
        <v>211</v>
      </c>
      <c r="B238" s="12" t="str">
        <f>LOWER(SUBSTITUTE(SUBSTITUTE(SUBSTITUTE(SUBSTITUTE(SUBSTITUTE(SUBSTITUTE(SUBSTITUTE(SUBSTITUTE(Table2[[#This Row],[NAMA BARANG]]," ",""),"""",""),"-",""),"/",""),"(",""),")",""),"&amp;",""),",",""))</f>
        <v>balonbl100178mp</v>
      </c>
      <c r="C238" s="18" t="s">
        <v>373</v>
      </c>
      <c r="D238" s="19">
        <v>24</v>
      </c>
      <c r="E238" s="19">
        <v>100</v>
      </c>
      <c r="F238" s="80">
        <f>IF(Table2[[#This Row],[M5B]]="",Table2[[#This Row],[M5B_h]],SUM(Table2[[#This Row],[M5B_h]],Table2[[#This Row],[M5B]]))</f>
        <v>23</v>
      </c>
      <c r="H238" s="13" t="str">
        <f>IF(Table2[[#This Row],[M1A]]="","",Table2[[#This Row],[M1A]]-Table2[[#This Row],[AWAL]])</f>
        <v/>
      </c>
      <c r="I238" s="13">
        <v>23</v>
      </c>
      <c r="J238" s="13">
        <f>IF(Table2[[#This Row],[M2A]]="","",SUM(Table2[[#This Row],[M2A]]-Table2[[#This Row],[M2B_h]]))</f>
        <v>-1</v>
      </c>
      <c r="L238" s="13" t="str">
        <f>IF(Table2[[#This Row],[M3A]]="","",SUM(Table2[[#This Row],[M3A]]-Table2[[#This Row],[M3B_h]]))</f>
        <v/>
      </c>
      <c r="N238" s="13" t="str">
        <f>IF(Table2[[#This Row],[M4A]]="","",SUM(Table2[[#This Row],[M4A]]-Table2[[#This Row],[M4B_h]]))</f>
        <v/>
      </c>
      <c r="O238" s="15"/>
      <c r="P238" s="15" t="str">
        <f>IF(Table2[[#This Row],[M5A]]="","",SUM(Table2[[#This Row],[M5A]]-Table2[[#This Row],[M5B_h]]))</f>
        <v/>
      </c>
      <c r="Q238" s="15">
        <f>SUM(Table2[[#This Row],[AWAL]],Table2[[#This Row],[M1B]])</f>
        <v>24</v>
      </c>
      <c r="R238" s="15">
        <f>SUM(Table2[[#This Row],[M2B]],Table2[[#This Row],[M2B_h]])</f>
        <v>23</v>
      </c>
      <c r="S238" s="15">
        <f>SUM(Table2[[#This Row],[M3B]],Table2[[#This Row],[M3B_h]])</f>
        <v>23</v>
      </c>
      <c r="T238" s="15">
        <f>SUM(Table2[[#This Row],[M4B]],Table2[[#This Row],[M4B_h]])</f>
        <v>23</v>
      </c>
    </row>
    <row r="239" spans="1:20">
      <c r="A239" s="12">
        <f>IF(Table2[[#This Row],[TT]]&lt;1,"",COUNT($A$2:$A238)+1)</f>
        <v>212</v>
      </c>
      <c r="B239" s="12" t="str">
        <f>LOWER(SUBSTITUTE(SUBSTITUTE(SUBSTITUTE(SUBSTITUTE(SUBSTITUTE(SUBSTITUTE(SUBSTITUTE(SUBSTITUTE(Table2[[#This Row],[NAMA BARANG]]," ",""),"""",""),"-",""),"/",""),"(",""),")",""),"&amp;",""),",",""))</f>
        <v>balonbl100192</v>
      </c>
      <c r="C239" s="18" t="s">
        <v>374</v>
      </c>
      <c r="D239" s="19">
        <v>1</v>
      </c>
      <c r="E239" s="19">
        <v>100</v>
      </c>
      <c r="F239" s="80">
        <f>IF(Table2[[#This Row],[M5B]]="",Table2[[#This Row],[M5B_h]],SUM(Table2[[#This Row],[M5B_h]],Table2[[#This Row],[M5B]]))</f>
        <v>1</v>
      </c>
      <c r="H239" s="13" t="str">
        <f>IF(Table2[[#This Row],[M1A]]="","",Table2[[#This Row],[M1A]]-Table2[[#This Row],[AWAL]])</f>
        <v/>
      </c>
      <c r="J239" s="13" t="str">
        <f>IF(Table2[[#This Row],[M2A]]="","",SUM(Table2[[#This Row],[M2A]]-Table2[[#This Row],[M2B_h]]))</f>
        <v/>
      </c>
      <c r="L239" s="13" t="str">
        <f>IF(Table2[[#This Row],[M3A]]="","",SUM(Table2[[#This Row],[M3A]]-Table2[[#This Row],[M3B_h]]))</f>
        <v/>
      </c>
      <c r="N239" s="13" t="str">
        <f>IF(Table2[[#This Row],[M4A]]="","",SUM(Table2[[#This Row],[M4A]]-Table2[[#This Row],[M4B_h]]))</f>
        <v/>
      </c>
      <c r="O239" s="15"/>
      <c r="P239" s="15" t="str">
        <f>IF(Table2[[#This Row],[M5A]]="","",SUM(Table2[[#This Row],[M5A]]-Table2[[#This Row],[M5B_h]]))</f>
        <v/>
      </c>
      <c r="Q239" s="15">
        <f>SUM(Table2[[#This Row],[AWAL]],Table2[[#This Row],[M1B]])</f>
        <v>1</v>
      </c>
      <c r="R239" s="15">
        <f>SUM(Table2[[#This Row],[M2B]],Table2[[#This Row],[M2B_h]])</f>
        <v>1</v>
      </c>
      <c r="S239" s="15">
        <f>SUM(Table2[[#This Row],[M3B]],Table2[[#This Row],[M3B_h]])</f>
        <v>1</v>
      </c>
      <c r="T239" s="15">
        <f>SUM(Table2[[#This Row],[M4B]],Table2[[#This Row],[M4B_h]])</f>
        <v>1</v>
      </c>
    </row>
    <row r="240" spans="1:20">
      <c r="A240" s="12">
        <f>IF(Table2[[#This Row],[TT]]&lt;1,"",COUNT($A$2:$A239)+1)</f>
        <v>213</v>
      </c>
      <c r="B240" s="12" t="str">
        <f>LOWER(SUBSTITUTE(SUBSTITUTE(SUBSTITUTE(SUBSTITUTE(SUBSTITUTE(SUBSTITUTE(SUBSTITUTE(SUBSTITUTE(Table2[[#This Row],[NAMA BARANG]]," ",""),"""",""),"-",""),"/",""),"(",""),")",""),"&amp;",""),",",""))</f>
        <v>balonbl1002</v>
      </c>
      <c r="C240" s="18" t="s">
        <v>375</v>
      </c>
      <c r="D240" s="19">
        <v>13</v>
      </c>
      <c r="E240" s="19">
        <v>100</v>
      </c>
      <c r="F240" s="80">
        <f>IF(Table2[[#This Row],[M5B]]="",Table2[[#This Row],[M5B_h]],SUM(Table2[[#This Row],[M5B_h]],Table2[[#This Row],[M5B]]))</f>
        <v>13</v>
      </c>
      <c r="H240" s="13" t="str">
        <f>IF(Table2[[#This Row],[M1A]]="","",Table2[[#This Row],[M1A]]-Table2[[#This Row],[AWAL]])</f>
        <v/>
      </c>
      <c r="J240" s="13" t="str">
        <f>IF(Table2[[#This Row],[M2A]]="","",SUM(Table2[[#This Row],[M2A]]-Table2[[#This Row],[M2B_h]]))</f>
        <v/>
      </c>
      <c r="L240" s="13" t="str">
        <f>IF(Table2[[#This Row],[M3A]]="","",SUM(Table2[[#This Row],[M3A]]-Table2[[#This Row],[M3B_h]]))</f>
        <v/>
      </c>
      <c r="N240" s="13" t="str">
        <f>IF(Table2[[#This Row],[M4A]]="","",SUM(Table2[[#This Row],[M4A]]-Table2[[#This Row],[M4B_h]]))</f>
        <v/>
      </c>
      <c r="O240" s="15"/>
      <c r="P240" s="15" t="str">
        <f>IF(Table2[[#This Row],[M5A]]="","",SUM(Table2[[#This Row],[M5A]]-Table2[[#This Row],[M5B_h]]))</f>
        <v/>
      </c>
      <c r="Q240" s="15">
        <f>SUM(Table2[[#This Row],[AWAL]],Table2[[#This Row],[M1B]])</f>
        <v>13</v>
      </c>
      <c r="R240" s="15">
        <f>SUM(Table2[[#This Row],[M2B]],Table2[[#This Row],[M2B_h]])</f>
        <v>13</v>
      </c>
      <c r="S240" s="15">
        <f>SUM(Table2[[#This Row],[M3B]],Table2[[#This Row],[M3B_h]])</f>
        <v>13</v>
      </c>
      <c r="T240" s="15">
        <f>SUM(Table2[[#This Row],[M4B]],Table2[[#This Row],[M4B_h]])</f>
        <v>13</v>
      </c>
    </row>
    <row r="241" spans="1:20">
      <c r="A241" s="12">
        <f>IF(Table2[[#This Row],[TT]]&lt;1,"",COUNT($A$2:$A240)+1)</f>
        <v>214</v>
      </c>
      <c r="B241" s="12" t="str">
        <f>LOWER(SUBSTITUTE(SUBSTITUTE(SUBSTITUTE(SUBSTITUTE(SUBSTITUTE(SUBSTITUTE(SUBSTITUTE(SUBSTITUTE(Table2[[#This Row],[NAMA BARANG]]," ",""),"""",""),"-",""),"/",""),"(",""),")",""),"&amp;",""),",",""))</f>
        <v>balonbl10022</v>
      </c>
      <c r="C241" s="18" t="s">
        <v>376</v>
      </c>
      <c r="D241" s="19">
        <v>5</v>
      </c>
      <c r="E241" s="19">
        <v>100</v>
      </c>
      <c r="F241" s="80">
        <f>IF(Table2[[#This Row],[M5B]]="",Table2[[#This Row],[M5B_h]],SUM(Table2[[#This Row],[M5B_h]],Table2[[#This Row],[M5B]]))</f>
        <v>5</v>
      </c>
      <c r="H241" s="13" t="str">
        <f>IF(Table2[[#This Row],[M1A]]="","",Table2[[#This Row],[M1A]]-Table2[[#This Row],[AWAL]])</f>
        <v/>
      </c>
      <c r="J241" s="13" t="str">
        <f>IF(Table2[[#This Row],[M2A]]="","",SUM(Table2[[#This Row],[M2A]]-Table2[[#This Row],[M2B_h]]))</f>
        <v/>
      </c>
      <c r="L241" s="13" t="str">
        <f>IF(Table2[[#This Row],[M3A]]="","",SUM(Table2[[#This Row],[M3A]]-Table2[[#This Row],[M3B_h]]))</f>
        <v/>
      </c>
      <c r="N241" s="13" t="str">
        <f>IF(Table2[[#This Row],[M4A]]="","",SUM(Table2[[#This Row],[M4A]]-Table2[[#This Row],[M4B_h]]))</f>
        <v/>
      </c>
      <c r="O241" s="15"/>
      <c r="P241" s="15" t="str">
        <f>IF(Table2[[#This Row],[M5A]]="","",SUM(Table2[[#This Row],[M5A]]-Table2[[#This Row],[M5B_h]]))</f>
        <v/>
      </c>
      <c r="Q241" s="15">
        <f>SUM(Table2[[#This Row],[AWAL]],Table2[[#This Row],[M1B]])</f>
        <v>5</v>
      </c>
      <c r="R241" s="15">
        <f>SUM(Table2[[#This Row],[M2B]],Table2[[#This Row],[M2B_h]])</f>
        <v>5</v>
      </c>
      <c r="S241" s="15">
        <f>SUM(Table2[[#This Row],[M3B]],Table2[[#This Row],[M3B_h]])</f>
        <v>5</v>
      </c>
      <c r="T241" s="15">
        <f>SUM(Table2[[#This Row],[M4B]],Table2[[#This Row],[M4B_h]])</f>
        <v>5</v>
      </c>
    </row>
    <row r="242" spans="1:20">
      <c r="A242" s="12">
        <f>IF(Table2[[#This Row],[TT]]&lt;1,"",COUNT($A$2:$A241)+1)</f>
        <v>215</v>
      </c>
      <c r="B242" s="12" t="str">
        <f>LOWER(SUBSTITUTE(SUBSTITUTE(SUBSTITUTE(SUBSTITUTE(SUBSTITUTE(SUBSTITUTE(SUBSTITUTE(SUBSTITUTE(Table2[[#This Row],[NAMA BARANG]]," ",""),"""",""),"-",""),"/",""),"(",""),")",""),"&amp;",""),",",""))</f>
        <v>balonbl10023</v>
      </c>
      <c r="C242" s="25" t="s">
        <v>377</v>
      </c>
      <c r="D242" s="26">
        <v>16</v>
      </c>
      <c r="E242" s="26">
        <v>100</v>
      </c>
      <c r="F242" s="80">
        <f>IF(Table2[[#This Row],[M5B]]="",Table2[[#This Row],[M5B_h]],SUM(Table2[[#This Row],[M5B_h]],Table2[[#This Row],[M5B]]))</f>
        <v>16</v>
      </c>
      <c r="H242" s="13" t="str">
        <f>IF(Table2[[#This Row],[M1A]]="","",Table2[[#This Row],[M1A]]-Table2[[#This Row],[AWAL]])</f>
        <v/>
      </c>
      <c r="J242" s="13" t="str">
        <f>IF(Table2[[#This Row],[M2A]]="","",SUM(Table2[[#This Row],[M2A]]-Table2[[#This Row],[M2B_h]]))</f>
        <v/>
      </c>
      <c r="L242" s="13" t="str">
        <f>IF(Table2[[#This Row],[M3A]]="","",SUM(Table2[[#This Row],[M3A]]-Table2[[#This Row],[M3B_h]]))</f>
        <v/>
      </c>
      <c r="N242" s="13" t="str">
        <f>IF(Table2[[#This Row],[M4A]]="","",SUM(Table2[[#This Row],[M4A]]-Table2[[#This Row],[M4B_h]]))</f>
        <v/>
      </c>
      <c r="O242" s="15"/>
      <c r="P242" s="15" t="str">
        <f>IF(Table2[[#This Row],[M5A]]="","",SUM(Table2[[#This Row],[M5A]]-Table2[[#This Row],[M5B_h]]))</f>
        <v/>
      </c>
      <c r="Q242" s="15">
        <f>SUM(Table2[[#This Row],[AWAL]],Table2[[#This Row],[M1B]])</f>
        <v>16</v>
      </c>
      <c r="R242" s="15">
        <f>SUM(Table2[[#This Row],[M2B]],Table2[[#This Row],[M2B_h]])</f>
        <v>16</v>
      </c>
      <c r="S242" s="15">
        <f>SUM(Table2[[#This Row],[M3B]],Table2[[#This Row],[M3B_h]])</f>
        <v>16</v>
      </c>
      <c r="T242" s="15">
        <f>SUM(Table2[[#This Row],[M4B]],Table2[[#This Row],[M4B_h]])</f>
        <v>16</v>
      </c>
    </row>
    <row r="243" spans="1:20">
      <c r="A243" s="12">
        <f>IF(Table2[[#This Row],[TT]]&lt;1,"",COUNT($A$2:$A242)+1)</f>
        <v>216</v>
      </c>
      <c r="B243" s="12" t="str">
        <f>LOWER(SUBSTITUTE(SUBSTITUTE(SUBSTITUTE(SUBSTITUTE(SUBSTITUTE(SUBSTITUTE(SUBSTITUTE(SUBSTITUTE(Table2[[#This Row],[NAMA BARANG]]," ",""),"""",""),"-",""),"/",""),"(",""),")",""),"&amp;",""),",",""))</f>
        <v>balonbl10025</v>
      </c>
      <c r="C243" s="18" t="s">
        <v>378</v>
      </c>
      <c r="D243" s="19">
        <v>10</v>
      </c>
      <c r="E243" s="19">
        <v>100</v>
      </c>
      <c r="F243" s="80">
        <f>IF(Table2[[#This Row],[M5B]]="",Table2[[#This Row],[M5B_h]],SUM(Table2[[#This Row],[M5B_h]],Table2[[#This Row],[M5B]]))</f>
        <v>10</v>
      </c>
      <c r="H243" s="13" t="str">
        <f>IF(Table2[[#This Row],[M1A]]="","",Table2[[#This Row],[M1A]]-Table2[[#This Row],[AWAL]])</f>
        <v/>
      </c>
      <c r="J243" s="13" t="str">
        <f>IF(Table2[[#This Row],[M2A]]="","",SUM(Table2[[#This Row],[M2A]]-Table2[[#This Row],[M2B_h]]))</f>
        <v/>
      </c>
      <c r="L243" s="13" t="str">
        <f>IF(Table2[[#This Row],[M3A]]="","",SUM(Table2[[#This Row],[M3A]]-Table2[[#This Row],[M3B_h]]))</f>
        <v/>
      </c>
      <c r="N243" s="13" t="str">
        <f>IF(Table2[[#This Row],[M4A]]="","",SUM(Table2[[#This Row],[M4A]]-Table2[[#This Row],[M4B_h]]))</f>
        <v/>
      </c>
      <c r="O243" s="15"/>
      <c r="P243" s="15" t="str">
        <f>IF(Table2[[#This Row],[M5A]]="","",SUM(Table2[[#This Row],[M5A]]-Table2[[#This Row],[M5B_h]]))</f>
        <v/>
      </c>
      <c r="Q243" s="15">
        <f>SUM(Table2[[#This Row],[AWAL]],Table2[[#This Row],[M1B]])</f>
        <v>10</v>
      </c>
      <c r="R243" s="15">
        <f>SUM(Table2[[#This Row],[M2B]],Table2[[#This Row],[M2B_h]])</f>
        <v>10</v>
      </c>
      <c r="S243" s="15">
        <f>SUM(Table2[[#This Row],[M3B]],Table2[[#This Row],[M3B_h]])</f>
        <v>10</v>
      </c>
      <c r="T243" s="15">
        <f>SUM(Table2[[#This Row],[M4B]],Table2[[#This Row],[M4B_h]])</f>
        <v>10</v>
      </c>
    </row>
    <row r="244" spans="1:20">
      <c r="A244" s="12">
        <f>IF(Table2[[#This Row],[TT]]&lt;1,"",COUNT($A$2:$A243)+1)</f>
        <v>217</v>
      </c>
      <c r="B244" s="12" t="str">
        <f>LOWER(SUBSTITUTE(SUBSTITUTE(SUBSTITUTE(SUBSTITUTE(SUBSTITUTE(SUBSTITUTE(SUBSTITUTE(SUBSTITUTE(Table2[[#This Row],[NAMA BARANG]]," ",""),"""",""),"-",""),"/",""),"(",""),")",""),"&amp;",""),",",""))</f>
        <v>balonbl1003</v>
      </c>
      <c r="C244" s="18" t="s">
        <v>379</v>
      </c>
      <c r="D244" s="19">
        <v>11</v>
      </c>
      <c r="E244" s="19">
        <v>100</v>
      </c>
      <c r="F244" s="80">
        <f>IF(Table2[[#This Row],[M5B]]="",Table2[[#This Row],[M5B_h]],SUM(Table2[[#This Row],[M5B_h]],Table2[[#This Row],[M5B]]))</f>
        <v>11</v>
      </c>
      <c r="H244" s="13" t="str">
        <f>IF(Table2[[#This Row],[M1A]]="","",Table2[[#This Row],[M1A]]-Table2[[#This Row],[AWAL]])</f>
        <v/>
      </c>
      <c r="J244" s="13" t="str">
        <f>IF(Table2[[#This Row],[M2A]]="","",SUM(Table2[[#This Row],[M2A]]-Table2[[#This Row],[M2B_h]]))</f>
        <v/>
      </c>
      <c r="L244" s="13" t="str">
        <f>IF(Table2[[#This Row],[M3A]]="","",SUM(Table2[[#This Row],[M3A]]-Table2[[#This Row],[M3B_h]]))</f>
        <v/>
      </c>
      <c r="N244" s="13" t="str">
        <f>IF(Table2[[#This Row],[M4A]]="","",SUM(Table2[[#This Row],[M4A]]-Table2[[#This Row],[M4B_h]]))</f>
        <v/>
      </c>
      <c r="O244" s="15"/>
      <c r="P244" s="15" t="str">
        <f>IF(Table2[[#This Row],[M5A]]="","",SUM(Table2[[#This Row],[M5A]]-Table2[[#This Row],[M5B_h]]))</f>
        <v/>
      </c>
      <c r="Q244" s="15">
        <f>SUM(Table2[[#This Row],[AWAL]],Table2[[#This Row],[M1B]])</f>
        <v>11</v>
      </c>
      <c r="R244" s="15">
        <f>SUM(Table2[[#This Row],[M2B]],Table2[[#This Row],[M2B_h]])</f>
        <v>11</v>
      </c>
      <c r="S244" s="15">
        <f>SUM(Table2[[#This Row],[M3B]],Table2[[#This Row],[M3B_h]])</f>
        <v>11</v>
      </c>
      <c r="T244" s="15">
        <f>SUM(Table2[[#This Row],[M4B]],Table2[[#This Row],[M4B_h]])</f>
        <v>11</v>
      </c>
    </row>
    <row r="245" spans="1:20">
      <c r="A245" s="12">
        <f>IF(Table2[[#This Row],[TT]]&lt;1,"",COUNT($A$2:$A244)+1)</f>
        <v>218</v>
      </c>
      <c r="B245" s="12" t="str">
        <f>LOWER(SUBSTITUTE(SUBSTITUTE(SUBSTITUTE(SUBSTITUTE(SUBSTITUTE(SUBSTITUTE(SUBSTITUTE(SUBSTITUTE(Table2[[#This Row],[NAMA BARANG]]," ",""),"""",""),"-",""),"/",""),"(",""),")",""),"&amp;",""),",",""))</f>
        <v>balonbl1005</v>
      </c>
      <c r="C245" s="18" t="s">
        <v>380</v>
      </c>
      <c r="D245" s="19">
        <v>10</v>
      </c>
      <c r="E245" s="19">
        <v>100</v>
      </c>
      <c r="F245" s="80">
        <f>IF(Table2[[#This Row],[M5B]]="",Table2[[#This Row],[M5B_h]],SUM(Table2[[#This Row],[M5B_h]],Table2[[#This Row],[M5B]]))</f>
        <v>10</v>
      </c>
      <c r="H245" s="13" t="str">
        <f>IF(Table2[[#This Row],[M1A]]="","",Table2[[#This Row],[M1A]]-Table2[[#This Row],[AWAL]])</f>
        <v/>
      </c>
      <c r="J245" s="13" t="str">
        <f>IF(Table2[[#This Row],[M2A]]="","",SUM(Table2[[#This Row],[M2A]]-Table2[[#This Row],[M2B_h]]))</f>
        <v/>
      </c>
      <c r="L245" s="13" t="str">
        <f>IF(Table2[[#This Row],[M3A]]="","",SUM(Table2[[#This Row],[M3A]]-Table2[[#This Row],[M3B_h]]))</f>
        <v/>
      </c>
      <c r="N245" s="13" t="str">
        <f>IF(Table2[[#This Row],[M4A]]="","",SUM(Table2[[#This Row],[M4A]]-Table2[[#This Row],[M4B_h]]))</f>
        <v/>
      </c>
      <c r="O245" s="15"/>
      <c r="P245" s="15" t="str">
        <f>IF(Table2[[#This Row],[M5A]]="","",SUM(Table2[[#This Row],[M5A]]-Table2[[#This Row],[M5B_h]]))</f>
        <v/>
      </c>
      <c r="Q245" s="15">
        <f>SUM(Table2[[#This Row],[AWAL]],Table2[[#This Row],[M1B]])</f>
        <v>10</v>
      </c>
      <c r="R245" s="15">
        <f>SUM(Table2[[#This Row],[M2B]],Table2[[#This Row],[M2B_h]])</f>
        <v>10</v>
      </c>
      <c r="S245" s="15">
        <f>SUM(Table2[[#This Row],[M3B]],Table2[[#This Row],[M3B_h]])</f>
        <v>10</v>
      </c>
      <c r="T245" s="15">
        <f>SUM(Table2[[#This Row],[M4B]],Table2[[#This Row],[M4B_h]])</f>
        <v>10</v>
      </c>
    </row>
    <row r="246" spans="1:20">
      <c r="A246" s="12">
        <f>IF(Table2[[#This Row],[TT]]&lt;1,"",COUNT($A$2:$A245)+1)</f>
        <v>219</v>
      </c>
      <c r="B246" s="12" t="str">
        <f>LOWER(SUBSTITUTE(SUBSTITUTE(SUBSTITUTE(SUBSTITUTE(SUBSTITUTE(SUBSTITUTE(SUBSTITUTE(SUBSTITUTE(Table2[[#This Row],[NAMA BARANG]]," ",""),"""",""),"-",""),"/",""),"(",""),")",""),"&amp;",""),",",""))</f>
        <v>balonbl1006</v>
      </c>
      <c r="C246" s="18" t="s">
        <v>381</v>
      </c>
      <c r="D246" s="19">
        <v>9</v>
      </c>
      <c r="E246" s="19">
        <v>100</v>
      </c>
      <c r="F246" s="80">
        <f>IF(Table2[[#This Row],[M5B]]="",Table2[[#This Row],[M5B_h]],SUM(Table2[[#This Row],[M5B_h]],Table2[[#This Row],[M5B]]))</f>
        <v>9</v>
      </c>
      <c r="H246" s="13" t="str">
        <f>IF(Table2[[#This Row],[M1A]]="","",Table2[[#This Row],[M1A]]-Table2[[#This Row],[AWAL]])</f>
        <v/>
      </c>
      <c r="J246" s="13" t="str">
        <f>IF(Table2[[#This Row],[M2A]]="","",SUM(Table2[[#This Row],[M2A]]-Table2[[#This Row],[M2B_h]]))</f>
        <v/>
      </c>
      <c r="L246" s="13" t="str">
        <f>IF(Table2[[#This Row],[M3A]]="","",SUM(Table2[[#This Row],[M3A]]-Table2[[#This Row],[M3B_h]]))</f>
        <v/>
      </c>
      <c r="N246" s="13" t="str">
        <f>IF(Table2[[#This Row],[M4A]]="","",SUM(Table2[[#This Row],[M4A]]-Table2[[#This Row],[M4B_h]]))</f>
        <v/>
      </c>
      <c r="O246" s="15"/>
      <c r="P246" s="15" t="str">
        <f>IF(Table2[[#This Row],[M5A]]="","",SUM(Table2[[#This Row],[M5A]]-Table2[[#This Row],[M5B_h]]))</f>
        <v/>
      </c>
      <c r="Q246" s="15">
        <f>SUM(Table2[[#This Row],[AWAL]],Table2[[#This Row],[M1B]])</f>
        <v>9</v>
      </c>
      <c r="R246" s="15">
        <f>SUM(Table2[[#This Row],[M2B]],Table2[[#This Row],[M2B_h]])</f>
        <v>9</v>
      </c>
      <c r="S246" s="15">
        <f>SUM(Table2[[#This Row],[M3B]],Table2[[#This Row],[M3B_h]])</f>
        <v>9</v>
      </c>
      <c r="T246" s="15">
        <f>SUM(Table2[[#This Row],[M4B]],Table2[[#This Row],[M4B_h]])</f>
        <v>9</v>
      </c>
    </row>
    <row r="247" spans="1:20">
      <c r="A247" s="12">
        <f>IF(Table2[[#This Row],[TT]]&lt;1,"",COUNT($A$2:$A246)+1)</f>
        <v>220</v>
      </c>
      <c r="B247" s="12" t="str">
        <f>LOWER(SUBSTITUTE(SUBSTITUTE(SUBSTITUTE(SUBSTITUTE(SUBSTITUTE(SUBSTITUTE(SUBSTITUTE(SUBSTITUTE(Table2[[#This Row],[NAMA BARANG]]," ",""),"""",""),"-",""),"/",""),"(",""),")",""),"&amp;",""),",",""))</f>
        <v>balonbl1007</v>
      </c>
      <c r="C247" s="18" t="s">
        <v>382</v>
      </c>
      <c r="D247" s="19">
        <v>10</v>
      </c>
      <c r="E247" s="19">
        <v>100</v>
      </c>
      <c r="F247" s="80">
        <f>IF(Table2[[#This Row],[M5B]]="",Table2[[#This Row],[M5B_h]],SUM(Table2[[#This Row],[M5B_h]],Table2[[#This Row],[M5B]]))</f>
        <v>10</v>
      </c>
      <c r="H247" s="13" t="str">
        <f>IF(Table2[[#This Row],[M1A]]="","",Table2[[#This Row],[M1A]]-Table2[[#This Row],[AWAL]])</f>
        <v/>
      </c>
      <c r="J247" s="13" t="str">
        <f>IF(Table2[[#This Row],[M2A]]="","",SUM(Table2[[#This Row],[M2A]]-Table2[[#This Row],[M2B_h]]))</f>
        <v/>
      </c>
      <c r="L247" s="13" t="str">
        <f>IF(Table2[[#This Row],[M3A]]="","",SUM(Table2[[#This Row],[M3A]]-Table2[[#This Row],[M3B_h]]))</f>
        <v/>
      </c>
      <c r="N247" s="13" t="str">
        <f>IF(Table2[[#This Row],[M4A]]="","",SUM(Table2[[#This Row],[M4A]]-Table2[[#This Row],[M4B_h]]))</f>
        <v/>
      </c>
      <c r="O247" s="15"/>
      <c r="P247" s="15" t="str">
        <f>IF(Table2[[#This Row],[M5A]]="","",SUM(Table2[[#This Row],[M5A]]-Table2[[#This Row],[M5B_h]]))</f>
        <v/>
      </c>
      <c r="Q247" s="15">
        <f>SUM(Table2[[#This Row],[AWAL]],Table2[[#This Row],[M1B]])</f>
        <v>10</v>
      </c>
      <c r="R247" s="15">
        <f>SUM(Table2[[#This Row],[M2B]],Table2[[#This Row],[M2B_h]])</f>
        <v>10</v>
      </c>
      <c r="S247" s="15">
        <f>SUM(Table2[[#This Row],[M3B]],Table2[[#This Row],[M3B_h]])</f>
        <v>10</v>
      </c>
      <c r="T247" s="15">
        <f>SUM(Table2[[#This Row],[M4B]],Table2[[#This Row],[M4B_h]])</f>
        <v>10</v>
      </c>
    </row>
    <row r="248" spans="1:20">
      <c r="A248" s="12">
        <f>IF(Table2[[#This Row],[TT]]&lt;1,"",COUNT($A$2:$A247)+1)</f>
        <v>221</v>
      </c>
      <c r="B248" s="12" t="str">
        <f>LOWER(SUBSTITUTE(SUBSTITUTE(SUBSTITUTE(SUBSTITUTE(SUBSTITUTE(SUBSTITUTE(SUBSTITUTE(SUBSTITUTE(Table2[[#This Row],[NAMA BARANG]]," ",""),"""",""),"-",""),"/",""),"(",""),")",""),"&amp;",""),",",""))</f>
        <v>balonbl1008</v>
      </c>
      <c r="C248" s="18" t="s">
        <v>383</v>
      </c>
      <c r="D248" s="19">
        <v>7</v>
      </c>
      <c r="E248" s="19">
        <v>100</v>
      </c>
      <c r="F248" s="80">
        <f>IF(Table2[[#This Row],[M5B]]="",Table2[[#This Row],[M5B_h]],SUM(Table2[[#This Row],[M5B_h]],Table2[[#This Row],[M5B]]))</f>
        <v>7</v>
      </c>
      <c r="H248" s="13" t="str">
        <f>IF(Table2[[#This Row],[M1A]]="","",Table2[[#This Row],[M1A]]-Table2[[#This Row],[AWAL]])</f>
        <v/>
      </c>
      <c r="J248" s="13" t="str">
        <f>IF(Table2[[#This Row],[M2A]]="","",SUM(Table2[[#This Row],[M2A]]-Table2[[#This Row],[M2B_h]]))</f>
        <v/>
      </c>
      <c r="L248" s="13" t="str">
        <f>IF(Table2[[#This Row],[M3A]]="","",SUM(Table2[[#This Row],[M3A]]-Table2[[#This Row],[M3B_h]]))</f>
        <v/>
      </c>
      <c r="N248" s="13" t="str">
        <f>IF(Table2[[#This Row],[M4A]]="","",SUM(Table2[[#This Row],[M4A]]-Table2[[#This Row],[M4B_h]]))</f>
        <v/>
      </c>
      <c r="O248" s="15"/>
      <c r="P248" s="15" t="str">
        <f>IF(Table2[[#This Row],[M5A]]="","",SUM(Table2[[#This Row],[M5A]]-Table2[[#This Row],[M5B_h]]))</f>
        <v/>
      </c>
      <c r="Q248" s="15">
        <f>SUM(Table2[[#This Row],[AWAL]],Table2[[#This Row],[M1B]])</f>
        <v>7</v>
      </c>
      <c r="R248" s="15">
        <f>SUM(Table2[[#This Row],[M2B]],Table2[[#This Row],[M2B_h]])</f>
        <v>7</v>
      </c>
      <c r="S248" s="15">
        <f>SUM(Table2[[#This Row],[M3B]],Table2[[#This Row],[M3B_h]])</f>
        <v>7</v>
      </c>
      <c r="T248" s="15">
        <f>SUM(Table2[[#This Row],[M4B]],Table2[[#This Row],[M4B_h]])</f>
        <v>7</v>
      </c>
    </row>
    <row r="249" spans="1:20">
      <c r="A249" s="12">
        <f>IF(Table2[[#This Row],[TT]]&lt;1,"",COUNT($A$2:$A248)+1)</f>
        <v>222</v>
      </c>
      <c r="B249" s="12" t="str">
        <f>LOWER(SUBSTITUTE(SUBSTITUTE(SUBSTITUTE(SUBSTITUTE(SUBSTITUTE(SUBSTITUTE(SUBSTITUTE(SUBSTITUTE(Table2[[#This Row],[NAMA BARANG]]," ",""),"""",""),"-",""),"/",""),"(",""),")",""),"&amp;",""),",",""))</f>
        <v>balonbl10082</v>
      </c>
      <c r="C249" s="17" t="s">
        <v>384</v>
      </c>
      <c r="D249" s="19">
        <v>11</v>
      </c>
      <c r="E249" s="19">
        <v>100</v>
      </c>
      <c r="F249" s="80">
        <f>IF(Table2[[#This Row],[M5B]]="",Table2[[#This Row],[M5B_h]],SUM(Table2[[#This Row],[M5B_h]],Table2[[#This Row],[M5B]]))</f>
        <v>11</v>
      </c>
      <c r="H249" s="13" t="str">
        <f>IF(Table2[[#This Row],[M1A]]="","",Table2[[#This Row],[M1A]]-Table2[[#This Row],[AWAL]])</f>
        <v/>
      </c>
      <c r="J249" s="13" t="str">
        <f>IF(Table2[[#This Row],[M2A]]="","",SUM(Table2[[#This Row],[M2A]]-Table2[[#This Row],[M2B_h]]))</f>
        <v/>
      </c>
      <c r="L249" s="13" t="str">
        <f>IF(Table2[[#This Row],[M3A]]="","",SUM(Table2[[#This Row],[M3A]]-Table2[[#This Row],[M3B_h]]))</f>
        <v/>
      </c>
      <c r="N249" s="13" t="str">
        <f>IF(Table2[[#This Row],[M4A]]="","",SUM(Table2[[#This Row],[M4A]]-Table2[[#This Row],[M4B_h]]))</f>
        <v/>
      </c>
      <c r="O249" s="15"/>
      <c r="P249" s="15" t="str">
        <f>IF(Table2[[#This Row],[M5A]]="","",SUM(Table2[[#This Row],[M5A]]-Table2[[#This Row],[M5B_h]]))</f>
        <v/>
      </c>
      <c r="Q249" s="15">
        <f>SUM(Table2[[#This Row],[AWAL]],Table2[[#This Row],[M1B]])</f>
        <v>11</v>
      </c>
      <c r="R249" s="15">
        <f>SUM(Table2[[#This Row],[M2B]],Table2[[#This Row],[M2B_h]])</f>
        <v>11</v>
      </c>
      <c r="S249" s="15">
        <f>SUM(Table2[[#This Row],[M3B]],Table2[[#This Row],[M3B_h]])</f>
        <v>11</v>
      </c>
      <c r="T249" s="15">
        <f>SUM(Table2[[#This Row],[M4B]],Table2[[#This Row],[M4B_h]])</f>
        <v>11</v>
      </c>
    </row>
    <row r="250" spans="1:20">
      <c r="A250" s="12">
        <f>IF(Table2[[#This Row],[TT]]&lt;1,"",COUNT($A$2:$A249)+1)</f>
        <v>223</v>
      </c>
      <c r="B250" s="12" t="str">
        <f>LOWER(SUBSTITUTE(SUBSTITUTE(SUBSTITUTE(SUBSTITUTE(SUBSTITUTE(SUBSTITUTE(SUBSTITUTE(SUBSTITUTE(Table2[[#This Row],[NAMA BARANG]]," ",""),"""",""),"-",""),"/",""),"(",""),")",""),"&amp;",""),",",""))</f>
        <v>balonbl1009</v>
      </c>
      <c r="C250" s="17" t="s">
        <v>385</v>
      </c>
      <c r="D250" s="19">
        <v>8</v>
      </c>
      <c r="E250" s="19">
        <v>100</v>
      </c>
      <c r="F250" s="80">
        <f>IF(Table2[[#This Row],[M5B]]="",Table2[[#This Row],[M5B_h]],SUM(Table2[[#This Row],[M5B_h]],Table2[[#This Row],[M5B]]))</f>
        <v>8</v>
      </c>
      <c r="H250" s="13" t="str">
        <f>IF(Table2[[#This Row],[M1A]]="","",Table2[[#This Row],[M1A]]-Table2[[#This Row],[AWAL]])</f>
        <v/>
      </c>
      <c r="J250" s="13" t="str">
        <f>IF(Table2[[#This Row],[M2A]]="","",SUM(Table2[[#This Row],[M2A]]-Table2[[#This Row],[M2B_h]]))</f>
        <v/>
      </c>
      <c r="L250" s="13" t="str">
        <f>IF(Table2[[#This Row],[M3A]]="","",SUM(Table2[[#This Row],[M3A]]-Table2[[#This Row],[M3B_h]]))</f>
        <v/>
      </c>
      <c r="N250" s="13" t="str">
        <f>IF(Table2[[#This Row],[M4A]]="","",SUM(Table2[[#This Row],[M4A]]-Table2[[#This Row],[M4B_h]]))</f>
        <v/>
      </c>
      <c r="O250" s="15"/>
      <c r="P250" s="15" t="str">
        <f>IF(Table2[[#This Row],[M5A]]="","",SUM(Table2[[#This Row],[M5A]]-Table2[[#This Row],[M5B_h]]))</f>
        <v/>
      </c>
      <c r="Q250" s="15">
        <f>SUM(Table2[[#This Row],[AWAL]],Table2[[#This Row],[M1B]])</f>
        <v>8</v>
      </c>
      <c r="R250" s="15">
        <f>SUM(Table2[[#This Row],[M2B]],Table2[[#This Row],[M2B_h]])</f>
        <v>8</v>
      </c>
      <c r="S250" s="15">
        <f>SUM(Table2[[#This Row],[M3B]],Table2[[#This Row],[M3B_h]])</f>
        <v>8</v>
      </c>
      <c r="T250" s="15">
        <f>SUM(Table2[[#This Row],[M4B]],Table2[[#This Row],[M4B_h]])</f>
        <v>8</v>
      </c>
    </row>
    <row r="251" spans="1:20">
      <c r="A251" s="12">
        <f>IF(Table2[[#This Row],[TT]]&lt;1,"",COUNT($A$2:$A250)+1)</f>
        <v>224</v>
      </c>
      <c r="B251" s="12" t="str">
        <f>LOWER(SUBSTITUTE(SUBSTITUTE(SUBSTITUTE(SUBSTITUTE(SUBSTITUTE(SUBSTITUTE(SUBSTITUTE(SUBSTITUTE(Table2[[#This Row],[NAMA BARANG]]," ",""),"""",""),"-",""),"/",""),"(",""),")",""),"&amp;",""),",",""))</f>
        <v>balonbl10092</v>
      </c>
      <c r="C251" s="17" t="s">
        <v>386</v>
      </c>
      <c r="D251" s="19">
        <v>6</v>
      </c>
      <c r="E251" s="19">
        <v>100</v>
      </c>
      <c r="F251" s="80">
        <f>IF(Table2[[#This Row],[M5B]]="",Table2[[#This Row],[M5B_h]],SUM(Table2[[#This Row],[M5B_h]],Table2[[#This Row],[M5B]]))</f>
        <v>6</v>
      </c>
      <c r="H251" s="13" t="str">
        <f>IF(Table2[[#This Row],[M1A]]="","",Table2[[#This Row],[M1A]]-Table2[[#This Row],[AWAL]])</f>
        <v/>
      </c>
      <c r="J251" s="13" t="str">
        <f>IF(Table2[[#This Row],[M2A]]="","",SUM(Table2[[#This Row],[M2A]]-Table2[[#This Row],[M2B_h]]))</f>
        <v/>
      </c>
      <c r="L251" s="13" t="str">
        <f>IF(Table2[[#This Row],[M3A]]="","",SUM(Table2[[#This Row],[M3A]]-Table2[[#This Row],[M3B_h]]))</f>
        <v/>
      </c>
      <c r="N251" s="13" t="str">
        <f>IF(Table2[[#This Row],[M4A]]="","",SUM(Table2[[#This Row],[M4A]]-Table2[[#This Row],[M4B_h]]))</f>
        <v/>
      </c>
      <c r="O251" s="15"/>
      <c r="P251" s="15" t="str">
        <f>IF(Table2[[#This Row],[M5A]]="","",SUM(Table2[[#This Row],[M5A]]-Table2[[#This Row],[M5B_h]]))</f>
        <v/>
      </c>
      <c r="Q251" s="15">
        <f>SUM(Table2[[#This Row],[AWAL]],Table2[[#This Row],[M1B]])</f>
        <v>6</v>
      </c>
      <c r="R251" s="15">
        <f>SUM(Table2[[#This Row],[M2B]],Table2[[#This Row],[M2B_h]])</f>
        <v>6</v>
      </c>
      <c r="S251" s="15">
        <f>SUM(Table2[[#This Row],[M3B]],Table2[[#This Row],[M3B_h]])</f>
        <v>6</v>
      </c>
      <c r="T251" s="15">
        <f>SUM(Table2[[#This Row],[M4B]],Table2[[#This Row],[M4B_h]])</f>
        <v>6</v>
      </c>
    </row>
    <row r="252" spans="1:20">
      <c r="A252" s="12">
        <f>IF(Table2[[#This Row],[TT]]&lt;1,"",COUNT($A$2:$A251)+1)</f>
        <v>225</v>
      </c>
      <c r="B252" s="12" t="str">
        <f>LOWER(SUBSTITUTE(SUBSTITUTE(SUBSTITUTE(SUBSTITUTE(SUBSTITUTE(SUBSTITUTE(SUBSTITUTE(SUBSTITUTE(Table2[[#This Row],[NAMA BARANG]]," ",""),"""",""),"-",""),"/",""),"(",""),")",""),"&amp;",""),",",""))</f>
        <v>balonbulanbintangbl1808</v>
      </c>
      <c r="C252" s="17" t="s">
        <v>387</v>
      </c>
      <c r="D252" s="19">
        <v>3</v>
      </c>
      <c r="E252" s="19">
        <v>100</v>
      </c>
      <c r="F252" s="80">
        <f>IF(Table2[[#This Row],[M5B]]="",Table2[[#This Row],[M5B_h]],SUM(Table2[[#This Row],[M5B_h]],Table2[[#This Row],[M5B]]))</f>
        <v>2</v>
      </c>
      <c r="H252" s="13" t="str">
        <f>IF(Table2[[#This Row],[M1A]]="","",Table2[[#This Row],[M1A]]-Table2[[#This Row],[AWAL]])</f>
        <v/>
      </c>
      <c r="I252" s="13">
        <v>2</v>
      </c>
      <c r="J252" s="13">
        <f>IF(Table2[[#This Row],[M2A]]="","",SUM(Table2[[#This Row],[M2A]]-Table2[[#This Row],[M2B_h]]))</f>
        <v>-1</v>
      </c>
      <c r="L252" s="13" t="str">
        <f>IF(Table2[[#This Row],[M3A]]="","",SUM(Table2[[#This Row],[M3A]]-Table2[[#This Row],[M3B_h]]))</f>
        <v/>
      </c>
      <c r="N252" s="13" t="str">
        <f>IF(Table2[[#This Row],[M4A]]="","",SUM(Table2[[#This Row],[M4A]]-Table2[[#This Row],[M4B_h]]))</f>
        <v/>
      </c>
      <c r="O252" s="15"/>
      <c r="P252" s="15" t="str">
        <f>IF(Table2[[#This Row],[M5A]]="","",SUM(Table2[[#This Row],[M5A]]-Table2[[#This Row],[M5B_h]]))</f>
        <v/>
      </c>
      <c r="Q252" s="15">
        <f>SUM(Table2[[#This Row],[AWAL]],Table2[[#This Row],[M1B]])</f>
        <v>3</v>
      </c>
      <c r="R252" s="15">
        <f>SUM(Table2[[#This Row],[M2B]],Table2[[#This Row],[M2B_h]])</f>
        <v>2</v>
      </c>
      <c r="S252" s="15">
        <f>SUM(Table2[[#This Row],[M3B]],Table2[[#This Row],[M3B_h]])</f>
        <v>2</v>
      </c>
      <c r="T252" s="15">
        <f>SUM(Table2[[#This Row],[M4B]],Table2[[#This Row],[M4B_h]])</f>
        <v>2</v>
      </c>
    </row>
    <row r="253" spans="1:20">
      <c r="A253" s="12" t="str">
        <f>IF(Table2[[#This Row],[TT]]&lt;1,"",COUNT($A$2:$A252)+1)</f>
        <v/>
      </c>
      <c r="B253" s="12" t="str">
        <f>LOWER(SUBSTITUTE(SUBSTITUTE(SUBSTITUTE(SUBSTITUTE(SUBSTITUTE(SUBSTITUTE(SUBSTITUTE(SUBSTITUTE(Table2[[#This Row],[NAMA BARANG]]," ",""),"""",""),"-",""),"/",""),"(",""),")",""),"&amp;",""),",",""))</f>
        <v>balondoublebl2402</v>
      </c>
      <c r="C253" s="17" t="s">
        <v>388</v>
      </c>
      <c r="D253" s="19"/>
      <c r="E253" s="19">
        <v>100</v>
      </c>
      <c r="F253" s="80">
        <f>IF(Table2[[#This Row],[M5B]]="",Table2[[#This Row],[M5B_h]],SUM(Table2[[#This Row],[M5B_h]],Table2[[#This Row],[M5B]]))</f>
        <v>0</v>
      </c>
      <c r="H253" s="13" t="str">
        <f>IF(Table2[[#This Row],[M1A]]="","",Table2[[#This Row],[M1A]]-Table2[[#This Row],[AWAL]])</f>
        <v/>
      </c>
      <c r="J253" s="13" t="str">
        <f>IF(Table2[[#This Row],[M2A]]="","",SUM(Table2[[#This Row],[M2A]]-Table2[[#This Row],[M2B_h]]))</f>
        <v/>
      </c>
      <c r="L253" s="13" t="str">
        <f>IF(Table2[[#This Row],[M3A]]="","",SUM(Table2[[#This Row],[M3A]]-Table2[[#This Row],[M3B_h]]))</f>
        <v/>
      </c>
      <c r="N253" s="13" t="str">
        <f>IF(Table2[[#This Row],[M4A]]="","",SUM(Table2[[#This Row],[M4A]]-Table2[[#This Row],[M4B_h]]))</f>
        <v/>
      </c>
      <c r="O253" s="15"/>
      <c r="P253" s="15" t="str">
        <f>IF(Table2[[#This Row],[M5A]]="","",SUM(Table2[[#This Row],[M5A]]-Table2[[#This Row],[M5B_h]]))</f>
        <v/>
      </c>
      <c r="Q253" s="15">
        <f>SUM(Table2[[#This Row],[AWAL]],Table2[[#This Row],[M1B]])</f>
        <v>0</v>
      </c>
      <c r="R253" s="15">
        <f>SUM(Table2[[#This Row],[M2B]],Table2[[#This Row],[M2B_h]])</f>
        <v>0</v>
      </c>
      <c r="S253" s="15">
        <f>SUM(Table2[[#This Row],[M3B]],Table2[[#This Row],[M3B_h]])</f>
        <v>0</v>
      </c>
      <c r="T253" s="15">
        <f>SUM(Table2[[#This Row],[M4B]],Table2[[#This Row],[M4B_h]])</f>
        <v>0</v>
      </c>
    </row>
    <row r="254" spans="1:20">
      <c r="A254" s="12" t="str">
        <f>IF(Table2[[#This Row],[TT]]&lt;1,"",COUNT($A$2:$A253)+1)</f>
        <v/>
      </c>
      <c r="B254" s="12" t="str">
        <f>LOWER(SUBSTITUTE(SUBSTITUTE(SUBSTITUTE(SUBSTITUTE(SUBSTITUTE(SUBSTITUTE(SUBSTITUTE(SUBSTITUTE(Table2[[#This Row],[NAMA BARANG]]," ",""),"""",""),"-",""),"/",""),"(",""),")",""),"&amp;",""),",",""))</f>
        <v>balonfoilmetallikangkabfoia</v>
      </c>
      <c r="C254" s="17" t="s">
        <v>389</v>
      </c>
      <c r="D254" s="19">
        <v>1</v>
      </c>
      <c r="E254" s="19" t="s">
        <v>390</v>
      </c>
      <c r="F254" s="80">
        <f>IF(Table2[[#This Row],[M5B]]="",Table2[[#This Row],[M5B_h]],SUM(Table2[[#This Row],[M5B_h]],Table2[[#This Row],[M5B]]))</f>
        <v>0</v>
      </c>
      <c r="H254" s="13" t="str">
        <f>IF(Table2[[#This Row],[M1A]]="","",Table2[[#This Row],[M1A]]-Table2[[#This Row],[AWAL]])</f>
        <v/>
      </c>
      <c r="I254" s="13">
        <v>0</v>
      </c>
      <c r="J254" s="13">
        <f>IF(Table2[[#This Row],[M2A]]="","",SUM(Table2[[#This Row],[M2A]]-Table2[[#This Row],[M2B_h]]))</f>
        <v>-1</v>
      </c>
      <c r="L254" s="13" t="str">
        <f>IF(Table2[[#This Row],[M3A]]="","",SUM(Table2[[#This Row],[M3A]]-Table2[[#This Row],[M3B_h]]))</f>
        <v/>
      </c>
      <c r="N254" s="13" t="str">
        <f>IF(Table2[[#This Row],[M4A]]="","",SUM(Table2[[#This Row],[M4A]]-Table2[[#This Row],[M4B_h]]))</f>
        <v/>
      </c>
      <c r="O254" s="15"/>
      <c r="P254" s="15" t="str">
        <f>IF(Table2[[#This Row],[M5A]]="","",SUM(Table2[[#This Row],[M5A]]-Table2[[#This Row],[M5B_h]]))</f>
        <v/>
      </c>
      <c r="Q254" s="15">
        <f>SUM(Table2[[#This Row],[AWAL]],Table2[[#This Row],[M1B]])</f>
        <v>1</v>
      </c>
      <c r="R254" s="15">
        <f>SUM(Table2[[#This Row],[M2B]],Table2[[#This Row],[M2B_h]])</f>
        <v>0</v>
      </c>
      <c r="S254" s="15">
        <f>SUM(Table2[[#This Row],[M3B]],Table2[[#This Row],[M3B_h]])</f>
        <v>0</v>
      </c>
      <c r="T254" s="15">
        <f>SUM(Table2[[#This Row],[M4B]],Table2[[#This Row],[M4B_h]])</f>
        <v>0</v>
      </c>
    </row>
    <row r="255" spans="1:20">
      <c r="A255" s="12" t="str">
        <f>IF(Table2[[#This Row],[TT]]&lt;1,"",COUNT($A$2:$A254)+1)</f>
        <v/>
      </c>
      <c r="B255" s="12" t="str">
        <f>LOWER(SUBSTITUTE(SUBSTITUTE(SUBSTITUTE(SUBSTITUTE(SUBSTITUTE(SUBSTITUTE(SUBSTITUTE(SUBSTITUTE(Table2[[#This Row],[NAMA BARANG]]," ",""),"""",""),"-",""),"/",""),"(",""),")",""),"&amp;",""),",",""))</f>
        <v>balonfslovelovelkf3200m11</v>
      </c>
      <c r="C255" s="17" t="s">
        <v>391</v>
      </c>
      <c r="D255" s="19"/>
      <c r="E255" s="19" t="s">
        <v>91</v>
      </c>
      <c r="F255" s="80">
        <f>IF(Table2[[#This Row],[M5B]]="",Table2[[#This Row],[M5B_h]],SUM(Table2[[#This Row],[M5B_h]],Table2[[#This Row],[M5B]]))</f>
        <v>0</v>
      </c>
      <c r="H255" s="13" t="str">
        <f>IF(Table2[[#This Row],[M1A]]="","",Table2[[#This Row],[M1A]]-Table2[[#This Row],[AWAL]])</f>
        <v/>
      </c>
      <c r="J255" s="13" t="str">
        <f>IF(Table2[[#This Row],[M2A]]="","",SUM(Table2[[#This Row],[M2A]]-Table2[[#This Row],[M2B_h]]))</f>
        <v/>
      </c>
      <c r="L255" s="13" t="str">
        <f>IF(Table2[[#This Row],[M3A]]="","",SUM(Table2[[#This Row],[M3A]]-Table2[[#This Row],[M3B_h]]))</f>
        <v/>
      </c>
      <c r="N255" s="13" t="str">
        <f>IF(Table2[[#This Row],[M4A]]="","",SUM(Table2[[#This Row],[M4A]]-Table2[[#This Row],[M4B_h]]))</f>
        <v/>
      </c>
      <c r="O255" s="15"/>
      <c r="P255" s="15" t="str">
        <f>IF(Table2[[#This Row],[M5A]]="","",SUM(Table2[[#This Row],[M5A]]-Table2[[#This Row],[M5B_h]]))</f>
        <v/>
      </c>
      <c r="Q255" s="15">
        <f>SUM(Table2[[#This Row],[AWAL]],Table2[[#This Row],[M1B]])</f>
        <v>0</v>
      </c>
      <c r="R255" s="15">
        <f>SUM(Table2[[#This Row],[M2B]],Table2[[#This Row],[M2B_h]])</f>
        <v>0</v>
      </c>
      <c r="S255" s="15">
        <f>SUM(Table2[[#This Row],[M3B]],Table2[[#This Row],[M3B_h]])</f>
        <v>0</v>
      </c>
      <c r="T255" s="15">
        <f>SUM(Table2[[#This Row],[M4B]],Table2[[#This Row],[M4B_h]])</f>
        <v>0</v>
      </c>
    </row>
    <row r="256" spans="1:20">
      <c r="A256" s="12">
        <f>IF(Table2[[#This Row],[TT]]&lt;1,"",COUNT($A$2:$A255)+1)</f>
        <v>226</v>
      </c>
      <c r="B256" s="12" t="str">
        <f>LOWER(SUBSTITUTE(SUBSTITUTE(SUBSTITUTE(SUBSTITUTE(SUBSTITUTE(SUBSTITUTE(SUBSTITUTE(SUBSTITUTE(Table2[[#This Row],[NAMA BARANG]]," ",""),"""",""),"-",""),"/",""),"(",""),")",""),"&amp;",""),",",""))</f>
        <v>balonfsmickeylkf3200m3</v>
      </c>
      <c r="C256" s="17" t="s">
        <v>392</v>
      </c>
      <c r="D256" s="19">
        <v>1</v>
      </c>
      <c r="E256" s="19" t="s">
        <v>91</v>
      </c>
      <c r="F256" s="80">
        <f>IF(Table2[[#This Row],[M5B]]="",Table2[[#This Row],[M5B_h]],SUM(Table2[[#This Row],[M5B_h]],Table2[[#This Row],[M5B]]))</f>
        <v>1</v>
      </c>
      <c r="H256" s="13" t="str">
        <f>IF(Table2[[#This Row],[M1A]]="","",Table2[[#This Row],[M1A]]-Table2[[#This Row],[AWAL]])</f>
        <v/>
      </c>
      <c r="J256" s="13" t="str">
        <f>IF(Table2[[#This Row],[M2A]]="","",SUM(Table2[[#This Row],[M2A]]-Table2[[#This Row],[M2B_h]]))</f>
        <v/>
      </c>
      <c r="L256" s="13" t="str">
        <f>IF(Table2[[#This Row],[M3A]]="","",SUM(Table2[[#This Row],[M3A]]-Table2[[#This Row],[M3B_h]]))</f>
        <v/>
      </c>
      <c r="N256" s="13" t="str">
        <f>IF(Table2[[#This Row],[M4A]]="","",SUM(Table2[[#This Row],[M4A]]-Table2[[#This Row],[M4B_h]]))</f>
        <v/>
      </c>
      <c r="O256" s="15"/>
      <c r="P256" s="15" t="str">
        <f>IF(Table2[[#This Row],[M5A]]="","",SUM(Table2[[#This Row],[M5A]]-Table2[[#This Row],[M5B_h]]))</f>
        <v/>
      </c>
      <c r="Q256" s="15">
        <f>SUM(Table2[[#This Row],[AWAL]],Table2[[#This Row],[M1B]])</f>
        <v>1</v>
      </c>
      <c r="R256" s="15">
        <f>SUM(Table2[[#This Row],[M2B]],Table2[[#This Row],[M2B_h]])</f>
        <v>1</v>
      </c>
      <c r="S256" s="15">
        <f>SUM(Table2[[#This Row],[M3B]],Table2[[#This Row],[M3B_h]])</f>
        <v>1</v>
      </c>
      <c r="T256" s="15">
        <f>SUM(Table2[[#This Row],[M4B]],Table2[[#This Row],[M4B_h]])</f>
        <v>1</v>
      </c>
    </row>
    <row r="257" spans="1:20">
      <c r="A257" s="12">
        <f>IF(Table2[[#This Row],[TT]]&lt;1,"",COUNT($A$2:$A256)+1)</f>
        <v>227</v>
      </c>
      <c r="B257" s="12" t="str">
        <f>LOWER(SUBSTITUTE(SUBSTITUTE(SUBSTITUTE(SUBSTITUTE(SUBSTITUTE(SUBSTITUTE(SUBSTITUTE(SUBSTITUTE(Table2[[#This Row],[NAMA BARANG]]," ",""),"""",""),"-",""),"/",""),"(",""),")",""),"&amp;",""),",",""))</f>
        <v>balonfspolkadotlkf3200pw</v>
      </c>
      <c r="C257" s="17" t="s">
        <v>393</v>
      </c>
      <c r="D257" s="19">
        <v>3</v>
      </c>
      <c r="E257" s="19" t="s">
        <v>91</v>
      </c>
      <c r="F257" s="80">
        <f>IF(Table2[[#This Row],[M5B]]="",Table2[[#This Row],[M5B_h]],SUM(Table2[[#This Row],[M5B_h]],Table2[[#This Row],[M5B]]))</f>
        <v>3</v>
      </c>
      <c r="H257" s="13" t="str">
        <f>IF(Table2[[#This Row],[M1A]]="","",Table2[[#This Row],[M1A]]-Table2[[#This Row],[AWAL]])</f>
        <v/>
      </c>
      <c r="J257" s="13" t="str">
        <f>IF(Table2[[#This Row],[M2A]]="","",SUM(Table2[[#This Row],[M2A]]-Table2[[#This Row],[M2B_h]]))</f>
        <v/>
      </c>
      <c r="L257" s="13" t="str">
        <f>IF(Table2[[#This Row],[M3A]]="","",SUM(Table2[[#This Row],[M3A]]-Table2[[#This Row],[M3B_h]]))</f>
        <v/>
      </c>
      <c r="N257" s="13" t="str">
        <f>IF(Table2[[#This Row],[M4A]]="","",SUM(Table2[[#This Row],[M4A]]-Table2[[#This Row],[M4B_h]]))</f>
        <v/>
      </c>
      <c r="O257" s="15"/>
      <c r="P257" s="15" t="str">
        <f>IF(Table2[[#This Row],[M5A]]="","",SUM(Table2[[#This Row],[M5A]]-Table2[[#This Row],[M5B_h]]))</f>
        <v/>
      </c>
      <c r="Q257" s="15">
        <f>SUM(Table2[[#This Row],[AWAL]],Table2[[#This Row],[M1B]])</f>
        <v>3</v>
      </c>
      <c r="R257" s="15">
        <f>SUM(Table2[[#This Row],[M2B]],Table2[[#This Row],[M2B_h]])</f>
        <v>3</v>
      </c>
      <c r="S257" s="15">
        <f>SUM(Table2[[#This Row],[M3B]],Table2[[#This Row],[M3B_h]])</f>
        <v>3</v>
      </c>
      <c r="T257" s="15">
        <f>SUM(Table2[[#This Row],[M4B]],Table2[[#This Row],[M4B_h]])</f>
        <v>3</v>
      </c>
    </row>
    <row r="258" spans="1:20">
      <c r="A258" s="14">
        <f>IF(Table2[[#This Row],[TT]]&lt;1,"",COUNT($A$2:$A257)+1)</f>
        <v>228</v>
      </c>
      <c r="B258" s="14" t="str">
        <f>LOWER(SUBSTITUTE(SUBSTITUTE(SUBSTITUTE(SUBSTITUTE(SUBSTITUTE(SUBSTITUTE(SUBSTITUTE(SUBSTITUTE(Table2[[#This Row],[NAMA BARANG]]," ",""),"""",""),"-",""),"/",""),"(",""),")",""),"&amp;",""),",",""))</f>
        <v>balonjumbogj1836</v>
      </c>
      <c r="C258" s="17" t="s">
        <v>4120</v>
      </c>
      <c r="D258" s="19">
        <v>1</v>
      </c>
      <c r="E258" s="29">
        <v>50</v>
      </c>
      <c r="F258" s="80">
        <f>IF(Table2[[#This Row],[M5B]]="",Table2[[#This Row],[M5B_h]],SUM(Table2[[#This Row],[M5B_h]],Table2[[#This Row],[M5B]]))</f>
        <v>1</v>
      </c>
      <c r="H258" s="15" t="str">
        <f>IF(Table2[[#This Row],[M1A]]="","",Table2[[#This Row],[M1A]]-Table2[[#This Row],[AWAL]])</f>
        <v/>
      </c>
      <c r="J258" s="15" t="str">
        <f>IF(Table2[[#This Row],[M2A]]="","",SUM(Table2[[#This Row],[M2A]]-Table2[[#This Row],[M2B_h]]))</f>
        <v/>
      </c>
      <c r="L258" s="15" t="str">
        <f>IF(Table2[[#This Row],[M3A]]="","",SUM(Table2[[#This Row],[M3A]]-Table2[[#This Row],[M3B_h]]))</f>
        <v/>
      </c>
      <c r="M258" s="101"/>
      <c r="N258" s="15" t="str">
        <f>IF(Table2[[#This Row],[M4A]]="","",SUM(Table2[[#This Row],[M4A]]-Table2[[#This Row],[M4B_h]]))</f>
        <v/>
      </c>
      <c r="P258" s="15" t="str">
        <f>IF(Table2[[#This Row],[M5A]]="","",SUM(Table2[[#This Row],[M5A]]-Table2[[#This Row],[M5B_h]]))</f>
        <v/>
      </c>
      <c r="Q258" s="15">
        <f>SUM(Table2[[#This Row],[AWAL]],Table2[[#This Row],[M1B]])</f>
        <v>1</v>
      </c>
      <c r="R258" s="15">
        <f>SUM(Table2[[#This Row],[M2B]],Table2[[#This Row],[M2B_h]])</f>
        <v>1</v>
      </c>
      <c r="S258" s="15">
        <f>SUM(Table2[[#This Row],[M3B]],Table2[[#This Row],[M3B_h]])</f>
        <v>1</v>
      </c>
      <c r="T258" s="15">
        <f>SUM(Table2[[#This Row],[M4B]],Table2[[#This Row],[M4B_h]])</f>
        <v>1</v>
      </c>
    </row>
    <row r="259" spans="1:20">
      <c r="A259" s="12" t="str">
        <f>IF(Table2[[#This Row],[TT]]&lt;1,"",COUNT($A$2:$A258)+1)</f>
        <v/>
      </c>
      <c r="B259" s="12" t="str">
        <f>LOWER(SUBSTITUTE(SUBSTITUTE(SUBSTITUTE(SUBSTITUTE(SUBSTITUTE(SUBSTITUTE(SUBSTITUTE(SUBSTITUTE(Table2[[#This Row],[NAMA BARANG]]," ",""),"""",""),"-",""),"/",""),"(",""),")",""),"&amp;",""),",",""))</f>
        <v>balonlkf3200m4</v>
      </c>
      <c r="C259" s="17" t="s">
        <v>394</v>
      </c>
      <c r="D259" s="19"/>
      <c r="E259" s="19" t="s">
        <v>91</v>
      </c>
      <c r="F259" s="80">
        <f>IF(Table2[[#This Row],[M5B]]="",Table2[[#This Row],[M5B_h]],SUM(Table2[[#This Row],[M5B_h]],Table2[[#This Row],[M5B]]))</f>
        <v>0</v>
      </c>
      <c r="H259" s="13" t="str">
        <f>IF(Table2[[#This Row],[M1A]]="","",Table2[[#This Row],[M1A]]-Table2[[#This Row],[AWAL]])</f>
        <v/>
      </c>
      <c r="J259" s="13" t="str">
        <f>IF(Table2[[#This Row],[M2A]]="","",SUM(Table2[[#This Row],[M2A]]-Table2[[#This Row],[M2B_h]]))</f>
        <v/>
      </c>
      <c r="L259" s="13" t="str">
        <f>IF(Table2[[#This Row],[M3A]]="","",SUM(Table2[[#This Row],[M3A]]-Table2[[#This Row],[M3B_h]]))</f>
        <v/>
      </c>
      <c r="N259" s="13" t="str">
        <f>IF(Table2[[#This Row],[M4A]]="","",SUM(Table2[[#This Row],[M4A]]-Table2[[#This Row],[M4B_h]]))</f>
        <v/>
      </c>
      <c r="O259" s="15"/>
      <c r="P259" s="15" t="str">
        <f>IF(Table2[[#This Row],[M5A]]="","",SUM(Table2[[#This Row],[M5A]]-Table2[[#This Row],[M5B_h]]))</f>
        <v/>
      </c>
      <c r="Q259" s="15">
        <f>SUM(Table2[[#This Row],[AWAL]],Table2[[#This Row],[M1B]])</f>
        <v>0</v>
      </c>
      <c r="R259" s="15">
        <f>SUM(Table2[[#This Row],[M2B]],Table2[[#This Row],[M2B_h]])</f>
        <v>0</v>
      </c>
      <c r="S259" s="15">
        <f>SUM(Table2[[#This Row],[M3B]],Table2[[#This Row],[M3B_h]])</f>
        <v>0</v>
      </c>
      <c r="T259" s="15">
        <f>SUM(Table2[[#This Row],[M4B]],Table2[[#This Row],[M4B_h]])</f>
        <v>0</v>
      </c>
    </row>
    <row r="260" spans="1:20">
      <c r="A260" s="12">
        <f>IF(Table2[[#This Row],[TT]]&lt;1,"",COUNT($A$2:$A259)+1)</f>
        <v>229</v>
      </c>
      <c r="B260" s="12" t="str">
        <f>LOWER(SUBSTITUTE(SUBSTITUTE(SUBSTITUTE(SUBSTITUTE(SUBSTITUTE(SUBSTITUTE(SUBSTITUTE(SUBSTITUTE(Table2[[#This Row],[NAMA BARANG]]," ",""),"""",""),"-",""),"/",""),"(",""),")",""),"&amp;",""),",",""))</f>
        <v>balonlmp2200</v>
      </c>
      <c r="C260" s="17" t="s">
        <v>395</v>
      </c>
      <c r="D260" s="19">
        <v>8</v>
      </c>
      <c r="E260" s="19" t="s">
        <v>28</v>
      </c>
      <c r="F260" s="80">
        <f>IF(Table2[[#This Row],[M5B]]="",Table2[[#This Row],[M5B_h]],SUM(Table2[[#This Row],[M5B_h]],Table2[[#This Row],[M5B]]))</f>
        <v>7</v>
      </c>
      <c r="H260" s="13" t="str">
        <f>IF(Table2[[#This Row],[M1A]]="","",Table2[[#This Row],[M1A]]-Table2[[#This Row],[AWAL]])</f>
        <v/>
      </c>
      <c r="J260" s="13" t="str">
        <f>IF(Table2[[#This Row],[M2A]]="","",SUM(Table2[[#This Row],[M2A]]-Table2[[#This Row],[M2B_h]]))</f>
        <v/>
      </c>
      <c r="L260" s="13" t="str">
        <f>IF(Table2[[#This Row],[M3A]]="","",SUM(Table2[[#This Row],[M3A]]-Table2[[#This Row],[M3B_h]]))</f>
        <v/>
      </c>
      <c r="M260" s="13">
        <v>7</v>
      </c>
      <c r="N260" s="13">
        <f>IF(Table2[[#This Row],[M4A]]="","",SUM(Table2[[#This Row],[M4A]]-Table2[[#This Row],[M4B_h]]))</f>
        <v>-1</v>
      </c>
      <c r="O260" s="15"/>
      <c r="P260" s="15" t="str">
        <f>IF(Table2[[#This Row],[M5A]]="","",SUM(Table2[[#This Row],[M5A]]-Table2[[#This Row],[M5B_h]]))</f>
        <v/>
      </c>
      <c r="Q260" s="15">
        <f>SUM(Table2[[#This Row],[AWAL]],Table2[[#This Row],[M1B]])</f>
        <v>8</v>
      </c>
      <c r="R260" s="15">
        <f>SUM(Table2[[#This Row],[M2B]],Table2[[#This Row],[M2B_h]])</f>
        <v>8</v>
      </c>
      <c r="S260" s="15">
        <f>SUM(Table2[[#This Row],[M3B]],Table2[[#This Row],[M3B_h]])</f>
        <v>8</v>
      </c>
      <c r="T260" s="15">
        <f>SUM(Table2[[#This Row],[M4B]],Table2[[#This Row],[M4B_h]])</f>
        <v>7</v>
      </c>
    </row>
    <row r="261" spans="1:20">
      <c r="A261" s="14">
        <f>IF(Table2[[#This Row],[TT]]&lt;1,"",COUNT($A$2:$A260)+1)</f>
        <v>230</v>
      </c>
      <c r="B261" s="14" t="str">
        <f>LOWER(SUBSTITUTE(SUBSTITUTE(SUBSTITUTE(SUBSTITUTE(SUBSTITUTE(SUBSTITUTE(SUBSTITUTE(SUBSTITUTE(Table2[[#This Row],[NAMA BARANG]]," ",""),"""",""),"-",""),"/",""),"(",""),")",""),"&amp;",""),",",""))</f>
        <v>balonlovelkl2200</v>
      </c>
      <c r="C261" s="17" t="s">
        <v>3000</v>
      </c>
      <c r="D261" s="19">
        <v>1</v>
      </c>
      <c r="E261" s="29">
        <v>75</v>
      </c>
      <c r="F261" s="80">
        <f>IF(Table2[[#This Row],[M5B]]="",Table2[[#This Row],[M5B_h]],SUM(Table2[[#This Row],[M5B_h]],Table2[[#This Row],[M5B]]))</f>
        <v>1</v>
      </c>
      <c r="H261" s="15" t="str">
        <f>IF(Table2[[#This Row],[M1A]]="","",Table2[[#This Row],[M1A]]-Table2[[#This Row],[AWAL]])</f>
        <v/>
      </c>
      <c r="J261" s="15" t="str">
        <f>IF(Table2[[#This Row],[M2A]]="","",SUM(Table2[[#This Row],[M2A]]-Table2[[#This Row],[M2B_h]]))</f>
        <v/>
      </c>
      <c r="L261" s="15" t="str">
        <f>IF(Table2[[#This Row],[M3A]]="","",SUM(Table2[[#This Row],[M3A]]-Table2[[#This Row],[M3B_h]]))</f>
        <v/>
      </c>
      <c r="N261" s="15" t="str">
        <f>IF(Table2[[#This Row],[M4A]]="","",SUM(Table2[[#This Row],[M4A]]-Table2[[#This Row],[M4B_h]]))</f>
        <v/>
      </c>
      <c r="O261" s="15"/>
      <c r="P261" s="15" t="str">
        <f>IF(Table2[[#This Row],[M5A]]="","",SUM(Table2[[#This Row],[M5A]]-Table2[[#This Row],[M5B_h]]))</f>
        <v/>
      </c>
      <c r="Q261" s="15">
        <f>SUM(Table2[[#This Row],[AWAL]],Table2[[#This Row],[M1B]])</f>
        <v>1</v>
      </c>
      <c r="R261" s="15">
        <f>SUM(Table2[[#This Row],[M2B]],Table2[[#This Row],[M2B_h]])</f>
        <v>1</v>
      </c>
      <c r="S261" s="15">
        <f>SUM(Table2[[#This Row],[M3B]],Table2[[#This Row],[M3B_h]])</f>
        <v>1</v>
      </c>
      <c r="T261" s="15">
        <f>SUM(Table2[[#This Row],[M4B]],Table2[[#This Row],[M4B_h]])</f>
        <v>1</v>
      </c>
    </row>
    <row r="262" spans="1:20">
      <c r="A262" s="14">
        <f>IF(Table2[[#This Row],[TT]]&lt;1,"",COUNT($A$2:$A261)+1)</f>
        <v>231</v>
      </c>
      <c r="B262" s="14" t="str">
        <f>LOWER(SUBSTITUTE(SUBSTITUTE(SUBSTITUTE(SUBSTITUTE(SUBSTITUTE(SUBSTITUTE(SUBSTITUTE(SUBSTITUTE(Table2[[#This Row],[NAMA BARANG]]," ",""),"""",""),"-",""),"/",""),"(",""),")",""),"&amp;",""),",",""))</f>
        <v>balonmacaronlkm2800</v>
      </c>
      <c r="C262" s="17" t="s">
        <v>4121</v>
      </c>
      <c r="D262" s="19">
        <v>1</v>
      </c>
      <c r="E262" s="29">
        <v>50</v>
      </c>
      <c r="F262" s="80">
        <f>IF(Table2[[#This Row],[M5B]]="",Table2[[#This Row],[M5B_h]],SUM(Table2[[#This Row],[M5B_h]],Table2[[#This Row],[M5B]]))</f>
        <v>1</v>
      </c>
      <c r="H262" s="15" t="str">
        <f>IF(Table2[[#This Row],[M1A]]="","",Table2[[#This Row],[M1A]]-Table2[[#This Row],[AWAL]])</f>
        <v/>
      </c>
      <c r="J262" s="15" t="str">
        <f>IF(Table2[[#This Row],[M2A]]="","",SUM(Table2[[#This Row],[M2A]]-Table2[[#This Row],[M2B_h]]))</f>
        <v/>
      </c>
      <c r="L262" s="15" t="str">
        <f>IF(Table2[[#This Row],[M3A]]="","",SUM(Table2[[#This Row],[M3A]]-Table2[[#This Row],[M3B_h]]))</f>
        <v/>
      </c>
      <c r="M262" s="101"/>
      <c r="N262" s="15" t="str">
        <f>IF(Table2[[#This Row],[M4A]]="","",SUM(Table2[[#This Row],[M4A]]-Table2[[#This Row],[M4B_h]]))</f>
        <v/>
      </c>
      <c r="P262" s="15" t="str">
        <f>IF(Table2[[#This Row],[M5A]]="","",SUM(Table2[[#This Row],[M5A]]-Table2[[#This Row],[M5B_h]]))</f>
        <v/>
      </c>
      <c r="Q262" s="15">
        <f>SUM(Table2[[#This Row],[AWAL]],Table2[[#This Row],[M1B]])</f>
        <v>1</v>
      </c>
      <c r="R262" s="15">
        <f>SUM(Table2[[#This Row],[M2B]],Table2[[#This Row],[M2B_h]])</f>
        <v>1</v>
      </c>
      <c r="S262" s="15">
        <f>SUM(Table2[[#This Row],[M3B]],Table2[[#This Row],[M3B_h]])</f>
        <v>1</v>
      </c>
      <c r="T262" s="15">
        <f>SUM(Table2[[#This Row],[M4B]],Table2[[#This Row],[M4B_h]])</f>
        <v>1</v>
      </c>
    </row>
    <row r="263" spans="1:20">
      <c r="A263" s="12" t="str">
        <f>IF(Table2[[#This Row],[TT]]&lt;1,"",COUNT($A$2:$A262)+1)</f>
        <v/>
      </c>
      <c r="B263" s="12" t="str">
        <f>LOWER(SUBSTITUTE(SUBSTITUTE(SUBSTITUTE(SUBSTITUTE(SUBSTITUTE(SUBSTITUTE(SUBSTITUTE(SUBSTITUTE(Table2[[#This Row],[NAMA BARANG]]," ",""),"""",""),"-",""),"/",""),"(",""),")",""),"&amp;",""),",",""))</f>
        <v>balonmetalikhblms2800hb</v>
      </c>
      <c r="C263" s="17" t="s">
        <v>396</v>
      </c>
      <c r="D263" s="19"/>
      <c r="E263" s="19">
        <v>50</v>
      </c>
      <c r="F263" s="80">
        <f>IF(Table2[[#This Row],[M5B]]="",Table2[[#This Row],[M5B_h]],SUM(Table2[[#This Row],[M5B_h]],Table2[[#This Row],[M5B]]))</f>
        <v>0</v>
      </c>
      <c r="H263" s="13" t="str">
        <f>IF(Table2[[#This Row],[M1A]]="","",Table2[[#This Row],[M1A]]-Table2[[#This Row],[AWAL]])</f>
        <v/>
      </c>
      <c r="J263" s="13" t="str">
        <f>IF(Table2[[#This Row],[M2A]]="","",SUM(Table2[[#This Row],[M2A]]-Table2[[#This Row],[M2B_h]]))</f>
        <v/>
      </c>
      <c r="L263" s="13" t="str">
        <f>IF(Table2[[#This Row],[M3A]]="","",SUM(Table2[[#This Row],[M3A]]-Table2[[#This Row],[M3B_h]]))</f>
        <v/>
      </c>
      <c r="N263" s="13" t="str">
        <f>IF(Table2[[#This Row],[M4A]]="","",SUM(Table2[[#This Row],[M4A]]-Table2[[#This Row],[M4B_h]]))</f>
        <v/>
      </c>
      <c r="O263" s="15"/>
      <c r="P263" s="15" t="str">
        <f>IF(Table2[[#This Row],[M5A]]="","",SUM(Table2[[#This Row],[M5A]]-Table2[[#This Row],[M5B_h]]))</f>
        <v/>
      </c>
      <c r="Q263" s="15">
        <f>SUM(Table2[[#This Row],[AWAL]],Table2[[#This Row],[M1B]])</f>
        <v>0</v>
      </c>
      <c r="R263" s="15">
        <f>SUM(Table2[[#This Row],[M2B]],Table2[[#This Row],[M2B_h]])</f>
        <v>0</v>
      </c>
      <c r="S263" s="15">
        <f>SUM(Table2[[#This Row],[M3B]],Table2[[#This Row],[M3B_h]])</f>
        <v>0</v>
      </c>
      <c r="T263" s="15">
        <f>SUM(Table2[[#This Row],[M4B]],Table2[[#This Row],[M4B_h]])</f>
        <v>0</v>
      </c>
    </row>
    <row r="264" spans="1:20">
      <c r="A264" s="12" t="str">
        <f>IF(Table2[[#This Row],[TT]]&lt;1,"",COUNT($A$2:$A263)+1)</f>
        <v/>
      </c>
      <c r="B264" s="12" t="str">
        <f>LOWER(SUBSTITUTE(SUBSTITUTE(SUBSTITUTE(SUBSTITUTE(SUBSTITUTE(SUBSTITUTE(SUBSTITUTE(SUBSTITUTE(Table2[[#This Row],[NAMA BARANG]]," ",""),"""",""),"-",""),"/",""),"(",""),")",""),"&amp;",""),",",""))</f>
        <v>balonmetaliklkm2800</v>
      </c>
      <c r="C264" s="17" t="s">
        <v>397</v>
      </c>
      <c r="D264" s="19"/>
      <c r="E264" s="19" t="s">
        <v>91</v>
      </c>
      <c r="F264" s="80">
        <f>IF(Table2[[#This Row],[M5B]]="",Table2[[#This Row],[M5B_h]],SUM(Table2[[#This Row],[M5B_h]],Table2[[#This Row],[M5B]]))</f>
        <v>0</v>
      </c>
      <c r="H264" s="13" t="str">
        <f>IF(Table2[[#This Row],[M1A]]="","",Table2[[#This Row],[M1A]]-Table2[[#This Row],[AWAL]])</f>
        <v/>
      </c>
      <c r="J264" s="13" t="str">
        <f>IF(Table2[[#This Row],[M2A]]="","",SUM(Table2[[#This Row],[M2A]]-Table2[[#This Row],[M2B_h]]))</f>
        <v/>
      </c>
      <c r="L264" s="13" t="str">
        <f>IF(Table2[[#This Row],[M3A]]="","",SUM(Table2[[#This Row],[M3A]]-Table2[[#This Row],[M3B_h]]))</f>
        <v/>
      </c>
      <c r="N264" s="13" t="str">
        <f>IF(Table2[[#This Row],[M4A]]="","",SUM(Table2[[#This Row],[M4A]]-Table2[[#This Row],[M4B_h]]))</f>
        <v/>
      </c>
      <c r="O264" s="15"/>
      <c r="P264" s="15" t="str">
        <f>IF(Table2[[#This Row],[M5A]]="","",SUM(Table2[[#This Row],[M5A]]-Table2[[#This Row],[M5B_h]]))</f>
        <v/>
      </c>
      <c r="Q264" s="15">
        <f>SUM(Table2[[#This Row],[AWAL]],Table2[[#This Row],[M1B]])</f>
        <v>0</v>
      </c>
      <c r="R264" s="15">
        <f>SUM(Table2[[#This Row],[M2B]],Table2[[#This Row],[M2B_h]])</f>
        <v>0</v>
      </c>
      <c r="S264" s="15">
        <f>SUM(Table2[[#This Row],[M3B]],Table2[[#This Row],[M3B_h]])</f>
        <v>0</v>
      </c>
      <c r="T264" s="15">
        <f>SUM(Table2[[#This Row],[M4B]],Table2[[#This Row],[M4B_h]])</f>
        <v>0</v>
      </c>
    </row>
    <row r="265" spans="1:20">
      <c r="A265" s="12">
        <f>IF(Table2[[#This Row],[TT]]&lt;1,"",COUNT($A$2:$A264)+1)</f>
        <v>232</v>
      </c>
      <c r="B265" s="12" t="str">
        <f>LOWER(SUBSTITUTE(SUBSTITUTE(SUBSTITUTE(SUBSTITUTE(SUBSTITUTE(SUBSTITUTE(SUBSTITUTE(SUBSTITUTE(Table2[[#This Row],[NAMA BARANG]]," ",""),"""",""),"-",""),"/",""),"(",""),")",""),"&amp;",""),",",""))</f>
        <v>balonmetalikyoeker20</v>
      </c>
      <c r="C265" s="17" t="s">
        <v>398</v>
      </c>
      <c r="D265" s="19">
        <v>37</v>
      </c>
      <c r="E265" s="19" t="s">
        <v>399</v>
      </c>
      <c r="F265" s="80">
        <f>IF(Table2[[#This Row],[M5B]]="",Table2[[#This Row],[M5B_h]],SUM(Table2[[#This Row],[M5B_h]],Table2[[#This Row],[M5B]]))</f>
        <v>37</v>
      </c>
      <c r="H265" s="13" t="str">
        <f>IF(Table2[[#This Row],[M1A]]="","",Table2[[#This Row],[M1A]]-Table2[[#This Row],[AWAL]])</f>
        <v/>
      </c>
      <c r="J265" s="13" t="str">
        <f>IF(Table2[[#This Row],[M2A]]="","",SUM(Table2[[#This Row],[M2A]]-Table2[[#This Row],[M2B_h]]))</f>
        <v/>
      </c>
      <c r="L265" s="13" t="str">
        <f>IF(Table2[[#This Row],[M3A]]="","",SUM(Table2[[#This Row],[M3A]]-Table2[[#This Row],[M3B_h]]))</f>
        <v/>
      </c>
      <c r="N265" s="13" t="str">
        <f>IF(Table2[[#This Row],[M4A]]="","",SUM(Table2[[#This Row],[M4A]]-Table2[[#This Row],[M4B_h]]))</f>
        <v/>
      </c>
      <c r="O265" s="15"/>
      <c r="P265" s="15" t="str">
        <f>IF(Table2[[#This Row],[M5A]]="","",SUM(Table2[[#This Row],[M5A]]-Table2[[#This Row],[M5B_h]]))</f>
        <v/>
      </c>
      <c r="Q265" s="15">
        <f>SUM(Table2[[#This Row],[AWAL]],Table2[[#This Row],[M1B]])</f>
        <v>37</v>
      </c>
      <c r="R265" s="15">
        <f>SUM(Table2[[#This Row],[M2B]],Table2[[#This Row],[M2B_h]])</f>
        <v>37</v>
      </c>
      <c r="S265" s="15">
        <f>SUM(Table2[[#This Row],[M3B]],Table2[[#This Row],[M3B_h]])</f>
        <v>37</v>
      </c>
      <c r="T265" s="15">
        <f>SUM(Table2[[#This Row],[M4B]],Table2[[#This Row],[M4B_h]])</f>
        <v>37</v>
      </c>
    </row>
    <row r="266" spans="1:20">
      <c r="A266" s="12">
        <f>IF(Table2[[#This Row],[TT]]&lt;1,"",COUNT($A$2:$A265)+1)</f>
        <v>233</v>
      </c>
      <c r="B266" s="12" t="str">
        <f>LOWER(SUBSTITUTE(SUBSTITUTE(SUBSTITUTE(SUBSTITUTE(SUBSTITUTE(SUBSTITUTE(SUBSTITUTE(SUBSTITUTE(Table2[[#This Row],[NAMA BARANG]]," ",""),"""",""),"-",""),"/",""),"(",""),")",""),"&amp;",""),",",""))</f>
        <v>balonmickeykcl20</v>
      </c>
      <c r="C266" s="17" t="s">
        <v>400</v>
      </c>
      <c r="D266" s="19">
        <v>4</v>
      </c>
      <c r="E266" s="19" t="s">
        <v>401</v>
      </c>
      <c r="F266" s="80">
        <f>IF(Table2[[#This Row],[M5B]]="",Table2[[#This Row],[M5B_h]],SUM(Table2[[#This Row],[M5B_h]],Table2[[#This Row],[M5B]]))</f>
        <v>4</v>
      </c>
      <c r="H266" s="13" t="str">
        <f>IF(Table2[[#This Row],[M1A]]="","",Table2[[#This Row],[M1A]]-Table2[[#This Row],[AWAL]])</f>
        <v/>
      </c>
      <c r="J266" s="13" t="str">
        <f>IF(Table2[[#This Row],[M2A]]="","",SUM(Table2[[#This Row],[M2A]]-Table2[[#This Row],[M2B_h]]))</f>
        <v/>
      </c>
      <c r="L266" s="13" t="str">
        <f>IF(Table2[[#This Row],[M3A]]="","",SUM(Table2[[#This Row],[M3A]]-Table2[[#This Row],[M3B_h]]))</f>
        <v/>
      </c>
      <c r="N266" s="13" t="str">
        <f>IF(Table2[[#This Row],[M4A]]="","",SUM(Table2[[#This Row],[M4A]]-Table2[[#This Row],[M4B_h]]))</f>
        <v/>
      </c>
      <c r="O266" s="15"/>
      <c r="P266" s="15" t="str">
        <f>IF(Table2[[#This Row],[M5A]]="","",SUM(Table2[[#This Row],[M5A]]-Table2[[#This Row],[M5B_h]]))</f>
        <v/>
      </c>
      <c r="Q266" s="15">
        <f>SUM(Table2[[#This Row],[AWAL]],Table2[[#This Row],[M1B]])</f>
        <v>4</v>
      </c>
      <c r="R266" s="15">
        <f>SUM(Table2[[#This Row],[M2B]],Table2[[#This Row],[M2B_h]])</f>
        <v>4</v>
      </c>
      <c r="S266" s="15">
        <f>SUM(Table2[[#This Row],[M3B]],Table2[[#This Row],[M3B_h]])</f>
        <v>4</v>
      </c>
      <c r="T266" s="15">
        <f>SUM(Table2[[#This Row],[M4B]],Table2[[#This Row],[M4B_h]])</f>
        <v>4</v>
      </c>
    </row>
    <row r="267" spans="1:20">
      <c r="A267" s="96">
        <f>IF(Table2[[#This Row],[TT]]&lt;1,"",COUNT($A$2:$A266)+1)</f>
        <v>234</v>
      </c>
      <c r="B267" s="96" t="str">
        <f>LOWER(SUBSTITUTE(SUBSTITUTE(SUBSTITUTE(SUBSTITUTE(SUBSTITUTE(SUBSTITUTE(SUBSTITUTE(SUBSTITUTE(Table2[[#This Row],[NAMA BARANG]]," ",""),"""",""),"-",""),"/",""),"(",""),")",""),"&amp;",""),",",""))</f>
        <v>balonsmilekuninglks3200sk</v>
      </c>
      <c r="C267" s="97" t="s">
        <v>4212</v>
      </c>
      <c r="D267" s="98"/>
      <c r="E267" s="99">
        <v>50</v>
      </c>
      <c r="F267" s="100">
        <f>IF(Table2[[#This Row],[M5B]]="",Table2[[#This Row],[M5B_h]],SUM(Table2[[#This Row],[M5B_h]],Table2[[#This Row],[M5B]]))</f>
        <v>1</v>
      </c>
      <c r="G267" s="101"/>
      <c r="H267" s="102" t="str">
        <f>IF(Table2[[#This Row],[M1A]]="","",Table2[[#This Row],[M1A]]-Table2[[#This Row],[AWAL]])</f>
        <v/>
      </c>
      <c r="I267" s="101"/>
      <c r="J267" s="102" t="str">
        <f>IF(Table2[[#This Row],[M2A]]="","",SUM(Table2[[#This Row],[M2A]]-Table2[[#This Row],[M2B_h]]))</f>
        <v/>
      </c>
      <c r="K267" s="101">
        <v>1</v>
      </c>
      <c r="L267" s="102">
        <f>IF(Table2[[#This Row],[M3A]]="","",SUM(Table2[[#This Row],[M3A]]-Table2[[#This Row],[M3B_h]]))</f>
        <v>1</v>
      </c>
      <c r="M267" s="101"/>
      <c r="N267" s="102" t="str">
        <f>IF(Table2[[#This Row],[M4A]]="","",SUM(Table2[[#This Row],[M4A]]-Table2[[#This Row],[M4B_h]]))</f>
        <v/>
      </c>
      <c r="O267" s="102"/>
      <c r="P267" s="102" t="str">
        <f>IF(Table2[[#This Row],[M5A]]="","",SUM(Table2[[#This Row],[M5A]]-Table2[[#This Row],[M5B_h]]))</f>
        <v/>
      </c>
      <c r="Q267" s="102">
        <f>SUM(Table2[[#This Row],[AWAL]],Table2[[#This Row],[M1B]])</f>
        <v>0</v>
      </c>
      <c r="R267" s="102">
        <f>SUM(Table2[[#This Row],[M2B]],Table2[[#This Row],[M2B_h]])</f>
        <v>0</v>
      </c>
      <c r="S267" s="102">
        <f>SUM(Table2[[#This Row],[M3B]],Table2[[#This Row],[M3B_h]])</f>
        <v>1</v>
      </c>
      <c r="T267" s="102">
        <f>SUM(Table2[[#This Row],[M4B]],Table2[[#This Row],[M4B_h]])</f>
        <v>1</v>
      </c>
    </row>
    <row r="268" spans="1:20">
      <c r="A268" s="12">
        <f>IF(Table2[[#This Row],[TT]]&lt;1,"",COUNT($A$2:$A267)+1)</f>
        <v>235</v>
      </c>
      <c r="B268" s="12" t="str">
        <f>LOWER(SUBSTITUTE(SUBSTITUTE(SUBSTITUTE(SUBSTITUTE(SUBSTITUTE(SUBSTITUTE(SUBSTITUTE(SUBSTITUTE(Table2[[#This Row],[NAMA BARANG]]," ",""),"""",""),"-",""),"/",""),"(",""),")",""),"&amp;",""),",",""))</f>
        <v>balontatasuryaks1222</v>
      </c>
      <c r="C268" s="18" t="s">
        <v>402</v>
      </c>
      <c r="D268" s="19">
        <v>9</v>
      </c>
      <c r="E268" s="19" t="s">
        <v>403</v>
      </c>
      <c r="F268" s="80">
        <f>IF(Table2[[#This Row],[M5B]]="",Table2[[#This Row],[M5B_h]],SUM(Table2[[#This Row],[M5B_h]],Table2[[#This Row],[M5B]]))</f>
        <v>8</v>
      </c>
      <c r="H268" s="13" t="str">
        <f>IF(Table2[[#This Row],[M1A]]="","",Table2[[#This Row],[M1A]]-Table2[[#This Row],[AWAL]])</f>
        <v/>
      </c>
      <c r="I268" s="13">
        <v>8</v>
      </c>
      <c r="J268" s="13">
        <f>IF(Table2[[#This Row],[M2A]]="","",SUM(Table2[[#This Row],[M2A]]-Table2[[#This Row],[M2B_h]]))</f>
        <v>-1</v>
      </c>
      <c r="L268" s="13" t="str">
        <f>IF(Table2[[#This Row],[M3A]]="","",SUM(Table2[[#This Row],[M3A]]-Table2[[#This Row],[M3B_h]]))</f>
        <v/>
      </c>
      <c r="N268" s="13" t="str">
        <f>IF(Table2[[#This Row],[M4A]]="","",SUM(Table2[[#This Row],[M4A]]-Table2[[#This Row],[M4B_h]]))</f>
        <v/>
      </c>
      <c r="O268" s="15"/>
      <c r="P268" s="15" t="str">
        <f>IF(Table2[[#This Row],[M5A]]="","",SUM(Table2[[#This Row],[M5A]]-Table2[[#This Row],[M5B_h]]))</f>
        <v/>
      </c>
      <c r="Q268" s="15">
        <f>SUM(Table2[[#This Row],[AWAL]],Table2[[#This Row],[M1B]])</f>
        <v>9</v>
      </c>
      <c r="R268" s="15">
        <f>SUM(Table2[[#This Row],[M2B]],Table2[[#This Row],[M2B_h]])</f>
        <v>8</v>
      </c>
      <c r="S268" s="15">
        <f>SUM(Table2[[#This Row],[M3B]],Table2[[#This Row],[M3B_h]])</f>
        <v>8</v>
      </c>
      <c r="T268" s="15">
        <f>SUM(Table2[[#This Row],[M4B]],Table2[[#This Row],[M4B_h]])</f>
        <v>8</v>
      </c>
    </row>
    <row r="269" spans="1:20">
      <c r="A269" s="12">
        <f>IF(Table2[[#This Row],[TT]]&lt;1,"",COUNT($A$2:$A268)+1)</f>
        <v>236</v>
      </c>
      <c r="B269" s="12" t="str">
        <f>LOWER(SUBSTITUTE(SUBSTITUTE(SUBSTITUTE(SUBSTITUTE(SUBSTITUTE(SUBSTITUTE(SUBSTITUTE(SUBSTITUTE(Table2[[#This Row],[NAMA BARANG]]," ",""),"""",""),"-",""),"/",""),"(",""),")",""),"&amp;",""),",",""))</f>
        <v>balonzodiak2260</v>
      </c>
      <c r="C269" s="18" t="s">
        <v>405</v>
      </c>
      <c r="D269" s="19">
        <v>2</v>
      </c>
      <c r="E269" s="19" t="s">
        <v>403</v>
      </c>
      <c r="F269" s="80">
        <f>IF(Table2[[#This Row],[M5B]]="",Table2[[#This Row],[M5B_h]],SUM(Table2[[#This Row],[M5B_h]],Table2[[#This Row],[M5B]]))</f>
        <v>2</v>
      </c>
      <c r="H269" s="13" t="str">
        <f>IF(Table2[[#This Row],[M1A]]="","",Table2[[#This Row],[M1A]]-Table2[[#This Row],[AWAL]])</f>
        <v/>
      </c>
      <c r="J269" s="13" t="str">
        <f>IF(Table2[[#This Row],[M2A]]="","",SUM(Table2[[#This Row],[M2A]]-Table2[[#This Row],[M2B_h]]))</f>
        <v/>
      </c>
      <c r="L269" s="13" t="str">
        <f>IF(Table2[[#This Row],[M3A]]="","",SUM(Table2[[#This Row],[M3A]]-Table2[[#This Row],[M3B_h]]))</f>
        <v/>
      </c>
      <c r="N269" s="13" t="str">
        <f>IF(Table2[[#This Row],[M4A]]="","",SUM(Table2[[#This Row],[M4A]]-Table2[[#This Row],[M4B_h]]))</f>
        <v/>
      </c>
      <c r="O269" s="15"/>
      <c r="P269" s="15" t="str">
        <f>IF(Table2[[#This Row],[M5A]]="","",SUM(Table2[[#This Row],[M5A]]-Table2[[#This Row],[M5B_h]]))</f>
        <v/>
      </c>
      <c r="Q269" s="15">
        <f>SUM(Table2[[#This Row],[AWAL]],Table2[[#This Row],[M1B]])</f>
        <v>2</v>
      </c>
      <c r="R269" s="15">
        <f>SUM(Table2[[#This Row],[M2B]],Table2[[#This Row],[M2B_h]])</f>
        <v>2</v>
      </c>
      <c r="S269" s="15">
        <f>SUM(Table2[[#This Row],[M3B]],Table2[[#This Row],[M3B_h]])</f>
        <v>2</v>
      </c>
      <c r="T269" s="15">
        <f>SUM(Table2[[#This Row],[M4B]],Table2[[#This Row],[M4B_h]])</f>
        <v>2</v>
      </c>
    </row>
    <row r="270" spans="1:20">
      <c r="A270" s="12">
        <f>IF(Table2[[#This Row],[TT]]&lt;1,"",COUNT($A$2:$A269)+1)</f>
        <v>237</v>
      </c>
      <c r="B270" s="12" t="str">
        <f>LOWER(SUBSTITUTE(SUBSTITUTE(SUBSTITUTE(SUBSTITUTE(SUBSTITUTE(SUBSTITUTE(SUBSTITUTE(SUBSTITUTE(Table2[[#This Row],[NAMA BARANG]]," ",""),"""",""),"-",""),"/",""),"(",""),")",""),"&amp;",""),",",""))</f>
        <v>bandokingrajamixgoldsilver</v>
      </c>
      <c r="C270" s="18" t="s">
        <v>406</v>
      </c>
      <c r="D270" s="19">
        <v>2</v>
      </c>
      <c r="E270" s="19" t="s">
        <v>142</v>
      </c>
      <c r="F270" s="80">
        <f>IF(Table2[[#This Row],[M5B]]="",Table2[[#This Row],[M5B_h]],SUM(Table2[[#This Row],[M5B_h]],Table2[[#This Row],[M5B]]))</f>
        <v>2</v>
      </c>
      <c r="H270" s="13" t="str">
        <f>IF(Table2[[#This Row],[M1A]]="","",Table2[[#This Row],[M1A]]-Table2[[#This Row],[AWAL]])</f>
        <v/>
      </c>
      <c r="J270" s="13" t="str">
        <f>IF(Table2[[#This Row],[M2A]]="","",SUM(Table2[[#This Row],[M2A]]-Table2[[#This Row],[M2B_h]]))</f>
        <v/>
      </c>
      <c r="L270" s="13" t="str">
        <f>IF(Table2[[#This Row],[M3A]]="","",SUM(Table2[[#This Row],[M3A]]-Table2[[#This Row],[M3B_h]]))</f>
        <v/>
      </c>
      <c r="N270" s="13" t="str">
        <f>IF(Table2[[#This Row],[M4A]]="","",SUM(Table2[[#This Row],[M4A]]-Table2[[#This Row],[M4B_h]]))</f>
        <v/>
      </c>
      <c r="O270" s="15"/>
      <c r="P270" s="15" t="str">
        <f>IF(Table2[[#This Row],[M5A]]="","",SUM(Table2[[#This Row],[M5A]]-Table2[[#This Row],[M5B_h]]))</f>
        <v/>
      </c>
      <c r="Q270" s="15">
        <f>SUM(Table2[[#This Row],[AWAL]],Table2[[#This Row],[M1B]])</f>
        <v>2</v>
      </c>
      <c r="R270" s="15">
        <f>SUM(Table2[[#This Row],[M2B]],Table2[[#This Row],[M2B_h]])</f>
        <v>2</v>
      </c>
      <c r="S270" s="15">
        <f>SUM(Table2[[#This Row],[M3B]],Table2[[#This Row],[M3B_h]])</f>
        <v>2</v>
      </c>
      <c r="T270" s="15">
        <f>SUM(Table2[[#This Row],[M4B]],Table2[[#This Row],[M4B_h]])</f>
        <v>2</v>
      </c>
    </row>
    <row r="271" spans="1:20">
      <c r="A271" s="12">
        <f>IF(Table2[[#This Row],[TT]]&lt;1,"",COUNT($A$2:$A270)+1)</f>
        <v>238</v>
      </c>
      <c r="B271" s="12" t="str">
        <f>LOWER(SUBSTITUTE(SUBSTITUTE(SUBSTITUTE(SUBSTITUTE(SUBSTITUTE(SUBSTITUTE(SUBSTITUTE(SUBSTITUTE(Table2[[#This Row],[NAMA BARANG]]," ",""),"""",""),"-",""),"/",""),"(",""),")",""),"&amp;",""),",",""))</f>
        <v>bandokingratugold</v>
      </c>
      <c r="C271" s="18" t="s">
        <v>407</v>
      </c>
      <c r="D271" s="19">
        <v>2</v>
      </c>
      <c r="E271" s="19" t="s">
        <v>192</v>
      </c>
      <c r="F271" s="80">
        <f>IF(Table2[[#This Row],[M5B]]="",Table2[[#This Row],[M5B_h]],SUM(Table2[[#This Row],[M5B_h]],Table2[[#This Row],[M5B]]))</f>
        <v>2</v>
      </c>
      <c r="H271" s="13" t="str">
        <f>IF(Table2[[#This Row],[M1A]]="","",Table2[[#This Row],[M1A]]-Table2[[#This Row],[AWAL]])</f>
        <v/>
      </c>
      <c r="J271" s="13" t="str">
        <f>IF(Table2[[#This Row],[M2A]]="","",SUM(Table2[[#This Row],[M2A]]-Table2[[#This Row],[M2B_h]]))</f>
        <v/>
      </c>
      <c r="L271" s="13" t="str">
        <f>IF(Table2[[#This Row],[M3A]]="","",SUM(Table2[[#This Row],[M3A]]-Table2[[#This Row],[M3B_h]]))</f>
        <v/>
      </c>
      <c r="N271" s="13" t="str">
        <f>IF(Table2[[#This Row],[M4A]]="","",SUM(Table2[[#This Row],[M4A]]-Table2[[#This Row],[M4B_h]]))</f>
        <v/>
      </c>
      <c r="O271" s="15"/>
      <c r="P271" s="15" t="str">
        <f>IF(Table2[[#This Row],[M5A]]="","",SUM(Table2[[#This Row],[M5A]]-Table2[[#This Row],[M5B_h]]))</f>
        <v/>
      </c>
      <c r="Q271" s="15">
        <f>SUM(Table2[[#This Row],[AWAL]],Table2[[#This Row],[M1B]])</f>
        <v>2</v>
      </c>
      <c r="R271" s="15">
        <f>SUM(Table2[[#This Row],[M2B]],Table2[[#This Row],[M2B_h]])</f>
        <v>2</v>
      </c>
      <c r="S271" s="15">
        <f>SUM(Table2[[#This Row],[M3B]],Table2[[#This Row],[M3B_h]])</f>
        <v>2</v>
      </c>
      <c r="T271" s="15">
        <f>SUM(Table2[[#This Row],[M4B]],Table2[[#This Row],[M4B_h]])</f>
        <v>2</v>
      </c>
    </row>
    <row r="272" spans="1:20">
      <c r="A272" s="12">
        <f>IF(Table2[[#This Row],[TT]]&lt;1,"",COUNT($A$2:$A271)+1)</f>
        <v>239</v>
      </c>
      <c r="B272" s="12" t="str">
        <f>LOWER(SUBSTITUTE(SUBSTITUTE(SUBSTITUTE(SUBSTITUTE(SUBSTITUTE(SUBSTITUTE(SUBSTITUTE(SUBSTITUTE(Table2[[#This Row],[NAMA BARANG]]," ",""),"""",""),"-",""),"/",""),"(",""),")",""),"&amp;",""),",",""))</f>
        <v>bannerballetb312bs</v>
      </c>
      <c r="C272" s="18" t="s">
        <v>408</v>
      </c>
      <c r="D272" s="19">
        <v>1</v>
      </c>
      <c r="E272" s="19" t="s">
        <v>166</v>
      </c>
      <c r="F272" s="80">
        <f>IF(Table2[[#This Row],[M5B]]="",Table2[[#This Row],[M5B_h]],SUM(Table2[[#This Row],[M5B_h]],Table2[[#This Row],[M5B]]))</f>
        <v>1</v>
      </c>
      <c r="H272" s="13" t="str">
        <f>IF(Table2[[#This Row],[M1A]]="","",Table2[[#This Row],[M1A]]-Table2[[#This Row],[AWAL]])</f>
        <v/>
      </c>
      <c r="J272" s="13" t="str">
        <f>IF(Table2[[#This Row],[M2A]]="","",SUM(Table2[[#This Row],[M2A]]-Table2[[#This Row],[M2B_h]]))</f>
        <v/>
      </c>
      <c r="L272" s="13" t="str">
        <f>IF(Table2[[#This Row],[M3A]]="","",SUM(Table2[[#This Row],[M3A]]-Table2[[#This Row],[M3B_h]]))</f>
        <v/>
      </c>
      <c r="N272" s="13" t="str">
        <f>IF(Table2[[#This Row],[M4A]]="","",SUM(Table2[[#This Row],[M4A]]-Table2[[#This Row],[M4B_h]]))</f>
        <v/>
      </c>
      <c r="O272" s="15"/>
      <c r="P272" s="15" t="str">
        <f>IF(Table2[[#This Row],[M5A]]="","",SUM(Table2[[#This Row],[M5A]]-Table2[[#This Row],[M5B_h]]))</f>
        <v/>
      </c>
      <c r="Q272" s="15">
        <f>SUM(Table2[[#This Row],[AWAL]],Table2[[#This Row],[M1B]])</f>
        <v>1</v>
      </c>
      <c r="R272" s="15">
        <f>SUM(Table2[[#This Row],[M2B]],Table2[[#This Row],[M2B_h]])</f>
        <v>1</v>
      </c>
      <c r="S272" s="15">
        <f>SUM(Table2[[#This Row],[M3B]],Table2[[#This Row],[M3B_h]])</f>
        <v>1</v>
      </c>
      <c r="T272" s="15">
        <f>SUM(Table2[[#This Row],[M4B]],Table2[[#This Row],[M4B_h]])</f>
        <v>1</v>
      </c>
    </row>
    <row r="273" spans="1:20">
      <c r="A273" s="14">
        <f>IF(Table2[[#This Row],[TT]]&lt;1,"",COUNT($A$2:$A272)+1)</f>
        <v>240</v>
      </c>
      <c r="B273" s="14" t="str">
        <f>LOWER(SUBSTITUTE(SUBSTITUTE(SUBSTITUTE(SUBSTITUTE(SUBSTITUTE(SUBSTITUTE(SUBSTITUTE(SUBSTITUTE(Table2[[#This Row],[NAMA BARANG]]," ",""),"""",""),"-",""),"/",""),"(",""),")",""),"&amp;",""),",",""))</f>
        <v>bensia03lm46202</v>
      </c>
      <c r="C273" s="17" t="s">
        <v>2914</v>
      </c>
      <c r="D273" s="29">
        <v>35</v>
      </c>
      <c r="E273" s="29" t="s">
        <v>2915</v>
      </c>
      <c r="F273" s="80">
        <f>IF(Table2[[#This Row],[M5B]]="",Table2[[#This Row],[M5B_h]],SUM(Table2[[#This Row],[M5B_h]],Table2[[#This Row],[M5B]]))</f>
        <v>35</v>
      </c>
      <c r="H273" s="15" t="str">
        <f>IF(Table2[[#This Row],[M1A]]="","",Table2[[#This Row],[M1A]]-Table2[[#This Row],[AWAL]])</f>
        <v/>
      </c>
      <c r="J273" s="15" t="str">
        <f>IF(Table2[[#This Row],[M2A]]="","",SUM(Table2[[#This Row],[M2A]]-Table2[[#This Row],[M2B_h]]))</f>
        <v/>
      </c>
      <c r="L273" s="15" t="str">
        <f>IF(Table2[[#This Row],[M3A]]="","",SUM(Table2[[#This Row],[M3A]]-Table2[[#This Row],[M3B_h]]))</f>
        <v/>
      </c>
      <c r="N273" s="15" t="str">
        <f>IF(Table2[[#This Row],[M4A]]="","",SUM(Table2[[#This Row],[M4A]]-Table2[[#This Row],[M4B_h]]))</f>
        <v/>
      </c>
      <c r="O273" s="15"/>
      <c r="P273" s="15" t="str">
        <f>IF(Table2[[#This Row],[M5A]]="","",SUM(Table2[[#This Row],[M5A]]-Table2[[#This Row],[M5B_h]]))</f>
        <v/>
      </c>
      <c r="Q273" s="15">
        <f>SUM(Table2[[#This Row],[AWAL]],Table2[[#This Row],[M1B]])</f>
        <v>35</v>
      </c>
      <c r="R273" s="15">
        <f>SUM(Table2[[#This Row],[M2B]],Table2[[#This Row],[M2B_h]])</f>
        <v>35</v>
      </c>
      <c r="S273" s="15">
        <f>SUM(Table2[[#This Row],[M3B]],Table2[[#This Row],[M3B_h]])</f>
        <v>35</v>
      </c>
      <c r="T273" s="15">
        <f>SUM(Table2[[#This Row],[M4B]],Table2[[#This Row],[M4B_h]])</f>
        <v>35</v>
      </c>
    </row>
    <row r="274" spans="1:20" s="79" customFormat="1">
      <c r="A274" s="14">
        <f>IF(Table2[[#This Row],[TT]]&lt;1,"",COUNT($A$2:$A273)+1)</f>
        <v>241</v>
      </c>
      <c r="B274" s="14" t="str">
        <f>LOWER(SUBSTITUTE(SUBSTITUTE(SUBSTITUTE(SUBSTITUTE(SUBSTITUTE(SUBSTITUTE(SUBSTITUTE(SUBSTITUTE(Table2[[#This Row],[NAMA BARANG]]," ",""),"""",""),"-",""),"/",""),"(",""),")",""),"&amp;",""),",",""))</f>
        <v>bensia04lm15921</v>
      </c>
      <c r="C274" s="17" t="s">
        <v>2916</v>
      </c>
      <c r="D274" s="29">
        <v>29</v>
      </c>
      <c r="E274" s="29" t="s">
        <v>2913</v>
      </c>
      <c r="F274" s="80">
        <f>IF(Table2[[#This Row],[M5B]]="",Table2[[#This Row],[M5B_h]],SUM(Table2[[#This Row],[M5B_h]],Table2[[#This Row],[M5B]]))</f>
        <v>29</v>
      </c>
      <c r="G274" s="13"/>
      <c r="H274" s="15" t="str">
        <f>IF(Table2[[#This Row],[M1A]]="","",Table2[[#This Row],[M1A]]-Table2[[#This Row],[AWAL]])</f>
        <v/>
      </c>
      <c r="I274" s="13"/>
      <c r="J274" s="15" t="str">
        <f>IF(Table2[[#This Row],[M2A]]="","",SUM(Table2[[#This Row],[M2A]]-Table2[[#This Row],[M2B_h]]))</f>
        <v/>
      </c>
      <c r="K274" s="13"/>
      <c r="L274" s="15" t="str">
        <f>IF(Table2[[#This Row],[M3A]]="","",SUM(Table2[[#This Row],[M3A]]-Table2[[#This Row],[M3B_h]]))</f>
        <v/>
      </c>
      <c r="M274" s="13"/>
      <c r="N274" s="15" t="str">
        <f>IF(Table2[[#This Row],[M4A]]="","",SUM(Table2[[#This Row],[M4A]]-Table2[[#This Row],[M4B_h]]))</f>
        <v/>
      </c>
      <c r="O274" s="15"/>
      <c r="P274" s="15" t="str">
        <f>IF(Table2[[#This Row],[M5A]]="","",SUM(Table2[[#This Row],[M5A]]-Table2[[#This Row],[M5B_h]]))</f>
        <v/>
      </c>
      <c r="Q274" s="15">
        <f>SUM(Table2[[#This Row],[AWAL]],Table2[[#This Row],[M1B]])</f>
        <v>29</v>
      </c>
      <c r="R274" s="15">
        <f>SUM(Table2[[#This Row],[M2B]],Table2[[#This Row],[M2B_h]])</f>
        <v>29</v>
      </c>
      <c r="S274" s="15">
        <f>SUM(Table2[[#This Row],[M3B]],Table2[[#This Row],[M3B_h]])</f>
        <v>29</v>
      </c>
      <c r="T274" s="15">
        <f>SUM(Table2[[#This Row],[M4B]],Table2[[#This Row],[M4B_h]])</f>
        <v>29</v>
      </c>
    </row>
    <row r="275" spans="1:20">
      <c r="A275" s="14">
        <f>IF(Table2[[#This Row],[TT]]&lt;1,"",COUNT($A$2:$A274)+1)</f>
        <v>242</v>
      </c>
      <c r="B275" s="14" t="str">
        <f>LOWER(SUBSTITUTE(SUBSTITUTE(SUBSTITUTE(SUBSTITUTE(SUBSTITUTE(SUBSTITUTE(SUBSTITUTE(SUBSTITUTE(Table2[[#This Row],[NAMA BARANG]]," ",""),"""",""),"-",""),"/",""),"(",""),")",""),"&amp;",""),",",""))</f>
        <v>bensia05lm26021</v>
      </c>
      <c r="C275" s="17" t="s">
        <v>2917</v>
      </c>
      <c r="D275" s="29">
        <v>27</v>
      </c>
      <c r="E275" s="29" t="s">
        <v>2915</v>
      </c>
      <c r="F275" s="80">
        <f>IF(Table2[[#This Row],[M5B]]="",Table2[[#This Row],[M5B_h]],SUM(Table2[[#This Row],[M5B_h]],Table2[[#This Row],[M5B]]))</f>
        <v>27</v>
      </c>
      <c r="H275" s="15" t="str">
        <f>IF(Table2[[#This Row],[M1A]]="","",Table2[[#This Row],[M1A]]-Table2[[#This Row],[AWAL]])</f>
        <v/>
      </c>
      <c r="J275" s="15" t="str">
        <f>IF(Table2[[#This Row],[M2A]]="","",SUM(Table2[[#This Row],[M2A]]-Table2[[#This Row],[M2B_h]]))</f>
        <v/>
      </c>
      <c r="L275" s="15" t="str">
        <f>IF(Table2[[#This Row],[M3A]]="","",SUM(Table2[[#This Row],[M3A]]-Table2[[#This Row],[M3B_h]]))</f>
        <v/>
      </c>
      <c r="N275" s="15" t="str">
        <f>IF(Table2[[#This Row],[M4A]]="","",SUM(Table2[[#This Row],[M4A]]-Table2[[#This Row],[M4B_h]]))</f>
        <v/>
      </c>
      <c r="O275" s="15"/>
      <c r="P275" s="15" t="str">
        <f>IF(Table2[[#This Row],[M5A]]="","",SUM(Table2[[#This Row],[M5A]]-Table2[[#This Row],[M5B_h]]))</f>
        <v/>
      </c>
      <c r="Q275" s="15">
        <f>SUM(Table2[[#This Row],[AWAL]],Table2[[#This Row],[M1B]])</f>
        <v>27</v>
      </c>
      <c r="R275" s="15">
        <f>SUM(Table2[[#This Row],[M2B]],Table2[[#This Row],[M2B_h]])</f>
        <v>27</v>
      </c>
      <c r="S275" s="15">
        <f>SUM(Table2[[#This Row],[M3B]],Table2[[#This Row],[M3B_h]])</f>
        <v>27</v>
      </c>
      <c r="T275" s="15">
        <f>SUM(Table2[[#This Row],[M4B]],Table2[[#This Row],[M4B_h]])</f>
        <v>27</v>
      </c>
    </row>
    <row r="276" spans="1:20">
      <c r="A276" s="12">
        <f>IF(Table2[[#This Row],[TT]]&lt;1,"",COUNT($A$2:$A275)+1)</f>
        <v>243</v>
      </c>
      <c r="B276" s="12" t="str">
        <f>LOWER(SUBSTITUTE(SUBSTITUTE(SUBSTITUTE(SUBSTITUTE(SUBSTITUTE(SUBSTITUTE(SUBSTITUTE(SUBSTITUTE(Table2[[#This Row],[NAMA BARANG]]," ",""),"""",""),"-",""),"/",""),"(",""),")",""),"&amp;",""),",",""))</f>
        <v>bensia06lmh4m3hatimetalikpendek</v>
      </c>
      <c r="C276" s="18" t="s">
        <v>409</v>
      </c>
      <c r="D276" s="19">
        <v>8</v>
      </c>
      <c r="E276" s="19" t="s">
        <v>219</v>
      </c>
      <c r="F276" s="80">
        <f>IF(Table2[[#This Row],[M5B]]="",Table2[[#This Row],[M5B_h]],SUM(Table2[[#This Row],[M5B_h]],Table2[[#This Row],[M5B]]))</f>
        <v>8</v>
      </c>
      <c r="H276" s="13" t="str">
        <f>IF(Table2[[#This Row],[M1A]]="","",Table2[[#This Row],[M1A]]-Table2[[#This Row],[AWAL]])</f>
        <v/>
      </c>
      <c r="J276" s="13" t="str">
        <f>IF(Table2[[#This Row],[M2A]]="","",SUM(Table2[[#This Row],[M2A]]-Table2[[#This Row],[M2B_h]]))</f>
        <v/>
      </c>
      <c r="L276" s="13" t="str">
        <f>IF(Table2[[#This Row],[M3A]]="","",SUM(Table2[[#This Row],[M3A]]-Table2[[#This Row],[M3B_h]]))</f>
        <v/>
      </c>
      <c r="N276" s="13" t="str">
        <f>IF(Table2[[#This Row],[M4A]]="","",SUM(Table2[[#This Row],[M4A]]-Table2[[#This Row],[M4B_h]]))</f>
        <v/>
      </c>
      <c r="O276" s="15"/>
      <c r="P276" s="15" t="str">
        <f>IF(Table2[[#This Row],[M5A]]="","",SUM(Table2[[#This Row],[M5A]]-Table2[[#This Row],[M5B_h]]))</f>
        <v/>
      </c>
      <c r="Q276" s="15">
        <f>SUM(Table2[[#This Row],[AWAL]],Table2[[#This Row],[M1B]])</f>
        <v>8</v>
      </c>
      <c r="R276" s="15">
        <f>SUM(Table2[[#This Row],[M2B]],Table2[[#This Row],[M2B_h]])</f>
        <v>8</v>
      </c>
      <c r="S276" s="15">
        <f>SUM(Table2[[#This Row],[M3B]],Table2[[#This Row],[M3B_h]])</f>
        <v>8</v>
      </c>
      <c r="T276" s="15">
        <f>SUM(Table2[[#This Row],[M4B]],Table2[[#This Row],[M4B_h]])</f>
        <v>8</v>
      </c>
    </row>
    <row r="277" spans="1:20">
      <c r="A277" s="14">
        <f>IF(Table2[[#This Row],[TT]]&lt;1,"",COUNT($A$2:$A276)+1)</f>
        <v>244</v>
      </c>
      <c r="B277" s="14" t="str">
        <f>LOWER(SUBSTITUTE(SUBSTITUTE(SUBSTITUTE(SUBSTITUTE(SUBSTITUTE(SUBSTITUTE(SUBSTITUTE(SUBSTITUTE(Table2[[#This Row],[NAMA BARANG]]," ",""),"""",""),"-",""),"/",""),"(",""),")",""),"&amp;",""),",",""))</f>
        <v>bensia06lm16034</v>
      </c>
      <c r="C277" s="17" t="s">
        <v>2918</v>
      </c>
      <c r="D277" s="29">
        <v>17</v>
      </c>
      <c r="E277" s="29" t="s">
        <v>2923</v>
      </c>
      <c r="F277" s="80">
        <f>IF(Table2[[#This Row],[M5B]]="",Table2[[#This Row],[M5B_h]],SUM(Table2[[#This Row],[M5B_h]],Table2[[#This Row],[M5B]]))</f>
        <v>17</v>
      </c>
      <c r="H277" s="15" t="str">
        <f>IF(Table2[[#This Row],[M1A]]="","",Table2[[#This Row],[M1A]]-Table2[[#This Row],[AWAL]])</f>
        <v/>
      </c>
      <c r="J277" s="15" t="str">
        <f>IF(Table2[[#This Row],[M2A]]="","",SUM(Table2[[#This Row],[M2A]]-Table2[[#This Row],[M2B_h]]))</f>
        <v/>
      </c>
      <c r="L277" s="15" t="str">
        <f>IF(Table2[[#This Row],[M3A]]="","",SUM(Table2[[#This Row],[M3A]]-Table2[[#This Row],[M3B_h]]))</f>
        <v/>
      </c>
      <c r="N277" s="15" t="str">
        <f>IF(Table2[[#This Row],[M4A]]="","",SUM(Table2[[#This Row],[M4A]]-Table2[[#This Row],[M4B_h]]))</f>
        <v/>
      </c>
      <c r="O277" s="15"/>
      <c r="P277" s="15" t="str">
        <f>IF(Table2[[#This Row],[M5A]]="","",SUM(Table2[[#This Row],[M5A]]-Table2[[#This Row],[M5B_h]]))</f>
        <v/>
      </c>
      <c r="Q277" s="15">
        <f>SUM(Table2[[#This Row],[AWAL]],Table2[[#This Row],[M1B]])</f>
        <v>17</v>
      </c>
      <c r="R277" s="15">
        <f>SUM(Table2[[#This Row],[M2B]],Table2[[#This Row],[M2B_h]])</f>
        <v>17</v>
      </c>
      <c r="S277" s="15">
        <f>SUM(Table2[[#This Row],[M3B]],Table2[[#This Row],[M3B_h]])</f>
        <v>17</v>
      </c>
      <c r="T277" s="15">
        <f>SUM(Table2[[#This Row],[M4B]],Table2[[#This Row],[M4B_h]])</f>
        <v>17</v>
      </c>
    </row>
    <row r="278" spans="1:20">
      <c r="A278" s="14">
        <f>IF(Table2[[#This Row],[TT]]&lt;1,"",COUNT($A$2:$A277)+1)</f>
        <v>245</v>
      </c>
      <c r="B278" s="14" t="str">
        <f>LOWER(SUBSTITUTE(SUBSTITUTE(SUBSTITUTE(SUBSTITUTE(SUBSTITUTE(SUBSTITUTE(SUBSTITUTE(SUBSTITUTE(Table2[[#This Row],[NAMA BARANG]]," ",""),"""",""),"-",""),"/",""),"(",""),")",""),"&amp;",""),",",""))</f>
        <v>bensia08lm16221</v>
      </c>
      <c r="C278" s="17" t="s">
        <v>2919</v>
      </c>
      <c r="D278" s="29">
        <v>21</v>
      </c>
      <c r="E278" s="29" t="s">
        <v>2923</v>
      </c>
      <c r="F278" s="80">
        <f>IF(Table2[[#This Row],[M5B]]="",Table2[[#This Row],[M5B_h]],SUM(Table2[[#This Row],[M5B_h]],Table2[[#This Row],[M5B]]))</f>
        <v>21</v>
      </c>
      <c r="H278" s="15" t="str">
        <f>IF(Table2[[#This Row],[M1A]]="","",Table2[[#This Row],[M1A]]-Table2[[#This Row],[AWAL]])</f>
        <v/>
      </c>
      <c r="J278" s="15" t="str">
        <f>IF(Table2[[#This Row],[M2A]]="","",SUM(Table2[[#This Row],[M2A]]-Table2[[#This Row],[M2B_h]]))</f>
        <v/>
      </c>
      <c r="L278" s="15" t="str">
        <f>IF(Table2[[#This Row],[M3A]]="","",SUM(Table2[[#This Row],[M3A]]-Table2[[#This Row],[M3B_h]]))</f>
        <v/>
      </c>
      <c r="N278" s="15" t="str">
        <f>IF(Table2[[#This Row],[M4A]]="","",SUM(Table2[[#This Row],[M4A]]-Table2[[#This Row],[M4B_h]]))</f>
        <v/>
      </c>
      <c r="O278" s="15"/>
      <c r="P278" s="15" t="str">
        <f>IF(Table2[[#This Row],[M5A]]="","",SUM(Table2[[#This Row],[M5A]]-Table2[[#This Row],[M5B_h]]))</f>
        <v/>
      </c>
      <c r="Q278" s="15">
        <f>SUM(Table2[[#This Row],[AWAL]],Table2[[#This Row],[M1B]])</f>
        <v>21</v>
      </c>
      <c r="R278" s="15">
        <f>SUM(Table2[[#This Row],[M2B]],Table2[[#This Row],[M2B_h]])</f>
        <v>21</v>
      </c>
      <c r="S278" s="15">
        <f>SUM(Table2[[#This Row],[M3B]],Table2[[#This Row],[M3B_h]])</f>
        <v>21</v>
      </c>
      <c r="T278" s="15">
        <f>SUM(Table2[[#This Row],[M4B]],Table2[[#This Row],[M4B_h]])</f>
        <v>21</v>
      </c>
    </row>
    <row r="279" spans="1:20">
      <c r="A279" s="14">
        <f>IF(Table2[[#This Row],[TT]]&lt;1,"",COUNT($A$2:$A278)+1)</f>
        <v>246</v>
      </c>
      <c r="B279" s="14" t="str">
        <f>LOWER(SUBSTITUTE(SUBSTITUTE(SUBSTITUTE(SUBSTITUTE(SUBSTITUTE(SUBSTITUTE(SUBSTITUTE(SUBSTITUTE(Table2[[#This Row],[NAMA BARANG]]," ",""),"""",""),"-",""),"/",""),"(",""),")",""),"&amp;",""),",",""))</f>
        <v>bensia09lm16213</v>
      </c>
      <c r="C279" s="17" t="s">
        <v>2920</v>
      </c>
      <c r="D279" s="29">
        <v>26</v>
      </c>
      <c r="E279" s="29" t="s">
        <v>2915</v>
      </c>
      <c r="F279" s="80">
        <f>IF(Table2[[#This Row],[M5B]]="",Table2[[#This Row],[M5B_h]],SUM(Table2[[#This Row],[M5B_h]],Table2[[#This Row],[M5B]]))</f>
        <v>26</v>
      </c>
      <c r="H279" s="15" t="str">
        <f>IF(Table2[[#This Row],[M1A]]="","",Table2[[#This Row],[M1A]]-Table2[[#This Row],[AWAL]])</f>
        <v/>
      </c>
      <c r="J279" s="15" t="str">
        <f>IF(Table2[[#This Row],[M2A]]="","",SUM(Table2[[#This Row],[M2A]]-Table2[[#This Row],[M2B_h]]))</f>
        <v/>
      </c>
      <c r="L279" s="15" t="str">
        <f>IF(Table2[[#This Row],[M3A]]="","",SUM(Table2[[#This Row],[M3A]]-Table2[[#This Row],[M3B_h]]))</f>
        <v/>
      </c>
      <c r="N279" s="15" t="str">
        <f>IF(Table2[[#This Row],[M4A]]="","",SUM(Table2[[#This Row],[M4A]]-Table2[[#This Row],[M4B_h]]))</f>
        <v/>
      </c>
      <c r="O279" s="15"/>
      <c r="P279" s="15" t="str">
        <f>IF(Table2[[#This Row],[M5A]]="","",SUM(Table2[[#This Row],[M5A]]-Table2[[#This Row],[M5B_h]]))</f>
        <v/>
      </c>
      <c r="Q279" s="15">
        <f>SUM(Table2[[#This Row],[AWAL]],Table2[[#This Row],[M1B]])</f>
        <v>26</v>
      </c>
      <c r="R279" s="15">
        <f>SUM(Table2[[#This Row],[M2B]],Table2[[#This Row],[M2B_h]])</f>
        <v>26</v>
      </c>
      <c r="S279" s="15">
        <f>SUM(Table2[[#This Row],[M3B]],Table2[[#This Row],[M3B_h]])</f>
        <v>26</v>
      </c>
      <c r="T279" s="15">
        <f>SUM(Table2[[#This Row],[M4B]],Table2[[#This Row],[M4B_h]])</f>
        <v>26</v>
      </c>
    </row>
    <row r="280" spans="1:20">
      <c r="A280" s="14">
        <f>IF(Table2[[#This Row],[TT]]&lt;1,"",COUNT($A$2:$A279)+1)</f>
        <v>247</v>
      </c>
      <c r="B280" s="14" t="str">
        <f>LOWER(SUBSTITUTE(SUBSTITUTE(SUBSTITUTE(SUBSTITUTE(SUBSTITUTE(SUBSTITUTE(SUBSTITUTE(SUBSTITUTE(Table2[[#This Row],[NAMA BARANG]]," ",""),"""",""),"-",""),"/",""),"(",""),")",""),"&amp;",""),",",""))</f>
        <v>bensia10lm16209</v>
      </c>
      <c r="C280" s="17" t="s">
        <v>2921</v>
      </c>
      <c r="D280" s="29">
        <v>16</v>
      </c>
      <c r="E280" s="29" t="s">
        <v>2913</v>
      </c>
      <c r="F280" s="80">
        <f>IF(Table2[[#This Row],[M5B]]="",Table2[[#This Row],[M5B_h]],SUM(Table2[[#This Row],[M5B_h]],Table2[[#This Row],[M5B]]))</f>
        <v>16</v>
      </c>
      <c r="H280" s="15" t="str">
        <f>IF(Table2[[#This Row],[M1A]]="","",Table2[[#This Row],[M1A]]-Table2[[#This Row],[AWAL]])</f>
        <v/>
      </c>
      <c r="J280" s="15" t="str">
        <f>IF(Table2[[#This Row],[M2A]]="","",SUM(Table2[[#This Row],[M2A]]-Table2[[#This Row],[M2B_h]]))</f>
        <v/>
      </c>
      <c r="L280" s="15" t="str">
        <f>IF(Table2[[#This Row],[M3A]]="","",SUM(Table2[[#This Row],[M3A]]-Table2[[#This Row],[M3B_h]]))</f>
        <v/>
      </c>
      <c r="N280" s="15" t="str">
        <f>IF(Table2[[#This Row],[M4A]]="","",SUM(Table2[[#This Row],[M4A]]-Table2[[#This Row],[M4B_h]]))</f>
        <v/>
      </c>
      <c r="O280" s="15"/>
      <c r="P280" s="15" t="str">
        <f>IF(Table2[[#This Row],[M5A]]="","",SUM(Table2[[#This Row],[M5A]]-Table2[[#This Row],[M5B_h]]))</f>
        <v/>
      </c>
      <c r="Q280" s="15">
        <f>SUM(Table2[[#This Row],[AWAL]],Table2[[#This Row],[M1B]])</f>
        <v>16</v>
      </c>
      <c r="R280" s="15">
        <f>SUM(Table2[[#This Row],[M2B]],Table2[[#This Row],[M2B_h]])</f>
        <v>16</v>
      </c>
      <c r="S280" s="15">
        <f>SUM(Table2[[#This Row],[M3B]],Table2[[#This Row],[M3B_h]])</f>
        <v>16</v>
      </c>
      <c r="T280" s="15">
        <f>SUM(Table2[[#This Row],[M4B]],Table2[[#This Row],[M4B_h]])</f>
        <v>16</v>
      </c>
    </row>
    <row r="281" spans="1:20">
      <c r="A281" s="14">
        <f>IF(Table2[[#This Row],[TT]]&lt;1,"",COUNT($A$2:$A280)+1)</f>
        <v>248</v>
      </c>
      <c r="B281" s="14" t="str">
        <f>LOWER(SUBSTITUTE(SUBSTITUTE(SUBSTITUTE(SUBSTITUTE(SUBSTITUTE(SUBSTITUTE(SUBSTITUTE(SUBSTITUTE(Table2[[#This Row],[NAMA BARANG]]," ",""),"""",""),"-",""),"/",""),"(",""),")",""),"&amp;",""),",",""))</f>
        <v>bensia13lm16212</v>
      </c>
      <c r="C281" s="17" t="s">
        <v>2922</v>
      </c>
      <c r="D281" s="29">
        <v>22</v>
      </c>
      <c r="E281" s="29" t="s">
        <v>2913</v>
      </c>
      <c r="F281" s="80">
        <f>IF(Table2[[#This Row],[M5B]]="",Table2[[#This Row],[M5B_h]],SUM(Table2[[#This Row],[M5B_h]],Table2[[#This Row],[M5B]]))</f>
        <v>22</v>
      </c>
      <c r="H281" s="15" t="str">
        <f>IF(Table2[[#This Row],[M1A]]="","",Table2[[#This Row],[M1A]]-Table2[[#This Row],[AWAL]])</f>
        <v/>
      </c>
      <c r="J281" s="15" t="str">
        <f>IF(Table2[[#This Row],[M2A]]="","",SUM(Table2[[#This Row],[M2A]]-Table2[[#This Row],[M2B_h]]))</f>
        <v/>
      </c>
      <c r="L281" s="15" t="str">
        <f>IF(Table2[[#This Row],[M3A]]="","",SUM(Table2[[#This Row],[M3A]]-Table2[[#This Row],[M3B_h]]))</f>
        <v/>
      </c>
      <c r="N281" s="15" t="str">
        <f>IF(Table2[[#This Row],[M4A]]="","",SUM(Table2[[#This Row],[M4A]]-Table2[[#This Row],[M4B_h]]))</f>
        <v/>
      </c>
      <c r="O281" s="15"/>
      <c r="P281" s="15" t="str">
        <f>IF(Table2[[#This Row],[M5A]]="","",SUM(Table2[[#This Row],[M5A]]-Table2[[#This Row],[M5B_h]]))</f>
        <v/>
      </c>
      <c r="Q281" s="15">
        <f>SUM(Table2[[#This Row],[AWAL]],Table2[[#This Row],[M1B]])</f>
        <v>22</v>
      </c>
      <c r="R281" s="15">
        <f>SUM(Table2[[#This Row],[M2B]],Table2[[#This Row],[M2B_h]])</f>
        <v>22</v>
      </c>
      <c r="S281" s="15">
        <f>SUM(Table2[[#This Row],[M3B]],Table2[[#This Row],[M3B_h]])</f>
        <v>22</v>
      </c>
      <c r="T281" s="15">
        <f>SUM(Table2[[#This Row],[M4B]],Table2[[#This Row],[M4B_h]])</f>
        <v>22</v>
      </c>
    </row>
    <row r="282" spans="1:20">
      <c r="A282" s="12" t="str">
        <f>IF(Table2[[#This Row],[TT]]&lt;1,"",COUNT($A$2:$A281)+1)</f>
        <v/>
      </c>
      <c r="B282" s="12" t="str">
        <f>LOWER(SUBSTITUTE(SUBSTITUTE(SUBSTITUTE(SUBSTITUTE(SUBSTITUTE(SUBSTITUTE(SUBSTITUTE(SUBSTITUTE(Table2[[#This Row],[NAMA BARANG]]," ",""),"""",""),"-",""),"/",""),"(",""),")",""),"&amp;",""),",",""))</f>
        <v>bensia2cbts128</v>
      </c>
      <c r="C282" s="18" t="s">
        <v>410</v>
      </c>
      <c r="D282" s="19"/>
      <c r="E282" s="19" t="s">
        <v>67</v>
      </c>
      <c r="F282" s="80">
        <f>IF(Table2[[#This Row],[M5B]]="",Table2[[#This Row],[M5B_h]],SUM(Table2[[#This Row],[M5B_h]],Table2[[#This Row],[M5B]]))</f>
        <v>0</v>
      </c>
      <c r="H282" s="13" t="str">
        <f>IF(Table2[[#This Row],[M1A]]="","",Table2[[#This Row],[M1A]]-Table2[[#This Row],[AWAL]])</f>
        <v/>
      </c>
      <c r="J282" s="13" t="str">
        <f>IF(Table2[[#This Row],[M2A]]="","",SUM(Table2[[#This Row],[M2A]]-Table2[[#This Row],[M2B_h]]))</f>
        <v/>
      </c>
      <c r="L282" s="13" t="str">
        <f>IF(Table2[[#This Row],[M3A]]="","",SUM(Table2[[#This Row],[M3A]]-Table2[[#This Row],[M3B_h]]))</f>
        <v/>
      </c>
      <c r="N282" s="13" t="str">
        <f>IF(Table2[[#This Row],[M4A]]="","",SUM(Table2[[#This Row],[M4A]]-Table2[[#This Row],[M4B_h]]))</f>
        <v/>
      </c>
      <c r="O282" s="15"/>
      <c r="P282" s="15" t="str">
        <f>IF(Table2[[#This Row],[M5A]]="","",SUM(Table2[[#This Row],[M5A]]-Table2[[#This Row],[M5B_h]]))</f>
        <v/>
      </c>
      <c r="Q282" s="15">
        <f>SUM(Table2[[#This Row],[AWAL]],Table2[[#This Row],[M1B]])</f>
        <v>0</v>
      </c>
      <c r="R282" s="15">
        <f>SUM(Table2[[#This Row],[M2B]],Table2[[#This Row],[M2B_h]])</f>
        <v>0</v>
      </c>
      <c r="S282" s="15">
        <f>SUM(Table2[[#This Row],[M3B]],Table2[[#This Row],[M3B_h]])</f>
        <v>0</v>
      </c>
      <c r="T282" s="15">
        <f>SUM(Table2[[#This Row],[M4B]],Table2[[#This Row],[M4B_h]])</f>
        <v>0</v>
      </c>
    </row>
    <row r="283" spans="1:20">
      <c r="A283" s="12">
        <f>IF(Table2[[#This Row],[TT]]&lt;1,"",COUNT($A$2:$A282)+1)</f>
        <v>249</v>
      </c>
      <c r="B283" s="12" t="str">
        <f>LOWER(SUBSTITUTE(SUBSTITUTE(SUBSTITUTE(SUBSTITUTE(SUBSTITUTE(SUBSTITUTE(SUBSTITUTE(SUBSTITUTE(Table2[[#This Row],[NAMA BARANG]]," ",""),"""",""),"-",""),"/",""),"(",""),")",""),"&amp;",""),",",""))</f>
        <v>bensia905</v>
      </c>
      <c r="C283" s="18" t="s">
        <v>411</v>
      </c>
      <c r="D283" s="19">
        <v>8</v>
      </c>
      <c r="E283" s="19" t="s">
        <v>219</v>
      </c>
      <c r="F283" s="80">
        <f>IF(Table2[[#This Row],[M5B]]="",Table2[[#This Row],[M5B_h]],SUM(Table2[[#This Row],[M5B_h]],Table2[[#This Row],[M5B]]))</f>
        <v>8</v>
      </c>
      <c r="H283" s="13" t="str">
        <f>IF(Table2[[#This Row],[M1A]]="","",Table2[[#This Row],[M1A]]-Table2[[#This Row],[AWAL]])</f>
        <v/>
      </c>
      <c r="J283" s="13" t="str">
        <f>IF(Table2[[#This Row],[M2A]]="","",SUM(Table2[[#This Row],[M2A]]-Table2[[#This Row],[M2B_h]]))</f>
        <v/>
      </c>
      <c r="L283" s="13" t="str">
        <f>IF(Table2[[#This Row],[M3A]]="","",SUM(Table2[[#This Row],[M3A]]-Table2[[#This Row],[M3B_h]]))</f>
        <v/>
      </c>
      <c r="N283" s="13" t="str">
        <f>IF(Table2[[#This Row],[M4A]]="","",SUM(Table2[[#This Row],[M4A]]-Table2[[#This Row],[M4B_h]]))</f>
        <v/>
      </c>
      <c r="O283" s="15"/>
      <c r="P283" s="15" t="str">
        <f>IF(Table2[[#This Row],[M5A]]="","",SUM(Table2[[#This Row],[M5A]]-Table2[[#This Row],[M5B_h]]))</f>
        <v/>
      </c>
      <c r="Q283" s="15">
        <f>SUM(Table2[[#This Row],[AWAL]],Table2[[#This Row],[M1B]])</f>
        <v>8</v>
      </c>
      <c r="R283" s="15">
        <f>SUM(Table2[[#This Row],[M2B]],Table2[[#This Row],[M2B_h]])</f>
        <v>8</v>
      </c>
      <c r="S283" s="15">
        <f>SUM(Table2[[#This Row],[M3B]],Table2[[#This Row],[M3B_h]])</f>
        <v>8</v>
      </c>
      <c r="T283" s="15">
        <f>SUM(Table2[[#This Row],[M4B]],Table2[[#This Row],[M4B_h]])</f>
        <v>8</v>
      </c>
    </row>
    <row r="284" spans="1:20">
      <c r="A284" s="12">
        <f>IF(Table2[[#This Row],[TT]]&lt;1,"",COUNT($A$2:$A283)+1)</f>
        <v>250</v>
      </c>
      <c r="B284" s="12" t="str">
        <f>LOWER(SUBSTITUTE(SUBSTITUTE(SUBSTITUTE(SUBSTITUTE(SUBSTITUTE(SUBSTITUTE(SUBSTITUTE(SUBSTITUTE(Table2[[#This Row],[NAMA BARANG]]," ",""),"""",""),"-",""),"/",""),"(",""),")",""),"&amp;",""),",",""))</f>
        <v>bensia909</v>
      </c>
      <c r="C284" s="18" t="s">
        <v>2811</v>
      </c>
      <c r="D284" s="19">
        <v>7</v>
      </c>
      <c r="E284" s="19" t="s">
        <v>2680</v>
      </c>
      <c r="F284" s="80">
        <f>IF(Table2[[#This Row],[M5B]]="",Table2[[#This Row],[M5B_h]],SUM(Table2[[#This Row],[M5B_h]],Table2[[#This Row],[M5B]]))</f>
        <v>7</v>
      </c>
      <c r="H284" s="13" t="str">
        <f>IF(Table2[[#This Row],[M1A]]="","",Table2[[#This Row],[M1A]]-Table2[[#This Row],[AWAL]])</f>
        <v/>
      </c>
      <c r="J284" s="13" t="str">
        <f>IF(Table2[[#This Row],[M2A]]="","",SUM(Table2[[#This Row],[M2A]]-Table2[[#This Row],[M2B_h]]))</f>
        <v/>
      </c>
      <c r="L284" s="13" t="str">
        <f>IF(Table2[[#This Row],[M3A]]="","",SUM(Table2[[#This Row],[M3A]]-Table2[[#This Row],[M3B_h]]))</f>
        <v/>
      </c>
      <c r="N284" s="13" t="str">
        <f>IF(Table2[[#This Row],[M4A]]="","",SUM(Table2[[#This Row],[M4A]]-Table2[[#This Row],[M4B_h]]))</f>
        <v/>
      </c>
      <c r="O284" s="15"/>
      <c r="P284" s="15" t="str">
        <f>IF(Table2[[#This Row],[M5A]]="","",SUM(Table2[[#This Row],[M5A]]-Table2[[#This Row],[M5B_h]]))</f>
        <v/>
      </c>
      <c r="Q284" s="15">
        <f>SUM(Table2[[#This Row],[AWAL]],Table2[[#This Row],[M1B]])</f>
        <v>7</v>
      </c>
      <c r="R284" s="15">
        <f>SUM(Table2[[#This Row],[M2B]],Table2[[#This Row],[M2B_h]])</f>
        <v>7</v>
      </c>
      <c r="S284" s="15">
        <f>SUM(Table2[[#This Row],[M3B]],Table2[[#This Row],[M3B_h]])</f>
        <v>7</v>
      </c>
      <c r="T284" s="15">
        <f>SUM(Table2[[#This Row],[M4B]],Table2[[#This Row],[M4B_h]])</f>
        <v>7</v>
      </c>
    </row>
    <row r="285" spans="1:20">
      <c r="A285" s="12">
        <f>IF(Table2[[#This Row],[TT]]&lt;1,"",COUNT($A$2:$A284)+1)</f>
        <v>251</v>
      </c>
      <c r="B285" s="12" t="str">
        <f>LOWER(SUBSTITUTE(SUBSTITUTE(SUBSTITUTE(SUBSTITUTE(SUBSTITUTE(SUBSTITUTE(SUBSTITUTE(SUBSTITUTE(Table2[[#This Row],[NAMA BARANG]]," ",""),"""",""),"-",""),"/",""),"(",""),")",""),"&amp;",""),",",""))</f>
        <v>bensia9935pluit42</v>
      </c>
      <c r="C285" s="18" t="s">
        <v>412</v>
      </c>
      <c r="D285" s="19">
        <v>1</v>
      </c>
      <c r="E285" s="19" t="s">
        <v>202</v>
      </c>
      <c r="F285" s="80">
        <f>IF(Table2[[#This Row],[M5B]]="",Table2[[#This Row],[M5B_h]],SUM(Table2[[#This Row],[M5B_h]],Table2[[#This Row],[M5B]]))</f>
        <v>1</v>
      </c>
      <c r="H285" s="13" t="str">
        <f>IF(Table2[[#This Row],[M1A]]="","",Table2[[#This Row],[M1A]]-Table2[[#This Row],[AWAL]])</f>
        <v/>
      </c>
      <c r="J285" s="13" t="str">
        <f>IF(Table2[[#This Row],[M2A]]="","",SUM(Table2[[#This Row],[M2A]]-Table2[[#This Row],[M2B_h]]))</f>
        <v/>
      </c>
      <c r="L285" s="13" t="str">
        <f>IF(Table2[[#This Row],[M3A]]="","",SUM(Table2[[#This Row],[M3A]]-Table2[[#This Row],[M3B_h]]))</f>
        <v/>
      </c>
      <c r="N285" s="13" t="str">
        <f>IF(Table2[[#This Row],[M4A]]="","",SUM(Table2[[#This Row],[M4A]]-Table2[[#This Row],[M4B_h]]))</f>
        <v/>
      </c>
      <c r="O285" s="15"/>
      <c r="P285" s="15" t="str">
        <f>IF(Table2[[#This Row],[M5A]]="","",SUM(Table2[[#This Row],[M5A]]-Table2[[#This Row],[M5B_h]]))</f>
        <v/>
      </c>
      <c r="Q285" s="15">
        <f>SUM(Table2[[#This Row],[AWAL]],Table2[[#This Row],[M1B]])</f>
        <v>1</v>
      </c>
      <c r="R285" s="15">
        <f>SUM(Table2[[#This Row],[M2B]],Table2[[#This Row],[M2B_h]])</f>
        <v>1</v>
      </c>
      <c r="S285" s="15">
        <f>SUM(Table2[[#This Row],[M3B]],Table2[[#This Row],[M3B_h]])</f>
        <v>1</v>
      </c>
      <c r="T285" s="15">
        <f>SUM(Table2[[#This Row],[M4B]],Table2[[#This Row],[M4B_h]])</f>
        <v>1</v>
      </c>
    </row>
    <row r="286" spans="1:20">
      <c r="A286" s="12">
        <f>IF(Table2[[#This Row],[TT]]&lt;1,"",COUNT($A$2:$A285)+1)</f>
        <v>252</v>
      </c>
      <c r="B286" s="12" t="str">
        <f>LOWER(SUBSTITUTE(SUBSTITUTE(SUBSTITUTE(SUBSTITUTE(SUBSTITUTE(SUBSTITUTE(SUBSTITUTE(SUBSTITUTE(Table2[[#This Row],[NAMA BARANG]]," ",""),"""",""),"-",""),"/",""),"(",""),")",""),"&amp;",""),",",""))</f>
        <v>bensia9938cerminkaca32</v>
      </c>
      <c r="C286" s="18" t="s">
        <v>413</v>
      </c>
      <c r="D286" s="19">
        <v>5</v>
      </c>
      <c r="E286" s="19" t="s">
        <v>202</v>
      </c>
      <c r="F286" s="80">
        <f>IF(Table2[[#This Row],[M5B]]="",Table2[[#This Row],[M5B_h]],SUM(Table2[[#This Row],[M5B_h]],Table2[[#This Row],[M5B]]))</f>
        <v>5</v>
      </c>
      <c r="H286" s="13" t="str">
        <f>IF(Table2[[#This Row],[M1A]]="","",Table2[[#This Row],[M1A]]-Table2[[#This Row],[AWAL]])</f>
        <v/>
      </c>
      <c r="J286" s="13" t="str">
        <f>IF(Table2[[#This Row],[M2A]]="","",SUM(Table2[[#This Row],[M2A]]-Table2[[#This Row],[M2B_h]]))</f>
        <v/>
      </c>
      <c r="L286" s="13" t="str">
        <f>IF(Table2[[#This Row],[M3A]]="","",SUM(Table2[[#This Row],[M3A]]-Table2[[#This Row],[M3B_h]]))</f>
        <v/>
      </c>
      <c r="N286" s="13" t="str">
        <f>IF(Table2[[#This Row],[M4A]]="","",SUM(Table2[[#This Row],[M4A]]-Table2[[#This Row],[M4B_h]]))</f>
        <v/>
      </c>
      <c r="O286" s="15"/>
      <c r="P286" s="15" t="str">
        <f>IF(Table2[[#This Row],[M5A]]="","",SUM(Table2[[#This Row],[M5A]]-Table2[[#This Row],[M5B_h]]))</f>
        <v/>
      </c>
      <c r="Q286" s="15">
        <f>SUM(Table2[[#This Row],[AWAL]],Table2[[#This Row],[M1B]])</f>
        <v>5</v>
      </c>
      <c r="R286" s="15">
        <f>SUM(Table2[[#This Row],[M2B]],Table2[[#This Row],[M2B_h]])</f>
        <v>5</v>
      </c>
      <c r="S286" s="15">
        <f>SUM(Table2[[#This Row],[M3B]],Table2[[#This Row],[M3B_h]])</f>
        <v>5</v>
      </c>
      <c r="T286" s="15">
        <f>SUM(Table2[[#This Row],[M4B]],Table2[[#This Row],[M4B_h]])</f>
        <v>5</v>
      </c>
    </row>
    <row r="287" spans="1:20">
      <c r="A287" s="12" t="str">
        <f>IF(Table2[[#This Row],[TT]]&lt;1,"",COUNT($A$2:$A286)+1)</f>
        <v/>
      </c>
      <c r="B287" s="12" t="str">
        <f>LOWER(SUBSTITUTE(SUBSTITUTE(SUBSTITUTE(SUBSTITUTE(SUBSTITUTE(SUBSTITUTE(SUBSTITUTE(SUBSTITUTE(Table2[[#This Row],[NAMA BARANG]]," ",""),"""",""),"-",""),"/",""),"(",""),")",""),"&amp;",""),",",""))</f>
        <v>bensia9939afaktur32</v>
      </c>
      <c r="C287" s="18" t="s">
        <v>414</v>
      </c>
      <c r="D287" s="19"/>
      <c r="E287" s="19" t="s">
        <v>248</v>
      </c>
      <c r="F287" s="80">
        <f>IF(Table2[[#This Row],[M5B]]="",Table2[[#This Row],[M5B_h]],SUM(Table2[[#This Row],[M5B_h]],Table2[[#This Row],[M5B]]))</f>
        <v>0</v>
      </c>
      <c r="H287" s="13" t="str">
        <f>IF(Table2[[#This Row],[M1A]]="","",Table2[[#This Row],[M1A]]-Table2[[#This Row],[AWAL]])</f>
        <v/>
      </c>
      <c r="J287" s="13" t="str">
        <f>IF(Table2[[#This Row],[M2A]]="","",SUM(Table2[[#This Row],[M2A]]-Table2[[#This Row],[M2B_h]]))</f>
        <v/>
      </c>
      <c r="L287" s="13" t="str">
        <f>IF(Table2[[#This Row],[M3A]]="","",SUM(Table2[[#This Row],[M3A]]-Table2[[#This Row],[M3B_h]]))</f>
        <v/>
      </c>
      <c r="N287" s="13" t="str">
        <f>IF(Table2[[#This Row],[M4A]]="","",SUM(Table2[[#This Row],[M4A]]-Table2[[#This Row],[M4B_h]]))</f>
        <v/>
      </c>
      <c r="O287" s="15"/>
      <c r="P287" s="15" t="str">
        <f>IF(Table2[[#This Row],[M5A]]="","",SUM(Table2[[#This Row],[M5A]]-Table2[[#This Row],[M5B_h]]))</f>
        <v/>
      </c>
      <c r="Q287" s="15">
        <f>SUM(Table2[[#This Row],[AWAL]],Table2[[#This Row],[M1B]])</f>
        <v>0</v>
      </c>
      <c r="R287" s="15">
        <f>SUM(Table2[[#This Row],[M2B]],Table2[[#This Row],[M2B_h]])</f>
        <v>0</v>
      </c>
      <c r="S287" s="15">
        <f>SUM(Table2[[#This Row],[M3B]],Table2[[#This Row],[M3B_h]])</f>
        <v>0</v>
      </c>
      <c r="T287" s="15">
        <f>SUM(Table2[[#This Row],[M4B]],Table2[[#This Row],[M4B_h]])</f>
        <v>0</v>
      </c>
    </row>
    <row r="288" spans="1:20">
      <c r="A288" s="12">
        <f>IF(Table2[[#This Row],[TT]]&lt;1,"",COUNT($A$2:$A287)+1)</f>
        <v>253</v>
      </c>
      <c r="B288" s="12" t="str">
        <f>LOWER(SUBSTITUTE(SUBSTITUTE(SUBSTITUTE(SUBSTITUTE(SUBSTITUTE(SUBSTITUTE(SUBSTITUTE(SUBSTITUTE(Table2[[#This Row],[NAMA BARANG]]," ",""),"""",""),"-",""),"/",""),"(",""),")",""),"&amp;",""),",",""))</f>
        <v>bensia9939dadu32</v>
      </c>
      <c r="C288" s="18" t="s">
        <v>415</v>
      </c>
      <c r="D288" s="19">
        <v>3</v>
      </c>
      <c r="E288" s="19" t="s">
        <v>202</v>
      </c>
      <c r="F288" s="80">
        <f>IF(Table2[[#This Row],[M5B]]="",Table2[[#This Row],[M5B_h]],SUM(Table2[[#This Row],[M5B_h]],Table2[[#This Row],[M5B]]))</f>
        <v>3</v>
      </c>
      <c r="H288" s="13" t="str">
        <f>IF(Table2[[#This Row],[M1A]]="","",Table2[[#This Row],[M1A]]-Table2[[#This Row],[AWAL]])</f>
        <v/>
      </c>
      <c r="J288" s="13" t="str">
        <f>IF(Table2[[#This Row],[M2A]]="","",SUM(Table2[[#This Row],[M2A]]-Table2[[#This Row],[M2B_h]]))</f>
        <v/>
      </c>
      <c r="L288" s="13" t="str">
        <f>IF(Table2[[#This Row],[M3A]]="","",SUM(Table2[[#This Row],[M3A]]-Table2[[#This Row],[M3B_h]]))</f>
        <v/>
      </c>
      <c r="N288" s="13" t="str">
        <f>IF(Table2[[#This Row],[M4A]]="","",SUM(Table2[[#This Row],[M4A]]-Table2[[#This Row],[M4B_h]]))</f>
        <v/>
      </c>
      <c r="O288" s="15"/>
      <c r="P288" s="15" t="str">
        <f>IF(Table2[[#This Row],[M5A]]="","",SUM(Table2[[#This Row],[M5A]]-Table2[[#This Row],[M5B_h]]))</f>
        <v/>
      </c>
      <c r="Q288" s="15">
        <f>SUM(Table2[[#This Row],[AWAL]],Table2[[#This Row],[M1B]])</f>
        <v>3</v>
      </c>
      <c r="R288" s="15">
        <f>SUM(Table2[[#This Row],[M2B]],Table2[[#This Row],[M2B_h]])</f>
        <v>3</v>
      </c>
      <c r="S288" s="15">
        <f>SUM(Table2[[#This Row],[M3B]],Table2[[#This Row],[M3B_h]])</f>
        <v>3</v>
      </c>
      <c r="T288" s="15">
        <f>SUM(Table2[[#This Row],[M4B]],Table2[[#This Row],[M4B_h]])</f>
        <v>3</v>
      </c>
    </row>
    <row r="289" spans="1:20">
      <c r="A289" s="12">
        <f>IF(Table2[[#This Row],[TT]]&lt;1,"",COUNT($A$2:$A288)+1)</f>
        <v>254</v>
      </c>
      <c r="B289" s="12" t="str">
        <f>LOWER(SUBSTITUTE(SUBSTITUTE(SUBSTITUTE(SUBSTITUTE(SUBSTITUTE(SUBSTITUTE(SUBSTITUTE(SUBSTITUTE(Table2[[#This Row],[NAMA BARANG]]," ",""),"""",""),"-",""),"/",""),"(",""),")",""),"&amp;",""),",",""))</f>
        <v>bensiabaea0091x50</v>
      </c>
      <c r="C289" s="18" t="s">
        <v>416</v>
      </c>
      <c r="D289" s="19">
        <v>4</v>
      </c>
      <c r="E289" s="19" t="s">
        <v>202</v>
      </c>
      <c r="F289" s="80">
        <f>IF(Table2[[#This Row],[M5B]]="",Table2[[#This Row],[M5B_h]],SUM(Table2[[#This Row],[M5B_h]],Table2[[#This Row],[M5B]]))</f>
        <v>4</v>
      </c>
      <c r="H289" s="13" t="str">
        <f>IF(Table2[[#This Row],[M1A]]="","",Table2[[#This Row],[M1A]]-Table2[[#This Row],[AWAL]])</f>
        <v/>
      </c>
      <c r="J289" s="13" t="str">
        <f>IF(Table2[[#This Row],[M2A]]="","",SUM(Table2[[#This Row],[M2A]]-Table2[[#This Row],[M2B_h]]))</f>
        <v/>
      </c>
      <c r="L289" s="13" t="str">
        <f>IF(Table2[[#This Row],[M3A]]="","",SUM(Table2[[#This Row],[M3A]]-Table2[[#This Row],[M3B_h]]))</f>
        <v/>
      </c>
      <c r="N289" s="13" t="str">
        <f>IF(Table2[[#This Row],[M4A]]="","",SUM(Table2[[#This Row],[M4A]]-Table2[[#This Row],[M4B_h]]))</f>
        <v/>
      </c>
      <c r="O289" s="15"/>
      <c r="P289" s="15" t="str">
        <f>IF(Table2[[#This Row],[M5A]]="","",SUM(Table2[[#This Row],[M5A]]-Table2[[#This Row],[M5B_h]]))</f>
        <v/>
      </c>
      <c r="Q289" s="15">
        <f>SUM(Table2[[#This Row],[AWAL]],Table2[[#This Row],[M1B]])</f>
        <v>4</v>
      </c>
      <c r="R289" s="15">
        <f>SUM(Table2[[#This Row],[M2B]],Table2[[#This Row],[M2B_h]])</f>
        <v>4</v>
      </c>
      <c r="S289" s="15">
        <f>SUM(Table2[[#This Row],[M3B]],Table2[[#This Row],[M3B_h]])</f>
        <v>4</v>
      </c>
      <c r="T289" s="15">
        <f>SUM(Table2[[#This Row],[M4B]],Table2[[#This Row],[M4B_h]])</f>
        <v>4</v>
      </c>
    </row>
    <row r="290" spans="1:20">
      <c r="A290" s="12">
        <f>IF(Table2[[#This Row],[TT]]&lt;1,"",COUNT($A$2:$A289)+1)</f>
        <v>255</v>
      </c>
      <c r="B290" s="12" t="str">
        <f>LOWER(SUBSTITUTE(SUBSTITUTE(SUBSTITUTE(SUBSTITUTE(SUBSTITUTE(SUBSTITUTE(SUBSTITUTE(SUBSTITUTE(Table2[[#This Row],[NAMA BARANG]]," ",""),"""",""),"-",""),"/",""),"(",""),")",""),"&amp;",""),",",""))</f>
        <v>bensiacyd31smile</v>
      </c>
      <c r="C290" s="18" t="s">
        <v>417</v>
      </c>
      <c r="D290" s="19">
        <v>6</v>
      </c>
      <c r="E290" s="19" t="s">
        <v>418</v>
      </c>
      <c r="F290" s="80">
        <f>IF(Table2[[#This Row],[M5B]]="",Table2[[#This Row],[M5B_h]],SUM(Table2[[#This Row],[M5B_h]],Table2[[#This Row],[M5B]]))</f>
        <v>6</v>
      </c>
      <c r="H290" s="13" t="str">
        <f>IF(Table2[[#This Row],[M1A]]="","",Table2[[#This Row],[M1A]]-Table2[[#This Row],[AWAL]])</f>
        <v/>
      </c>
      <c r="J290" s="13" t="str">
        <f>IF(Table2[[#This Row],[M2A]]="","",SUM(Table2[[#This Row],[M2A]]-Table2[[#This Row],[M2B_h]]))</f>
        <v/>
      </c>
      <c r="L290" s="13" t="str">
        <f>IF(Table2[[#This Row],[M3A]]="","",SUM(Table2[[#This Row],[M3A]]-Table2[[#This Row],[M3B_h]]))</f>
        <v/>
      </c>
      <c r="N290" s="13" t="str">
        <f>IF(Table2[[#This Row],[M4A]]="","",SUM(Table2[[#This Row],[M4A]]-Table2[[#This Row],[M4B_h]]))</f>
        <v/>
      </c>
      <c r="O290" s="15"/>
      <c r="P290" s="15" t="str">
        <f>IF(Table2[[#This Row],[M5A]]="","",SUM(Table2[[#This Row],[M5A]]-Table2[[#This Row],[M5B_h]]))</f>
        <v/>
      </c>
      <c r="Q290" s="15">
        <f>SUM(Table2[[#This Row],[AWAL]],Table2[[#This Row],[M1B]])</f>
        <v>6</v>
      </c>
      <c r="R290" s="15">
        <f>SUM(Table2[[#This Row],[M2B]],Table2[[#This Row],[M2B_h]])</f>
        <v>6</v>
      </c>
      <c r="S290" s="15">
        <f>SUM(Table2[[#This Row],[M3B]],Table2[[#This Row],[M3B_h]])</f>
        <v>6</v>
      </c>
      <c r="T290" s="15">
        <f>SUM(Table2[[#This Row],[M4B]],Table2[[#This Row],[M4B_h]])</f>
        <v>6</v>
      </c>
    </row>
    <row r="291" spans="1:20">
      <c r="A291" s="12">
        <f>IF(Table2[[#This Row],[TT]]&lt;1,"",COUNT($A$2:$A290)+1)</f>
        <v>256</v>
      </c>
      <c r="B291" s="12" t="str">
        <f>LOWER(SUBSTITUTE(SUBSTITUTE(SUBSTITUTE(SUBSTITUTE(SUBSTITUTE(SUBSTITUTE(SUBSTITUTE(SUBSTITUTE(Table2[[#This Row],[NAMA BARANG]]," ",""),"""",""),"-",""),"/",""),"(",""),")",""),"&amp;",""),",",""))</f>
        <v>bensiacyd35angel0322</v>
      </c>
      <c r="C291" s="18" t="s">
        <v>419</v>
      </c>
      <c r="D291" s="19">
        <v>8</v>
      </c>
      <c r="E291" s="19" t="s">
        <v>418</v>
      </c>
      <c r="F291" s="80">
        <f>IF(Table2[[#This Row],[M5B]]="",Table2[[#This Row],[M5B_h]],SUM(Table2[[#This Row],[M5B_h]],Table2[[#This Row],[M5B]]))</f>
        <v>8</v>
      </c>
      <c r="H291" s="13" t="str">
        <f>IF(Table2[[#This Row],[M1A]]="","",Table2[[#This Row],[M1A]]-Table2[[#This Row],[AWAL]])</f>
        <v/>
      </c>
      <c r="J291" s="13" t="str">
        <f>IF(Table2[[#This Row],[M2A]]="","",SUM(Table2[[#This Row],[M2A]]-Table2[[#This Row],[M2B_h]]))</f>
        <v/>
      </c>
      <c r="L291" s="13" t="str">
        <f>IF(Table2[[#This Row],[M3A]]="","",SUM(Table2[[#This Row],[M3A]]-Table2[[#This Row],[M3B_h]]))</f>
        <v/>
      </c>
      <c r="N291" s="13" t="str">
        <f>IF(Table2[[#This Row],[M4A]]="","",SUM(Table2[[#This Row],[M4A]]-Table2[[#This Row],[M4B_h]]))</f>
        <v/>
      </c>
      <c r="O291" s="15"/>
      <c r="P291" s="15" t="str">
        <f>IF(Table2[[#This Row],[M5A]]="","",SUM(Table2[[#This Row],[M5A]]-Table2[[#This Row],[M5B_h]]))</f>
        <v/>
      </c>
      <c r="Q291" s="15">
        <f>SUM(Table2[[#This Row],[AWAL]],Table2[[#This Row],[M1B]])</f>
        <v>8</v>
      </c>
      <c r="R291" s="15">
        <f>SUM(Table2[[#This Row],[M2B]],Table2[[#This Row],[M2B_h]])</f>
        <v>8</v>
      </c>
      <c r="S291" s="15">
        <f>SUM(Table2[[#This Row],[M3B]],Table2[[#This Row],[M3B_h]])</f>
        <v>8</v>
      </c>
      <c r="T291" s="15">
        <f>SUM(Table2[[#This Row],[M4B]],Table2[[#This Row],[M4B_h]])</f>
        <v>8</v>
      </c>
    </row>
    <row r="292" spans="1:20">
      <c r="A292" s="14">
        <f>IF(Table2[[#This Row],[TT]]&lt;1,"",COUNT($A$2:$A291)+1)</f>
        <v>257</v>
      </c>
      <c r="B292" s="14" t="str">
        <f>LOWER(SUBSTITUTE(SUBSTITUTE(SUBSTITUTE(SUBSTITUTE(SUBSTITUTE(SUBSTITUTE(SUBSTITUTE(SUBSTITUTE(Table2[[#This Row],[NAMA BARANG]]," ",""),"""",""),"-",""),"/",""),"(",""),")",""),"&amp;",""),",",""))</f>
        <v>bensiacyln62035333</v>
      </c>
      <c r="C292" s="17" t="s">
        <v>2912</v>
      </c>
      <c r="D292" s="29">
        <v>30</v>
      </c>
      <c r="E292" s="29" t="s">
        <v>2913</v>
      </c>
      <c r="F292" s="80">
        <f>IF(Table2[[#This Row],[M5B]]="",Table2[[#This Row],[M5B_h]],SUM(Table2[[#This Row],[M5B_h]],Table2[[#This Row],[M5B]]))</f>
        <v>30</v>
      </c>
      <c r="H292" s="15" t="str">
        <f>IF(Table2[[#This Row],[M1A]]="","",Table2[[#This Row],[M1A]]-Table2[[#This Row],[AWAL]])</f>
        <v/>
      </c>
      <c r="J292" s="15" t="str">
        <f>IF(Table2[[#This Row],[M2A]]="","",SUM(Table2[[#This Row],[M2A]]-Table2[[#This Row],[M2B_h]]))</f>
        <v/>
      </c>
      <c r="L292" s="15" t="str">
        <f>IF(Table2[[#This Row],[M3A]]="","",SUM(Table2[[#This Row],[M3A]]-Table2[[#This Row],[M3B_h]]))</f>
        <v/>
      </c>
      <c r="N292" s="15" t="str">
        <f>IF(Table2[[#This Row],[M4A]]="","",SUM(Table2[[#This Row],[M4A]]-Table2[[#This Row],[M4B_h]]))</f>
        <v/>
      </c>
      <c r="O292" s="15"/>
      <c r="P292" s="15" t="str">
        <f>IF(Table2[[#This Row],[M5A]]="","",SUM(Table2[[#This Row],[M5A]]-Table2[[#This Row],[M5B_h]]))</f>
        <v/>
      </c>
      <c r="Q292" s="15">
        <f>SUM(Table2[[#This Row],[AWAL]],Table2[[#This Row],[M1B]])</f>
        <v>30</v>
      </c>
      <c r="R292" s="15">
        <f>SUM(Table2[[#This Row],[M2B]],Table2[[#This Row],[M2B_h]])</f>
        <v>30</v>
      </c>
      <c r="S292" s="15">
        <f>SUM(Table2[[#This Row],[M3B]],Table2[[#This Row],[M3B_h]])</f>
        <v>30</v>
      </c>
      <c r="T292" s="15">
        <f>SUM(Table2[[#This Row],[M4B]],Table2[[#This Row],[M4B_h]])</f>
        <v>30</v>
      </c>
    </row>
    <row r="293" spans="1:20">
      <c r="A293" s="96">
        <f>IF(Table2[[#This Row],[TT]]&lt;1,"",COUNT($A$2:$A292)+1)</f>
        <v>258</v>
      </c>
      <c r="B293" s="96" t="str">
        <f>LOWER(SUBSTITUTE(SUBSTITUTE(SUBSTITUTE(SUBSTITUTE(SUBSTITUTE(SUBSTITUTE(SUBSTITUTE(SUBSTITUTE(Table2[[#This Row],[NAMA BARANG]]," ",""),"""",""),"-",""),"/",""),"(",""),")",""),"&amp;",""),",",""))</f>
        <v>bensiadadufaktur</v>
      </c>
      <c r="C293" s="97" t="s">
        <v>4182</v>
      </c>
      <c r="D293" s="98"/>
      <c r="E293" s="99" t="s">
        <v>4183</v>
      </c>
      <c r="F293" s="100">
        <f>IF(Table2[[#This Row],[M5B]]="",Table2[[#This Row],[M5B_h]],SUM(Table2[[#This Row],[M5B_h]],Table2[[#This Row],[M5B]]))</f>
        <v>20</v>
      </c>
      <c r="G293" s="101"/>
      <c r="H293" s="102" t="str">
        <f>IF(Table2[[#This Row],[M1A]]="","",Table2[[#This Row],[M1A]]-Table2[[#This Row],[AWAL]])</f>
        <v/>
      </c>
      <c r="I293" s="101">
        <v>20</v>
      </c>
      <c r="J293" s="102">
        <f>IF(Table2[[#This Row],[M2A]]="","",SUM(Table2[[#This Row],[M2A]]-Table2[[#This Row],[M2B_h]]))</f>
        <v>20</v>
      </c>
      <c r="K293" s="101"/>
      <c r="L293" s="102" t="str">
        <f>IF(Table2[[#This Row],[M3A]]="","",SUM(Table2[[#This Row],[M3A]]-Table2[[#This Row],[M3B_h]]))</f>
        <v/>
      </c>
      <c r="M293" s="101"/>
      <c r="N293" s="102" t="str">
        <f>IF(Table2[[#This Row],[M4A]]="","",SUM(Table2[[#This Row],[M4A]]-Table2[[#This Row],[M4B_h]]))</f>
        <v/>
      </c>
      <c r="O293" s="102"/>
      <c r="P293" s="102" t="str">
        <f>IF(Table2[[#This Row],[M5A]]="","",SUM(Table2[[#This Row],[M5A]]-Table2[[#This Row],[M5B_h]]))</f>
        <v/>
      </c>
      <c r="Q293" s="102">
        <f>SUM(Table2[[#This Row],[AWAL]],Table2[[#This Row],[M1B]])</f>
        <v>0</v>
      </c>
      <c r="R293" s="102">
        <f>SUM(Table2[[#This Row],[M2B]],Table2[[#This Row],[M2B_h]])</f>
        <v>20</v>
      </c>
      <c r="S293" s="102">
        <f>SUM(Table2[[#This Row],[M3B]],Table2[[#This Row],[M3B_h]])</f>
        <v>20</v>
      </c>
      <c r="T293" s="102">
        <f>SUM(Table2[[#This Row],[M4B]],Table2[[#This Row],[M4B_h]])</f>
        <v>20</v>
      </c>
    </row>
    <row r="294" spans="1:20">
      <c r="A294" s="12" t="str">
        <f>IF(Table2[[#This Row],[TT]]&lt;1,"",COUNT($A$2:$A293)+1)</f>
        <v/>
      </c>
      <c r="B294" s="12" t="str">
        <f>LOWER(SUBSTITUTE(SUBSTITUTE(SUBSTITUTE(SUBSTITUTE(SUBSTITUTE(SUBSTITUTE(SUBSTITUTE(SUBSTITUTE(Table2[[#This Row],[NAMA BARANG]]," ",""),"""",""),"-",""),"/",""),"(",""),")",""),"&amp;",""),",",""))</f>
        <v>bensiadadusf9939a</v>
      </c>
      <c r="C294" s="18" t="s">
        <v>420</v>
      </c>
      <c r="D294" s="19">
        <v>1</v>
      </c>
      <c r="E294" s="19" t="s">
        <v>248</v>
      </c>
      <c r="F294" s="80">
        <f>IF(Table2[[#This Row],[M5B]]="",Table2[[#This Row],[M5B_h]],SUM(Table2[[#This Row],[M5B_h]],Table2[[#This Row],[M5B]]))</f>
        <v>0</v>
      </c>
      <c r="G294" s="13">
        <v>0</v>
      </c>
      <c r="H294" s="13">
        <f>IF(Table2[[#This Row],[M1A]]="","",Table2[[#This Row],[M1A]]-Table2[[#This Row],[AWAL]])</f>
        <v>-1</v>
      </c>
      <c r="J294" s="13" t="str">
        <f>IF(Table2[[#This Row],[M2A]]="","",SUM(Table2[[#This Row],[M2A]]-Table2[[#This Row],[M2B_h]]))</f>
        <v/>
      </c>
      <c r="L294" s="13" t="str">
        <f>IF(Table2[[#This Row],[M3A]]="","",SUM(Table2[[#This Row],[M3A]]-Table2[[#This Row],[M3B_h]]))</f>
        <v/>
      </c>
      <c r="N294" s="13" t="str">
        <f>IF(Table2[[#This Row],[M4A]]="","",SUM(Table2[[#This Row],[M4A]]-Table2[[#This Row],[M4B_h]]))</f>
        <v/>
      </c>
      <c r="O294" s="15"/>
      <c r="P294" s="15" t="str">
        <f>IF(Table2[[#This Row],[M5A]]="","",SUM(Table2[[#This Row],[M5A]]-Table2[[#This Row],[M5B_h]]))</f>
        <v/>
      </c>
      <c r="Q294" s="15">
        <f>SUM(Table2[[#This Row],[AWAL]],Table2[[#This Row],[M1B]])</f>
        <v>0</v>
      </c>
      <c r="R294" s="15">
        <f>SUM(Table2[[#This Row],[M2B]],Table2[[#This Row],[M2B_h]])</f>
        <v>0</v>
      </c>
      <c r="S294" s="15">
        <f>SUM(Table2[[#This Row],[M3B]],Table2[[#This Row],[M3B_h]])</f>
        <v>0</v>
      </c>
      <c r="T294" s="15">
        <f>SUM(Table2[[#This Row],[M4B]],Table2[[#This Row],[M4B_h]])</f>
        <v>0</v>
      </c>
    </row>
    <row r="295" spans="1:20">
      <c r="A295" s="12">
        <f>IF(Table2[[#This Row],[TT]]&lt;1,"",COUNT($A$2:$A294)+1)</f>
        <v>259</v>
      </c>
      <c r="B295" s="96" t="str">
        <f>LOWER(SUBSTITUTE(SUBSTITUTE(SUBSTITUTE(SUBSTITUTE(SUBSTITUTE(SUBSTITUTE(SUBSTITUTE(SUBSTITUTE(Table2[[#This Row],[NAMA BARANG]]," ",""),"""",""),"-",""),"/",""),"(",""),")",""),"&amp;",""),",",""))</f>
        <v>bensiadollar</v>
      </c>
      <c r="C295" s="18" t="s">
        <v>421</v>
      </c>
      <c r="D295" s="19">
        <v>1</v>
      </c>
      <c r="E295" s="19" t="s">
        <v>422</v>
      </c>
      <c r="F295" s="80">
        <f>IF(Table2[[#This Row],[M5B]]="",Table2[[#This Row],[M5B_h]],SUM(Table2[[#This Row],[M5B_h]],Table2[[#This Row],[M5B]]))</f>
        <v>1</v>
      </c>
      <c r="H295" s="13" t="str">
        <f>IF(Table2[[#This Row],[M1A]]="","",Table2[[#This Row],[M1A]]-Table2[[#This Row],[AWAL]])</f>
        <v/>
      </c>
      <c r="J295" s="13" t="str">
        <f>IF(Table2[[#This Row],[M2A]]="","",SUM(Table2[[#This Row],[M2A]]-Table2[[#This Row],[M2B_h]]))</f>
        <v/>
      </c>
      <c r="L295" s="13" t="str">
        <f>IF(Table2[[#This Row],[M3A]]="","",SUM(Table2[[#This Row],[M3A]]-Table2[[#This Row],[M3B_h]]))</f>
        <v/>
      </c>
      <c r="N295" s="13" t="str">
        <f>IF(Table2[[#This Row],[M4A]]="","",SUM(Table2[[#This Row],[M4A]]-Table2[[#This Row],[M4B_h]]))</f>
        <v/>
      </c>
      <c r="O295" s="15"/>
      <c r="P295" s="15" t="str">
        <f>IF(Table2[[#This Row],[M5A]]="","",SUM(Table2[[#This Row],[M5A]]-Table2[[#This Row],[M5B_h]]))</f>
        <v/>
      </c>
      <c r="Q295" s="15">
        <f>SUM(Table2[[#This Row],[AWAL]],Table2[[#This Row],[M1B]])</f>
        <v>1</v>
      </c>
      <c r="R295" s="15">
        <f>SUM(Table2[[#This Row],[M2B]],Table2[[#This Row],[M2B_h]])</f>
        <v>1</v>
      </c>
      <c r="S295" s="15">
        <f>SUM(Table2[[#This Row],[M3B]],Table2[[#This Row],[M3B_h]])</f>
        <v>1</v>
      </c>
      <c r="T295" s="15">
        <f>SUM(Table2[[#This Row],[M4B]],Table2[[#This Row],[M4B_h]])</f>
        <v>1</v>
      </c>
    </row>
    <row r="296" spans="1:20">
      <c r="A296" s="12">
        <f>IF(Table2[[#This Row],[TT]]&lt;1,"",COUNT($A$2:$A295)+1)</f>
        <v>260</v>
      </c>
      <c r="B296" s="96" t="str">
        <f>LOWER(SUBSTITUTE(SUBSTITUTE(SUBSTITUTE(SUBSTITUTE(SUBSTITUTE(SUBSTITUTE(SUBSTITUTE(SUBSTITUTE(Table2[[#This Row],[NAMA BARANG]]," ",""),"""",""),"-",""),"/",""),"(",""),")",""),"&amp;",""),",",""))</f>
        <v>bensialt131130pc36</v>
      </c>
      <c r="C296" s="18" t="s">
        <v>423</v>
      </c>
      <c r="D296" s="19">
        <v>11</v>
      </c>
      <c r="E296" s="19" t="s">
        <v>240</v>
      </c>
      <c r="F296" s="80">
        <f>IF(Table2[[#This Row],[M5B]]="",Table2[[#This Row],[M5B_h]],SUM(Table2[[#This Row],[M5B_h]],Table2[[#This Row],[M5B]]))</f>
        <v>11</v>
      </c>
      <c r="H296" s="13" t="str">
        <f>IF(Table2[[#This Row],[M1A]]="","",Table2[[#This Row],[M1A]]-Table2[[#This Row],[AWAL]])</f>
        <v/>
      </c>
      <c r="J296" s="13" t="str">
        <f>IF(Table2[[#This Row],[M2A]]="","",SUM(Table2[[#This Row],[M2A]]-Table2[[#This Row],[M2B_h]]))</f>
        <v/>
      </c>
      <c r="L296" s="13" t="str">
        <f>IF(Table2[[#This Row],[M3A]]="","",SUM(Table2[[#This Row],[M3A]]-Table2[[#This Row],[M3B_h]]))</f>
        <v/>
      </c>
      <c r="N296" s="13" t="str">
        <f>IF(Table2[[#This Row],[M4A]]="","",SUM(Table2[[#This Row],[M4A]]-Table2[[#This Row],[M4B_h]]))</f>
        <v/>
      </c>
      <c r="O296" s="15"/>
      <c r="P296" s="15" t="str">
        <f>IF(Table2[[#This Row],[M5A]]="","",SUM(Table2[[#This Row],[M5A]]-Table2[[#This Row],[M5B_h]]))</f>
        <v/>
      </c>
      <c r="Q296" s="15">
        <f>SUM(Table2[[#This Row],[AWAL]],Table2[[#This Row],[M1B]])</f>
        <v>11</v>
      </c>
      <c r="R296" s="15">
        <f>SUM(Table2[[#This Row],[M2B]],Table2[[#This Row],[M2B_h]])</f>
        <v>11</v>
      </c>
      <c r="S296" s="15">
        <f>SUM(Table2[[#This Row],[M3B]],Table2[[#This Row],[M3B_h]])</f>
        <v>11</v>
      </c>
      <c r="T296" s="15">
        <f>SUM(Table2[[#This Row],[M4B]],Table2[[#This Row],[M4B_h]])</f>
        <v>11</v>
      </c>
    </row>
    <row r="297" spans="1:20">
      <c r="A297" s="12">
        <f>IF(Table2[[#This Row],[TT]]&lt;1,"",COUNT($A$2:$A296)+1)</f>
        <v>261</v>
      </c>
      <c r="B297" s="96" t="str">
        <f>LOWER(SUBSTITUTE(SUBSTITUTE(SUBSTITUTE(SUBSTITUTE(SUBSTITUTE(SUBSTITUTE(SUBSTITUTE(SUBSTITUTE(Table2[[#This Row],[NAMA BARANG]]," ",""),"""",""),"-",""),"/",""),"(",""),")",""),"&amp;",""),",",""))</f>
        <v>bensiapluit9925a</v>
      </c>
      <c r="C297" s="18" t="s">
        <v>424</v>
      </c>
      <c r="D297" s="19">
        <v>1</v>
      </c>
      <c r="E297" s="19" t="s">
        <v>93</v>
      </c>
      <c r="F297" s="80">
        <f>IF(Table2[[#This Row],[M5B]]="",Table2[[#This Row],[M5B_h]],SUM(Table2[[#This Row],[M5B_h]],Table2[[#This Row],[M5B]]))</f>
        <v>1</v>
      </c>
      <c r="H297" s="13" t="str">
        <f>IF(Table2[[#This Row],[M1A]]="","",Table2[[#This Row],[M1A]]-Table2[[#This Row],[AWAL]])</f>
        <v/>
      </c>
      <c r="J297" s="13" t="str">
        <f>IF(Table2[[#This Row],[M2A]]="","",SUM(Table2[[#This Row],[M2A]]-Table2[[#This Row],[M2B_h]]))</f>
        <v/>
      </c>
      <c r="L297" s="13" t="str">
        <f>IF(Table2[[#This Row],[M3A]]="","",SUM(Table2[[#This Row],[M3A]]-Table2[[#This Row],[M3B_h]]))</f>
        <v/>
      </c>
      <c r="N297" s="13" t="str">
        <f>IF(Table2[[#This Row],[M4A]]="","",SUM(Table2[[#This Row],[M4A]]-Table2[[#This Row],[M4B_h]]))</f>
        <v/>
      </c>
      <c r="O297" s="15"/>
      <c r="P297" s="15" t="str">
        <f>IF(Table2[[#This Row],[M5A]]="","",SUM(Table2[[#This Row],[M5A]]-Table2[[#This Row],[M5B_h]]))</f>
        <v/>
      </c>
      <c r="Q297" s="15">
        <f>SUM(Table2[[#This Row],[AWAL]],Table2[[#This Row],[M1B]])</f>
        <v>1</v>
      </c>
      <c r="R297" s="15">
        <f>SUM(Table2[[#This Row],[M2B]],Table2[[#This Row],[M2B_h]])</f>
        <v>1</v>
      </c>
      <c r="S297" s="15">
        <f>SUM(Table2[[#This Row],[M3B]],Table2[[#This Row],[M3B_h]])</f>
        <v>1</v>
      </c>
      <c r="T297" s="15">
        <f>SUM(Table2[[#This Row],[M4B]],Table2[[#This Row],[M4B_h]])</f>
        <v>1</v>
      </c>
    </row>
    <row r="298" spans="1:20">
      <c r="A298" s="12">
        <f>IF(Table2[[#This Row],[TT]]&lt;1,"",COUNT($A$2:$A297)+1)</f>
        <v>262</v>
      </c>
      <c r="B298" s="12" t="str">
        <f>LOWER(SUBSTITUTE(SUBSTITUTE(SUBSTITUTE(SUBSTITUTE(SUBSTITUTE(SUBSTITUTE(SUBSTITUTE(SUBSTITUTE(Table2[[#This Row],[NAMA BARANG]]," ",""),"""",""),"-",""),"/",""),"(",""),")",""),"&amp;",""),",",""))</f>
        <v>bensiasf9925apluit42f</v>
      </c>
      <c r="C298" s="18" t="s">
        <v>425</v>
      </c>
      <c r="D298" s="19">
        <v>2</v>
      </c>
      <c r="E298" s="19" t="s">
        <v>93</v>
      </c>
      <c r="F298" s="80">
        <f>IF(Table2[[#This Row],[M5B]]="",Table2[[#This Row],[M5B_h]],SUM(Table2[[#This Row],[M5B_h]],Table2[[#This Row],[M5B]]))</f>
        <v>2</v>
      </c>
      <c r="H298" s="13" t="str">
        <f>IF(Table2[[#This Row],[M1A]]="","",Table2[[#This Row],[M1A]]-Table2[[#This Row],[AWAL]])</f>
        <v/>
      </c>
      <c r="J298" s="13" t="str">
        <f>IF(Table2[[#This Row],[M2A]]="","",SUM(Table2[[#This Row],[M2A]]-Table2[[#This Row],[M2B_h]]))</f>
        <v/>
      </c>
      <c r="L298" s="13" t="str">
        <f>IF(Table2[[#This Row],[M3A]]="","",SUM(Table2[[#This Row],[M3A]]-Table2[[#This Row],[M3B_h]]))</f>
        <v/>
      </c>
      <c r="N298" s="13" t="str">
        <f>IF(Table2[[#This Row],[M4A]]="","",SUM(Table2[[#This Row],[M4A]]-Table2[[#This Row],[M4B_h]]))</f>
        <v/>
      </c>
      <c r="O298" s="15"/>
      <c r="P298" s="15" t="str">
        <f>IF(Table2[[#This Row],[M5A]]="","",SUM(Table2[[#This Row],[M5A]]-Table2[[#This Row],[M5B_h]]))</f>
        <v/>
      </c>
      <c r="Q298" s="15">
        <f>SUM(Table2[[#This Row],[AWAL]],Table2[[#This Row],[M1B]])</f>
        <v>2</v>
      </c>
      <c r="R298" s="15">
        <f>SUM(Table2[[#This Row],[M2B]],Table2[[#This Row],[M2B_h]])</f>
        <v>2</v>
      </c>
      <c r="S298" s="15">
        <f>SUM(Table2[[#This Row],[M3B]],Table2[[#This Row],[M3B_h]])</f>
        <v>2</v>
      </c>
      <c r="T298" s="15">
        <f>SUM(Table2[[#This Row],[M4B]],Table2[[#This Row],[M4B_h]])</f>
        <v>2</v>
      </c>
    </row>
    <row r="299" spans="1:20">
      <c r="A299" s="12">
        <f>IF(Table2[[#This Row],[TT]]&lt;1,"",COUNT($A$2:$A298)+1)</f>
        <v>263</v>
      </c>
      <c r="B299" s="12" t="str">
        <f>LOWER(SUBSTITUTE(SUBSTITUTE(SUBSTITUTE(SUBSTITUTE(SUBSTITUTE(SUBSTITUTE(SUBSTITUTE(SUBSTITUTE(Table2[[#This Row],[NAMA BARANG]]," ",""),"""",""),"-",""),"/",""),"(",""),")",""),"&amp;",""),",",""))</f>
        <v>bensiasf9925btangan42f</v>
      </c>
      <c r="C299" s="25" t="s">
        <v>426</v>
      </c>
      <c r="D299" s="26">
        <v>4</v>
      </c>
      <c r="E299" s="26" t="s">
        <v>93</v>
      </c>
      <c r="F299" s="80">
        <f>IF(Table2[[#This Row],[M5B]]="",Table2[[#This Row],[M5B_h]],SUM(Table2[[#This Row],[M5B_h]],Table2[[#This Row],[M5B]]))</f>
        <v>4</v>
      </c>
      <c r="H299" s="13" t="str">
        <f>IF(Table2[[#This Row],[M1A]]="","",Table2[[#This Row],[M1A]]-Table2[[#This Row],[AWAL]])</f>
        <v/>
      </c>
      <c r="J299" s="13" t="str">
        <f>IF(Table2[[#This Row],[M2A]]="","",SUM(Table2[[#This Row],[M2A]]-Table2[[#This Row],[M2B_h]]))</f>
        <v/>
      </c>
      <c r="L299" s="13" t="str">
        <f>IF(Table2[[#This Row],[M3A]]="","",SUM(Table2[[#This Row],[M3A]]-Table2[[#This Row],[M3B_h]]))</f>
        <v/>
      </c>
      <c r="N299" s="13" t="str">
        <f>IF(Table2[[#This Row],[M4A]]="","",SUM(Table2[[#This Row],[M4A]]-Table2[[#This Row],[M4B_h]]))</f>
        <v/>
      </c>
      <c r="O299" s="15"/>
      <c r="P299" s="15" t="str">
        <f>IF(Table2[[#This Row],[M5A]]="","",SUM(Table2[[#This Row],[M5A]]-Table2[[#This Row],[M5B_h]]))</f>
        <v/>
      </c>
      <c r="Q299" s="15">
        <f>SUM(Table2[[#This Row],[AWAL]],Table2[[#This Row],[M1B]])</f>
        <v>4</v>
      </c>
      <c r="R299" s="15">
        <f>SUM(Table2[[#This Row],[M2B]],Table2[[#This Row],[M2B_h]])</f>
        <v>4</v>
      </c>
      <c r="S299" s="15">
        <f>SUM(Table2[[#This Row],[M3B]],Table2[[#This Row],[M3B_h]])</f>
        <v>4</v>
      </c>
      <c r="T299" s="15">
        <f>SUM(Table2[[#This Row],[M4B]],Table2[[#This Row],[M4B_h]])</f>
        <v>4</v>
      </c>
    </row>
    <row r="300" spans="1:20">
      <c r="A300" s="12">
        <f>IF(Table2[[#This Row],[TT]]&lt;1,"",COUNT($A$2:$A299)+1)</f>
        <v>264</v>
      </c>
      <c r="B300" s="12" t="str">
        <f>LOWER(SUBSTITUTE(SUBSTITUTE(SUBSTITUTE(SUBSTITUTE(SUBSTITUTE(SUBSTITUTE(SUBSTITUTE(SUBSTITUTE(Table2[[#This Row],[NAMA BARANG]]," ",""),"""",""),"-",""),"/",""),"(",""),")",""),"&amp;",""),",",""))</f>
        <v>bensiasf9925cbiasa</v>
      </c>
      <c r="C300" s="18" t="s">
        <v>427</v>
      </c>
      <c r="D300" s="19">
        <v>1</v>
      </c>
      <c r="E300" s="19" t="s">
        <v>428</v>
      </c>
      <c r="F300" s="80">
        <f>IF(Table2[[#This Row],[M5B]]="",Table2[[#This Row],[M5B_h]],SUM(Table2[[#This Row],[M5B_h]],Table2[[#This Row],[M5B]]))</f>
        <v>1</v>
      </c>
      <c r="H300" s="13" t="str">
        <f>IF(Table2[[#This Row],[M1A]]="","",Table2[[#This Row],[M1A]]-Table2[[#This Row],[AWAL]])</f>
        <v/>
      </c>
      <c r="J300" s="13" t="str">
        <f>IF(Table2[[#This Row],[M2A]]="","",SUM(Table2[[#This Row],[M2A]]-Table2[[#This Row],[M2B_h]]))</f>
        <v/>
      </c>
      <c r="L300" s="13" t="str">
        <f>IF(Table2[[#This Row],[M3A]]="","",SUM(Table2[[#This Row],[M3A]]-Table2[[#This Row],[M3B_h]]))</f>
        <v/>
      </c>
      <c r="N300" s="13" t="str">
        <f>IF(Table2[[#This Row],[M4A]]="","",SUM(Table2[[#This Row],[M4A]]-Table2[[#This Row],[M4B_h]]))</f>
        <v/>
      </c>
      <c r="O300" s="15"/>
      <c r="P300" s="15" t="str">
        <f>IF(Table2[[#This Row],[M5A]]="","",SUM(Table2[[#This Row],[M5A]]-Table2[[#This Row],[M5B_h]]))</f>
        <v/>
      </c>
      <c r="Q300" s="15">
        <f>SUM(Table2[[#This Row],[AWAL]],Table2[[#This Row],[M1B]])</f>
        <v>1</v>
      </c>
      <c r="R300" s="15">
        <f>SUM(Table2[[#This Row],[M2B]],Table2[[#This Row],[M2B_h]])</f>
        <v>1</v>
      </c>
      <c r="S300" s="15">
        <f>SUM(Table2[[#This Row],[M3B]],Table2[[#This Row],[M3B_h]])</f>
        <v>1</v>
      </c>
      <c r="T300" s="15">
        <f>SUM(Table2[[#This Row],[M4B]],Table2[[#This Row],[M4B_h]])</f>
        <v>1</v>
      </c>
    </row>
    <row r="301" spans="1:20">
      <c r="A301" s="12">
        <f>IF(Table2[[#This Row],[TT]]&lt;1,"",COUNT($A$2:$A300)+1)</f>
        <v>265</v>
      </c>
      <c r="B301" s="12" t="str">
        <f>LOWER(SUBSTITUTE(SUBSTITUTE(SUBSTITUTE(SUBSTITUTE(SUBSTITUTE(SUBSTITUTE(SUBSTITUTE(SUBSTITUTE(Table2[[#This Row],[NAMA BARANG]]," ",""),"""",""),"-",""),"/",""),"(",""),")",""),"&amp;",""),",",""))</f>
        <v>bensiasf9925cfaktur</v>
      </c>
      <c r="C301" s="18" t="s">
        <v>429</v>
      </c>
      <c r="D301" s="19">
        <v>9</v>
      </c>
      <c r="E301" s="19" t="s">
        <v>93</v>
      </c>
      <c r="F301" s="80">
        <f>IF(Table2[[#This Row],[M5B]]="",Table2[[#This Row],[M5B_h]],SUM(Table2[[#This Row],[M5B_h]],Table2[[#This Row],[M5B]]))</f>
        <v>9</v>
      </c>
      <c r="H301" s="13" t="str">
        <f>IF(Table2[[#This Row],[M1A]]="","",Table2[[#This Row],[M1A]]-Table2[[#This Row],[AWAL]])</f>
        <v/>
      </c>
      <c r="J301" s="13" t="str">
        <f>IF(Table2[[#This Row],[M2A]]="","",SUM(Table2[[#This Row],[M2A]]-Table2[[#This Row],[M2B_h]]))</f>
        <v/>
      </c>
      <c r="L301" s="13" t="str">
        <f>IF(Table2[[#This Row],[M3A]]="","",SUM(Table2[[#This Row],[M3A]]-Table2[[#This Row],[M3B_h]]))</f>
        <v/>
      </c>
      <c r="N301" s="13" t="str">
        <f>IF(Table2[[#This Row],[M4A]]="","",SUM(Table2[[#This Row],[M4A]]-Table2[[#This Row],[M4B_h]]))</f>
        <v/>
      </c>
      <c r="O301" s="15"/>
      <c r="P301" s="15" t="str">
        <f>IF(Table2[[#This Row],[M5A]]="","",SUM(Table2[[#This Row],[M5A]]-Table2[[#This Row],[M5B_h]]))</f>
        <v/>
      </c>
      <c r="Q301" s="15">
        <f>SUM(Table2[[#This Row],[AWAL]],Table2[[#This Row],[M1B]])</f>
        <v>9</v>
      </c>
      <c r="R301" s="15">
        <f>SUM(Table2[[#This Row],[M2B]],Table2[[#This Row],[M2B_h]])</f>
        <v>9</v>
      </c>
      <c r="S301" s="15">
        <f>SUM(Table2[[#This Row],[M3B]],Table2[[#This Row],[M3B_h]])</f>
        <v>9</v>
      </c>
      <c r="T301" s="15">
        <f>SUM(Table2[[#This Row],[M4B]],Table2[[#This Row],[M4B_h]])</f>
        <v>9</v>
      </c>
    </row>
    <row r="302" spans="1:20">
      <c r="A302" s="12">
        <f>IF(Table2[[#This Row],[TT]]&lt;1,"",COUNT($A$2:$A301)+1)</f>
        <v>266</v>
      </c>
      <c r="B302" s="12" t="str">
        <f>LOWER(SUBSTITUTE(SUBSTITUTE(SUBSTITUTE(SUBSTITUTE(SUBSTITUTE(SUBSTITUTE(SUBSTITUTE(SUBSTITUTE(Table2[[#This Row],[NAMA BARANG]]," ",""),"""",""),"-",""),"/",""),"(",""),")",""),"&amp;",""),",",""))</f>
        <v>bensiasf9925csendok42biasa</v>
      </c>
      <c r="C302" s="18" t="s">
        <v>430</v>
      </c>
      <c r="D302" s="19">
        <v>19</v>
      </c>
      <c r="E302" s="19" t="s">
        <v>93</v>
      </c>
      <c r="F302" s="80">
        <f>IF(Table2[[#This Row],[M5B]]="",Table2[[#This Row],[M5B_h]],SUM(Table2[[#This Row],[M5B_h]],Table2[[#This Row],[M5B]]))</f>
        <v>19</v>
      </c>
      <c r="H302" s="13" t="str">
        <f>IF(Table2[[#This Row],[M1A]]="","",Table2[[#This Row],[M1A]]-Table2[[#This Row],[AWAL]])</f>
        <v/>
      </c>
      <c r="J302" s="13" t="str">
        <f>IF(Table2[[#This Row],[M2A]]="","",SUM(Table2[[#This Row],[M2A]]-Table2[[#This Row],[M2B_h]]))</f>
        <v/>
      </c>
      <c r="L302" s="13" t="str">
        <f>IF(Table2[[#This Row],[M3A]]="","",SUM(Table2[[#This Row],[M3A]]-Table2[[#This Row],[M3B_h]]))</f>
        <v/>
      </c>
      <c r="N302" s="13" t="str">
        <f>IF(Table2[[#This Row],[M4A]]="","",SUM(Table2[[#This Row],[M4A]]-Table2[[#This Row],[M4B_h]]))</f>
        <v/>
      </c>
      <c r="O302" s="15"/>
      <c r="P302" s="15" t="str">
        <f>IF(Table2[[#This Row],[M5A]]="","",SUM(Table2[[#This Row],[M5A]]-Table2[[#This Row],[M5B_h]]))</f>
        <v/>
      </c>
      <c r="Q302" s="15">
        <f>SUM(Table2[[#This Row],[AWAL]],Table2[[#This Row],[M1B]])</f>
        <v>19</v>
      </c>
      <c r="R302" s="15">
        <f>SUM(Table2[[#This Row],[M2B]],Table2[[#This Row],[M2B_h]])</f>
        <v>19</v>
      </c>
      <c r="S302" s="15">
        <f>SUM(Table2[[#This Row],[M3B]],Table2[[#This Row],[M3B_h]])</f>
        <v>19</v>
      </c>
      <c r="T302" s="15">
        <f>SUM(Table2[[#This Row],[M4B]],Table2[[#This Row],[M4B_h]])</f>
        <v>19</v>
      </c>
    </row>
    <row r="303" spans="1:20">
      <c r="A303" s="12">
        <f>IF(Table2[[#This Row],[TT]]&lt;1,"",COUNT($A$2:$A302)+1)</f>
        <v>267</v>
      </c>
      <c r="B303" s="12" t="str">
        <f>LOWER(SUBSTITUTE(SUBSTITUTE(SUBSTITUTE(SUBSTITUTE(SUBSTITUTE(SUBSTITUTE(SUBSTITUTE(SUBSTITUTE(Table2[[#This Row],[NAMA BARANG]]," ",""),"""",""),"-",""),"/",""),"(",""),")",""),"&amp;",""),",",""))</f>
        <v>bensiazc105pluit</v>
      </c>
      <c r="C303" s="18" t="s">
        <v>431</v>
      </c>
      <c r="D303" s="19">
        <v>5</v>
      </c>
      <c r="E303" s="19" t="s">
        <v>243</v>
      </c>
      <c r="F303" s="80">
        <f>IF(Table2[[#This Row],[M5B]]="",Table2[[#This Row],[M5B_h]],SUM(Table2[[#This Row],[M5B_h]],Table2[[#This Row],[M5B]]))</f>
        <v>5</v>
      </c>
      <c r="H303" s="13" t="str">
        <f>IF(Table2[[#This Row],[M1A]]="","",Table2[[#This Row],[M1A]]-Table2[[#This Row],[AWAL]])</f>
        <v/>
      </c>
      <c r="J303" s="13" t="str">
        <f>IF(Table2[[#This Row],[M2A]]="","",SUM(Table2[[#This Row],[M2A]]-Table2[[#This Row],[M2B_h]]))</f>
        <v/>
      </c>
      <c r="L303" s="13" t="str">
        <f>IF(Table2[[#This Row],[M3A]]="","",SUM(Table2[[#This Row],[M3A]]-Table2[[#This Row],[M3B_h]]))</f>
        <v/>
      </c>
      <c r="N303" s="13" t="str">
        <f>IF(Table2[[#This Row],[M4A]]="","",SUM(Table2[[#This Row],[M4A]]-Table2[[#This Row],[M4B_h]]))</f>
        <v/>
      </c>
      <c r="O303" s="15"/>
      <c r="P303" s="15" t="str">
        <f>IF(Table2[[#This Row],[M5A]]="","",SUM(Table2[[#This Row],[M5A]]-Table2[[#This Row],[M5B_h]]))</f>
        <v/>
      </c>
      <c r="Q303" s="15">
        <f>SUM(Table2[[#This Row],[AWAL]],Table2[[#This Row],[M1B]])</f>
        <v>5</v>
      </c>
      <c r="R303" s="15">
        <f>SUM(Table2[[#This Row],[M2B]],Table2[[#This Row],[M2B_h]])</f>
        <v>5</v>
      </c>
      <c r="S303" s="15">
        <f>SUM(Table2[[#This Row],[M3B]],Table2[[#This Row],[M3B_h]])</f>
        <v>5</v>
      </c>
      <c r="T303" s="15">
        <f>SUM(Table2[[#This Row],[M4B]],Table2[[#This Row],[M4B_h]])</f>
        <v>5</v>
      </c>
    </row>
    <row r="304" spans="1:20">
      <c r="A304" s="12">
        <f>IF(Table2[[#This Row],[TT]]&lt;1,"",COUNT($A$2:$A303)+1)</f>
        <v>268</v>
      </c>
      <c r="B304" s="12" t="str">
        <f>LOWER(SUBSTITUTE(SUBSTITUTE(SUBSTITUTE(SUBSTITUTE(SUBSTITUTE(SUBSTITUTE(SUBSTITUTE(SUBSTITUTE(Table2[[#This Row],[NAMA BARANG]]," ",""),"""",""),"-",""),"/",""),"(",""),")",""),"&amp;",""),",",""))</f>
        <v>bensiazc131fan30boxisi48</v>
      </c>
      <c r="C304" s="18" t="s">
        <v>432</v>
      </c>
      <c r="D304" s="19">
        <v>24</v>
      </c>
      <c r="E304" s="19" t="s">
        <v>243</v>
      </c>
      <c r="F304" s="80">
        <f>IF(Table2[[#This Row],[M5B]]="",Table2[[#This Row],[M5B_h]],SUM(Table2[[#This Row],[M5B_h]],Table2[[#This Row],[M5B]]))</f>
        <v>24</v>
      </c>
      <c r="H304" s="13" t="str">
        <f>IF(Table2[[#This Row],[M1A]]="","",Table2[[#This Row],[M1A]]-Table2[[#This Row],[AWAL]])</f>
        <v/>
      </c>
      <c r="J304" s="13" t="str">
        <f>IF(Table2[[#This Row],[M2A]]="","",SUM(Table2[[#This Row],[M2A]]-Table2[[#This Row],[M2B_h]]))</f>
        <v/>
      </c>
      <c r="L304" s="13" t="str">
        <f>IF(Table2[[#This Row],[M3A]]="","",SUM(Table2[[#This Row],[M3A]]-Table2[[#This Row],[M3B_h]]))</f>
        <v/>
      </c>
      <c r="N304" s="13" t="str">
        <f>IF(Table2[[#This Row],[M4A]]="","",SUM(Table2[[#This Row],[M4A]]-Table2[[#This Row],[M4B_h]]))</f>
        <v/>
      </c>
      <c r="O304" s="15"/>
      <c r="P304" s="15" t="str">
        <f>IF(Table2[[#This Row],[M5A]]="","",SUM(Table2[[#This Row],[M5A]]-Table2[[#This Row],[M5B_h]]))</f>
        <v/>
      </c>
      <c r="Q304" s="15">
        <f>SUM(Table2[[#This Row],[AWAL]],Table2[[#This Row],[M1B]])</f>
        <v>24</v>
      </c>
      <c r="R304" s="15">
        <f>SUM(Table2[[#This Row],[M2B]],Table2[[#This Row],[M2B_h]])</f>
        <v>24</v>
      </c>
      <c r="S304" s="15">
        <f>SUM(Table2[[#This Row],[M3B]],Table2[[#This Row],[M3B_h]])</f>
        <v>24</v>
      </c>
      <c r="T304" s="15">
        <f>SUM(Table2[[#This Row],[M4B]],Table2[[#This Row],[M4B_h]])</f>
        <v>24</v>
      </c>
    </row>
    <row r="305" spans="1:20">
      <c r="A305" s="12">
        <f>IF(Table2[[#This Row],[TT]]&lt;1,"",COUNT($A$2:$A304)+1)</f>
        <v>269</v>
      </c>
      <c r="B305" s="12" t="str">
        <f>LOWER(SUBSTITUTE(SUBSTITUTE(SUBSTITUTE(SUBSTITUTE(SUBSTITUTE(SUBSTITUTE(SUBSTITUTE(SUBSTITUTE(Table2[[#This Row],[NAMA BARANG]]," ",""),"""",""),"-",""),"/",""),"(",""),")",""),"&amp;",""),",",""))</f>
        <v>bensiazc993750</v>
      </c>
      <c r="C305" s="18" t="s">
        <v>433</v>
      </c>
      <c r="D305" s="19">
        <v>23</v>
      </c>
      <c r="E305" s="19" t="s">
        <v>345</v>
      </c>
      <c r="F305" s="80">
        <f>IF(Table2[[#This Row],[M5B]]="",Table2[[#This Row],[M5B_h]],SUM(Table2[[#This Row],[M5B_h]],Table2[[#This Row],[M5B]]))</f>
        <v>23</v>
      </c>
      <c r="H305" s="13" t="str">
        <f>IF(Table2[[#This Row],[M1A]]="","",Table2[[#This Row],[M1A]]-Table2[[#This Row],[AWAL]])</f>
        <v/>
      </c>
      <c r="J305" s="13" t="str">
        <f>IF(Table2[[#This Row],[M2A]]="","",SUM(Table2[[#This Row],[M2A]]-Table2[[#This Row],[M2B_h]]))</f>
        <v/>
      </c>
      <c r="L305" s="13" t="str">
        <f>IF(Table2[[#This Row],[M3A]]="","",SUM(Table2[[#This Row],[M3A]]-Table2[[#This Row],[M3B_h]]))</f>
        <v/>
      </c>
      <c r="N305" s="13" t="str">
        <f>IF(Table2[[#This Row],[M4A]]="","",SUM(Table2[[#This Row],[M4A]]-Table2[[#This Row],[M4B_h]]))</f>
        <v/>
      </c>
      <c r="O305" s="15"/>
      <c r="P305" s="15" t="str">
        <f>IF(Table2[[#This Row],[M5A]]="","",SUM(Table2[[#This Row],[M5A]]-Table2[[#This Row],[M5B_h]]))</f>
        <v/>
      </c>
      <c r="Q305" s="15">
        <f>SUM(Table2[[#This Row],[AWAL]],Table2[[#This Row],[M1B]])</f>
        <v>23</v>
      </c>
      <c r="R305" s="15">
        <f>SUM(Table2[[#This Row],[M2B]],Table2[[#This Row],[M2B_h]])</f>
        <v>23</v>
      </c>
      <c r="S305" s="15">
        <f>SUM(Table2[[#This Row],[M3B]],Table2[[#This Row],[M3B_h]])</f>
        <v>23</v>
      </c>
      <c r="T305" s="15">
        <f>SUM(Table2[[#This Row],[M4B]],Table2[[#This Row],[M4B_h]])</f>
        <v>23</v>
      </c>
    </row>
    <row r="306" spans="1:20">
      <c r="A306" s="12">
        <f>IF(Table2[[#This Row],[TT]]&lt;1,"",COUNT($A$2:$A305)+1)</f>
        <v>270</v>
      </c>
      <c r="B306" s="12" t="str">
        <f>LOWER(SUBSTITUTE(SUBSTITUTE(SUBSTITUTE(SUBSTITUTE(SUBSTITUTE(SUBSTITUTE(SUBSTITUTE(SUBSTITUTE(Table2[[#This Row],[NAMA BARANG]]," ",""),"""",""),"-",""),"/",""),"(",""),")",""),"&amp;",""),",",""))</f>
        <v>binderclip111flower48</v>
      </c>
      <c r="C306" s="18" t="s">
        <v>4050</v>
      </c>
      <c r="D306" s="19">
        <v>2</v>
      </c>
      <c r="E306" s="19" t="s">
        <v>370</v>
      </c>
      <c r="F306" s="80">
        <f>IF(Table2[[#This Row],[M5B]]="",Table2[[#This Row],[M5B_h]],SUM(Table2[[#This Row],[M5B_h]],Table2[[#This Row],[M5B]]))</f>
        <v>1</v>
      </c>
      <c r="H306" s="13" t="str">
        <f>IF(Table2[[#This Row],[M1A]]="","",Table2[[#This Row],[M1A]]-Table2[[#This Row],[AWAL]])</f>
        <v/>
      </c>
      <c r="I306" s="13">
        <v>1</v>
      </c>
      <c r="J306" s="13">
        <f>IF(Table2[[#This Row],[M2A]]="","",SUM(Table2[[#This Row],[M2A]]-Table2[[#This Row],[M2B_h]]))</f>
        <v>-1</v>
      </c>
      <c r="L306" s="13" t="str">
        <f>IF(Table2[[#This Row],[M3A]]="","",SUM(Table2[[#This Row],[M3A]]-Table2[[#This Row],[M3B_h]]))</f>
        <v/>
      </c>
      <c r="N306" s="13" t="str">
        <f>IF(Table2[[#This Row],[M4A]]="","",SUM(Table2[[#This Row],[M4A]]-Table2[[#This Row],[M4B_h]]))</f>
        <v/>
      </c>
      <c r="O306" s="15"/>
      <c r="P306" s="15" t="str">
        <f>IF(Table2[[#This Row],[M5A]]="","",SUM(Table2[[#This Row],[M5A]]-Table2[[#This Row],[M5B_h]]))</f>
        <v/>
      </c>
      <c r="Q306" s="15">
        <f>SUM(Table2[[#This Row],[AWAL]],Table2[[#This Row],[M1B]])</f>
        <v>2</v>
      </c>
      <c r="R306" s="15">
        <f>SUM(Table2[[#This Row],[M2B]],Table2[[#This Row],[M2B_h]])</f>
        <v>1</v>
      </c>
      <c r="S306" s="15">
        <f>SUM(Table2[[#This Row],[M3B]],Table2[[#This Row],[M3B_h]])</f>
        <v>1</v>
      </c>
      <c r="T306" s="15">
        <f>SUM(Table2[[#This Row],[M4B]],Table2[[#This Row],[M4B_h]])</f>
        <v>1</v>
      </c>
    </row>
    <row r="307" spans="1:20">
      <c r="A307" s="12">
        <f>IF(Table2[[#This Row],[TT]]&lt;1,"",COUNT($A$2:$A306)+1)</f>
        <v>271</v>
      </c>
      <c r="B307" s="12" t="str">
        <f>LOWER(SUBSTITUTE(SUBSTITUTE(SUBSTITUTE(SUBSTITUTE(SUBSTITUTE(SUBSTITUTE(SUBSTITUTE(SUBSTITUTE(Table2[[#This Row],[NAMA BARANG]]," ",""),"""",""),"-",""),"/",""),"(",""),")",""),"&amp;",""),",",""))</f>
        <v>binderclip155flower24</v>
      </c>
      <c r="C307" s="25" t="s">
        <v>4051</v>
      </c>
      <c r="D307" s="26">
        <v>3</v>
      </c>
      <c r="E307" s="26" t="s">
        <v>370</v>
      </c>
      <c r="F307" s="80">
        <f>IF(Table2[[#This Row],[M5B]]="",Table2[[#This Row],[M5B_h]],SUM(Table2[[#This Row],[M5B_h]],Table2[[#This Row],[M5B]]))</f>
        <v>3</v>
      </c>
      <c r="H307" s="13" t="str">
        <f>IF(Table2[[#This Row],[M1A]]="","",Table2[[#This Row],[M1A]]-Table2[[#This Row],[AWAL]])</f>
        <v/>
      </c>
      <c r="J307" s="13" t="str">
        <f>IF(Table2[[#This Row],[M2A]]="","",SUM(Table2[[#This Row],[M2A]]-Table2[[#This Row],[M2B_h]]))</f>
        <v/>
      </c>
      <c r="L307" s="13" t="str">
        <f>IF(Table2[[#This Row],[M3A]]="","",SUM(Table2[[#This Row],[M3A]]-Table2[[#This Row],[M3B_h]]))</f>
        <v/>
      </c>
      <c r="N307" s="13" t="str">
        <f>IF(Table2[[#This Row],[M4A]]="","",SUM(Table2[[#This Row],[M4A]]-Table2[[#This Row],[M4B_h]]))</f>
        <v/>
      </c>
      <c r="O307" s="15"/>
      <c r="P307" s="15" t="str">
        <f>IF(Table2[[#This Row],[M5A]]="","",SUM(Table2[[#This Row],[M5A]]-Table2[[#This Row],[M5B_h]]))</f>
        <v/>
      </c>
      <c r="Q307" s="15">
        <f>SUM(Table2[[#This Row],[AWAL]],Table2[[#This Row],[M1B]])</f>
        <v>3</v>
      </c>
      <c r="R307" s="15">
        <f>SUM(Table2[[#This Row],[M2B]],Table2[[#This Row],[M2B_h]])</f>
        <v>3</v>
      </c>
      <c r="S307" s="15">
        <f>SUM(Table2[[#This Row],[M3B]],Table2[[#This Row],[M3B_h]])</f>
        <v>3</v>
      </c>
      <c r="T307" s="15">
        <f>SUM(Table2[[#This Row],[M4B]],Table2[[#This Row],[M4B_h]])</f>
        <v>3</v>
      </c>
    </row>
    <row r="308" spans="1:20">
      <c r="A308" s="12">
        <f>IF(Table2[[#This Row],[TT]]&lt;1,"",COUNT($A$2:$A307)+1)</f>
        <v>272</v>
      </c>
      <c r="B308" s="12" t="str">
        <f>LOWER(SUBSTITUTE(SUBSTITUTE(SUBSTITUTE(SUBSTITUTE(SUBSTITUTE(SUBSTITUTE(SUBSTITUTE(SUBSTITUTE(Table2[[#This Row],[NAMA BARANG]]," ",""),"""",""),"-",""),"/",""),"(",""),")",""),"&amp;",""),",",""))</f>
        <v>bindernotea5besifancy4d</v>
      </c>
      <c r="C308" s="18" t="s">
        <v>4052</v>
      </c>
      <c r="D308" s="19">
        <v>3</v>
      </c>
      <c r="E308" s="19" t="s">
        <v>58</v>
      </c>
      <c r="F308" s="80">
        <f>IF(Table2[[#This Row],[M5B]]="",Table2[[#This Row],[M5B_h]],SUM(Table2[[#This Row],[M5B_h]],Table2[[#This Row],[M5B]]))</f>
        <v>3</v>
      </c>
      <c r="H308" s="13" t="str">
        <f>IF(Table2[[#This Row],[M1A]]="","",Table2[[#This Row],[M1A]]-Table2[[#This Row],[AWAL]])</f>
        <v/>
      </c>
      <c r="J308" s="13" t="str">
        <f>IF(Table2[[#This Row],[M2A]]="","",SUM(Table2[[#This Row],[M2A]]-Table2[[#This Row],[M2B_h]]))</f>
        <v/>
      </c>
      <c r="L308" s="13" t="str">
        <f>IF(Table2[[#This Row],[M3A]]="","",SUM(Table2[[#This Row],[M3A]]-Table2[[#This Row],[M3B_h]]))</f>
        <v/>
      </c>
      <c r="N308" s="13" t="str">
        <f>IF(Table2[[#This Row],[M4A]]="","",SUM(Table2[[#This Row],[M4A]]-Table2[[#This Row],[M4B_h]]))</f>
        <v/>
      </c>
      <c r="O308" s="15"/>
      <c r="P308" s="15" t="str">
        <f>IF(Table2[[#This Row],[M5A]]="","",SUM(Table2[[#This Row],[M5A]]-Table2[[#This Row],[M5B_h]]))</f>
        <v/>
      </c>
      <c r="Q308" s="15">
        <f>SUM(Table2[[#This Row],[AWAL]],Table2[[#This Row],[M1B]])</f>
        <v>3</v>
      </c>
      <c r="R308" s="15">
        <f>SUM(Table2[[#This Row],[M2B]],Table2[[#This Row],[M2B_h]])</f>
        <v>3</v>
      </c>
      <c r="S308" s="15">
        <f>SUM(Table2[[#This Row],[M3B]],Table2[[#This Row],[M3B_h]])</f>
        <v>3</v>
      </c>
      <c r="T308" s="15">
        <f>SUM(Table2[[#This Row],[M4B]],Table2[[#This Row],[M4B_h]])</f>
        <v>3</v>
      </c>
    </row>
    <row r="309" spans="1:20">
      <c r="A309" s="12">
        <f>IF(Table2[[#This Row],[TT]]&lt;1,"",COUNT($A$2:$A308)+1)</f>
        <v>273</v>
      </c>
      <c r="B309" s="12" t="str">
        <f>LOWER(SUBSTITUTE(SUBSTITUTE(SUBSTITUTE(SUBSTITUTE(SUBSTITUTE(SUBSTITUTE(SUBSTITUTE(SUBSTITUTE(Table2[[#This Row],[NAMA BARANG]]," ",""),"""",""),"-",""),"/",""),"(",""),")",""),"&amp;",""),",",""))</f>
        <v>bindernotea5pongz015sheepo</v>
      </c>
      <c r="C309" s="18" t="s">
        <v>4053</v>
      </c>
      <c r="D309" s="19">
        <v>5</v>
      </c>
      <c r="E309" s="19" t="s">
        <v>39</v>
      </c>
      <c r="F309" s="80">
        <f>IF(Table2[[#This Row],[M5B]]="",Table2[[#This Row],[M5B_h]],SUM(Table2[[#This Row],[M5B_h]],Table2[[#This Row],[M5B]]))</f>
        <v>5</v>
      </c>
      <c r="H309" s="13" t="str">
        <f>IF(Table2[[#This Row],[M1A]]="","",Table2[[#This Row],[M1A]]-Table2[[#This Row],[AWAL]])</f>
        <v/>
      </c>
      <c r="J309" s="13" t="str">
        <f>IF(Table2[[#This Row],[M2A]]="","",SUM(Table2[[#This Row],[M2A]]-Table2[[#This Row],[M2B_h]]))</f>
        <v/>
      </c>
      <c r="L309" s="13" t="str">
        <f>IF(Table2[[#This Row],[M3A]]="","",SUM(Table2[[#This Row],[M3A]]-Table2[[#This Row],[M3B_h]]))</f>
        <v/>
      </c>
      <c r="N309" s="13" t="str">
        <f>IF(Table2[[#This Row],[M4A]]="","",SUM(Table2[[#This Row],[M4A]]-Table2[[#This Row],[M4B_h]]))</f>
        <v/>
      </c>
      <c r="O309" s="15"/>
      <c r="P309" s="15" t="str">
        <f>IF(Table2[[#This Row],[M5A]]="","",SUM(Table2[[#This Row],[M5A]]-Table2[[#This Row],[M5B_h]]))</f>
        <v/>
      </c>
      <c r="Q309" s="15">
        <f>SUM(Table2[[#This Row],[AWAL]],Table2[[#This Row],[M1B]])</f>
        <v>5</v>
      </c>
      <c r="R309" s="15">
        <f>SUM(Table2[[#This Row],[M2B]],Table2[[#This Row],[M2B_h]])</f>
        <v>5</v>
      </c>
      <c r="S309" s="15">
        <f>SUM(Table2[[#This Row],[M3B]],Table2[[#This Row],[M3B_h]])</f>
        <v>5</v>
      </c>
      <c r="T309" s="15">
        <f>SUM(Table2[[#This Row],[M4B]],Table2[[#This Row],[M4B_h]])</f>
        <v>5</v>
      </c>
    </row>
    <row r="310" spans="1:20">
      <c r="A310" s="12">
        <f>IF(Table2[[#This Row],[TT]]&lt;1,"",COUNT($A$2:$A309)+1)</f>
        <v>274</v>
      </c>
      <c r="B310" s="12" t="str">
        <f>LOWER(SUBSTITUTE(SUBSTITUTE(SUBSTITUTE(SUBSTITUTE(SUBSTITUTE(SUBSTITUTE(SUBSTITUTE(SUBSTITUTE(Table2[[#This Row],[NAMA BARANG]]," ",""),"""",""),"-",""),"/",""),"(",""),")",""),"&amp;",""),",",""))</f>
        <v>bindernotea5ponsplstdragon5mm4</v>
      </c>
      <c r="C310" s="18" t="s">
        <v>4054</v>
      </c>
      <c r="D310" s="19">
        <v>9</v>
      </c>
      <c r="E310" s="19" t="s">
        <v>39</v>
      </c>
      <c r="F310" s="80">
        <f>IF(Table2[[#This Row],[M5B]]="",Table2[[#This Row],[M5B_h]],SUM(Table2[[#This Row],[M5B_h]],Table2[[#This Row],[M5B]]))</f>
        <v>9</v>
      </c>
      <c r="H310" s="13" t="str">
        <f>IF(Table2[[#This Row],[M1A]]="","",Table2[[#This Row],[M1A]]-Table2[[#This Row],[AWAL]])</f>
        <v/>
      </c>
      <c r="J310" s="13" t="str">
        <f>IF(Table2[[#This Row],[M2A]]="","",SUM(Table2[[#This Row],[M2A]]-Table2[[#This Row],[M2B_h]]))</f>
        <v/>
      </c>
      <c r="L310" s="13" t="str">
        <f>IF(Table2[[#This Row],[M3A]]="","",SUM(Table2[[#This Row],[M3A]]-Table2[[#This Row],[M3B_h]]))</f>
        <v/>
      </c>
      <c r="N310" s="13" t="str">
        <f>IF(Table2[[#This Row],[M4A]]="","",SUM(Table2[[#This Row],[M4A]]-Table2[[#This Row],[M4B_h]]))</f>
        <v/>
      </c>
      <c r="O310" s="15"/>
      <c r="P310" s="15" t="str">
        <f>IF(Table2[[#This Row],[M5A]]="","",SUM(Table2[[#This Row],[M5A]]-Table2[[#This Row],[M5B_h]]))</f>
        <v/>
      </c>
      <c r="Q310" s="15">
        <f>SUM(Table2[[#This Row],[AWAL]],Table2[[#This Row],[M1B]])</f>
        <v>9</v>
      </c>
      <c r="R310" s="15">
        <f>SUM(Table2[[#This Row],[M2B]],Table2[[#This Row],[M2B_h]])</f>
        <v>9</v>
      </c>
      <c r="S310" s="15">
        <f>SUM(Table2[[#This Row],[M3B]],Table2[[#This Row],[M3B_h]])</f>
        <v>9</v>
      </c>
      <c r="T310" s="15">
        <f>SUM(Table2[[#This Row],[M4B]],Table2[[#This Row],[M4B_h]])</f>
        <v>9</v>
      </c>
    </row>
    <row r="311" spans="1:20">
      <c r="A311" s="12" t="str">
        <f>IF(Table2[[#This Row],[TT]]&lt;1,"",COUNT($A$2:$A310)+1)</f>
        <v/>
      </c>
      <c r="B311" s="12" t="str">
        <f>LOWER(SUBSTITUTE(SUBSTITUTE(SUBSTITUTE(SUBSTITUTE(SUBSTITUTE(SUBSTITUTE(SUBSTITUTE(SUBSTITUTE(Table2[[#This Row],[NAMA BARANG]]," ",""),"""",""),"-",""),"/",""),"(",""),")",""),"&amp;",""),",",""))</f>
        <v>bkasbfolio</v>
      </c>
      <c r="C311" s="18" t="s">
        <v>2473</v>
      </c>
      <c r="D311" s="19"/>
      <c r="E311" s="19">
        <v>50</v>
      </c>
      <c r="F311" s="80">
        <f>IF(Table2[[#This Row],[M5B]]="",Table2[[#This Row],[M5B_h]],SUM(Table2[[#This Row],[M5B_h]],Table2[[#This Row],[M5B]]))</f>
        <v>0</v>
      </c>
      <c r="H311" s="13" t="str">
        <f>IF(Table2[[#This Row],[M1A]]="","",Table2[[#This Row],[M1A]]-Table2[[#This Row],[AWAL]])</f>
        <v/>
      </c>
      <c r="J311" s="13" t="str">
        <f>IF(Table2[[#This Row],[M2A]]="","",SUM(Table2[[#This Row],[M2A]]-Table2[[#This Row],[M2B_h]]))</f>
        <v/>
      </c>
      <c r="L311" s="13" t="str">
        <f>IF(Table2[[#This Row],[M3A]]="","",SUM(Table2[[#This Row],[M3A]]-Table2[[#This Row],[M3B_h]]))</f>
        <v/>
      </c>
      <c r="N311" s="13" t="str">
        <f>IF(Table2[[#This Row],[M4A]]="","",SUM(Table2[[#This Row],[M4A]]-Table2[[#This Row],[M4B_h]]))</f>
        <v/>
      </c>
      <c r="O311" s="15"/>
      <c r="P311" s="15" t="str">
        <f>IF(Table2[[#This Row],[M5A]]="","",SUM(Table2[[#This Row],[M5A]]-Table2[[#This Row],[M5B_h]]))</f>
        <v/>
      </c>
      <c r="Q311" s="15">
        <f>SUM(Table2[[#This Row],[AWAL]],Table2[[#This Row],[M1B]])</f>
        <v>0</v>
      </c>
      <c r="R311" s="15">
        <f>SUM(Table2[[#This Row],[M2B]],Table2[[#This Row],[M2B_h]])</f>
        <v>0</v>
      </c>
      <c r="S311" s="15">
        <f>SUM(Table2[[#This Row],[M3B]],Table2[[#This Row],[M3B_h]])</f>
        <v>0</v>
      </c>
      <c r="T311" s="15">
        <f>SUM(Table2[[#This Row],[M4B]],Table2[[#This Row],[M4B_h]])</f>
        <v>0</v>
      </c>
    </row>
    <row r="312" spans="1:20">
      <c r="A312" s="12" t="str">
        <f>IF(Table2[[#This Row],[TT]]&lt;1,"",COUNT($A$2:$A311)+1)</f>
        <v/>
      </c>
      <c r="B312" s="12" t="str">
        <f>LOWER(SUBSTITUTE(SUBSTITUTE(SUBSTITUTE(SUBSTITUTE(SUBSTITUTE(SUBSTITUTE(SUBSTITUTE(SUBSTITUTE(Table2[[#This Row],[NAMA BARANG]]," ",""),"""",""),"-",""),"/",""),"(",""),")",""),"&amp;",""),",",""))</f>
        <v>bkasbkwarto</v>
      </c>
      <c r="C312" s="18" t="s">
        <v>435</v>
      </c>
      <c r="D312" s="19"/>
      <c r="E312" s="19">
        <v>100</v>
      </c>
      <c r="F312" s="80">
        <f>IF(Table2[[#This Row],[M5B]]="",Table2[[#This Row],[M5B_h]],SUM(Table2[[#This Row],[M5B_h]],Table2[[#This Row],[M5B]]))</f>
        <v>0</v>
      </c>
      <c r="H312" s="13" t="str">
        <f>IF(Table2[[#This Row],[M1A]]="","",Table2[[#This Row],[M1A]]-Table2[[#This Row],[AWAL]])</f>
        <v/>
      </c>
      <c r="J312" s="13" t="str">
        <f>IF(Table2[[#This Row],[M2A]]="","",SUM(Table2[[#This Row],[M2A]]-Table2[[#This Row],[M2B_h]]))</f>
        <v/>
      </c>
      <c r="L312" s="13" t="str">
        <f>IF(Table2[[#This Row],[M3A]]="","",SUM(Table2[[#This Row],[M3A]]-Table2[[#This Row],[M3B_h]]))</f>
        <v/>
      </c>
      <c r="N312" s="13" t="str">
        <f>IF(Table2[[#This Row],[M4A]]="","",SUM(Table2[[#This Row],[M4A]]-Table2[[#This Row],[M4B_h]]))</f>
        <v/>
      </c>
      <c r="O312" s="15"/>
      <c r="P312" s="15" t="str">
        <f>IF(Table2[[#This Row],[M5A]]="","",SUM(Table2[[#This Row],[M5A]]-Table2[[#This Row],[M5B_h]]))</f>
        <v/>
      </c>
      <c r="Q312" s="15">
        <f>SUM(Table2[[#This Row],[AWAL]],Table2[[#This Row],[M1B]])</f>
        <v>0</v>
      </c>
      <c r="R312" s="15">
        <f>SUM(Table2[[#This Row],[M2B]],Table2[[#This Row],[M2B_h]])</f>
        <v>0</v>
      </c>
      <c r="S312" s="15">
        <f>SUM(Table2[[#This Row],[M3B]],Table2[[#This Row],[M3B_h]])</f>
        <v>0</v>
      </c>
      <c r="T312" s="15">
        <f>SUM(Table2[[#This Row],[M4B]],Table2[[#This Row],[M4B_h]])</f>
        <v>0</v>
      </c>
    </row>
    <row r="313" spans="1:20">
      <c r="A313" s="12">
        <f>IF(Table2[[#This Row],[TT]]&lt;1,"",COUNT($A$2:$A312)+1)</f>
        <v>275</v>
      </c>
      <c r="B313" s="12" t="str">
        <f>LOWER(SUBSTITUTE(SUBSTITUTE(SUBSTITUTE(SUBSTITUTE(SUBSTITUTE(SUBSTITUTE(SUBSTITUTE(SUBSTITUTE(Table2[[#This Row],[NAMA BARANG]]," ",""),"""",""),"-",""),"/",""),"(",""),")",""),"&amp;",""),",",""))</f>
        <v>bkbankfolio</v>
      </c>
      <c r="C313" s="18" t="s">
        <v>2639</v>
      </c>
      <c r="D313" s="19">
        <v>1</v>
      </c>
      <c r="E313" s="19">
        <v>50</v>
      </c>
      <c r="F313" s="80">
        <f>IF(Table2[[#This Row],[M5B]]="",Table2[[#This Row],[M5B_h]],SUM(Table2[[#This Row],[M5B_h]],Table2[[#This Row],[M5B]]))</f>
        <v>1</v>
      </c>
      <c r="H313" s="13" t="str">
        <f>IF(Table2[[#This Row],[M1A]]="","",Table2[[#This Row],[M1A]]-Table2[[#This Row],[AWAL]])</f>
        <v/>
      </c>
      <c r="J313" s="13" t="str">
        <f>IF(Table2[[#This Row],[M2A]]="","",SUM(Table2[[#This Row],[M2A]]-Table2[[#This Row],[M2B_h]]))</f>
        <v/>
      </c>
      <c r="L313" s="13" t="str">
        <f>IF(Table2[[#This Row],[M3A]]="","",SUM(Table2[[#This Row],[M3A]]-Table2[[#This Row],[M3B_h]]))</f>
        <v/>
      </c>
      <c r="N313" s="13" t="str">
        <f>IF(Table2[[#This Row],[M4A]]="","",SUM(Table2[[#This Row],[M4A]]-Table2[[#This Row],[M4B_h]]))</f>
        <v/>
      </c>
      <c r="O313" s="15"/>
      <c r="P313" s="15" t="str">
        <f>IF(Table2[[#This Row],[M5A]]="","",SUM(Table2[[#This Row],[M5A]]-Table2[[#This Row],[M5B_h]]))</f>
        <v/>
      </c>
      <c r="Q313" s="15">
        <f>SUM(Table2[[#This Row],[AWAL]],Table2[[#This Row],[M1B]])</f>
        <v>1</v>
      </c>
      <c r="R313" s="15">
        <f>SUM(Table2[[#This Row],[M2B]],Table2[[#This Row],[M2B_h]])</f>
        <v>1</v>
      </c>
      <c r="S313" s="15">
        <f>SUM(Table2[[#This Row],[M3B]],Table2[[#This Row],[M3B_h]])</f>
        <v>1</v>
      </c>
      <c r="T313" s="15">
        <f>SUM(Table2[[#This Row],[M4B]],Table2[[#This Row],[M4B_h]])</f>
        <v>1</v>
      </c>
    </row>
    <row r="314" spans="1:20">
      <c r="A314" s="12">
        <f>IF(Table2[[#This Row],[TT]]&lt;1,"",COUNT($A$2:$A313)+1)</f>
        <v>276</v>
      </c>
      <c r="B314" s="12" t="str">
        <f>LOWER(SUBSTITUTE(SUBSTITUTE(SUBSTITUTE(SUBSTITUTE(SUBSTITUTE(SUBSTITUTE(SUBSTITUTE(SUBSTITUTE(Table2[[#This Row],[NAMA BARANG]]," ",""),"""",""),"-",""),"/",""),"(",""),")",""),"&amp;",""),",",""))</f>
        <v>bkbankkwarto</v>
      </c>
      <c r="C314" s="18" t="s">
        <v>2640</v>
      </c>
      <c r="D314" s="19">
        <v>1</v>
      </c>
      <c r="E314" s="19">
        <v>100</v>
      </c>
      <c r="F314" s="80">
        <f>IF(Table2[[#This Row],[M5B]]="",Table2[[#This Row],[M5B_h]],SUM(Table2[[#This Row],[M5B_h]],Table2[[#This Row],[M5B]]))</f>
        <v>1</v>
      </c>
      <c r="H314" s="13" t="str">
        <f>IF(Table2[[#This Row],[M1A]]="","",Table2[[#This Row],[M1A]]-Table2[[#This Row],[AWAL]])</f>
        <v/>
      </c>
      <c r="J314" s="13" t="str">
        <f>IF(Table2[[#This Row],[M2A]]="","",SUM(Table2[[#This Row],[M2A]]-Table2[[#This Row],[M2B_h]]))</f>
        <v/>
      </c>
      <c r="L314" s="13" t="str">
        <f>IF(Table2[[#This Row],[M3A]]="","",SUM(Table2[[#This Row],[M3A]]-Table2[[#This Row],[M3B_h]]))</f>
        <v/>
      </c>
      <c r="N314" s="13" t="str">
        <f>IF(Table2[[#This Row],[M4A]]="","",SUM(Table2[[#This Row],[M4A]]-Table2[[#This Row],[M4B_h]]))</f>
        <v/>
      </c>
      <c r="O314" s="15"/>
      <c r="P314" s="15" t="str">
        <f>IF(Table2[[#This Row],[M5A]]="","",SUM(Table2[[#This Row],[M5A]]-Table2[[#This Row],[M5B_h]]))</f>
        <v/>
      </c>
      <c r="Q314" s="15">
        <f>SUM(Table2[[#This Row],[AWAL]],Table2[[#This Row],[M1B]])</f>
        <v>1</v>
      </c>
      <c r="R314" s="15">
        <f>SUM(Table2[[#This Row],[M2B]],Table2[[#This Row],[M2B_h]])</f>
        <v>1</v>
      </c>
      <c r="S314" s="15">
        <f>SUM(Table2[[#This Row],[M3B]],Table2[[#This Row],[M3B_h]])</f>
        <v>1</v>
      </c>
      <c r="T314" s="15">
        <f>SUM(Table2[[#This Row],[M4B]],Table2[[#This Row],[M4B_h]])</f>
        <v>1</v>
      </c>
    </row>
    <row r="315" spans="1:20">
      <c r="A315" s="12" t="str">
        <f>IF(Table2[[#This Row],[TT]]&lt;1,"",COUNT($A$2:$A314)+1)</f>
        <v/>
      </c>
      <c r="B315" s="12" t="str">
        <f>LOWER(SUBSTITUTE(SUBSTITUTE(SUBSTITUTE(SUBSTITUTE(SUBSTITUTE(SUBSTITUTE(SUBSTITUTE(SUBSTITUTE(Table2[[#This Row],[NAMA BARANG]]," ",""),"""",""),"-",""),"/",""),"(",""),")",""),"&amp;",""),",",""))</f>
        <v>bkbnppfoliopajak</v>
      </c>
      <c r="C315" s="18" t="s">
        <v>2641</v>
      </c>
      <c r="D315" s="19">
        <v>1</v>
      </c>
      <c r="E315" s="19">
        <v>50</v>
      </c>
      <c r="F315" s="80">
        <f>IF(Table2[[#This Row],[M5B]]="",Table2[[#This Row],[M5B_h]],SUM(Table2[[#This Row],[M5B_h]],Table2[[#This Row],[M5B]]))</f>
        <v>0</v>
      </c>
      <c r="G315" s="13">
        <v>0</v>
      </c>
      <c r="H315" s="13">
        <f>IF(Table2[[#This Row],[M1A]]="","",Table2[[#This Row],[M1A]]-Table2[[#This Row],[AWAL]])</f>
        <v>-1</v>
      </c>
      <c r="J315" s="13" t="str">
        <f>IF(Table2[[#This Row],[M2A]]="","",SUM(Table2[[#This Row],[M2A]]-Table2[[#This Row],[M2B_h]]))</f>
        <v/>
      </c>
      <c r="L315" s="13" t="str">
        <f>IF(Table2[[#This Row],[M3A]]="","",SUM(Table2[[#This Row],[M3A]]-Table2[[#This Row],[M3B_h]]))</f>
        <v/>
      </c>
      <c r="N315" s="13" t="str">
        <f>IF(Table2[[#This Row],[M4A]]="","",SUM(Table2[[#This Row],[M4A]]-Table2[[#This Row],[M4B_h]]))</f>
        <v/>
      </c>
      <c r="O315" s="15"/>
      <c r="P315" s="15" t="str">
        <f>IF(Table2[[#This Row],[M5A]]="","",SUM(Table2[[#This Row],[M5A]]-Table2[[#This Row],[M5B_h]]))</f>
        <v/>
      </c>
      <c r="Q315" s="15">
        <f>SUM(Table2[[#This Row],[AWAL]],Table2[[#This Row],[M1B]])</f>
        <v>0</v>
      </c>
      <c r="R315" s="15">
        <f>SUM(Table2[[#This Row],[M2B]],Table2[[#This Row],[M2B_h]])</f>
        <v>0</v>
      </c>
      <c r="S315" s="15">
        <f>SUM(Table2[[#This Row],[M3B]],Table2[[#This Row],[M3B_h]])</f>
        <v>0</v>
      </c>
      <c r="T315" s="15">
        <f>SUM(Table2[[#This Row],[M4B]],Table2[[#This Row],[M4B_h]])</f>
        <v>0</v>
      </c>
    </row>
    <row r="316" spans="1:20">
      <c r="A316" s="12">
        <f>IF(Table2[[#This Row],[TT]]&lt;1,"",COUNT($A$2:$A315)+1)</f>
        <v>277</v>
      </c>
      <c r="B316" s="12" t="str">
        <f>LOWER(SUBSTITUTE(SUBSTITUTE(SUBSTITUTE(SUBSTITUTE(SUBSTITUTE(SUBSTITUTE(SUBSTITUTE(SUBSTITUTE(Table2[[#This Row],[NAMA BARANG]]," ",""),"""",""),"-",""),"/",""),"(",""),")",""),"&amp;",""),",",""))</f>
        <v>bkbnppkwartopajak</v>
      </c>
      <c r="C316" s="18" t="s">
        <v>2642</v>
      </c>
      <c r="D316" s="19">
        <v>1</v>
      </c>
      <c r="E316" s="19">
        <v>100</v>
      </c>
      <c r="F316" s="80">
        <f>IF(Table2[[#This Row],[M5B]]="",Table2[[#This Row],[M5B_h]],SUM(Table2[[#This Row],[M5B_h]],Table2[[#This Row],[M5B]]))</f>
        <v>1</v>
      </c>
      <c r="H316" s="13" t="str">
        <f>IF(Table2[[#This Row],[M1A]]="","",Table2[[#This Row],[M1A]]-Table2[[#This Row],[AWAL]])</f>
        <v/>
      </c>
      <c r="J316" s="13" t="str">
        <f>IF(Table2[[#This Row],[M2A]]="","",SUM(Table2[[#This Row],[M2A]]-Table2[[#This Row],[M2B_h]]))</f>
        <v/>
      </c>
      <c r="L316" s="13" t="str">
        <f>IF(Table2[[#This Row],[M3A]]="","",SUM(Table2[[#This Row],[M3A]]-Table2[[#This Row],[M3B_h]]))</f>
        <v/>
      </c>
      <c r="N316" s="13" t="str">
        <f>IF(Table2[[#This Row],[M4A]]="","",SUM(Table2[[#This Row],[M4A]]-Table2[[#This Row],[M4B_h]]))</f>
        <v/>
      </c>
      <c r="O316" s="15"/>
      <c r="P316" s="15" t="str">
        <f>IF(Table2[[#This Row],[M5A]]="","",SUM(Table2[[#This Row],[M5A]]-Table2[[#This Row],[M5B_h]]))</f>
        <v/>
      </c>
      <c r="Q316" s="15">
        <f>SUM(Table2[[#This Row],[AWAL]],Table2[[#This Row],[M1B]])</f>
        <v>1</v>
      </c>
      <c r="R316" s="15">
        <f>SUM(Table2[[#This Row],[M2B]],Table2[[#This Row],[M2B_h]])</f>
        <v>1</v>
      </c>
      <c r="S316" s="15">
        <f>SUM(Table2[[#This Row],[M3B]],Table2[[#This Row],[M3B_h]])</f>
        <v>1</v>
      </c>
      <c r="T316" s="15">
        <f>SUM(Table2[[#This Row],[M4B]],Table2[[#This Row],[M4B_h]])</f>
        <v>1</v>
      </c>
    </row>
    <row r="317" spans="1:20">
      <c r="A317" s="12">
        <f>IF(Table2[[#This Row],[TT]]&lt;1,"",COUNT($A$2:$A316)+1)</f>
        <v>278</v>
      </c>
      <c r="B317" s="12" t="str">
        <f>LOWER(SUBSTITUTE(SUBSTITUTE(SUBSTITUTE(SUBSTITUTE(SUBSTITUTE(SUBSTITUTE(SUBSTITUTE(SUBSTITUTE(Table2[[#This Row],[NAMA BARANG]]," ",""),"""",""),"-",""),"/",""),"(",""),")",""),"&amp;",""),",",""))</f>
        <v>bkdiary1273</v>
      </c>
      <c r="C317" s="18" t="s">
        <v>436</v>
      </c>
      <c r="D317" s="19">
        <v>1</v>
      </c>
      <c r="E317" s="19" t="s">
        <v>154</v>
      </c>
      <c r="F317" s="80">
        <f>IF(Table2[[#This Row],[M5B]]="",Table2[[#This Row],[M5B_h]],SUM(Table2[[#This Row],[M5B_h]],Table2[[#This Row],[M5B]]))</f>
        <v>1</v>
      </c>
      <c r="H317" s="13" t="str">
        <f>IF(Table2[[#This Row],[M1A]]="","",Table2[[#This Row],[M1A]]-Table2[[#This Row],[AWAL]])</f>
        <v/>
      </c>
      <c r="J317" s="13" t="str">
        <f>IF(Table2[[#This Row],[M2A]]="","",SUM(Table2[[#This Row],[M2A]]-Table2[[#This Row],[M2B_h]]))</f>
        <v/>
      </c>
      <c r="L317" s="13" t="str">
        <f>IF(Table2[[#This Row],[M3A]]="","",SUM(Table2[[#This Row],[M3A]]-Table2[[#This Row],[M3B_h]]))</f>
        <v/>
      </c>
      <c r="N317" s="13" t="str">
        <f>IF(Table2[[#This Row],[M4A]]="","",SUM(Table2[[#This Row],[M4A]]-Table2[[#This Row],[M4B_h]]))</f>
        <v/>
      </c>
      <c r="O317" s="15"/>
      <c r="P317" s="15" t="str">
        <f>IF(Table2[[#This Row],[M5A]]="","",SUM(Table2[[#This Row],[M5A]]-Table2[[#This Row],[M5B_h]]))</f>
        <v/>
      </c>
      <c r="Q317" s="15">
        <f>SUM(Table2[[#This Row],[AWAL]],Table2[[#This Row],[M1B]])</f>
        <v>1</v>
      </c>
      <c r="R317" s="15">
        <f>SUM(Table2[[#This Row],[M2B]],Table2[[#This Row],[M2B_h]])</f>
        <v>1</v>
      </c>
      <c r="S317" s="15">
        <f>SUM(Table2[[#This Row],[M3B]],Table2[[#This Row],[M3B_h]])</f>
        <v>1</v>
      </c>
      <c r="T317" s="15">
        <f>SUM(Table2[[#This Row],[M4B]],Table2[[#This Row],[M4B_h]])</f>
        <v>1</v>
      </c>
    </row>
    <row r="318" spans="1:20">
      <c r="A318" s="12">
        <f>IF(Table2[[#This Row],[TT]]&lt;1,"",COUNT($A$2:$A317)+1)</f>
        <v>279</v>
      </c>
      <c r="B318" s="12" t="str">
        <f>LOWER(SUBSTITUTE(SUBSTITUTE(SUBSTITUTE(SUBSTITUTE(SUBSTITUTE(SUBSTITUTE(SUBSTITUTE(SUBSTITUTE(Table2[[#This Row],[NAMA BARANG]]," ",""),"""",""),"-",""),"/",""),"(",""),")",""),"&amp;",""),",",""))</f>
        <v>bkdiary1277</v>
      </c>
      <c r="C318" s="18" t="s">
        <v>437</v>
      </c>
      <c r="D318" s="19">
        <v>2</v>
      </c>
      <c r="E318" s="19" t="s">
        <v>154</v>
      </c>
      <c r="F318" s="80">
        <f>IF(Table2[[#This Row],[M5B]]="",Table2[[#This Row],[M5B_h]],SUM(Table2[[#This Row],[M5B_h]],Table2[[#This Row],[M5B]]))</f>
        <v>2</v>
      </c>
      <c r="H318" s="13" t="str">
        <f>IF(Table2[[#This Row],[M1A]]="","",Table2[[#This Row],[M1A]]-Table2[[#This Row],[AWAL]])</f>
        <v/>
      </c>
      <c r="J318" s="13" t="str">
        <f>IF(Table2[[#This Row],[M2A]]="","",SUM(Table2[[#This Row],[M2A]]-Table2[[#This Row],[M2B_h]]))</f>
        <v/>
      </c>
      <c r="L318" s="13" t="str">
        <f>IF(Table2[[#This Row],[M3A]]="","",SUM(Table2[[#This Row],[M3A]]-Table2[[#This Row],[M3B_h]]))</f>
        <v/>
      </c>
      <c r="N318" s="13" t="str">
        <f>IF(Table2[[#This Row],[M4A]]="","",SUM(Table2[[#This Row],[M4A]]-Table2[[#This Row],[M4B_h]]))</f>
        <v/>
      </c>
      <c r="O318" s="15"/>
      <c r="P318" s="15" t="str">
        <f>IF(Table2[[#This Row],[M5A]]="","",SUM(Table2[[#This Row],[M5A]]-Table2[[#This Row],[M5B_h]]))</f>
        <v/>
      </c>
      <c r="Q318" s="15">
        <f>SUM(Table2[[#This Row],[AWAL]],Table2[[#This Row],[M1B]])</f>
        <v>2</v>
      </c>
      <c r="R318" s="15">
        <f>SUM(Table2[[#This Row],[M2B]],Table2[[#This Row],[M2B_h]])</f>
        <v>2</v>
      </c>
      <c r="S318" s="15">
        <f>SUM(Table2[[#This Row],[M3B]],Table2[[#This Row],[M3B_h]])</f>
        <v>2</v>
      </c>
      <c r="T318" s="15">
        <f>SUM(Table2[[#This Row],[M4B]],Table2[[#This Row],[M4B_h]])</f>
        <v>2</v>
      </c>
    </row>
    <row r="319" spans="1:20" ht="15">
      <c r="A319" s="103">
        <f>IF(Table2[[#This Row],[TT]]&lt;1,"",COUNT($A$2:$A318)+1)</f>
        <v>280</v>
      </c>
      <c r="B319" s="96" t="str">
        <f>LOWER(SUBSTITUTE(SUBSTITUTE(SUBSTITUTE(SUBSTITUTE(SUBSTITUTE(SUBSTITUTE(SUBSTITUTE(SUBSTITUTE(Table2[[#This Row],[NAMA BARANG]]," ",""),"""",""),"-",""),"/",""),"(",""),")",""),"&amp;",""),",",""))</f>
        <v>bkkasfolio</v>
      </c>
      <c r="C319" s="9" t="s">
        <v>4289</v>
      </c>
      <c r="D319" s="98"/>
      <c r="E319" s="99">
        <v>50</v>
      </c>
      <c r="F319" s="100">
        <f>IF(Table2[[#This Row],[M5B]]="",Table2[[#This Row],[M5B_h]],SUM(Table2[[#This Row],[M5B_h]],Table2[[#This Row],[M5B]]))</f>
        <v>1</v>
      </c>
      <c r="G319" s="101"/>
      <c r="H319" s="102" t="str">
        <f>IF(Table2[[#This Row],[M1A]]="","",Table2[[#This Row],[M1A]]-Table2[[#This Row],[AWAL]])</f>
        <v/>
      </c>
      <c r="I319" s="101"/>
      <c r="J319" s="102" t="str">
        <f>IF(Table2[[#This Row],[M2A]]="","",SUM(Table2[[#This Row],[M2A]]-Table2[[#This Row],[M2B_h]]))</f>
        <v/>
      </c>
      <c r="K319" s="101"/>
      <c r="L319" s="102" t="str">
        <f>IF(Table2[[#This Row],[M3A]]="","",SUM(Table2[[#This Row],[M3A]]-Table2[[#This Row],[M3B_h]]))</f>
        <v/>
      </c>
      <c r="M319" s="101">
        <v>1</v>
      </c>
      <c r="N319" s="102">
        <f>IF(Table2[[#This Row],[M4A]]="","",SUM(Table2[[#This Row],[M4A]]-Table2[[#This Row],[M4B_h]]))</f>
        <v>1</v>
      </c>
      <c r="O319" s="102"/>
      <c r="P319" s="102" t="str">
        <f>IF(Table2[[#This Row],[M5A]]="","",SUM(Table2[[#This Row],[M5A]]-Table2[[#This Row],[M5B_h]]))</f>
        <v/>
      </c>
      <c r="Q319" s="102">
        <f>SUM(Table2[[#This Row],[AWAL]],Table2[[#This Row],[M1B]])</f>
        <v>0</v>
      </c>
      <c r="R319" s="102">
        <f>SUM(Table2[[#This Row],[M2B]],Table2[[#This Row],[M2B_h]])</f>
        <v>0</v>
      </c>
      <c r="S319" s="102">
        <f>SUM(Table2[[#This Row],[M3B]],Table2[[#This Row],[M3B_h]])</f>
        <v>0</v>
      </c>
      <c r="T319" s="102">
        <f>SUM(Table2[[#This Row],[M4B]],Table2[[#This Row],[M4B_h]])</f>
        <v>1</v>
      </c>
    </row>
    <row r="320" spans="1:20">
      <c r="A320" s="12">
        <f>IF(Table2[[#This Row],[TT]]&lt;1,"",COUNT($A$2:$A319)+1)</f>
        <v>281</v>
      </c>
      <c r="B320" s="12" t="str">
        <f>LOWER(SUBSTITUTE(SUBSTITUTE(SUBSTITUTE(SUBSTITUTE(SUBSTITUTE(SUBSTITUTE(SUBSTITUTE(SUBSTITUTE(Table2[[#This Row],[NAMA BARANG]]," ",""),"""",""),"-",""),"/",""),"(",""),")",""),"&amp;",""),",",""))</f>
        <v>bkkaskwarto</v>
      </c>
      <c r="C320" s="18" t="s">
        <v>2856</v>
      </c>
      <c r="D320" s="19">
        <v>12</v>
      </c>
      <c r="E320" s="19">
        <v>100</v>
      </c>
      <c r="F320" s="80">
        <f>IF(Table2[[#This Row],[M5B]]="",Table2[[#This Row],[M5B_h]],SUM(Table2[[#This Row],[M5B_h]],Table2[[#This Row],[M5B]]))</f>
        <v>8</v>
      </c>
      <c r="G320" s="13">
        <v>11</v>
      </c>
      <c r="H320" s="13">
        <f>IF(Table2[[#This Row],[M1A]]="","",Table2[[#This Row],[M1A]]-Table2[[#This Row],[AWAL]])</f>
        <v>-1</v>
      </c>
      <c r="J320" s="13" t="str">
        <f>IF(Table2[[#This Row],[M2A]]="","",SUM(Table2[[#This Row],[M2A]]-Table2[[#This Row],[M2B_h]]))</f>
        <v/>
      </c>
      <c r="K320" s="13">
        <v>10</v>
      </c>
      <c r="L320" s="13">
        <f>IF(Table2[[#This Row],[M3A]]="","",SUM(Table2[[#This Row],[M3A]]-Table2[[#This Row],[M3B_h]]))</f>
        <v>-1</v>
      </c>
      <c r="M320" s="13">
        <v>8</v>
      </c>
      <c r="N320" s="13">
        <f>IF(Table2[[#This Row],[M4A]]="","",SUM(Table2[[#This Row],[M4A]]-Table2[[#This Row],[M4B_h]]))</f>
        <v>-2</v>
      </c>
      <c r="O320" s="15"/>
      <c r="P320" s="15" t="str">
        <f>IF(Table2[[#This Row],[M5A]]="","",SUM(Table2[[#This Row],[M5A]]-Table2[[#This Row],[M5B_h]]))</f>
        <v/>
      </c>
      <c r="Q320" s="15">
        <f>SUM(Table2[[#This Row],[AWAL]],Table2[[#This Row],[M1B]])</f>
        <v>11</v>
      </c>
      <c r="R320" s="15">
        <f>SUM(Table2[[#This Row],[M2B]],Table2[[#This Row],[M2B_h]])</f>
        <v>11</v>
      </c>
      <c r="S320" s="15">
        <f>SUM(Table2[[#This Row],[M3B]],Table2[[#This Row],[M3B_h]])</f>
        <v>10</v>
      </c>
      <c r="T320" s="15">
        <f>SUM(Table2[[#This Row],[M4B]],Table2[[#This Row],[M4B_h]])</f>
        <v>8</v>
      </c>
    </row>
    <row r="321" spans="1:20">
      <c r="A321" s="12">
        <f>IF(Table2[[#This Row],[TT]]&lt;1,"",COUNT($A$2:$A320)+1)</f>
        <v>282</v>
      </c>
      <c r="B321" s="12" t="str">
        <f>LOWER(SUBSTITUTE(SUBSTITUTE(SUBSTITUTE(SUBSTITUTE(SUBSTITUTE(SUBSTITUTE(SUBSTITUTE(SUBSTITUTE(Table2[[#This Row],[NAMA BARANG]]," ",""),"""",""),"-",""),"/",""),"(",""),")",""),"&amp;",""),",",""))</f>
        <v>bkmewarnaiceritamiring</v>
      </c>
      <c r="C321" s="18" t="s">
        <v>438</v>
      </c>
      <c r="D321" s="19">
        <v>31</v>
      </c>
      <c r="E321" s="19" t="s">
        <v>325</v>
      </c>
      <c r="F321" s="80">
        <f>IF(Table2[[#This Row],[M5B]]="",Table2[[#This Row],[M5B_h]],SUM(Table2[[#This Row],[M5B_h]],Table2[[#This Row],[M5B]]))</f>
        <v>30</v>
      </c>
      <c r="H321" s="13" t="str">
        <f>IF(Table2[[#This Row],[M1A]]="","",Table2[[#This Row],[M1A]]-Table2[[#This Row],[AWAL]])</f>
        <v/>
      </c>
      <c r="J321" s="13" t="str">
        <f>IF(Table2[[#This Row],[M2A]]="","",SUM(Table2[[#This Row],[M2A]]-Table2[[#This Row],[M2B_h]]))</f>
        <v/>
      </c>
      <c r="K321" s="13">
        <v>30</v>
      </c>
      <c r="L321" s="13">
        <f>IF(Table2[[#This Row],[M3A]]="","",SUM(Table2[[#This Row],[M3A]]-Table2[[#This Row],[M3B_h]]))</f>
        <v>-1</v>
      </c>
      <c r="N321" s="13" t="str">
        <f>IF(Table2[[#This Row],[M4A]]="","",SUM(Table2[[#This Row],[M4A]]-Table2[[#This Row],[M4B_h]]))</f>
        <v/>
      </c>
      <c r="O321" s="15"/>
      <c r="P321" s="15" t="str">
        <f>IF(Table2[[#This Row],[M5A]]="","",SUM(Table2[[#This Row],[M5A]]-Table2[[#This Row],[M5B_h]]))</f>
        <v/>
      </c>
      <c r="Q321" s="15">
        <f>SUM(Table2[[#This Row],[AWAL]],Table2[[#This Row],[M1B]])</f>
        <v>31</v>
      </c>
      <c r="R321" s="15">
        <f>SUM(Table2[[#This Row],[M2B]],Table2[[#This Row],[M2B_h]])</f>
        <v>31</v>
      </c>
      <c r="S321" s="15">
        <f>SUM(Table2[[#This Row],[M3B]],Table2[[#This Row],[M3B_h]])</f>
        <v>30</v>
      </c>
      <c r="T321" s="15">
        <f>SUM(Table2[[#This Row],[M4B]],Table2[[#This Row],[M4B_h]])</f>
        <v>30</v>
      </c>
    </row>
    <row r="322" spans="1:20">
      <c r="A322" s="12">
        <f>IF(Table2[[#This Row],[TT]]&lt;1,"",COUNT($A$2:$A321)+1)</f>
        <v>283</v>
      </c>
      <c r="B322" s="12" t="str">
        <f>LOWER(SUBSTITUTE(SUBSTITUTE(SUBSTITUTE(SUBSTITUTE(SUBSTITUTE(SUBSTITUTE(SUBSTITUTE(SUBSTITUTE(Table2[[#This Row],[NAMA BARANG]]," ",""),"""",""),"-",""),"/",""),"(",""),")",""),"&amp;",""),",",""))</f>
        <v>bkmewarnai21x29b</v>
      </c>
      <c r="C322" s="18" t="s">
        <v>439</v>
      </c>
      <c r="D322" s="19">
        <v>4</v>
      </c>
      <c r="E322" s="19" t="s">
        <v>192</v>
      </c>
      <c r="F322" s="80">
        <f>IF(Table2[[#This Row],[M5B]]="",Table2[[#This Row],[M5B_h]],SUM(Table2[[#This Row],[M5B_h]],Table2[[#This Row],[M5B]]))</f>
        <v>4</v>
      </c>
      <c r="H322" s="13" t="str">
        <f>IF(Table2[[#This Row],[M1A]]="","",Table2[[#This Row],[M1A]]-Table2[[#This Row],[AWAL]])</f>
        <v/>
      </c>
      <c r="J322" s="13" t="str">
        <f>IF(Table2[[#This Row],[M2A]]="","",SUM(Table2[[#This Row],[M2A]]-Table2[[#This Row],[M2B_h]]))</f>
        <v/>
      </c>
      <c r="L322" s="13" t="str">
        <f>IF(Table2[[#This Row],[M3A]]="","",SUM(Table2[[#This Row],[M3A]]-Table2[[#This Row],[M3B_h]]))</f>
        <v/>
      </c>
      <c r="N322" s="13" t="str">
        <f>IF(Table2[[#This Row],[M4A]]="","",SUM(Table2[[#This Row],[M4A]]-Table2[[#This Row],[M4B_h]]))</f>
        <v/>
      </c>
      <c r="O322" s="15"/>
      <c r="P322" s="15" t="str">
        <f>IF(Table2[[#This Row],[M5A]]="","",SUM(Table2[[#This Row],[M5A]]-Table2[[#This Row],[M5B_h]]))</f>
        <v/>
      </c>
      <c r="Q322" s="15">
        <f>SUM(Table2[[#This Row],[AWAL]],Table2[[#This Row],[M1B]])</f>
        <v>4</v>
      </c>
      <c r="R322" s="15">
        <f>SUM(Table2[[#This Row],[M2B]],Table2[[#This Row],[M2B_h]])</f>
        <v>4</v>
      </c>
      <c r="S322" s="15">
        <f>SUM(Table2[[#This Row],[M3B]],Table2[[#This Row],[M3B_h]])</f>
        <v>4</v>
      </c>
      <c r="T322" s="15">
        <f>SUM(Table2[[#This Row],[M4B]],Table2[[#This Row],[M4B_h]])</f>
        <v>4</v>
      </c>
    </row>
    <row r="323" spans="1:20">
      <c r="A323" s="12">
        <f>IF(Table2[[#This Row],[TT]]&lt;1,"",COUNT($A$2:$A322)+1)</f>
        <v>284</v>
      </c>
      <c r="B323" s="12" t="str">
        <f>LOWER(SUBSTITUTE(SUBSTITUTE(SUBSTITUTE(SUBSTITUTE(SUBSTITUTE(SUBSTITUTE(SUBSTITUTE(SUBSTITUTE(Table2[[#This Row],[NAMA BARANG]]," ",""),"""",""),"-",""),"/",""),"(",""),")",""),"&amp;",""),",",""))</f>
        <v>bkmewarnaia5fullcolor</v>
      </c>
      <c r="C323" s="18" t="s">
        <v>440</v>
      </c>
      <c r="D323" s="19">
        <v>1</v>
      </c>
      <c r="E323" s="19" t="s">
        <v>342</v>
      </c>
      <c r="F323" s="80">
        <f>IF(Table2[[#This Row],[M5B]]="",Table2[[#This Row],[M5B_h]],SUM(Table2[[#This Row],[M5B_h]],Table2[[#This Row],[M5B]]))</f>
        <v>1</v>
      </c>
      <c r="H323" s="13" t="str">
        <f>IF(Table2[[#This Row],[M1A]]="","",Table2[[#This Row],[M1A]]-Table2[[#This Row],[AWAL]])</f>
        <v/>
      </c>
      <c r="J323" s="13" t="str">
        <f>IF(Table2[[#This Row],[M2A]]="","",SUM(Table2[[#This Row],[M2A]]-Table2[[#This Row],[M2B_h]]))</f>
        <v/>
      </c>
      <c r="L323" s="13" t="str">
        <f>IF(Table2[[#This Row],[M3A]]="","",SUM(Table2[[#This Row],[M3A]]-Table2[[#This Row],[M3B_h]]))</f>
        <v/>
      </c>
      <c r="N323" s="13" t="str">
        <f>IF(Table2[[#This Row],[M4A]]="","",SUM(Table2[[#This Row],[M4A]]-Table2[[#This Row],[M4B_h]]))</f>
        <v/>
      </c>
      <c r="O323" s="15"/>
      <c r="P323" s="15" t="str">
        <f>IF(Table2[[#This Row],[M5A]]="","",SUM(Table2[[#This Row],[M5A]]-Table2[[#This Row],[M5B_h]]))</f>
        <v/>
      </c>
      <c r="Q323" s="15">
        <f>SUM(Table2[[#This Row],[AWAL]],Table2[[#This Row],[M1B]])</f>
        <v>1</v>
      </c>
      <c r="R323" s="15">
        <f>SUM(Table2[[#This Row],[M2B]],Table2[[#This Row],[M2B_h]])</f>
        <v>1</v>
      </c>
      <c r="S323" s="15">
        <f>SUM(Table2[[#This Row],[M3B]],Table2[[#This Row],[M3B_h]])</f>
        <v>1</v>
      </c>
      <c r="T323" s="15">
        <f>SUM(Table2[[#This Row],[M4B]],Table2[[#This Row],[M4B_h]])</f>
        <v>1</v>
      </c>
    </row>
    <row r="324" spans="1:20">
      <c r="A324" s="12">
        <f>IF(Table2[[#This Row],[TT]]&lt;1,"",COUNT($A$2:$A323)+1)</f>
        <v>285</v>
      </c>
      <c r="B324" s="12" t="str">
        <f>LOWER(SUBSTITUTE(SUBSTITUTE(SUBSTITUTE(SUBSTITUTE(SUBSTITUTE(SUBSTITUTE(SUBSTITUTE(SUBSTITUTE(Table2[[#This Row],[NAMA BARANG]]," ",""),"""",""),"-",""),"/",""),"(",""),")",""),"&amp;",""),",",""))</f>
        <v>bkmewarnaiart8design32x50</v>
      </c>
      <c r="C324" s="18" t="s">
        <v>441</v>
      </c>
      <c r="D324" s="19">
        <v>19</v>
      </c>
      <c r="E324" s="19" t="s">
        <v>442</v>
      </c>
      <c r="F324" s="80">
        <f>IF(Table2[[#This Row],[M5B]]="",Table2[[#This Row],[M5B_h]],SUM(Table2[[#This Row],[M5B_h]],Table2[[#This Row],[M5B]]))</f>
        <v>18</v>
      </c>
      <c r="H324" s="13" t="str">
        <f>IF(Table2[[#This Row],[M1A]]="","",Table2[[#This Row],[M1A]]-Table2[[#This Row],[AWAL]])</f>
        <v/>
      </c>
      <c r="J324" s="13" t="str">
        <f>IF(Table2[[#This Row],[M2A]]="","",SUM(Table2[[#This Row],[M2A]]-Table2[[#This Row],[M2B_h]]))</f>
        <v/>
      </c>
      <c r="K324" s="13">
        <v>18</v>
      </c>
      <c r="L324" s="13">
        <f>IF(Table2[[#This Row],[M3A]]="","",SUM(Table2[[#This Row],[M3A]]-Table2[[#This Row],[M3B_h]]))</f>
        <v>-1</v>
      </c>
      <c r="N324" s="13" t="str">
        <f>IF(Table2[[#This Row],[M4A]]="","",SUM(Table2[[#This Row],[M4A]]-Table2[[#This Row],[M4B_h]]))</f>
        <v/>
      </c>
      <c r="O324" s="15"/>
      <c r="P324" s="15" t="str">
        <f>IF(Table2[[#This Row],[M5A]]="","",SUM(Table2[[#This Row],[M5A]]-Table2[[#This Row],[M5B_h]]))</f>
        <v/>
      </c>
      <c r="Q324" s="15">
        <f>SUM(Table2[[#This Row],[AWAL]],Table2[[#This Row],[M1B]])</f>
        <v>19</v>
      </c>
      <c r="R324" s="15">
        <f>SUM(Table2[[#This Row],[M2B]],Table2[[#This Row],[M2B_h]])</f>
        <v>19</v>
      </c>
      <c r="S324" s="15">
        <f>SUM(Table2[[#This Row],[M3B]],Table2[[#This Row],[M3B_h]])</f>
        <v>18</v>
      </c>
      <c r="T324" s="15">
        <f>SUM(Table2[[#This Row],[M4B]],Table2[[#This Row],[M4B_h]])</f>
        <v>18</v>
      </c>
    </row>
    <row r="325" spans="1:20">
      <c r="A325" s="12" t="str">
        <f>IF(Table2[[#This Row],[TT]]&lt;1,"",COUNT($A$2:$A324)+1)</f>
        <v/>
      </c>
      <c r="B325" s="12" t="str">
        <f>LOWER(SUBSTITUTE(SUBSTITUTE(SUBSTITUTE(SUBSTITUTE(SUBSTITUTE(SUBSTITUTE(SUBSTITUTE(SUBSTITUTE(Table2[[#This Row],[NAMA BARANG]]," ",""),"""",""),"-",""),"/",""),"(",""),")",""),"&amp;",""),",",""))</f>
        <v>bkmewarnaiarta48design</v>
      </c>
      <c r="C325" s="18" t="s">
        <v>443</v>
      </c>
      <c r="D325" s="19"/>
      <c r="E325" s="19">
        <v>600</v>
      </c>
      <c r="F325" s="80">
        <f>IF(Table2[[#This Row],[M5B]]="",Table2[[#This Row],[M5B_h]],SUM(Table2[[#This Row],[M5B_h]],Table2[[#This Row],[M5B]]))</f>
        <v>0</v>
      </c>
      <c r="H325" s="13" t="str">
        <f>IF(Table2[[#This Row],[M1A]]="","",Table2[[#This Row],[M1A]]-Table2[[#This Row],[AWAL]])</f>
        <v/>
      </c>
      <c r="J325" s="13" t="str">
        <f>IF(Table2[[#This Row],[M2A]]="","",SUM(Table2[[#This Row],[M2A]]-Table2[[#This Row],[M2B_h]]))</f>
        <v/>
      </c>
      <c r="L325" s="13" t="str">
        <f>IF(Table2[[#This Row],[M3A]]="","",SUM(Table2[[#This Row],[M3A]]-Table2[[#This Row],[M3B_h]]))</f>
        <v/>
      </c>
      <c r="N325" s="13" t="str">
        <f>IF(Table2[[#This Row],[M4A]]="","",SUM(Table2[[#This Row],[M4A]]-Table2[[#This Row],[M4B_h]]))</f>
        <v/>
      </c>
      <c r="O325" s="15"/>
      <c r="P325" s="15" t="str">
        <f>IF(Table2[[#This Row],[M5A]]="","",SUM(Table2[[#This Row],[M5A]]-Table2[[#This Row],[M5B_h]]))</f>
        <v/>
      </c>
      <c r="Q325" s="15">
        <f>SUM(Table2[[#This Row],[AWAL]],Table2[[#This Row],[M1B]])</f>
        <v>0</v>
      </c>
      <c r="R325" s="15">
        <f>SUM(Table2[[#This Row],[M2B]],Table2[[#This Row],[M2B_h]])</f>
        <v>0</v>
      </c>
      <c r="S325" s="15">
        <f>SUM(Table2[[#This Row],[M3B]],Table2[[#This Row],[M3B_h]])</f>
        <v>0</v>
      </c>
      <c r="T325" s="15">
        <f>SUM(Table2[[#This Row],[M4B]],Table2[[#This Row],[M4B_h]])</f>
        <v>0</v>
      </c>
    </row>
    <row r="326" spans="1:20">
      <c r="A326" s="12">
        <f>IF(Table2[[#This Row],[TT]]&lt;1,"",COUNT($A$2:$A325)+1)</f>
        <v>286</v>
      </c>
      <c r="B326" s="12" t="str">
        <f>LOWER(SUBSTITUTE(SUBSTITUTE(SUBSTITUTE(SUBSTITUTE(SUBSTITUTE(SUBSTITUTE(SUBSTITUTE(SUBSTITUTE(Table2[[#This Row],[NAMA BARANG]]," ",""),"""",""),"-",""),"/",""),"(",""),")",""),"&amp;",""),",",""))</f>
        <v>bkmewarnaiarta4b</v>
      </c>
      <c r="C326" s="25" t="s">
        <v>2854</v>
      </c>
      <c r="D326" s="26">
        <v>12</v>
      </c>
      <c r="E326" s="26" t="s">
        <v>2681</v>
      </c>
      <c r="F326" s="80">
        <f>IF(Table2[[#This Row],[M5B]]="",Table2[[#This Row],[M5B_h]],SUM(Table2[[#This Row],[M5B_h]],Table2[[#This Row],[M5B]]))</f>
        <v>12</v>
      </c>
      <c r="H326" s="13" t="str">
        <f>IF(Table2[[#This Row],[M1A]]="","",Table2[[#This Row],[M1A]]-Table2[[#This Row],[AWAL]])</f>
        <v/>
      </c>
      <c r="J326" s="13" t="str">
        <f>IF(Table2[[#This Row],[M2A]]="","",SUM(Table2[[#This Row],[M2A]]-Table2[[#This Row],[M2B_h]]))</f>
        <v/>
      </c>
      <c r="L326" s="13" t="str">
        <f>IF(Table2[[#This Row],[M3A]]="","",SUM(Table2[[#This Row],[M3A]]-Table2[[#This Row],[M3B_h]]))</f>
        <v/>
      </c>
      <c r="N326" s="13" t="str">
        <f>IF(Table2[[#This Row],[M4A]]="","",SUM(Table2[[#This Row],[M4A]]-Table2[[#This Row],[M4B_h]]))</f>
        <v/>
      </c>
      <c r="O326" s="15"/>
      <c r="P326" s="15" t="str">
        <f>IF(Table2[[#This Row],[M5A]]="","",SUM(Table2[[#This Row],[M5A]]-Table2[[#This Row],[M5B_h]]))</f>
        <v/>
      </c>
      <c r="Q326" s="15">
        <f>SUM(Table2[[#This Row],[AWAL]],Table2[[#This Row],[M1B]])</f>
        <v>12</v>
      </c>
      <c r="R326" s="15">
        <f>SUM(Table2[[#This Row],[M2B]],Table2[[#This Row],[M2B_h]])</f>
        <v>12</v>
      </c>
      <c r="S326" s="15">
        <f>SUM(Table2[[#This Row],[M3B]],Table2[[#This Row],[M3B_h]])</f>
        <v>12</v>
      </c>
      <c r="T326" s="15">
        <f>SUM(Table2[[#This Row],[M4B]],Table2[[#This Row],[M4B_h]])</f>
        <v>12</v>
      </c>
    </row>
    <row r="327" spans="1:20">
      <c r="A327" s="12" t="str">
        <f>IF(Table2[[#This Row],[TT]]&lt;1,"",COUNT($A$2:$A326)+1)</f>
        <v/>
      </c>
      <c r="B327" s="12" t="str">
        <f>LOWER(SUBSTITUTE(SUBSTITUTE(SUBSTITUTE(SUBSTITUTE(SUBSTITUTE(SUBSTITUTE(SUBSTITUTE(SUBSTITUTE(Table2[[#This Row],[NAMA BARANG]]," ",""),"""",""),"-",""),"/",""),"(",""),")",""),"&amp;",""),",",""))</f>
        <v>bkmewarnaibt21</v>
      </c>
      <c r="C327" s="18" t="s">
        <v>445</v>
      </c>
      <c r="D327" s="19"/>
      <c r="E327" s="19">
        <v>600</v>
      </c>
      <c r="F327" s="80">
        <f>IF(Table2[[#This Row],[M5B]]="",Table2[[#This Row],[M5B_h]],SUM(Table2[[#This Row],[M5B_h]],Table2[[#This Row],[M5B]]))</f>
        <v>0</v>
      </c>
      <c r="H327" s="13" t="str">
        <f>IF(Table2[[#This Row],[M1A]]="","",Table2[[#This Row],[M1A]]-Table2[[#This Row],[AWAL]])</f>
        <v/>
      </c>
      <c r="J327" s="13" t="str">
        <f>IF(Table2[[#This Row],[M2A]]="","",SUM(Table2[[#This Row],[M2A]]-Table2[[#This Row],[M2B_h]]))</f>
        <v/>
      </c>
      <c r="L327" s="13" t="str">
        <f>IF(Table2[[#This Row],[M3A]]="","",SUM(Table2[[#This Row],[M3A]]-Table2[[#This Row],[M3B_h]]))</f>
        <v/>
      </c>
      <c r="N327" s="13" t="str">
        <f>IF(Table2[[#This Row],[M4A]]="","",SUM(Table2[[#This Row],[M4A]]-Table2[[#This Row],[M4B_h]]))</f>
        <v/>
      </c>
      <c r="O327" s="15"/>
      <c r="P327" s="15" t="str">
        <f>IF(Table2[[#This Row],[M5A]]="","",SUM(Table2[[#This Row],[M5A]]-Table2[[#This Row],[M5B_h]]))</f>
        <v/>
      </c>
      <c r="Q327" s="15">
        <f>SUM(Table2[[#This Row],[AWAL]],Table2[[#This Row],[M1B]])</f>
        <v>0</v>
      </c>
      <c r="R327" s="15">
        <f>SUM(Table2[[#This Row],[M2B]],Table2[[#This Row],[M2B_h]])</f>
        <v>0</v>
      </c>
      <c r="S327" s="15">
        <f>SUM(Table2[[#This Row],[M3B]],Table2[[#This Row],[M3B_h]])</f>
        <v>0</v>
      </c>
      <c r="T327" s="15">
        <f>SUM(Table2[[#This Row],[M4B]],Table2[[#This Row],[M4B_h]])</f>
        <v>0</v>
      </c>
    </row>
    <row r="328" spans="1:20">
      <c r="A328" s="12">
        <f>IF(Table2[[#This Row],[TT]]&lt;1,"",COUNT($A$2:$A327)+1)</f>
        <v>287</v>
      </c>
      <c r="B328" s="12" t="str">
        <f>LOWER(SUBSTITUTE(SUBSTITUTE(SUBSTITUTE(SUBSTITUTE(SUBSTITUTE(SUBSTITUTE(SUBSTITUTE(SUBSTITUTE(Table2[[#This Row],[NAMA BARANG]]," ",""),"""",""),"-",""),"/",""),"(",""),")",""),"&amp;",""),",",""))</f>
        <v>bkmewarnaihtl600650</v>
      </c>
      <c r="C328" s="18" t="s">
        <v>446</v>
      </c>
      <c r="D328" s="19">
        <v>2</v>
      </c>
      <c r="E328" s="19" t="s">
        <v>447</v>
      </c>
      <c r="F328" s="80">
        <f>IF(Table2[[#This Row],[M5B]]="",Table2[[#This Row],[M5B_h]],SUM(Table2[[#This Row],[M5B_h]],Table2[[#This Row],[M5B]]))</f>
        <v>2</v>
      </c>
      <c r="H328" s="13" t="str">
        <f>IF(Table2[[#This Row],[M1A]]="","",Table2[[#This Row],[M1A]]-Table2[[#This Row],[AWAL]])</f>
        <v/>
      </c>
      <c r="J328" s="13" t="str">
        <f>IF(Table2[[#This Row],[M2A]]="","",SUM(Table2[[#This Row],[M2A]]-Table2[[#This Row],[M2B_h]]))</f>
        <v/>
      </c>
      <c r="L328" s="13" t="str">
        <f>IF(Table2[[#This Row],[M3A]]="","",SUM(Table2[[#This Row],[M3A]]-Table2[[#This Row],[M3B_h]]))</f>
        <v/>
      </c>
      <c r="N328" s="13" t="str">
        <f>IF(Table2[[#This Row],[M4A]]="","",SUM(Table2[[#This Row],[M4A]]-Table2[[#This Row],[M4B_h]]))</f>
        <v/>
      </c>
      <c r="O328" s="15"/>
      <c r="P328" s="15" t="str">
        <f>IF(Table2[[#This Row],[M5A]]="","",SUM(Table2[[#This Row],[M5A]]-Table2[[#This Row],[M5B_h]]))</f>
        <v/>
      </c>
      <c r="Q328" s="15">
        <f>SUM(Table2[[#This Row],[AWAL]],Table2[[#This Row],[M1B]])</f>
        <v>2</v>
      </c>
      <c r="R328" s="15">
        <f>SUM(Table2[[#This Row],[M2B]],Table2[[#This Row],[M2B_h]])</f>
        <v>2</v>
      </c>
      <c r="S328" s="15">
        <f>SUM(Table2[[#This Row],[M3B]],Table2[[#This Row],[M3B_h]])</f>
        <v>2</v>
      </c>
      <c r="T328" s="15">
        <f>SUM(Table2[[#This Row],[M4B]],Table2[[#This Row],[M4B_h]])</f>
        <v>2</v>
      </c>
    </row>
    <row r="329" spans="1:20">
      <c r="A329" s="12">
        <f>IF(Table2[[#This Row],[TT]]&lt;1,"",COUNT($A$2:$A328)+1)</f>
        <v>288</v>
      </c>
      <c r="B329" s="12" t="str">
        <f>LOWER(SUBSTITUTE(SUBSTITUTE(SUBSTITUTE(SUBSTITUTE(SUBSTITUTE(SUBSTITUTE(SUBSTITUTE(SUBSTITUTE(Table2[[#This Row],[NAMA BARANG]]," ",""),"""",""),"-",""),"/",""),"(",""),")",""),"&amp;",""),",",""))</f>
        <v>bkmewarnaijumbo4seriif</v>
      </c>
      <c r="C329" s="18" t="s">
        <v>448</v>
      </c>
      <c r="D329" s="19">
        <v>1</v>
      </c>
      <c r="E329" s="19">
        <v>600</v>
      </c>
      <c r="F329" s="80">
        <f>IF(Table2[[#This Row],[M5B]]="",Table2[[#This Row],[M5B_h]],SUM(Table2[[#This Row],[M5B_h]],Table2[[#This Row],[M5B]]))</f>
        <v>1</v>
      </c>
      <c r="H329" s="13" t="str">
        <f>IF(Table2[[#This Row],[M1A]]="","",Table2[[#This Row],[M1A]]-Table2[[#This Row],[AWAL]])</f>
        <v/>
      </c>
      <c r="J329" s="13" t="str">
        <f>IF(Table2[[#This Row],[M2A]]="","",SUM(Table2[[#This Row],[M2A]]-Table2[[#This Row],[M2B_h]]))</f>
        <v/>
      </c>
      <c r="L329" s="13" t="str">
        <f>IF(Table2[[#This Row],[M3A]]="","",SUM(Table2[[#This Row],[M3A]]-Table2[[#This Row],[M3B_h]]))</f>
        <v/>
      </c>
      <c r="N329" s="13" t="str">
        <f>IF(Table2[[#This Row],[M4A]]="","",SUM(Table2[[#This Row],[M4A]]-Table2[[#This Row],[M4B_h]]))</f>
        <v/>
      </c>
      <c r="O329" s="15"/>
      <c r="P329" s="15" t="str">
        <f>IF(Table2[[#This Row],[M5A]]="","",SUM(Table2[[#This Row],[M5A]]-Table2[[#This Row],[M5B_h]]))</f>
        <v/>
      </c>
      <c r="Q329" s="15">
        <f>SUM(Table2[[#This Row],[AWAL]],Table2[[#This Row],[M1B]])</f>
        <v>1</v>
      </c>
      <c r="R329" s="15">
        <f>SUM(Table2[[#This Row],[M2B]],Table2[[#This Row],[M2B_h]])</f>
        <v>1</v>
      </c>
      <c r="S329" s="15">
        <f>SUM(Table2[[#This Row],[M3B]],Table2[[#This Row],[M3B_h]])</f>
        <v>1</v>
      </c>
      <c r="T329" s="15">
        <f>SUM(Table2[[#This Row],[M4B]],Table2[[#This Row],[M4B_h]])</f>
        <v>1</v>
      </c>
    </row>
    <row r="330" spans="1:20">
      <c r="A330" s="14">
        <f>IF(Table2[[#This Row],[TT]]&lt;1,"",COUNT($A$2:$A329)+1)</f>
        <v>289</v>
      </c>
      <c r="B330" s="14" t="str">
        <f>LOWER(SUBSTITUTE(SUBSTITUTE(SUBSTITUTE(SUBSTITUTE(SUBSTITUTE(SUBSTITUTE(SUBSTITUTE(SUBSTITUTE(Table2[[#This Row],[NAMA BARANG]]," ",""),"""",""),"-",""),"/",""),"(",""),")",""),"&amp;",""),",",""))</f>
        <v>bkmewarnaijumbokode8a41</v>
      </c>
      <c r="C330" s="25" t="s">
        <v>449</v>
      </c>
      <c r="D330" s="26">
        <v>2</v>
      </c>
      <c r="E330" s="26" t="s">
        <v>134</v>
      </c>
      <c r="F330" s="80">
        <f>IF(Table2[[#This Row],[M5B]]="",Table2[[#This Row],[M5B_h]],SUM(Table2[[#This Row],[M5B_h]],Table2[[#This Row],[M5B]]))</f>
        <v>2</v>
      </c>
      <c r="H330" s="15" t="str">
        <f>IF(Table2[[#This Row],[M1A]]="","",Table2[[#This Row],[M1A]]-Table2[[#This Row],[AWAL]])</f>
        <v/>
      </c>
      <c r="J330" s="15" t="str">
        <f>IF(Table2[[#This Row],[M2A]]="","",SUM(Table2[[#This Row],[M2A]]-Table2[[#This Row],[M2B_h]]))</f>
        <v/>
      </c>
      <c r="L330" s="15" t="str">
        <f>IF(Table2[[#This Row],[M3A]]="","",SUM(Table2[[#This Row],[M3A]]-Table2[[#This Row],[M3B_h]]))</f>
        <v/>
      </c>
      <c r="N330" s="15" t="str">
        <f>IF(Table2[[#This Row],[M4A]]="","",SUM(Table2[[#This Row],[M4A]]-Table2[[#This Row],[M4B_h]]))</f>
        <v/>
      </c>
      <c r="O330" s="15"/>
      <c r="P330" s="15" t="str">
        <f>IF(Table2[[#This Row],[M5A]]="","",SUM(Table2[[#This Row],[M5A]]-Table2[[#This Row],[M5B_h]]))</f>
        <v/>
      </c>
      <c r="Q330" s="15">
        <f>SUM(Table2[[#This Row],[AWAL]],Table2[[#This Row],[M1B]])</f>
        <v>2</v>
      </c>
      <c r="R330" s="15">
        <f>SUM(Table2[[#This Row],[M2B]],Table2[[#This Row],[M2B_h]])</f>
        <v>2</v>
      </c>
      <c r="S330" s="15">
        <f>SUM(Table2[[#This Row],[M3B]],Table2[[#This Row],[M3B_h]])</f>
        <v>2</v>
      </c>
      <c r="T330" s="15">
        <f>SUM(Table2[[#This Row],[M4B]],Table2[[#This Row],[M4B_h]])</f>
        <v>2</v>
      </c>
    </row>
    <row r="331" spans="1:20">
      <c r="A331" s="46">
        <f>IF(Table2[[#This Row],[TT]]&lt;1,"",COUNT($A$2:$A330)+1)</f>
        <v>290</v>
      </c>
      <c r="B331" s="46" t="str">
        <f>LOWER(SUBSTITUTE(SUBSTITUTE(SUBSTITUTE(SUBSTITUTE(SUBSTITUTE(SUBSTITUTE(SUBSTITUTE(SUBSTITUTE(Table2[[#This Row],[NAMA BARANG]]," ",""),"""",""),"-",""),"/",""),"(",""),")",""),"&amp;",""),",",""))</f>
        <v>bkmewarnaijumbosj</v>
      </c>
      <c r="C331" s="47" t="s">
        <v>3045</v>
      </c>
      <c r="D331" s="48">
        <v>1</v>
      </c>
      <c r="E331" s="63" t="s">
        <v>2818</v>
      </c>
      <c r="F331" s="82">
        <f>IF(Table2[[#This Row],[M5B]]="",Table2[[#This Row],[M5B_h]],SUM(Table2[[#This Row],[M5B_h]],Table2[[#This Row],[M5B]]))</f>
        <v>1</v>
      </c>
      <c r="G331" s="49"/>
      <c r="H331" s="64" t="str">
        <f>IF(Table2[[#This Row],[M1A]]="","",Table2[[#This Row],[M1A]]-Table2[[#This Row],[AWAL]])</f>
        <v/>
      </c>
      <c r="I331" s="49"/>
      <c r="J331" s="64" t="str">
        <f>IF(Table2[[#This Row],[M2A]]="","",SUM(Table2[[#This Row],[M2A]]-Table2[[#This Row],[M2B_h]]))</f>
        <v/>
      </c>
      <c r="K331" s="49"/>
      <c r="L331" s="64" t="str">
        <f>IF(Table2[[#This Row],[M3A]]="","",SUM(Table2[[#This Row],[M3A]]-Table2[[#This Row],[M3B_h]]))</f>
        <v/>
      </c>
      <c r="M331" s="49"/>
      <c r="N331" s="64" t="str">
        <f>IF(Table2[[#This Row],[M4A]]="","",SUM(Table2[[#This Row],[M4A]]-Table2[[#This Row],[M4B_h]]))</f>
        <v/>
      </c>
      <c r="O331" s="15"/>
      <c r="P331" s="15" t="str">
        <f>IF(Table2[[#This Row],[M5A]]="","",SUM(Table2[[#This Row],[M5A]]-Table2[[#This Row],[M5B_h]]))</f>
        <v/>
      </c>
      <c r="Q331" s="15">
        <f>SUM(Table2[[#This Row],[AWAL]],Table2[[#This Row],[M1B]])</f>
        <v>1</v>
      </c>
      <c r="R331" s="15">
        <f>SUM(Table2[[#This Row],[M2B]],Table2[[#This Row],[M2B_h]])</f>
        <v>1</v>
      </c>
      <c r="S331" s="15">
        <f>SUM(Table2[[#This Row],[M3B]],Table2[[#This Row],[M3B_h]])</f>
        <v>1</v>
      </c>
      <c r="T331" s="15">
        <f>SUM(Table2[[#This Row],[M4B]],Table2[[#This Row],[M4B_h]])</f>
        <v>1</v>
      </c>
    </row>
    <row r="332" spans="1:20">
      <c r="A332" s="12">
        <f>IF(Table2[[#This Row],[TT]]&lt;1,"",COUNT($A$2:$A331)+1)</f>
        <v>291</v>
      </c>
      <c r="B332" s="12" t="str">
        <f>LOWER(SUBSTITUTE(SUBSTITUTE(SUBSTITUTE(SUBSTITUTE(SUBSTITUTE(SUBSTITUTE(SUBSTITUTE(SUBSTITUTE(Table2[[#This Row],[NAMA BARANG]]," ",""),"""",""),"-",""),"/",""),"(",""),")",""),"&amp;",""),",",""))</f>
        <v>bkspiralgliterhappycherubg121pk=6a017polos</v>
      </c>
      <c r="C332" s="25" t="s">
        <v>450</v>
      </c>
      <c r="D332" s="26">
        <v>6</v>
      </c>
      <c r="E332" s="26" t="s">
        <v>182</v>
      </c>
      <c r="F332" s="80">
        <f>IF(Table2[[#This Row],[M5B]]="",Table2[[#This Row],[M5B_h]],SUM(Table2[[#This Row],[M5B_h]],Table2[[#This Row],[M5B]]))</f>
        <v>6</v>
      </c>
      <c r="H332" s="13" t="str">
        <f>IF(Table2[[#This Row],[M1A]]="","",Table2[[#This Row],[M1A]]-Table2[[#This Row],[AWAL]])</f>
        <v/>
      </c>
      <c r="J332" s="13" t="str">
        <f>IF(Table2[[#This Row],[M2A]]="","",SUM(Table2[[#This Row],[M2A]]-Table2[[#This Row],[M2B_h]]))</f>
        <v/>
      </c>
      <c r="L332" s="13" t="str">
        <f>IF(Table2[[#This Row],[M3A]]="","",SUM(Table2[[#This Row],[M3A]]-Table2[[#This Row],[M3B_h]]))</f>
        <v/>
      </c>
      <c r="N332" s="13" t="str">
        <f>IF(Table2[[#This Row],[M4A]]="","",SUM(Table2[[#This Row],[M4A]]-Table2[[#This Row],[M4B_h]]))</f>
        <v/>
      </c>
      <c r="O332" s="15"/>
      <c r="P332" s="15" t="str">
        <f>IF(Table2[[#This Row],[M5A]]="","",SUM(Table2[[#This Row],[M5A]]-Table2[[#This Row],[M5B_h]]))</f>
        <v/>
      </c>
      <c r="Q332" s="15">
        <f>SUM(Table2[[#This Row],[AWAL]],Table2[[#This Row],[M1B]])</f>
        <v>6</v>
      </c>
      <c r="R332" s="15">
        <f>SUM(Table2[[#This Row],[M2B]],Table2[[#This Row],[M2B_h]])</f>
        <v>6</v>
      </c>
      <c r="S332" s="15">
        <f>SUM(Table2[[#This Row],[M3B]],Table2[[#This Row],[M3B_h]])</f>
        <v>6</v>
      </c>
      <c r="T332" s="15">
        <f>SUM(Table2[[#This Row],[M4B]],Table2[[#This Row],[M4B_h]])</f>
        <v>6</v>
      </c>
    </row>
    <row r="333" spans="1:20">
      <c r="A333" s="12">
        <f>IF(Table2[[#This Row],[TT]]&lt;1,"",COUNT($A$2:$A332)+1)</f>
        <v>292</v>
      </c>
      <c r="B333" s="12" t="str">
        <f>LOWER(SUBSTITUTE(SUBSTITUTE(SUBSTITUTE(SUBSTITUTE(SUBSTITUTE(SUBSTITUTE(SUBSTITUTE(SUBSTITUTE(Table2[[#This Row],[NAMA BARANG]]," ",""),"""",""),"-",""),"/",""),"(",""),")",""),"&amp;",""),",",""))</f>
        <v>bkspiralx019mmgliter3052hk5</v>
      </c>
      <c r="C333" s="25" t="s">
        <v>451</v>
      </c>
      <c r="D333" s="26">
        <v>8</v>
      </c>
      <c r="E333" s="26" t="s">
        <v>166</v>
      </c>
      <c r="F333" s="80">
        <f>IF(Table2[[#This Row],[M5B]]="",Table2[[#This Row],[M5B_h]],SUM(Table2[[#This Row],[M5B_h]],Table2[[#This Row],[M5B]]))</f>
        <v>8</v>
      </c>
      <c r="H333" s="13" t="str">
        <f>IF(Table2[[#This Row],[M1A]]="","",Table2[[#This Row],[M1A]]-Table2[[#This Row],[AWAL]])</f>
        <v/>
      </c>
      <c r="J333" s="13" t="str">
        <f>IF(Table2[[#This Row],[M2A]]="","",SUM(Table2[[#This Row],[M2A]]-Table2[[#This Row],[M2B_h]]))</f>
        <v/>
      </c>
      <c r="L333" s="13" t="str">
        <f>IF(Table2[[#This Row],[M3A]]="","",SUM(Table2[[#This Row],[M3A]]-Table2[[#This Row],[M3B_h]]))</f>
        <v/>
      </c>
      <c r="N333" s="13" t="str">
        <f>IF(Table2[[#This Row],[M4A]]="","",SUM(Table2[[#This Row],[M4A]]-Table2[[#This Row],[M4B_h]]))</f>
        <v/>
      </c>
      <c r="O333" s="15"/>
      <c r="P333" s="15" t="str">
        <f>IF(Table2[[#This Row],[M5A]]="","",SUM(Table2[[#This Row],[M5A]]-Table2[[#This Row],[M5B_h]]))</f>
        <v/>
      </c>
      <c r="Q333" s="15">
        <f>SUM(Table2[[#This Row],[AWAL]],Table2[[#This Row],[M1B]])</f>
        <v>8</v>
      </c>
      <c r="R333" s="15">
        <f>SUM(Table2[[#This Row],[M2B]],Table2[[#This Row],[M2B_h]])</f>
        <v>8</v>
      </c>
      <c r="S333" s="15">
        <f>SUM(Table2[[#This Row],[M3B]],Table2[[#This Row],[M3B_h]])</f>
        <v>8</v>
      </c>
      <c r="T333" s="15">
        <f>SUM(Table2[[#This Row],[M4B]],Table2[[#This Row],[M4B_h]])</f>
        <v>8</v>
      </c>
    </row>
    <row r="334" spans="1:20">
      <c r="A334" s="12">
        <f>IF(Table2[[#This Row],[TT]]&lt;1,"",COUNT($A$2:$A333)+1)</f>
        <v>293</v>
      </c>
      <c r="B334" s="12" t="str">
        <f>LOWER(SUBSTITUTE(SUBSTITUTE(SUBSTITUTE(SUBSTITUTE(SUBSTITUTE(SUBSTITUTE(SUBSTITUTE(SUBSTITUTE(Table2[[#This Row],[NAMA BARANG]]," ",""),"""",""),"-",""),"/",""),"(",""),")",""),"&amp;",""),",",""))</f>
        <v>bkspiralx053mmtimbul</v>
      </c>
      <c r="C334" s="25" t="s">
        <v>452</v>
      </c>
      <c r="D334" s="26">
        <v>2</v>
      </c>
      <c r="E334" s="26" t="s">
        <v>166</v>
      </c>
      <c r="F334" s="80">
        <f>IF(Table2[[#This Row],[M5B]]="",Table2[[#This Row],[M5B_h]],SUM(Table2[[#This Row],[M5B_h]],Table2[[#This Row],[M5B]]))</f>
        <v>2</v>
      </c>
      <c r="H334" s="13" t="str">
        <f>IF(Table2[[#This Row],[M1A]]="","",Table2[[#This Row],[M1A]]-Table2[[#This Row],[AWAL]])</f>
        <v/>
      </c>
      <c r="J334" s="13" t="str">
        <f>IF(Table2[[#This Row],[M2A]]="","",SUM(Table2[[#This Row],[M2A]]-Table2[[#This Row],[M2B_h]]))</f>
        <v/>
      </c>
      <c r="L334" s="13" t="str">
        <f>IF(Table2[[#This Row],[M3A]]="","",SUM(Table2[[#This Row],[M3A]]-Table2[[#This Row],[M3B_h]]))</f>
        <v/>
      </c>
      <c r="N334" s="13" t="str">
        <f>IF(Table2[[#This Row],[M4A]]="","",SUM(Table2[[#This Row],[M4A]]-Table2[[#This Row],[M4B_h]]))</f>
        <v/>
      </c>
      <c r="O334" s="15"/>
      <c r="P334" s="15" t="str">
        <f>IF(Table2[[#This Row],[M5A]]="","",SUM(Table2[[#This Row],[M5A]]-Table2[[#This Row],[M5B_h]]))</f>
        <v/>
      </c>
      <c r="Q334" s="15">
        <f>SUM(Table2[[#This Row],[AWAL]],Table2[[#This Row],[M1B]])</f>
        <v>2</v>
      </c>
      <c r="R334" s="15">
        <f>SUM(Table2[[#This Row],[M2B]],Table2[[#This Row],[M2B_h]])</f>
        <v>2</v>
      </c>
      <c r="S334" s="15">
        <f>SUM(Table2[[#This Row],[M3B]],Table2[[#This Row],[M3B_h]])</f>
        <v>2</v>
      </c>
      <c r="T334" s="15">
        <f>SUM(Table2[[#This Row],[M4B]],Table2[[#This Row],[M4B_h]])</f>
        <v>2</v>
      </c>
    </row>
    <row r="335" spans="1:20">
      <c r="A335" s="12" t="str">
        <f>IF(Table2[[#This Row],[TT]]&lt;1,"",COUNT($A$2:$A334)+1)</f>
        <v/>
      </c>
      <c r="B335" s="12" t="str">
        <f>LOWER(SUBSTITUTE(SUBSTITUTE(SUBSTITUTE(SUBSTITUTE(SUBSTITUTE(SUBSTITUTE(SUBSTITUTE(SUBSTITUTE(Table2[[#This Row],[NAMA BARANG]]," ",""),"""",""),"-",""),"/",""),"(",""),")",""),"&amp;",""),",",""))</f>
        <v>bktamubatik</v>
      </c>
      <c r="C335" s="18" t="s">
        <v>2857</v>
      </c>
      <c r="D335" s="19">
        <v>2</v>
      </c>
      <c r="E335" s="19" t="s">
        <v>744</v>
      </c>
      <c r="F335" s="80">
        <f>IF(Table2[[#This Row],[M5B]]="",Table2[[#This Row],[M5B_h]],SUM(Table2[[#This Row],[M5B_h]],Table2[[#This Row],[M5B]]))</f>
        <v>0</v>
      </c>
      <c r="H335" s="13" t="str">
        <f>IF(Table2[[#This Row],[M1A]]="","",Table2[[#This Row],[M1A]]-Table2[[#This Row],[AWAL]])</f>
        <v/>
      </c>
      <c r="J335" s="13" t="str">
        <f>IF(Table2[[#This Row],[M2A]]="","",SUM(Table2[[#This Row],[M2A]]-Table2[[#This Row],[M2B_h]]))</f>
        <v/>
      </c>
      <c r="K335" s="13">
        <v>1</v>
      </c>
      <c r="L335" s="13">
        <f>IF(Table2[[#This Row],[M3A]]="","",SUM(Table2[[#This Row],[M3A]]-Table2[[#This Row],[M3B_h]]))</f>
        <v>-1</v>
      </c>
      <c r="M335" s="13">
        <v>0</v>
      </c>
      <c r="N335" s="13">
        <f>IF(Table2[[#This Row],[M4A]]="","",SUM(Table2[[#This Row],[M4A]]-Table2[[#This Row],[M4B_h]]))</f>
        <v>-1</v>
      </c>
      <c r="O335" s="15"/>
      <c r="P335" s="15" t="str">
        <f>IF(Table2[[#This Row],[M5A]]="","",SUM(Table2[[#This Row],[M5A]]-Table2[[#This Row],[M5B_h]]))</f>
        <v/>
      </c>
      <c r="Q335" s="15">
        <f>SUM(Table2[[#This Row],[AWAL]],Table2[[#This Row],[M1B]])</f>
        <v>2</v>
      </c>
      <c r="R335" s="15">
        <f>SUM(Table2[[#This Row],[M2B]],Table2[[#This Row],[M2B_h]])</f>
        <v>2</v>
      </c>
      <c r="S335" s="15">
        <f>SUM(Table2[[#This Row],[M3B]],Table2[[#This Row],[M3B_h]])</f>
        <v>1</v>
      </c>
      <c r="T335" s="15">
        <f>SUM(Table2[[#This Row],[M4B]],Table2[[#This Row],[M4B_h]])</f>
        <v>0</v>
      </c>
    </row>
    <row r="336" spans="1:20">
      <c r="A336" s="14">
        <f>IF(Table2[[#This Row],[TT]]&lt;1,"",COUNT($A$2:$A335)+1)</f>
        <v>294</v>
      </c>
      <c r="B336" s="14" t="str">
        <f>LOWER(SUBSTITUTE(SUBSTITUTE(SUBSTITUTE(SUBSTITUTE(SUBSTITUTE(SUBSTITUTE(SUBSTITUTE(SUBSTITUTE(Table2[[#This Row],[NAMA BARANG]]," ",""),"""",""),"-",""),"/",""),"(",""),")",""),"&amp;",""),",",""))</f>
        <v>bkdiary1047</v>
      </c>
      <c r="C336" s="25" t="s">
        <v>453</v>
      </c>
      <c r="D336" s="26">
        <v>1</v>
      </c>
      <c r="E336" s="68"/>
      <c r="F336" s="80">
        <f>IF(Table2[[#This Row],[M5B]]="",Table2[[#This Row],[M5B_h]],SUM(Table2[[#This Row],[M5B_h]],Table2[[#This Row],[M5B]]))</f>
        <v>1</v>
      </c>
      <c r="H336" s="15" t="str">
        <f>IF(Table2[[#This Row],[M1A]]="","",Table2[[#This Row],[M1A]]-Table2[[#This Row],[AWAL]])</f>
        <v/>
      </c>
      <c r="J336" s="15" t="str">
        <f>IF(Table2[[#This Row],[M2A]]="","",SUM(Table2[[#This Row],[M2A]]-Table2[[#This Row],[M2B_h]]))</f>
        <v/>
      </c>
      <c r="L336" s="15" t="str">
        <f>IF(Table2[[#This Row],[M3A]]="","",SUM(Table2[[#This Row],[M3A]]-Table2[[#This Row],[M3B_h]]))</f>
        <v/>
      </c>
      <c r="N336" s="15" t="str">
        <f>IF(Table2[[#This Row],[M4A]]="","",SUM(Table2[[#This Row],[M4A]]-Table2[[#This Row],[M4B_h]]))</f>
        <v/>
      </c>
      <c r="O336" s="15"/>
      <c r="P336" s="15" t="str">
        <f>IF(Table2[[#This Row],[M5A]]="","",SUM(Table2[[#This Row],[M5A]]-Table2[[#This Row],[M5B_h]]))</f>
        <v/>
      </c>
      <c r="Q336" s="15">
        <f>SUM(Table2[[#This Row],[AWAL]],Table2[[#This Row],[M1B]])</f>
        <v>1</v>
      </c>
      <c r="R336" s="15">
        <f>SUM(Table2[[#This Row],[M2B]],Table2[[#This Row],[M2B_h]])</f>
        <v>1</v>
      </c>
      <c r="S336" s="15">
        <f>SUM(Table2[[#This Row],[M3B]],Table2[[#This Row],[M3B_h]])</f>
        <v>1</v>
      </c>
      <c r="T336" s="15">
        <f>SUM(Table2[[#This Row],[M4B]],Table2[[#This Row],[M4B_h]])</f>
        <v>1</v>
      </c>
    </row>
    <row r="337" spans="1:20">
      <c r="A337" s="12">
        <f>IF(Table2[[#This Row],[TT]]&lt;1,"",COUNT($A$2:$A336)+1)</f>
        <v>295</v>
      </c>
      <c r="B337" s="12" t="str">
        <f>LOWER(SUBSTITUTE(SUBSTITUTE(SUBSTITUTE(SUBSTITUTE(SUBSTITUTE(SUBSTITUTE(SUBSTITUTE(SUBSTITUTE(Table2[[#This Row],[NAMA BARANG]]," ",""),"""",""),"-",""),"/",""),"(",""),")",""),"&amp;",""),",",""))</f>
        <v>bknba318b1</v>
      </c>
      <c r="C337" s="18" t="s">
        <v>454</v>
      </c>
      <c r="D337" s="19">
        <v>1</v>
      </c>
      <c r="E337" s="19" t="s">
        <v>58</v>
      </c>
      <c r="F337" s="80">
        <f>IF(Table2[[#This Row],[M5B]]="",Table2[[#This Row],[M5B_h]],SUM(Table2[[#This Row],[M5B_h]],Table2[[#This Row],[M5B]]))</f>
        <v>1</v>
      </c>
      <c r="H337" s="13" t="str">
        <f>IF(Table2[[#This Row],[M1A]]="","",Table2[[#This Row],[M1A]]-Table2[[#This Row],[AWAL]])</f>
        <v/>
      </c>
      <c r="J337" s="13" t="str">
        <f>IF(Table2[[#This Row],[M2A]]="","",SUM(Table2[[#This Row],[M2A]]-Table2[[#This Row],[M2B_h]]))</f>
        <v/>
      </c>
      <c r="L337" s="13" t="str">
        <f>IF(Table2[[#This Row],[M3A]]="","",SUM(Table2[[#This Row],[M3A]]-Table2[[#This Row],[M3B_h]]))</f>
        <v/>
      </c>
      <c r="N337" s="13" t="str">
        <f>IF(Table2[[#This Row],[M4A]]="","",SUM(Table2[[#This Row],[M4A]]-Table2[[#This Row],[M4B_h]]))</f>
        <v/>
      </c>
      <c r="O337" s="15"/>
      <c r="P337" s="15" t="str">
        <f>IF(Table2[[#This Row],[M5A]]="","",SUM(Table2[[#This Row],[M5A]]-Table2[[#This Row],[M5B_h]]))</f>
        <v/>
      </c>
      <c r="Q337" s="15">
        <f>SUM(Table2[[#This Row],[AWAL]],Table2[[#This Row],[M1B]])</f>
        <v>1</v>
      </c>
      <c r="R337" s="15">
        <f>SUM(Table2[[#This Row],[M2B]],Table2[[#This Row],[M2B_h]])</f>
        <v>1</v>
      </c>
      <c r="S337" s="15">
        <f>SUM(Table2[[#This Row],[M3B]],Table2[[#This Row],[M3B_h]])</f>
        <v>1</v>
      </c>
      <c r="T337" s="15">
        <f>SUM(Table2[[#This Row],[M4B]],Table2[[#This Row],[M4B_h]])</f>
        <v>1</v>
      </c>
    </row>
    <row r="338" spans="1:20">
      <c r="A338" s="12">
        <f>IF(Table2[[#This Row],[TT]]&lt;1,"",COUNT($A$2:$A337)+1)</f>
        <v>296</v>
      </c>
      <c r="B338" s="12" t="str">
        <f>LOWER(SUBSTITUTE(SUBSTITUTE(SUBSTITUTE(SUBSTITUTE(SUBSTITUTE(SUBSTITUTE(SUBSTITUTE(SUBSTITUTE(Table2[[#This Row],[NAMA BARANG]]," ",""),"""",""),"-",""),"/",""),"(",""),")",""),"&amp;",""),",",""))</f>
        <v>bknba326k5a343k1</v>
      </c>
      <c r="C338" s="18" t="s">
        <v>455</v>
      </c>
      <c r="D338" s="19">
        <v>6</v>
      </c>
      <c r="E338" s="19" t="s">
        <v>284</v>
      </c>
      <c r="F338" s="80">
        <f>IF(Table2[[#This Row],[M5B]]="",Table2[[#This Row],[M5B_h]],SUM(Table2[[#This Row],[M5B_h]],Table2[[#This Row],[M5B]]))</f>
        <v>6</v>
      </c>
      <c r="H338" s="13" t="str">
        <f>IF(Table2[[#This Row],[M1A]]="","",Table2[[#This Row],[M1A]]-Table2[[#This Row],[AWAL]])</f>
        <v/>
      </c>
      <c r="J338" s="13" t="str">
        <f>IF(Table2[[#This Row],[M2A]]="","",SUM(Table2[[#This Row],[M2A]]-Table2[[#This Row],[M2B_h]]))</f>
        <v/>
      </c>
      <c r="L338" s="13" t="str">
        <f>IF(Table2[[#This Row],[M3A]]="","",SUM(Table2[[#This Row],[M3A]]-Table2[[#This Row],[M3B_h]]))</f>
        <v/>
      </c>
      <c r="N338" s="13" t="str">
        <f>IF(Table2[[#This Row],[M4A]]="","",SUM(Table2[[#This Row],[M4A]]-Table2[[#This Row],[M4B_h]]))</f>
        <v/>
      </c>
      <c r="O338" s="15"/>
      <c r="P338" s="15" t="str">
        <f>IF(Table2[[#This Row],[M5A]]="","",SUM(Table2[[#This Row],[M5A]]-Table2[[#This Row],[M5B_h]]))</f>
        <v/>
      </c>
      <c r="Q338" s="15">
        <f>SUM(Table2[[#This Row],[AWAL]],Table2[[#This Row],[M1B]])</f>
        <v>6</v>
      </c>
      <c r="R338" s="15">
        <f>SUM(Table2[[#This Row],[M2B]],Table2[[#This Row],[M2B_h]])</f>
        <v>6</v>
      </c>
      <c r="S338" s="15">
        <f>SUM(Table2[[#This Row],[M3B]],Table2[[#This Row],[M3B_h]])</f>
        <v>6</v>
      </c>
      <c r="T338" s="15">
        <f>SUM(Table2[[#This Row],[M4B]],Table2[[#This Row],[M4B_h]])</f>
        <v>6</v>
      </c>
    </row>
    <row r="339" spans="1:20">
      <c r="A339" s="12">
        <f>IF(Table2[[#This Row],[TT]]&lt;1,"",COUNT($A$2:$A338)+1)</f>
        <v>297</v>
      </c>
      <c r="B339" s="12" t="str">
        <f>LOWER(SUBSTITUTE(SUBSTITUTE(SUBSTITUTE(SUBSTITUTE(SUBSTITUTE(SUBSTITUTE(SUBSTITUTE(SUBSTITUTE(Table2[[#This Row],[NAMA BARANG]]," ",""),"""",""),"-",""),"/",""),"(",""),")",""),"&amp;",""),",",""))</f>
        <v>bknba331b</v>
      </c>
      <c r="C339" s="18" t="s">
        <v>456</v>
      </c>
      <c r="D339" s="19">
        <v>3</v>
      </c>
      <c r="E339" s="19" t="s">
        <v>58</v>
      </c>
      <c r="F339" s="80">
        <f>IF(Table2[[#This Row],[M5B]]="",Table2[[#This Row],[M5B_h]],SUM(Table2[[#This Row],[M5B_h]],Table2[[#This Row],[M5B]]))</f>
        <v>3</v>
      </c>
      <c r="H339" s="13" t="str">
        <f>IF(Table2[[#This Row],[M1A]]="","",Table2[[#This Row],[M1A]]-Table2[[#This Row],[AWAL]])</f>
        <v/>
      </c>
      <c r="J339" s="13" t="str">
        <f>IF(Table2[[#This Row],[M2A]]="","",SUM(Table2[[#This Row],[M2A]]-Table2[[#This Row],[M2B_h]]))</f>
        <v/>
      </c>
      <c r="L339" s="13" t="str">
        <f>IF(Table2[[#This Row],[M3A]]="","",SUM(Table2[[#This Row],[M3A]]-Table2[[#This Row],[M3B_h]]))</f>
        <v/>
      </c>
      <c r="N339" s="13" t="str">
        <f>IF(Table2[[#This Row],[M4A]]="","",SUM(Table2[[#This Row],[M4A]]-Table2[[#This Row],[M4B_h]]))</f>
        <v/>
      </c>
      <c r="O339" s="15"/>
      <c r="P339" s="15" t="str">
        <f>IF(Table2[[#This Row],[M5A]]="","",SUM(Table2[[#This Row],[M5A]]-Table2[[#This Row],[M5B_h]]))</f>
        <v/>
      </c>
      <c r="Q339" s="15">
        <f>SUM(Table2[[#This Row],[AWAL]],Table2[[#This Row],[M1B]])</f>
        <v>3</v>
      </c>
      <c r="R339" s="15">
        <f>SUM(Table2[[#This Row],[M2B]],Table2[[#This Row],[M2B_h]])</f>
        <v>3</v>
      </c>
      <c r="S339" s="15">
        <f>SUM(Table2[[#This Row],[M3B]],Table2[[#This Row],[M3B_h]])</f>
        <v>3</v>
      </c>
      <c r="T339" s="15">
        <f>SUM(Table2[[#This Row],[M4B]],Table2[[#This Row],[M4B_h]])</f>
        <v>3</v>
      </c>
    </row>
    <row r="340" spans="1:20">
      <c r="A340" s="12">
        <f>IF(Table2[[#This Row],[TT]]&lt;1,"",COUNT($A$2:$A339)+1)</f>
        <v>298</v>
      </c>
      <c r="B340" s="12" t="str">
        <f>LOWER(SUBSTITUTE(SUBSTITUTE(SUBSTITUTE(SUBSTITUTE(SUBSTITUTE(SUBSTITUTE(SUBSTITUTE(SUBSTITUTE(Table2[[#This Row],[NAMA BARANG]]," ",""),"""",""),"-",""),"/",""),"(",""),")",""),"&amp;",""),",",""))</f>
        <v>bknba342k</v>
      </c>
      <c r="C340" s="18" t="s">
        <v>457</v>
      </c>
      <c r="D340" s="19">
        <v>9</v>
      </c>
      <c r="E340" s="19" t="s">
        <v>284</v>
      </c>
      <c r="F340" s="80">
        <f>IF(Table2[[#This Row],[M5B]]="",Table2[[#This Row],[M5B_h]],SUM(Table2[[#This Row],[M5B_h]],Table2[[#This Row],[M5B]]))</f>
        <v>9</v>
      </c>
      <c r="H340" s="13" t="str">
        <f>IF(Table2[[#This Row],[M1A]]="","",Table2[[#This Row],[M1A]]-Table2[[#This Row],[AWAL]])</f>
        <v/>
      </c>
      <c r="J340" s="13" t="str">
        <f>IF(Table2[[#This Row],[M2A]]="","",SUM(Table2[[#This Row],[M2A]]-Table2[[#This Row],[M2B_h]]))</f>
        <v/>
      </c>
      <c r="L340" s="13" t="str">
        <f>IF(Table2[[#This Row],[M3A]]="","",SUM(Table2[[#This Row],[M3A]]-Table2[[#This Row],[M3B_h]]))</f>
        <v/>
      </c>
      <c r="N340" s="13" t="str">
        <f>IF(Table2[[#This Row],[M4A]]="","",SUM(Table2[[#This Row],[M4A]]-Table2[[#This Row],[M4B_h]]))</f>
        <v/>
      </c>
      <c r="O340" s="15"/>
      <c r="P340" s="15" t="str">
        <f>IF(Table2[[#This Row],[M5A]]="","",SUM(Table2[[#This Row],[M5A]]-Table2[[#This Row],[M5B_h]]))</f>
        <v/>
      </c>
      <c r="Q340" s="15">
        <f>SUM(Table2[[#This Row],[AWAL]],Table2[[#This Row],[M1B]])</f>
        <v>9</v>
      </c>
      <c r="R340" s="15">
        <f>SUM(Table2[[#This Row],[M2B]],Table2[[#This Row],[M2B_h]])</f>
        <v>9</v>
      </c>
      <c r="S340" s="15">
        <f>SUM(Table2[[#This Row],[M3B]],Table2[[#This Row],[M3B_h]])</f>
        <v>9</v>
      </c>
      <c r="T340" s="15">
        <f>SUM(Table2[[#This Row],[M4B]],Table2[[#This Row],[M4B_h]])</f>
        <v>9</v>
      </c>
    </row>
    <row r="341" spans="1:20">
      <c r="A341" s="12">
        <f>IF(Table2[[#This Row],[TT]]&lt;1,"",COUNT($A$2:$A340)+1)</f>
        <v>299</v>
      </c>
      <c r="B341" s="12" t="str">
        <f>LOWER(SUBSTITUTE(SUBSTITUTE(SUBSTITUTE(SUBSTITUTE(SUBSTITUTE(SUBSTITUTE(SUBSTITUTE(SUBSTITUTE(Table2[[#This Row],[NAMA BARANG]]," ",""),"""",""),"-",""),"/",""),"(",""),")",""),"&amp;",""),",",""))</f>
        <v>bknbkancinga5dsy</v>
      </c>
      <c r="C341" s="18" t="s">
        <v>458</v>
      </c>
      <c r="D341" s="19">
        <v>3</v>
      </c>
      <c r="E341" s="19" t="s">
        <v>459</v>
      </c>
      <c r="F341" s="80">
        <f>IF(Table2[[#This Row],[M5B]]="",Table2[[#This Row],[M5B_h]],SUM(Table2[[#This Row],[M5B_h]],Table2[[#This Row],[M5B]]))</f>
        <v>3</v>
      </c>
      <c r="H341" s="13" t="str">
        <f>IF(Table2[[#This Row],[M1A]]="","",Table2[[#This Row],[M1A]]-Table2[[#This Row],[AWAL]])</f>
        <v/>
      </c>
      <c r="J341" s="13" t="str">
        <f>IF(Table2[[#This Row],[M2A]]="","",SUM(Table2[[#This Row],[M2A]]-Table2[[#This Row],[M2B_h]]))</f>
        <v/>
      </c>
      <c r="L341" s="13" t="str">
        <f>IF(Table2[[#This Row],[M3A]]="","",SUM(Table2[[#This Row],[M3A]]-Table2[[#This Row],[M3B_h]]))</f>
        <v/>
      </c>
      <c r="N341" s="13" t="str">
        <f>IF(Table2[[#This Row],[M4A]]="","",SUM(Table2[[#This Row],[M4A]]-Table2[[#This Row],[M4B_h]]))</f>
        <v/>
      </c>
      <c r="O341" s="15"/>
      <c r="P341" s="15" t="str">
        <f>IF(Table2[[#This Row],[M5A]]="","",SUM(Table2[[#This Row],[M5A]]-Table2[[#This Row],[M5B_h]]))</f>
        <v/>
      </c>
      <c r="Q341" s="15">
        <f>SUM(Table2[[#This Row],[AWAL]],Table2[[#This Row],[M1B]])</f>
        <v>3</v>
      </c>
      <c r="R341" s="15">
        <f>SUM(Table2[[#This Row],[M2B]],Table2[[#This Row],[M2B_h]])</f>
        <v>3</v>
      </c>
      <c r="S341" s="15">
        <f>SUM(Table2[[#This Row],[M3B]],Table2[[#This Row],[M3B_h]])</f>
        <v>3</v>
      </c>
      <c r="T341" s="15">
        <f>SUM(Table2[[#This Row],[M4B]],Table2[[#This Row],[M4B_h]])</f>
        <v>3</v>
      </c>
    </row>
    <row r="342" spans="1:20">
      <c r="A342" s="12">
        <f>IF(Table2[[#This Row],[TT]]&lt;1,"",COUNT($A$2:$A341)+1)</f>
        <v>300</v>
      </c>
      <c r="B342" s="12" t="str">
        <f>LOWER(SUBSTITUTE(SUBSTITUTE(SUBSTITUTE(SUBSTITUTE(SUBSTITUTE(SUBSTITUTE(SUBSTITUTE(SUBSTITUTE(Table2[[#This Row],[NAMA BARANG]]," ",""),"""",""),"-",""),"/",""),"(",""),")",""),"&amp;",""),",",""))</f>
        <v>bknbspiral66506450a6</v>
      </c>
      <c r="C342" s="18" t="s">
        <v>460</v>
      </c>
      <c r="D342" s="19">
        <v>3</v>
      </c>
      <c r="E342" s="19" t="s">
        <v>174</v>
      </c>
      <c r="F342" s="80">
        <f>IF(Table2[[#This Row],[M5B]]="",Table2[[#This Row],[M5B_h]],SUM(Table2[[#This Row],[M5B_h]],Table2[[#This Row],[M5B]]))</f>
        <v>3</v>
      </c>
      <c r="H342" s="13" t="str">
        <f>IF(Table2[[#This Row],[M1A]]="","",Table2[[#This Row],[M1A]]-Table2[[#This Row],[AWAL]])</f>
        <v/>
      </c>
      <c r="J342" s="13" t="str">
        <f>IF(Table2[[#This Row],[M2A]]="","",SUM(Table2[[#This Row],[M2A]]-Table2[[#This Row],[M2B_h]]))</f>
        <v/>
      </c>
      <c r="L342" s="13" t="str">
        <f>IF(Table2[[#This Row],[M3A]]="","",SUM(Table2[[#This Row],[M3A]]-Table2[[#This Row],[M3B_h]]))</f>
        <v/>
      </c>
      <c r="N342" s="13" t="str">
        <f>IF(Table2[[#This Row],[M4A]]="","",SUM(Table2[[#This Row],[M4A]]-Table2[[#This Row],[M4B_h]]))</f>
        <v/>
      </c>
      <c r="O342" s="15"/>
      <c r="P342" s="15" t="str">
        <f>IF(Table2[[#This Row],[M5A]]="","",SUM(Table2[[#This Row],[M5A]]-Table2[[#This Row],[M5B_h]]))</f>
        <v/>
      </c>
      <c r="Q342" s="15">
        <f>SUM(Table2[[#This Row],[AWAL]],Table2[[#This Row],[M1B]])</f>
        <v>3</v>
      </c>
      <c r="R342" s="15">
        <f>SUM(Table2[[#This Row],[M2B]],Table2[[#This Row],[M2B_h]])</f>
        <v>3</v>
      </c>
      <c r="S342" s="15">
        <f>SUM(Table2[[#This Row],[M3B]],Table2[[#This Row],[M3B_h]])</f>
        <v>3</v>
      </c>
      <c r="T342" s="15">
        <f>SUM(Table2[[#This Row],[M4B]],Table2[[#This Row],[M4B_h]])</f>
        <v>3</v>
      </c>
    </row>
    <row r="343" spans="1:20">
      <c r="A343" s="12">
        <f>IF(Table2[[#This Row],[TT]]&lt;1,"",COUNT($A$2:$A342)+1)</f>
        <v>301</v>
      </c>
      <c r="B343" s="12" t="str">
        <f>LOWER(SUBSTITUTE(SUBSTITUTE(SUBSTITUTE(SUBSTITUTE(SUBSTITUTE(SUBSTITUTE(SUBSTITUTE(SUBSTITUTE(Table2[[#This Row],[NAMA BARANG]]," ",""),"""",""),"-",""),"/",""),"(",""),")",""),"&amp;",""),",",""))</f>
        <v>bknbspirala6120tab</v>
      </c>
      <c r="C343" s="18" t="s">
        <v>461</v>
      </c>
      <c r="D343" s="19">
        <v>2</v>
      </c>
      <c r="E343" s="19" t="s">
        <v>34</v>
      </c>
      <c r="F343" s="80">
        <f>IF(Table2[[#This Row],[M5B]]="",Table2[[#This Row],[M5B_h]],SUM(Table2[[#This Row],[M5B_h]],Table2[[#This Row],[M5B]]))</f>
        <v>2</v>
      </c>
      <c r="H343" s="13" t="str">
        <f>IF(Table2[[#This Row],[M1A]]="","",Table2[[#This Row],[M1A]]-Table2[[#This Row],[AWAL]])</f>
        <v/>
      </c>
      <c r="J343" s="13" t="str">
        <f>IF(Table2[[#This Row],[M2A]]="","",SUM(Table2[[#This Row],[M2A]]-Table2[[#This Row],[M2B_h]]))</f>
        <v/>
      </c>
      <c r="L343" s="13" t="str">
        <f>IF(Table2[[#This Row],[M3A]]="","",SUM(Table2[[#This Row],[M3A]]-Table2[[#This Row],[M3B_h]]))</f>
        <v/>
      </c>
      <c r="N343" s="13" t="str">
        <f>IF(Table2[[#This Row],[M4A]]="","",SUM(Table2[[#This Row],[M4A]]-Table2[[#This Row],[M4B_h]]))</f>
        <v/>
      </c>
      <c r="O343" s="15"/>
      <c r="P343" s="15" t="str">
        <f>IF(Table2[[#This Row],[M5A]]="","",SUM(Table2[[#This Row],[M5A]]-Table2[[#This Row],[M5B_h]]))</f>
        <v/>
      </c>
      <c r="Q343" s="15">
        <f>SUM(Table2[[#This Row],[AWAL]],Table2[[#This Row],[M1B]])</f>
        <v>2</v>
      </c>
      <c r="R343" s="15">
        <f>SUM(Table2[[#This Row],[M2B]],Table2[[#This Row],[M2B_h]])</f>
        <v>2</v>
      </c>
      <c r="S343" s="15">
        <f>SUM(Table2[[#This Row],[M3B]],Table2[[#This Row],[M3B_h]])</f>
        <v>2</v>
      </c>
      <c r="T343" s="15">
        <f>SUM(Table2[[#This Row],[M4B]],Table2[[#This Row],[M4B_h]])</f>
        <v>2</v>
      </c>
    </row>
    <row r="344" spans="1:20">
      <c r="A344" s="12">
        <f>IF(Table2[[#This Row],[TT]]&lt;1,"",COUNT($A$2:$A343)+1)</f>
        <v>302</v>
      </c>
      <c r="B344" s="12" t="str">
        <f>LOWER(SUBSTITUTE(SUBSTITUTE(SUBSTITUTE(SUBSTITUTE(SUBSTITUTE(SUBSTITUTE(SUBSTITUTE(SUBSTITUTE(Table2[[#This Row],[NAMA BARANG]]," ",""),"""",""),"-",""),"/",""),"(",""),")",""),"&amp;",""),",",""))</f>
        <v>bktamuecolove</v>
      </c>
      <c r="C344" s="18" t="s">
        <v>2858</v>
      </c>
      <c r="D344" s="19">
        <v>7</v>
      </c>
      <c r="E344" s="19" t="s">
        <v>744</v>
      </c>
      <c r="F344" s="80">
        <f>IF(Table2[[#This Row],[M5B]]="",Table2[[#This Row],[M5B_h]],SUM(Table2[[#This Row],[M5B_h]],Table2[[#This Row],[M5B]]))</f>
        <v>7</v>
      </c>
      <c r="H344" s="13" t="str">
        <f>IF(Table2[[#This Row],[M1A]]="","",Table2[[#This Row],[M1A]]-Table2[[#This Row],[AWAL]])</f>
        <v/>
      </c>
      <c r="J344" s="13" t="str">
        <f>IF(Table2[[#This Row],[M2A]]="","",SUM(Table2[[#This Row],[M2A]]-Table2[[#This Row],[M2B_h]]))</f>
        <v/>
      </c>
      <c r="L344" s="13" t="str">
        <f>IF(Table2[[#This Row],[M3A]]="","",SUM(Table2[[#This Row],[M3A]]-Table2[[#This Row],[M3B_h]]))</f>
        <v/>
      </c>
      <c r="N344" s="13" t="str">
        <f>IF(Table2[[#This Row],[M4A]]="","",SUM(Table2[[#This Row],[M4A]]-Table2[[#This Row],[M4B_h]]))</f>
        <v/>
      </c>
      <c r="O344" s="15"/>
      <c r="P344" s="15" t="str">
        <f>IF(Table2[[#This Row],[M5A]]="","",SUM(Table2[[#This Row],[M5A]]-Table2[[#This Row],[M5B_h]]))</f>
        <v/>
      </c>
      <c r="Q344" s="15">
        <f>SUM(Table2[[#This Row],[AWAL]],Table2[[#This Row],[M1B]])</f>
        <v>7</v>
      </c>
      <c r="R344" s="15">
        <f>SUM(Table2[[#This Row],[M2B]],Table2[[#This Row],[M2B_h]])</f>
        <v>7</v>
      </c>
      <c r="S344" s="15">
        <f>SUM(Table2[[#This Row],[M3B]],Table2[[#This Row],[M3B_h]])</f>
        <v>7</v>
      </c>
      <c r="T344" s="15">
        <f>SUM(Table2[[#This Row],[M4B]],Table2[[#This Row],[M4B_h]])</f>
        <v>7</v>
      </c>
    </row>
    <row r="345" spans="1:20">
      <c r="A345" s="96">
        <f>IF(Table2[[#This Row],[TT]]&lt;1,"",COUNT($A$2:$A344)+1)</f>
        <v>303</v>
      </c>
      <c r="B345" s="96" t="str">
        <f>LOWER(SUBSTITUTE(SUBSTITUTE(SUBSTITUTE(SUBSTITUTE(SUBSTITUTE(SUBSTITUTE(SUBSTITUTE(SUBSTITUTE(Table2[[#This Row],[NAMA BARANG]]," ",""),"""",""),"-",""),"/",""),"(",""),")",""),"&amp;",""),",",""))</f>
        <v>blocknoteenter403</v>
      </c>
      <c r="C345" s="97" t="s">
        <v>4157</v>
      </c>
      <c r="D345" s="98"/>
      <c r="E345" s="99" t="s">
        <v>2488</v>
      </c>
      <c r="F345" s="100">
        <f>IF(Table2[[#This Row],[M5B]]="",Table2[[#This Row],[M5B_h]],SUM(Table2[[#This Row],[M5B_h]],Table2[[#This Row],[M5B]]))</f>
        <v>3</v>
      </c>
      <c r="G345" s="101">
        <v>3</v>
      </c>
      <c r="H345" s="102">
        <f>IF(Table2[[#This Row],[M1A]]="","",Table2[[#This Row],[M1A]]-Table2[[#This Row],[AWAL]])</f>
        <v>3</v>
      </c>
      <c r="I345" s="101"/>
      <c r="J345" s="102" t="str">
        <f>IF(Table2[[#This Row],[M2A]]="","",SUM(Table2[[#This Row],[M2A]]-Table2[[#This Row],[M2B_h]]))</f>
        <v/>
      </c>
      <c r="K345" s="101"/>
      <c r="L345" s="102" t="str">
        <f>IF(Table2[[#This Row],[M3A]]="","",SUM(Table2[[#This Row],[M3A]]-Table2[[#This Row],[M3B_h]]))</f>
        <v/>
      </c>
      <c r="M345" s="101"/>
      <c r="N345" s="102" t="str">
        <f>IF(Table2[[#This Row],[M4A]]="","",SUM(Table2[[#This Row],[M4A]]-Table2[[#This Row],[M4B_h]]))</f>
        <v/>
      </c>
      <c r="O345" s="102"/>
      <c r="P345" s="102" t="str">
        <f>IF(Table2[[#This Row],[M5A]]="","",SUM(Table2[[#This Row],[M5A]]-Table2[[#This Row],[M5B_h]]))</f>
        <v/>
      </c>
      <c r="Q345" s="102">
        <f>SUM(Table2[[#This Row],[AWAL]],Table2[[#This Row],[M1B]])</f>
        <v>3</v>
      </c>
      <c r="R345" s="102">
        <f>SUM(Table2[[#This Row],[M2B]],Table2[[#This Row],[M2B_h]])</f>
        <v>3</v>
      </c>
      <c r="S345" s="102">
        <f>SUM(Table2[[#This Row],[M3B]],Table2[[#This Row],[M3B_h]])</f>
        <v>3</v>
      </c>
      <c r="T345" s="102">
        <f>SUM(Table2[[#This Row],[M4B]],Table2[[#This Row],[M4B_h]])</f>
        <v>3</v>
      </c>
    </row>
    <row r="346" spans="1:20">
      <c r="A346" s="96">
        <f>IF(Table2[[#This Row],[TT]]&lt;1,"",COUNT($A$2:$A345)+1)</f>
        <v>304</v>
      </c>
      <c r="B346" s="96" t="str">
        <f>LOWER(SUBSTITUTE(SUBSTITUTE(SUBSTITUTE(SUBSTITUTE(SUBSTITUTE(SUBSTITUTE(SUBSTITUTE(SUBSTITUTE(Table2[[#This Row],[NAMA BARANG]]," ",""),"""",""),"-",""),"/",""),"(",""),")",""),"&amp;",""),",",""))</f>
        <v>blocknoteenter404</v>
      </c>
      <c r="C346" s="97" t="s">
        <v>4158</v>
      </c>
      <c r="D346" s="98"/>
      <c r="E346" s="99" t="s">
        <v>2710</v>
      </c>
      <c r="F346" s="100">
        <f>IF(Table2[[#This Row],[M5B]]="",Table2[[#This Row],[M5B_h]],SUM(Table2[[#This Row],[M5B_h]],Table2[[#This Row],[M5B]]))</f>
        <v>3</v>
      </c>
      <c r="G346" s="101">
        <v>3</v>
      </c>
      <c r="H346" s="102">
        <f>IF(Table2[[#This Row],[M1A]]="","",Table2[[#This Row],[M1A]]-Table2[[#This Row],[AWAL]])</f>
        <v>3</v>
      </c>
      <c r="I346" s="101"/>
      <c r="J346" s="102" t="str">
        <f>IF(Table2[[#This Row],[M2A]]="","",SUM(Table2[[#This Row],[M2A]]-Table2[[#This Row],[M2B_h]]))</f>
        <v/>
      </c>
      <c r="K346" s="101"/>
      <c r="L346" s="102" t="str">
        <f>IF(Table2[[#This Row],[M3A]]="","",SUM(Table2[[#This Row],[M3A]]-Table2[[#This Row],[M3B_h]]))</f>
        <v/>
      </c>
      <c r="M346" s="101"/>
      <c r="N346" s="102" t="str">
        <f>IF(Table2[[#This Row],[M4A]]="","",SUM(Table2[[#This Row],[M4A]]-Table2[[#This Row],[M4B_h]]))</f>
        <v/>
      </c>
      <c r="O346" s="102"/>
      <c r="P346" s="102" t="str">
        <f>IF(Table2[[#This Row],[M5A]]="","",SUM(Table2[[#This Row],[M5A]]-Table2[[#This Row],[M5B_h]]))</f>
        <v/>
      </c>
      <c r="Q346" s="102">
        <f>SUM(Table2[[#This Row],[AWAL]],Table2[[#This Row],[M1B]])</f>
        <v>3</v>
      </c>
      <c r="R346" s="102">
        <f>SUM(Table2[[#This Row],[M2B]],Table2[[#This Row],[M2B_h]])</f>
        <v>3</v>
      </c>
      <c r="S346" s="102">
        <f>SUM(Table2[[#This Row],[M3B]],Table2[[#This Row],[M3B_h]])</f>
        <v>3</v>
      </c>
      <c r="T346" s="102">
        <f>SUM(Table2[[#This Row],[M4B]],Table2[[#This Row],[M4B_h]])</f>
        <v>3</v>
      </c>
    </row>
    <row r="347" spans="1:20">
      <c r="A347" s="96">
        <f>IF(Table2[[#This Row],[TT]]&lt;1,"",COUNT($A$2:$A346)+1)</f>
        <v>305</v>
      </c>
      <c r="B347" s="96" t="str">
        <f>LOWER(SUBSTITUTE(SUBSTITUTE(SUBSTITUTE(SUBSTITUTE(SUBSTITUTE(SUBSTITUTE(SUBSTITUTE(SUBSTITUTE(Table2[[#This Row],[NAMA BARANG]]," ",""),"""",""),"-",""),"/",""),"(",""),")",""),"&amp;",""),",",""))</f>
        <v>blocknoteenter501</v>
      </c>
      <c r="C347" s="97" t="s">
        <v>4159</v>
      </c>
      <c r="D347" s="98"/>
      <c r="E347" s="99" t="s">
        <v>2484</v>
      </c>
      <c r="F347" s="100">
        <f>IF(Table2[[#This Row],[M5B]]="",Table2[[#This Row],[M5B_h]],SUM(Table2[[#This Row],[M5B_h]],Table2[[#This Row],[M5B]]))</f>
        <v>2</v>
      </c>
      <c r="G347" s="101">
        <v>3</v>
      </c>
      <c r="H347" s="102">
        <f>IF(Table2[[#This Row],[M1A]]="","",Table2[[#This Row],[M1A]]-Table2[[#This Row],[AWAL]])</f>
        <v>3</v>
      </c>
      <c r="I347" s="101"/>
      <c r="J347" s="102" t="str">
        <f>IF(Table2[[#This Row],[M2A]]="","",SUM(Table2[[#This Row],[M2A]]-Table2[[#This Row],[M2B_h]]))</f>
        <v/>
      </c>
      <c r="K347" s="101"/>
      <c r="L347" s="102" t="str">
        <f>IF(Table2[[#This Row],[M3A]]="","",SUM(Table2[[#This Row],[M3A]]-Table2[[#This Row],[M3B_h]]))</f>
        <v/>
      </c>
      <c r="M347" s="101">
        <v>2</v>
      </c>
      <c r="N347" s="102">
        <f>IF(Table2[[#This Row],[M4A]]="","",SUM(Table2[[#This Row],[M4A]]-Table2[[#This Row],[M4B_h]]))</f>
        <v>-1</v>
      </c>
      <c r="O347" s="102"/>
      <c r="P347" s="102" t="str">
        <f>IF(Table2[[#This Row],[M5A]]="","",SUM(Table2[[#This Row],[M5A]]-Table2[[#This Row],[M5B_h]]))</f>
        <v/>
      </c>
      <c r="Q347" s="102">
        <f>SUM(Table2[[#This Row],[AWAL]],Table2[[#This Row],[M1B]])</f>
        <v>3</v>
      </c>
      <c r="R347" s="102">
        <f>SUM(Table2[[#This Row],[M2B]],Table2[[#This Row],[M2B_h]])</f>
        <v>3</v>
      </c>
      <c r="S347" s="102">
        <f>SUM(Table2[[#This Row],[M3B]],Table2[[#This Row],[M3B_h]])</f>
        <v>3</v>
      </c>
      <c r="T347" s="102">
        <f>SUM(Table2[[#This Row],[M4B]],Table2[[#This Row],[M4B_h]])</f>
        <v>2</v>
      </c>
    </row>
    <row r="348" spans="1:20">
      <c r="A348" s="14" t="str">
        <f>IF(Table2[[#This Row],[TT]]&lt;1,"",COUNT($A$2:$A347)+1)</f>
        <v/>
      </c>
      <c r="B348" s="14" t="str">
        <f>LOWER(SUBSTITUTE(SUBSTITUTE(SUBSTITUTE(SUBSTITUTE(SUBSTITUTE(SUBSTITUTE(SUBSTITUTE(SUBSTITUTE(Table2[[#This Row],[NAMA BARANG]]," ",""),"""",""),"-",""),"/",""),"(",""),")",""),"&amp;",""),",",""))</f>
        <v>blocknoteenterspiral403</v>
      </c>
      <c r="C348" s="17" t="s">
        <v>3025</v>
      </c>
      <c r="D348" s="19">
        <v>1</v>
      </c>
      <c r="E348" s="29" t="s">
        <v>2488</v>
      </c>
      <c r="F348" s="80">
        <f>IF(Table2[[#This Row],[M5B]]="",Table2[[#This Row],[M5B_h]],SUM(Table2[[#This Row],[M5B_h]],Table2[[#This Row],[M5B]]))</f>
        <v>0</v>
      </c>
      <c r="G348" s="13">
        <v>0</v>
      </c>
      <c r="H348" s="15">
        <f>IF(Table2[[#This Row],[M1A]]="","",Table2[[#This Row],[M1A]]-Table2[[#This Row],[AWAL]])</f>
        <v>-1</v>
      </c>
      <c r="J348" s="15" t="str">
        <f>IF(Table2[[#This Row],[M2A]]="","",SUM(Table2[[#This Row],[M2A]]-Table2[[#This Row],[M2B_h]]))</f>
        <v/>
      </c>
      <c r="L348" s="15" t="str">
        <f>IF(Table2[[#This Row],[M3A]]="","",SUM(Table2[[#This Row],[M3A]]-Table2[[#This Row],[M3B_h]]))</f>
        <v/>
      </c>
      <c r="N348" s="15" t="str">
        <f>IF(Table2[[#This Row],[M4A]]="","",SUM(Table2[[#This Row],[M4A]]-Table2[[#This Row],[M4B_h]]))</f>
        <v/>
      </c>
      <c r="O348" s="15"/>
      <c r="P348" s="15" t="str">
        <f>IF(Table2[[#This Row],[M5A]]="","",SUM(Table2[[#This Row],[M5A]]-Table2[[#This Row],[M5B_h]]))</f>
        <v/>
      </c>
      <c r="Q348" s="15">
        <f>SUM(Table2[[#This Row],[AWAL]],Table2[[#This Row],[M1B]])</f>
        <v>0</v>
      </c>
      <c r="R348" s="15">
        <f>SUM(Table2[[#This Row],[M2B]],Table2[[#This Row],[M2B_h]])</f>
        <v>0</v>
      </c>
      <c r="S348" s="15">
        <f>SUM(Table2[[#This Row],[M3B]],Table2[[#This Row],[M3B_h]])</f>
        <v>0</v>
      </c>
      <c r="T348" s="15">
        <f>SUM(Table2[[#This Row],[M4B]],Table2[[#This Row],[M4B_h]])</f>
        <v>0</v>
      </c>
    </row>
    <row r="349" spans="1:20">
      <c r="A349" s="14" t="str">
        <f>IF(Table2[[#This Row],[TT]]&lt;1,"",COUNT($A$2:$A348)+1)</f>
        <v/>
      </c>
      <c r="B349" s="14" t="str">
        <f>LOWER(SUBSTITUTE(SUBSTITUTE(SUBSTITUTE(SUBSTITUTE(SUBSTITUTE(SUBSTITUTE(SUBSTITUTE(SUBSTITUTE(Table2[[#This Row],[NAMA BARANG]]," ",""),"""",""),"-",""),"/",""),"(",""),")",""),"&amp;",""),",",""))</f>
        <v>blocknoteenterspiral404</v>
      </c>
      <c r="C349" s="17" t="s">
        <v>3026</v>
      </c>
      <c r="D349" s="19"/>
      <c r="E349" s="29" t="s">
        <v>2710</v>
      </c>
      <c r="F349" s="80">
        <f>IF(Table2[[#This Row],[M5B]]="",Table2[[#This Row],[M5B_h]],SUM(Table2[[#This Row],[M5B_h]],Table2[[#This Row],[M5B]]))</f>
        <v>0</v>
      </c>
      <c r="H349" s="15" t="str">
        <f>IF(Table2[[#This Row],[M1A]]="","",Table2[[#This Row],[M1A]]-Table2[[#This Row],[AWAL]])</f>
        <v/>
      </c>
      <c r="J349" s="15" t="str">
        <f>IF(Table2[[#This Row],[M2A]]="","",SUM(Table2[[#This Row],[M2A]]-Table2[[#This Row],[M2B_h]]))</f>
        <v/>
      </c>
      <c r="L349" s="15" t="str">
        <f>IF(Table2[[#This Row],[M3A]]="","",SUM(Table2[[#This Row],[M3A]]-Table2[[#This Row],[M3B_h]]))</f>
        <v/>
      </c>
      <c r="N349" s="15" t="str">
        <f>IF(Table2[[#This Row],[M4A]]="","",SUM(Table2[[#This Row],[M4A]]-Table2[[#This Row],[M4B_h]]))</f>
        <v/>
      </c>
      <c r="O349" s="15"/>
      <c r="P349" s="15" t="str">
        <f>IF(Table2[[#This Row],[M5A]]="","",SUM(Table2[[#This Row],[M5A]]-Table2[[#This Row],[M5B_h]]))</f>
        <v/>
      </c>
      <c r="Q349" s="15">
        <f>SUM(Table2[[#This Row],[AWAL]],Table2[[#This Row],[M1B]])</f>
        <v>0</v>
      </c>
      <c r="R349" s="15">
        <f>SUM(Table2[[#This Row],[M2B]],Table2[[#This Row],[M2B_h]])</f>
        <v>0</v>
      </c>
      <c r="S349" s="15">
        <f>SUM(Table2[[#This Row],[M3B]],Table2[[#This Row],[M3B_h]])</f>
        <v>0</v>
      </c>
      <c r="T349" s="15">
        <f>SUM(Table2[[#This Row],[M4B]],Table2[[#This Row],[M4B_h]])</f>
        <v>0</v>
      </c>
    </row>
    <row r="350" spans="1:20">
      <c r="A350" s="31" t="str">
        <f>IF(Table2[[#This Row],[TT]]&lt;1,"",COUNT($A$2:$A349)+1)</f>
        <v/>
      </c>
      <c r="B350" s="31" t="str">
        <f>LOWER(SUBSTITUTE(SUBSTITUTE(SUBSTITUTE(SUBSTITUTE(SUBSTITUTE(SUBSTITUTE(SUBSTITUTE(SUBSTITUTE(Table2[[#This Row],[NAMA BARANG]]," ",""),"""",""),"-",""),"/",""),"(",""),")",""),"&amp;",""),",",""))</f>
        <v>blocknotespiralenter501</v>
      </c>
      <c r="C350" s="33" t="s">
        <v>2824</v>
      </c>
      <c r="D350" s="29">
        <v>3</v>
      </c>
      <c r="E350" s="29" t="s">
        <v>2634</v>
      </c>
      <c r="F350" s="84">
        <f>IF(Table2[[#This Row],[M5B]]="",Table2[[#This Row],[M5B_h]],SUM(Table2[[#This Row],[M5B_h]],Table2[[#This Row],[M5B]]))</f>
        <v>0</v>
      </c>
      <c r="G350" s="32">
        <v>0</v>
      </c>
      <c r="H350" s="36">
        <f>IF(Table2[[#This Row],[M1A]]="","",Table2[[#This Row],[M1A]]-Table2[[#This Row],[AWAL]])</f>
        <v>-3</v>
      </c>
      <c r="I350" s="32"/>
      <c r="J350" s="36" t="str">
        <f>IF(Table2[[#This Row],[M2A]]="","",SUM(Table2[[#This Row],[M2A]]-Table2[[#This Row],[M2B_h]]))</f>
        <v/>
      </c>
      <c r="K350" s="32"/>
      <c r="L350" s="36" t="str">
        <f>IF(Table2[[#This Row],[M3A]]="","",SUM(Table2[[#This Row],[M3A]]-Table2[[#This Row],[M3B_h]]))</f>
        <v/>
      </c>
      <c r="M350" s="32"/>
      <c r="N350" s="36" t="str">
        <f>IF(Table2[[#This Row],[M4A]]="","",SUM(Table2[[#This Row],[M4A]]-Table2[[#This Row],[M4B_h]]))</f>
        <v/>
      </c>
      <c r="O350" s="15"/>
      <c r="P350" s="15" t="str">
        <f>IF(Table2[[#This Row],[M5A]]="","",SUM(Table2[[#This Row],[M5A]]-Table2[[#This Row],[M5B_h]]))</f>
        <v/>
      </c>
      <c r="Q350" s="15">
        <f>SUM(Table2[[#This Row],[AWAL]],Table2[[#This Row],[M1B]])</f>
        <v>0</v>
      </c>
      <c r="R350" s="15">
        <f>SUM(Table2[[#This Row],[M2B]],Table2[[#This Row],[M2B_h]])</f>
        <v>0</v>
      </c>
      <c r="S350" s="15">
        <f>SUM(Table2[[#This Row],[M3B]],Table2[[#This Row],[M3B_h]])</f>
        <v>0</v>
      </c>
      <c r="T350" s="15">
        <f>SUM(Table2[[#This Row],[M4B]],Table2[[#This Row],[M4B_h]])</f>
        <v>0</v>
      </c>
    </row>
    <row r="351" spans="1:20">
      <c r="A351" s="12">
        <f>IF(Table2[[#This Row],[TT]]&lt;1,"",COUNT($A$2:$A350)+1)</f>
        <v>306</v>
      </c>
      <c r="B351" s="12" t="str">
        <f>LOWER(SUBSTITUTE(SUBSTITUTE(SUBSTITUTE(SUBSTITUTE(SUBSTITUTE(SUBSTITUTE(SUBSTITUTE(SUBSTITUTE(Table2[[#This Row],[NAMA BARANG]]," ",""),"""",""),"-",""),"/",""),"(",""),")",""),"&amp;",""),",",""))</f>
        <v>blocknotenba4</v>
      </c>
      <c r="C351" s="18" t="s">
        <v>462</v>
      </c>
      <c r="D351" s="19">
        <v>3</v>
      </c>
      <c r="E351" s="19" t="s">
        <v>11</v>
      </c>
      <c r="F351" s="80">
        <f>IF(Table2[[#This Row],[M5B]]="",Table2[[#This Row],[M5B_h]],SUM(Table2[[#This Row],[M5B_h]],Table2[[#This Row],[M5B]]))</f>
        <v>3</v>
      </c>
      <c r="H351" s="13" t="str">
        <f>IF(Table2[[#This Row],[M1A]]="","",Table2[[#This Row],[M1A]]-Table2[[#This Row],[AWAL]])</f>
        <v/>
      </c>
      <c r="J351" s="13" t="str">
        <f>IF(Table2[[#This Row],[M2A]]="","",SUM(Table2[[#This Row],[M2A]]-Table2[[#This Row],[M2B_h]]))</f>
        <v/>
      </c>
      <c r="L351" s="13" t="str">
        <f>IF(Table2[[#This Row],[M3A]]="","",SUM(Table2[[#This Row],[M3A]]-Table2[[#This Row],[M3B_h]]))</f>
        <v/>
      </c>
      <c r="N351" s="13" t="str">
        <f>IF(Table2[[#This Row],[M4A]]="","",SUM(Table2[[#This Row],[M4A]]-Table2[[#This Row],[M4B_h]]))</f>
        <v/>
      </c>
      <c r="O351" s="15"/>
      <c r="P351" s="15" t="str">
        <f>IF(Table2[[#This Row],[M5A]]="","",SUM(Table2[[#This Row],[M5A]]-Table2[[#This Row],[M5B_h]]))</f>
        <v/>
      </c>
      <c r="Q351" s="15">
        <f>SUM(Table2[[#This Row],[AWAL]],Table2[[#This Row],[M1B]])</f>
        <v>3</v>
      </c>
      <c r="R351" s="15">
        <f>SUM(Table2[[#This Row],[M2B]],Table2[[#This Row],[M2B_h]])</f>
        <v>3</v>
      </c>
      <c r="S351" s="15">
        <f>SUM(Table2[[#This Row],[M3B]],Table2[[#This Row],[M3B_h]])</f>
        <v>3</v>
      </c>
      <c r="T351" s="15">
        <f>SUM(Table2[[#This Row],[M4B]],Table2[[#This Row],[M4B_h]])</f>
        <v>3</v>
      </c>
    </row>
    <row r="352" spans="1:20">
      <c r="A352" s="12">
        <f>IF(Table2[[#This Row],[TT]]&lt;1,"",COUNT($A$2:$A351)+1)</f>
        <v>307</v>
      </c>
      <c r="B352" s="12" t="str">
        <f>LOWER(SUBSTITUTE(SUBSTITUTE(SUBSTITUTE(SUBSTITUTE(SUBSTITUTE(SUBSTITUTE(SUBSTITUTE(SUBSTITUTE(Table2[[#This Row],[NAMA BARANG]]," ",""),"""",""),"-",""),"/",""),"(",""),")",""),"&amp;",""),",",""))</f>
        <v>bn7102a520</v>
      </c>
      <c r="C352" s="25" t="s">
        <v>463</v>
      </c>
      <c r="D352" s="26">
        <v>4</v>
      </c>
      <c r="E352" s="26" t="s">
        <v>39</v>
      </c>
      <c r="F352" s="80">
        <f>IF(Table2[[#This Row],[M5B]]="",Table2[[#This Row],[M5B_h]],SUM(Table2[[#This Row],[M5B_h]],Table2[[#This Row],[M5B]]))</f>
        <v>3</v>
      </c>
      <c r="H352" s="13" t="str">
        <f>IF(Table2[[#This Row],[M1A]]="","",Table2[[#This Row],[M1A]]-Table2[[#This Row],[AWAL]])</f>
        <v/>
      </c>
      <c r="J352" s="13" t="str">
        <f>IF(Table2[[#This Row],[M2A]]="","",SUM(Table2[[#This Row],[M2A]]-Table2[[#This Row],[M2B_h]]))</f>
        <v/>
      </c>
      <c r="L352" s="13" t="str">
        <f>IF(Table2[[#This Row],[M3A]]="","",SUM(Table2[[#This Row],[M3A]]-Table2[[#This Row],[M3B_h]]))</f>
        <v/>
      </c>
      <c r="M352" s="13">
        <v>3</v>
      </c>
      <c r="N352" s="13">
        <f>IF(Table2[[#This Row],[M4A]]="","",SUM(Table2[[#This Row],[M4A]]-Table2[[#This Row],[M4B_h]]))</f>
        <v>-1</v>
      </c>
      <c r="O352" s="15"/>
      <c r="P352" s="15" t="str">
        <f>IF(Table2[[#This Row],[M5A]]="","",SUM(Table2[[#This Row],[M5A]]-Table2[[#This Row],[M5B_h]]))</f>
        <v/>
      </c>
      <c r="Q352" s="15">
        <f>SUM(Table2[[#This Row],[AWAL]],Table2[[#This Row],[M1B]])</f>
        <v>4</v>
      </c>
      <c r="R352" s="15">
        <f>SUM(Table2[[#This Row],[M2B]],Table2[[#This Row],[M2B_h]])</f>
        <v>4</v>
      </c>
      <c r="S352" s="15">
        <f>SUM(Table2[[#This Row],[M3B]],Table2[[#This Row],[M3B_h]])</f>
        <v>4</v>
      </c>
      <c r="T352" s="15">
        <f>SUM(Table2[[#This Row],[M4B]],Table2[[#This Row],[M4B_h]])</f>
        <v>3</v>
      </c>
    </row>
    <row r="353" spans="1:20">
      <c r="A353" s="73" t="str">
        <f>IF(Table2[[#This Row],[TT]]&lt;1,"",COUNT($A$2:$A352)+1)</f>
        <v/>
      </c>
      <c r="B353" s="73" t="str">
        <f>LOWER(SUBSTITUTE(SUBSTITUTE(SUBSTITUTE(SUBSTITUTE(SUBSTITUTE(SUBSTITUTE(SUBSTITUTE(SUBSTITUTE(Table2[[#This Row],[NAMA BARANG]]," ",""),"""",""),"-",""),"/",""),"(",""),")",""),"&amp;",""),",",""))</f>
        <v>bna560fphy001</v>
      </c>
      <c r="C353" s="74" t="s">
        <v>3998</v>
      </c>
      <c r="D353" s="75"/>
      <c r="E353" s="76" t="s">
        <v>2524</v>
      </c>
      <c r="F353" s="85">
        <f>IF(Table2[[#This Row],[M5B]]="",Table2[[#This Row],[M5B_h]],SUM(Table2[[#This Row],[M5B_h]],Table2[[#This Row],[M5B]]))</f>
        <v>0</v>
      </c>
      <c r="G353" s="78"/>
      <c r="H353" s="77" t="str">
        <f>IF(Table2[[#This Row],[M1A]]="","",Table2[[#This Row],[M1A]]-Table2[[#This Row],[AWAL]])</f>
        <v/>
      </c>
      <c r="I353" s="78"/>
      <c r="J353" s="77" t="str">
        <f>IF(Table2[[#This Row],[M2A]]="","",SUM(Table2[[#This Row],[M2A]]-Table2[[#This Row],[M2B_h]]))</f>
        <v/>
      </c>
      <c r="K353" s="78"/>
      <c r="L353" s="77" t="str">
        <f>IF(Table2[[#This Row],[M3A]]="","",SUM(Table2[[#This Row],[M3A]]-Table2[[#This Row],[M3B_h]]))</f>
        <v/>
      </c>
      <c r="M353" s="78"/>
      <c r="N353" s="77" t="str">
        <f>IF(Table2[[#This Row],[M4A]]="","",SUM(Table2[[#This Row],[M4A]]-Table2[[#This Row],[M4B_h]]))</f>
        <v/>
      </c>
      <c r="O353" s="15"/>
      <c r="P353" s="15" t="str">
        <f>IF(Table2[[#This Row],[M5A]]="","",SUM(Table2[[#This Row],[M5A]]-Table2[[#This Row],[M5B_h]]))</f>
        <v/>
      </c>
      <c r="Q353" s="15">
        <f>SUM(Table2[[#This Row],[AWAL]],Table2[[#This Row],[M1B]])</f>
        <v>0</v>
      </c>
      <c r="R353" s="15">
        <f>SUM(Table2[[#This Row],[M2B]],Table2[[#This Row],[M2B_h]])</f>
        <v>0</v>
      </c>
      <c r="S353" s="15">
        <f>SUM(Table2[[#This Row],[M3B]],Table2[[#This Row],[M3B_h]])</f>
        <v>0</v>
      </c>
      <c r="T353" s="15">
        <f>SUM(Table2[[#This Row],[M4B]],Table2[[#This Row],[M4B_h]])</f>
        <v>0</v>
      </c>
    </row>
    <row r="354" spans="1:20">
      <c r="A354" s="46" t="str">
        <f>IF(Table2[[#This Row],[TT]]&lt;1,"",COUNT($A$2:$A353)+1)</f>
        <v/>
      </c>
      <c r="B354" s="46" t="str">
        <f>LOWER(SUBSTITUTE(SUBSTITUTE(SUBSTITUTE(SUBSTITUTE(SUBSTITUTE(SUBSTITUTE(SUBSTITUTE(SUBSTITUTE(Table2[[#This Row],[NAMA BARANG]]," ",""),"""",""),"-",""),"/",""),"(",""),")",""),"&amp;",""),",",""))</f>
        <v>bna56483332</v>
      </c>
      <c r="C354" s="47" t="s">
        <v>3043</v>
      </c>
      <c r="D354" s="48"/>
      <c r="E354" s="63" t="s">
        <v>2869</v>
      </c>
      <c r="F354" s="82">
        <f>IF(Table2[[#This Row],[M5B]]="",Table2[[#This Row],[M5B_h]],SUM(Table2[[#This Row],[M5B_h]],Table2[[#This Row],[M5B]]))</f>
        <v>0</v>
      </c>
      <c r="G354" s="49"/>
      <c r="H354" s="64" t="str">
        <f>IF(Table2[[#This Row],[M1A]]="","",Table2[[#This Row],[M1A]]-Table2[[#This Row],[AWAL]])</f>
        <v/>
      </c>
      <c r="I354" s="49"/>
      <c r="J354" s="64" t="str">
        <f>IF(Table2[[#This Row],[M2A]]="","",SUM(Table2[[#This Row],[M2A]]-Table2[[#This Row],[M2B_h]]))</f>
        <v/>
      </c>
      <c r="K354" s="49"/>
      <c r="L354" s="64" t="str">
        <f>IF(Table2[[#This Row],[M3A]]="","",SUM(Table2[[#This Row],[M3A]]-Table2[[#This Row],[M3B_h]]))</f>
        <v/>
      </c>
      <c r="M354" s="49"/>
      <c r="N354" s="64" t="str">
        <f>IF(Table2[[#This Row],[M4A]]="","",SUM(Table2[[#This Row],[M4A]]-Table2[[#This Row],[M4B_h]]))</f>
        <v/>
      </c>
      <c r="O354" s="15"/>
      <c r="P354" s="15" t="str">
        <f>IF(Table2[[#This Row],[M5A]]="","",SUM(Table2[[#This Row],[M5A]]-Table2[[#This Row],[M5B_h]]))</f>
        <v/>
      </c>
      <c r="Q354" s="15">
        <f>SUM(Table2[[#This Row],[AWAL]],Table2[[#This Row],[M1B]])</f>
        <v>0</v>
      </c>
      <c r="R354" s="15">
        <f>SUM(Table2[[#This Row],[M2B]],Table2[[#This Row],[M2B_h]])</f>
        <v>0</v>
      </c>
      <c r="S354" s="15">
        <f>SUM(Table2[[#This Row],[M3B]],Table2[[#This Row],[M3B_h]])</f>
        <v>0</v>
      </c>
      <c r="T354" s="15">
        <f>SUM(Table2[[#This Row],[M4B]],Table2[[#This Row],[M4B_h]])</f>
        <v>0</v>
      </c>
    </row>
    <row r="355" spans="1:20">
      <c r="A355" s="31" t="str">
        <f>IF(Table2[[#This Row],[TT]]&lt;1,"",COUNT($A$2:$A354)+1)</f>
        <v/>
      </c>
      <c r="B355" s="31" t="str">
        <f>LOWER(SUBSTITUTE(SUBSTITUTE(SUBSTITUTE(SUBSTITUTE(SUBSTITUTE(SUBSTITUTE(SUBSTITUTE(SUBSTITUTE(Table2[[#This Row],[NAMA BARANG]]," ",""),"""",""),"-",""),"/",""),"(",""),")",""),"&amp;",""),",",""))</f>
        <v>bna56483332kslowlife</v>
      </c>
      <c r="C355" s="17" t="s">
        <v>2934</v>
      </c>
      <c r="E355" s="35" t="s">
        <v>2869</v>
      </c>
      <c r="F355" s="84">
        <f>IF(Table2[[#This Row],[M5B]]="",Table2[[#This Row],[M5B_h]],SUM(Table2[[#This Row],[M5B_h]],Table2[[#This Row],[M5B]]))</f>
        <v>0</v>
      </c>
      <c r="G355" s="32"/>
      <c r="H355" s="36" t="str">
        <f>IF(Table2[[#This Row],[M1A]]="","",Table2[[#This Row],[M1A]]-Table2[[#This Row],[AWAL]])</f>
        <v/>
      </c>
      <c r="I355" s="32"/>
      <c r="J355" s="36" t="str">
        <f>IF(Table2[[#This Row],[M2A]]="","",SUM(Table2[[#This Row],[M2A]]-Table2[[#This Row],[M2B_h]]))</f>
        <v/>
      </c>
      <c r="K355" s="32"/>
      <c r="L355" s="36" t="str">
        <f>IF(Table2[[#This Row],[M3A]]="","",SUM(Table2[[#This Row],[M3A]]-Table2[[#This Row],[M3B_h]]))</f>
        <v/>
      </c>
      <c r="M355" s="32"/>
      <c r="N355" s="36" t="str">
        <f>IF(Table2[[#This Row],[M4A]]="","",SUM(Table2[[#This Row],[M4A]]-Table2[[#This Row],[M4B_h]]))</f>
        <v/>
      </c>
      <c r="O355" s="15"/>
      <c r="P355" s="15" t="str">
        <f>IF(Table2[[#This Row],[M5A]]="","",SUM(Table2[[#This Row],[M5A]]-Table2[[#This Row],[M5B_h]]))</f>
        <v/>
      </c>
      <c r="Q355" s="15">
        <f>SUM(Table2[[#This Row],[AWAL]],Table2[[#This Row],[M1B]])</f>
        <v>0</v>
      </c>
      <c r="R355" s="15">
        <f>SUM(Table2[[#This Row],[M2B]],Table2[[#This Row],[M2B_h]])</f>
        <v>0</v>
      </c>
      <c r="S355" s="15">
        <f>SUM(Table2[[#This Row],[M3B]],Table2[[#This Row],[M3B_h]])</f>
        <v>0</v>
      </c>
      <c r="T355" s="15">
        <f>SUM(Table2[[#This Row],[M4B]],Table2[[#This Row],[M4B_h]])</f>
        <v>0</v>
      </c>
    </row>
    <row r="356" spans="1:20">
      <c r="A356" s="46" t="str">
        <f>IF(Table2[[#This Row],[TT]]&lt;1,"",COUNT($A$2:$A355)+1)</f>
        <v/>
      </c>
      <c r="B356" s="46" t="str">
        <f>LOWER(SUBSTITUTE(SUBSTITUTE(SUBSTITUTE(SUBSTITUTE(SUBSTITUTE(SUBSTITUTE(SUBSTITUTE(SUBSTITUTE(Table2[[#This Row],[NAMA BARANG]]," ",""),"""",""),"-",""),"/",""),"(",""),")",""),"&amp;",""),",",""))</f>
        <v>bna56483432</v>
      </c>
      <c r="C356" s="47" t="s">
        <v>3041</v>
      </c>
      <c r="D356" s="48"/>
      <c r="E356" s="63" t="s">
        <v>2869</v>
      </c>
      <c r="F356" s="82">
        <f>IF(Table2[[#This Row],[M5B]]="",Table2[[#This Row],[M5B_h]],SUM(Table2[[#This Row],[M5B_h]],Table2[[#This Row],[M5B]]))</f>
        <v>0</v>
      </c>
      <c r="G356" s="49"/>
      <c r="H356" s="64" t="str">
        <f>IF(Table2[[#This Row],[M1A]]="","",Table2[[#This Row],[M1A]]-Table2[[#This Row],[AWAL]])</f>
        <v/>
      </c>
      <c r="I356" s="49"/>
      <c r="J356" s="64" t="str">
        <f>IF(Table2[[#This Row],[M2A]]="","",SUM(Table2[[#This Row],[M2A]]-Table2[[#This Row],[M2B_h]]))</f>
        <v/>
      </c>
      <c r="K356" s="49"/>
      <c r="L356" s="64" t="str">
        <f>IF(Table2[[#This Row],[M3A]]="","",SUM(Table2[[#This Row],[M3A]]-Table2[[#This Row],[M3B_h]]))</f>
        <v/>
      </c>
      <c r="M356" s="49"/>
      <c r="N356" s="64" t="str">
        <f>IF(Table2[[#This Row],[M4A]]="","",SUM(Table2[[#This Row],[M4A]]-Table2[[#This Row],[M4B_h]]))</f>
        <v/>
      </c>
      <c r="O356" s="15"/>
      <c r="P356" s="15" t="str">
        <f>IF(Table2[[#This Row],[M5A]]="","",SUM(Table2[[#This Row],[M5A]]-Table2[[#This Row],[M5B_h]]))</f>
        <v/>
      </c>
      <c r="Q356" s="15">
        <f>SUM(Table2[[#This Row],[AWAL]],Table2[[#This Row],[M1B]])</f>
        <v>0</v>
      </c>
      <c r="R356" s="15">
        <f>SUM(Table2[[#This Row],[M2B]],Table2[[#This Row],[M2B_h]])</f>
        <v>0</v>
      </c>
      <c r="S356" s="15">
        <f>SUM(Table2[[#This Row],[M3B]],Table2[[#This Row],[M3B_h]])</f>
        <v>0</v>
      </c>
      <c r="T356" s="15">
        <f>SUM(Table2[[#This Row],[M4B]],Table2[[#This Row],[M4B_h]])</f>
        <v>0</v>
      </c>
    </row>
    <row r="357" spans="1:20">
      <c r="A357" s="31" t="str">
        <f>IF(Table2[[#This Row],[TT]]&lt;1,"",COUNT($A$2:$A356)+1)</f>
        <v/>
      </c>
      <c r="B357" s="31" t="str">
        <f>LOWER(SUBSTITUTE(SUBSTITUTE(SUBSTITUTE(SUBSTITUTE(SUBSTITUTE(SUBSTITUTE(SUBSTITUTE(SUBSTITUTE(Table2[[#This Row],[NAMA BARANG]]," ",""),"""",""),"-",""),"/",""),"(",""),")",""),"&amp;",""),",",""))</f>
        <v>bna56483432kcorner</v>
      </c>
      <c r="C357" s="33" t="s">
        <v>2870</v>
      </c>
      <c r="E357" s="35" t="s">
        <v>2869</v>
      </c>
      <c r="F357" s="84">
        <f>IF(Table2[[#This Row],[M5B]]="",Table2[[#This Row],[M5B_h]],SUM(Table2[[#This Row],[M5B_h]],Table2[[#This Row],[M5B]]))</f>
        <v>0</v>
      </c>
      <c r="G357" s="32"/>
      <c r="H357" s="36" t="str">
        <f>IF(Table2[[#This Row],[M1A]]="","",Table2[[#This Row],[M1A]]-Table2[[#This Row],[AWAL]])</f>
        <v/>
      </c>
      <c r="I357" s="32"/>
      <c r="J357" s="36" t="str">
        <f>IF(Table2[[#This Row],[M2A]]="","",SUM(Table2[[#This Row],[M2A]]-Table2[[#This Row],[M2B_h]]))</f>
        <v/>
      </c>
      <c r="K357" s="32"/>
      <c r="L357" s="36" t="str">
        <f>IF(Table2[[#This Row],[M3A]]="","",SUM(Table2[[#This Row],[M3A]]-Table2[[#This Row],[M3B_h]]))</f>
        <v/>
      </c>
      <c r="M357" s="32"/>
      <c r="N357" s="36" t="str">
        <f>IF(Table2[[#This Row],[M4A]]="","",SUM(Table2[[#This Row],[M4A]]-Table2[[#This Row],[M4B_h]]))</f>
        <v/>
      </c>
      <c r="O357" s="15"/>
      <c r="P357" s="15" t="str">
        <f>IF(Table2[[#This Row],[M5A]]="","",SUM(Table2[[#This Row],[M5A]]-Table2[[#This Row],[M5B_h]]))</f>
        <v/>
      </c>
      <c r="Q357" s="15">
        <f>SUM(Table2[[#This Row],[AWAL]],Table2[[#This Row],[M1B]])</f>
        <v>0</v>
      </c>
      <c r="R357" s="15">
        <f>SUM(Table2[[#This Row],[M2B]],Table2[[#This Row],[M2B_h]])</f>
        <v>0</v>
      </c>
      <c r="S357" s="15">
        <f>SUM(Table2[[#This Row],[M3B]],Table2[[#This Row],[M3B_h]])</f>
        <v>0</v>
      </c>
      <c r="T357" s="15">
        <f>SUM(Table2[[#This Row],[M4B]],Table2[[#This Row],[M4B_h]])</f>
        <v>0</v>
      </c>
    </row>
    <row r="358" spans="1:20">
      <c r="A358" s="46" t="str">
        <f>IF(Table2[[#This Row],[TT]]&lt;1,"",COUNT($A$2:$A357)+1)</f>
        <v/>
      </c>
      <c r="B358" s="46" t="str">
        <f>LOWER(SUBSTITUTE(SUBSTITUTE(SUBSTITUTE(SUBSTITUTE(SUBSTITUTE(SUBSTITUTE(SUBSTITUTE(SUBSTITUTE(Table2[[#This Row],[NAMA BARANG]]," ",""),"""",""),"-",""),"/",""),"(",""),")",""),"&amp;",""),",",""))</f>
        <v>bna56483532</v>
      </c>
      <c r="C358" s="47" t="s">
        <v>3042</v>
      </c>
      <c r="D358" s="48"/>
      <c r="E358" s="63" t="s">
        <v>2869</v>
      </c>
      <c r="F358" s="82">
        <f>IF(Table2[[#This Row],[M5B]]="",Table2[[#This Row],[M5B_h]],SUM(Table2[[#This Row],[M5B_h]],Table2[[#This Row],[M5B]]))</f>
        <v>0</v>
      </c>
      <c r="G358" s="49"/>
      <c r="H358" s="64" t="str">
        <f>IF(Table2[[#This Row],[M1A]]="","",Table2[[#This Row],[M1A]]-Table2[[#This Row],[AWAL]])</f>
        <v/>
      </c>
      <c r="I358" s="49"/>
      <c r="J358" s="64" t="str">
        <f>IF(Table2[[#This Row],[M2A]]="","",SUM(Table2[[#This Row],[M2A]]-Table2[[#This Row],[M2B_h]]))</f>
        <v/>
      </c>
      <c r="K358" s="49"/>
      <c r="L358" s="64" t="str">
        <f>IF(Table2[[#This Row],[M3A]]="","",SUM(Table2[[#This Row],[M3A]]-Table2[[#This Row],[M3B_h]]))</f>
        <v/>
      </c>
      <c r="M358" s="49"/>
      <c r="N358" s="64" t="str">
        <f>IF(Table2[[#This Row],[M4A]]="","",SUM(Table2[[#This Row],[M4A]]-Table2[[#This Row],[M4B_h]]))</f>
        <v/>
      </c>
      <c r="O358" s="15"/>
      <c r="P358" s="15" t="str">
        <f>IF(Table2[[#This Row],[M5A]]="","",SUM(Table2[[#This Row],[M5A]]-Table2[[#This Row],[M5B_h]]))</f>
        <v/>
      </c>
      <c r="Q358" s="15">
        <f>SUM(Table2[[#This Row],[AWAL]],Table2[[#This Row],[M1B]])</f>
        <v>0</v>
      </c>
      <c r="R358" s="15">
        <f>SUM(Table2[[#This Row],[M2B]],Table2[[#This Row],[M2B_h]])</f>
        <v>0</v>
      </c>
      <c r="S358" s="15">
        <f>SUM(Table2[[#This Row],[M3B]],Table2[[#This Row],[M3B_h]])</f>
        <v>0</v>
      </c>
      <c r="T358" s="15">
        <f>SUM(Table2[[#This Row],[M4B]],Table2[[#This Row],[M4B_h]])</f>
        <v>0</v>
      </c>
    </row>
    <row r="359" spans="1:20">
      <c r="A359" s="31" t="str">
        <f>IF(Table2[[#This Row],[TT]]&lt;1,"",COUNT($A$2:$A358)+1)</f>
        <v/>
      </c>
      <c r="B359" s="31" t="str">
        <f>LOWER(SUBSTITUTE(SUBSTITUTE(SUBSTITUTE(SUBSTITUTE(SUBSTITUTE(SUBSTITUTE(SUBSTITUTE(SUBSTITUTE(Table2[[#This Row],[NAMA BARANG]]," ",""),"""",""),"-",""),"/",""),"(",""),")",""),"&amp;",""),",",""))</f>
        <v>bna56483532kbasket</v>
      </c>
      <c r="C359" s="33" t="s">
        <v>2871</v>
      </c>
      <c r="E359" s="35" t="s">
        <v>2869</v>
      </c>
      <c r="F359" s="84">
        <f>IF(Table2[[#This Row],[M5B]]="",Table2[[#This Row],[M5B_h]],SUM(Table2[[#This Row],[M5B_h]],Table2[[#This Row],[M5B]]))</f>
        <v>0</v>
      </c>
      <c r="G359" s="32"/>
      <c r="H359" s="36" t="str">
        <f>IF(Table2[[#This Row],[M1A]]="","",Table2[[#This Row],[M1A]]-Table2[[#This Row],[AWAL]])</f>
        <v/>
      </c>
      <c r="I359" s="32"/>
      <c r="J359" s="36" t="str">
        <f>IF(Table2[[#This Row],[M2A]]="","",SUM(Table2[[#This Row],[M2A]]-Table2[[#This Row],[M2B_h]]))</f>
        <v/>
      </c>
      <c r="K359" s="32"/>
      <c r="L359" s="36" t="str">
        <f>IF(Table2[[#This Row],[M3A]]="","",SUM(Table2[[#This Row],[M3A]]-Table2[[#This Row],[M3B_h]]))</f>
        <v/>
      </c>
      <c r="M359" s="32"/>
      <c r="N359" s="36" t="str">
        <f>IF(Table2[[#This Row],[M4A]]="","",SUM(Table2[[#This Row],[M4A]]-Table2[[#This Row],[M4B_h]]))</f>
        <v/>
      </c>
      <c r="O359" s="15"/>
      <c r="P359" s="15" t="str">
        <f>IF(Table2[[#This Row],[M5A]]="","",SUM(Table2[[#This Row],[M5A]]-Table2[[#This Row],[M5B_h]]))</f>
        <v/>
      </c>
      <c r="Q359" s="15">
        <f>SUM(Table2[[#This Row],[AWAL]],Table2[[#This Row],[M1B]])</f>
        <v>0</v>
      </c>
      <c r="R359" s="15">
        <f>SUM(Table2[[#This Row],[M2B]],Table2[[#This Row],[M2B_h]])</f>
        <v>0</v>
      </c>
      <c r="S359" s="15">
        <f>SUM(Table2[[#This Row],[M3B]],Table2[[#This Row],[M3B_h]])</f>
        <v>0</v>
      </c>
      <c r="T359" s="15">
        <f>SUM(Table2[[#This Row],[M4B]],Table2[[#This Row],[M4B_h]])</f>
        <v>0</v>
      </c>
    </row>
    <row r="360" spans="1:20">
      <c r="A360" s="31" t="str">
        <f>IF(Table2[[#This Row],[TT]]&lt;1,"",COUNT($A$2:$A359)+1)</f>
        <v/>
      </c>
      <c r="B360" s="31" t="str">
        <f>LOWER(SUBSTITUTE(SUBSTITUTE(SUBSTITUTE(SUBSTITUTE(SUBSTITUTE(SUBSTITUTE(SUBSTITUTE(SUBSTITUTE(Table2[[#This Row],[NAMA BARANG]]," ",""),"""",""),"-",""),"/",""),"(",""),")",""),"&amp;",""),",",""))</f>
        <v>bna56483632kcute</v>
      </c>
      <c r="C360" s="33" t="s">
        <v>2872</v>
      </c>
      <c r="E360" s="35" t="s">
        <v>2869</v>
      </c>
      <c r="F360" s="84">
        <f>IF(Table2[[#This Row],[M5B]]="",Table2[[#This Row],[M5B_h]],SUM(Table2[[#This Row],[M5B_h]],Table2[[#This Row],[M5B]]))</f>
        <v>0</v>
      </c>
      <c r="G360" s="32"/>
      <c r="H360" s="36" t="str">
        <f>IF(Table2[[#This Row],[M1A]]="","",Table2[[#This Row],[M1A]]-Table2[[#This Row],[AWAL]])</f>
        <v/>
      </c>
      <c r="I360" s="32"/>
      <c r="J360" s="36" t="str">
        <f>IF(Table2[[#This Row],[M2A]]="","",SUM(Table2[[#This Row],[M2A]]-Table2[[#This Row],[M2B_h]]))</f>
        <v/>
      </c>
      <c r="K360" s="32"/>
      <c r="L360" s="36" t="str">
        <f>IF(Table2[[#This Row],[M3A]]="","",SUM(Table2[[#This Row],[M3A]]-Table2[[#This Row],[M3B_h]]))</f>
        <v/>
      </c>
      <c r="M360" s="32"/>
      <c r="N360" s="36" t="str">
        <f>IF(Table2[[#This Row],[M4A]]="","",SUM(Table2[[#This Row],[M4A]]-Table2[[#This Row],[M4B_h]]))</f>
        <v/>
      </c>
      <c r="O360" s="15"/>
      <c r="P360" s="15" t="str">
        <f>IF(Table2[[#This Row],[M5A]]="","",SUM(Table2[[#This Row],[M5A]]-Table2[[#This Row],[M5B_h]]))</f>
        <v/>
      </c>
      <c r="Q360" s="15">
        <f>SUM(Table2[[#This Row],[AWAL]],Table2[[#This Row],[M1B]])</f>
        <v>0</v>
      </c>
      <c r="R360" s="15">
        <f>SUM(Table2[[#This Row],[M2B]],Table2[[#This Row],[M2B_h]])</f>
        <v>0</v>
      </c>
      <c r="S360" s="15">
        <f>SUM(Table2[[#This Row],[M3B]],Table2[[#This Row],[M3B_h]])</f>
        <v>0</v>
      </c>
      <c r="T360" s="15">
        <f>SUM(Table2[[#This Row],[M4B]],Table2[[#This Row],[M4B_h]])</f>
        <v>0</v>
      </c>
    </row>
    <row r="361" spans="1:20">
      <c r="A361" s="31" t="str">
        <f>IF(Table2[[#This Row],[TT]]&lt;1,"",COUNT($A$2:$A360)+1)</f>
        <v/>
      </c>
      <c r="B361" s="31" t="str">
        <f>LOWER(SUBSTITUTE(SUBSTITUTE(SUBSTITUTE(SUBSTITUTE(SUBSTITUTE(SUBSTITUTE(SUBSTITUTE(SUBSTITUTE(Table2[[#This Row],[NAMA BARANG]]," ",""),"""",""),"-",""),"/",""),"(",""),")",""),"&amp;",""),",",""))</f>
        <v>bna59320632k</v>
      </c>
      <c r="C361" s="33" t="s">
        <v>2868</v>
      </c>
      <c r="E361" s="29" t="s">
        <v>2524</v>
      </c>
      <c r="F361" s="84">
        <f>IF(Table2[[#This Row],[M5B]]="",Table2[[#This Row],[M5B_h]],SUM(Table2[[#This Row],[M5B_h]],Table2[[#This Row],[M5B]]))</f>
        <v>0</v>
      </c>
      <c r="G361" s="32"/>
      <c r="H361" s="36" t="str">
        <f>IF(Table2[[#This Row],[M1A]]="","",Table2[[#This Row],[M1A]]-Table2[[#This Row],[AWAL]])</f>
        <v/>
      </c>
      <c r="I361" s="32"/>
      <c r="J361" s="36" t="str">
        <f>IF(Table2[[#This Row],[M2A]]="","",SUM(Table2[[#This Row],[M2A]]-Table2[[#This Row],[M2B_h]]))</f>
        <v/>
      </c>
      <c r="K361" s="32"/>
      <c r="L361" s="36" t="str">
        <f>IF(Table2[[#This Row],[M3A]]="","",SUM(Table2[[#This Row],[M3A]]-Table2[[#This Row],[M3B_h]]))</f>
        <v/>
      </c>
      <c r="M361" s="32"/>
      <c r="N361" s="36" t="str">
        <f>IF(Table2[[#This Row],[M4A]]="","",SUM(Table2[[#This Row],[M4A]]-Table2[[#This Row],[M4B_h]]))</f>
        <v/>
      </c>
      <c r="O361" s="15"/>
      <c r="P361" s="15" t="str">
        <f>IF(Table2[[#This Row],[M5A]]="","",SUM(Table2[[#This Row],[M5A]]-Table2[[#This Row],[M5B_h]]))</f>
        <v/>
      </c>
      <c r="Q361" s="15">
        <f>SUM(Table2[[#This Row],[AWAL]],Table2[[#This Row],[M1B]])</f>
        <v>0</v>
      </c>
      <c r="R361" s="15">
        <f>SUM(Table2[[#This Row],[M2B]],Table2[[#This Row],[M2B_h]])</f>
        <v>0</v>
      </c>
      <c r="S361" s="15">
        <f>SUM(Table2[[#This Row],[M3B]],Table2[[#This Row],[M3B_h]])</f>
        <v>0</v>
      </c>
      <c r="T361" s="15">
        <f>SUM(Table2[[#This Row],[M4B]],Table2[[#This Row],[M4B_h]])</f>
        <v>0</v>
      </c>
    </row>
    <row r="362" spans="1:20">
      <c r="A362" s="88">
        <f>IF(Table2[[#This Row],[TT]]&lt;1,"",COUNT($A$2:$A361)+1)</f>
        <v>308</v>
      </c>
      <c r="B362" s="88" t="str">
        <f>LOWER(SUBSTITUTE(SUBSTITUTE(SUBSTITUTE(SUBSTITUTE(SUBSTITUTE(SUBSTITUTE(SUBSTITUTE(SUBSTITUTE(Table2[[#This Row],[NAMA BARANG]]," ",""),"""",""),"-",""),"/",""),"(",""),")",""),"&amp;",""),",",""))</f>
        <v>bna5b0181</v>
      </c>
      <c r="C362" s="89" t="s">
        <v>4088</v>
      </c>
      <c r="D362" s="90">
        <v>4</v>
      </c>
      <c r="E362" s="91" t="s">
        <v>2682</v>
      </c>
      <c r="F362" s="92">
        <f>IF(Table2[[#This Row],[M5B]]="",Table2[[#This Row],[M5B_h]],SUM(Table2[[#This Row],[M5B_h]],Table2[[#This Row],[M5B]]))</f>
        <v>3</v>
      </c>
      <c r="G362" s="93"/>
      <c r="H362" s="94" t="str">
        <f>IF(Table2[[#This Row],[M1A]]="","",Table2[[#This Row],[M1A]]-Table2[[#This Row],[AWAL]])</f>
        <v/>
      </c>
      <c r="I362" s="93"/>
      <c r="J362" s="94" t="str">
        <f>IF(Table2[[#This Row],[M2A]]="","",SUM(Table2[[#This Row],[M2A]]-Table2[[#This Row],[M2B_h]]))</f>
        <v/>
      </c>
      <c r="K362" s="93">
        <v>3</v>
      </c>
      <c r="L362" s="94">
        <f>IF(Table2[[#This Row],[M3A]]="","",SUM(Table2[[#This Row],[M3A]]-Table2[[#This Row],[M3B_h]]))</f>
        <v>-1</v>
      </c>
      <c r="M362" s="93"/>
      <c r="N362" s="94" t="str">
        <f>IF(Table2[[#This Row],[M4A]]="","",SUM(Table2[[#This Row],[M4A]]-Table2[[#This Row],[M4B_h]]))</f>
        <v/>
      </c>
      <c r="O362" s="15"/>
      <c r="P362" s="15" t="str">
        <f>IF(Table2[[#This Row],[M5A]]="","",SUM(Table2[[#This Row],[M5A]]-Table2[[#This Row],[M5B_h]]))</f>
        <v/>
      </c>
      <c r="Q362" s="15">
        <f>SUM(Table2[[#This Row],[AWAL]],Table2[[#This Row],[M1B]])</f>
        <v>4</v>
      </c>
      <c r="R362" s="15">
        <f>SUM(Table2[[#This Row],[M2B]],Table2[[#This Row],[M2B_h]])</f>
        <v>4</v>
      </c>
      <c r="S362" s="15">
        <f>SUM(Table2[[#This Row],[M3B]],Table2[[#This Row],[M3B_h]])</f>
        <v>3</v>
      </c>
      <c r="T362" s="15">
        <f>SUM(Table2[[#This Row],[M4B]],Table2[[#This Row],[M4B_h]])</f>
        <v>3</v>
      </c>
    </row>
    <row r="363" spans="1:20">
      <c r="A363" s="12" t="str">
        <f>IF(Table2[[#This Row],[TT]]&lt;1,"",COUNT($A$2:$A362)+1)</f>
        <v/>
      </c>
      <c r="B363" s="12" t="str">
        <f>LOWER(SUBSTITUTE(SUBSTITUTE(SUBSTITUTE(SUBSTITUTE(SUBSTITUTE(SUBSTITUTE(SUBSTITUTE(SUBSTITUTE(Table2[[#This Row],[NAMA BARANG]]," ",""),"""",""),"-",""),"/",""),"(",""),")",""),"&amp;",""),",",""))</f>
        <v>bna5bo.164</v>
      </c>
      <c r="C363" s="18" t="s">
        <v>464</v>
      </c>
      <c r="D363" s="19"/>
      <c r="E363" s="19" t="s">
        <v>39</v>
      </c>
      <c r="F363" s="80">
        <f>IF(Table2[[#This Row],[M5B]]="",Table2[[#This Row],[M5B_h]],SUM(Table2[[#This Row],[M5B_h]],Table2[[#This Row],[M5B]]))</f>
        <v>0</v>
      </c>
      <c r="H363" s="13" t="str">
        <f>IF(Table2[[#This Row],[M1A]]="","",Table2[[#This Row],[M1A]]-Table2[[#This Row],[AWAL]])</f>
        <v/>
      </c>
      <c r="J363" s="13" t="str">
        <f>IF(Table2[[#This Row],[M2A]]="","",SUM(Table2[[#This Row],[M2A]]-Table2[[#This Row],[M2B_h]]))</f>
        <v/>
      </c>
      <c r="L363" s="13" t="str">
        <f>IF(Table2[[#This Row],[M3A]]="","",SUM(Table2[[#This Row],[M3A]]-Table2[[#This Row],[M3B_h]]))</f>
        <v/>
      </c>
      <c r="N363" s="13" t="str">
        <f>IF(Table2[[#This Row],[M4A]]="","",SUM(Table2[[#This Row],[M4A]]-Table2[[#This Row],[M4B_h]]))</f>
        <v/>
      </c>
      <c r="O363" s="15"/>
      <c r="P363" s="15" t="str">
        <f>IF(Table2[[#This Row],[M5A]]="","",SUM(Table2[[#This Row],[M5A]]-Table2[[#This Row],[M5B_h]]))</f>
        <v/>
      </c>
      <c r="Q363" s="15">
        <f>SUM(Table2[[#This Row],[AWAL]],Table2[[#This Row],[M1B]])</f>
        <v>0</v>
      </c>
      <c r="R363" s="15">
        <f>SUM(Table2[[#This Row],[M2B]],Table2[[#This Row],[M2B_h]])</f>
        <v>0</v>
      </c>
      <c r="S363" s="15">
        <f>SUM(Table2[[#This Row],[M3B]],Table2[[#This Row],[M3B_h]])</f>
        <v>0</v>
      </c>
      <c r="T363" s="15">
        <f>SUM(Table2[[#This Row],[M4B]],Table2[[#This Row],[M4B_h]])</f>
        <v>0</v>
      </c>
    </row>
    <row r="364" spans="1:20">
      <c r="A364" s="12" t="str">
        <f>IF(Table2[[#This Row],[TT]]&lt;1,"",COUNT($A$2:$A363)+1)</f>
        <v/>
      </c>
      <c r="B364" s="12" t="str">
        <f>LOWER(SUBSTITUTE(SUBSTITUTE(SUBSTITUTE(SUBSTITUTE(SUBSTITUTE(SUBSTITUTE(SUBSTITUTE(SUBSTITUTE(Table2[[#This Row],[NAMA BARANG]]," ",""),"""",""),"-",""),"/",""),"(",""),")",""),"&amp;",""),",",""))</f>
        <v>bna5diyuandw.a503</v>
      </c>
      <c r="C364" s="18" t="s">
        <v>465</v>
      </c>
      <c r="D364" s="19"/>
      <c r="E364" s="19" t="s">
        <v>58</v>
      </c>
      <c r="F364" s="80">
        <f>IF(Table2[[#This Row],[M5B]]="",Table2[[#This Row],[M5B_h]],SUM(Table2[[#This Row],[M5B_h]],Table2[[#This Row],[M5B]]))</f>
        <v>0</v>
      </c>
      <c r="H364" s="13" t="str">
        <f>IF(Table2[[#This Row],[M1A]]="","",Table2[[#This Row],[M1A]]-Table2[[#This Row],[AWAL]])</f>
        <v/>
      </c>
      <c r="J364" s="13" t="str">
        <f>IF(Table2[[#This Row],[M2A]]="","",SUM(Table2[[#This Row],[M2A]]-Table2[[#This Row],[M2B_h]]))</f>
        <v/>
      </c>
      <c r="L364" s="13" t="str">
        <f>IF(Table2[[#This Row],[M3A]]="","",SUM(Table2[[#This Row],[M3A]]-Table2[[#This Row],[M3B_h]]))</f>
        <v/>
      </c>
      <c r="N364" s="13" t="str">
        <f>IF(Table2[[#This Row],[M4A]]="","",SUM(Table2[[#This Row],[M4A]]-Table2[[#This Row],[M4B_h]]))</f>
        <v/>
      </c>
      <c r="O364" s="15"/>
      <c r="P364" s="15" t="str">
        <f>IF(Table2[[#This Row],[M5A]]="","",SUM(Table2[[#This Row],[M5A]]-Table2[[#This Row],[M5B_h]]))</f>
        <v/>
      </c>
      <c r="Q364" s="15">
        <f>SUM(Table2[[#This Row],[AWAL]],Table2[[#This Row],[M1B]])</f>
        <v>0</v>
      </c>
      <c r="R364" s="15">
        <f>SUM(Table2[[#This Row],[M2B]],Table2[[#This Row],[M2B_h]])</f>
        <v>0</v>
      </c>
      <c r="S364" s="15">
        <f>SUM(Table2[[#This Row],[M3B]],Table2[[#This Row],[M3B_h]])</f>
        <v>0</v>
      </c>
      <c r="T364" s="15">
        <f>SUM(Table2[[#This Row],[M4B]],Table2[[#This Row],[M4B_h]])</f>
        <v>0</v>
      </c>
    </row>
    <row r="365" spans="1:20">
      <c r="A365" s="12">
        <f>IF(Table2[[#This Row],[TT]]&lt;1,"",COUNT($A$2:$A364)+1)</f>
        <v>309</v>
      </c>
      <c r="B365" s="12" t="str">
        <f>LOWER(SUBSTITUTE(SUBSTITUTE(SUBSTITUTE(SUBSTITUTE(SUBSTITUTE(SUBSTITUTE(SUBSTITUTE(SUBSTITUTE(Table2[[#This Row],[NAMA BARANG]]," ",""),"""",""),"-",""),"/",""),"(",""),")",""),"&amp;",""),",",""))</f>
        <v>bna5etj</v>
      </c>
      <c r="C365" s="18" t="s">
        <v>466</v>
      </c>
      <c r="D365" s="19">
        <v>4</v>
      </c>
      <c r="E365" s="19" t="s">
        <v>88</v>
      </c>
      <c r="F365" s="80">
        <f>IF(Table2[[#This Row],[M5B]]="",Table2[[#This Row],[M5B_h]],SUM(Table2[[#This Row],[M5B_h]],Table2[[#This Row],[M5B]]))</f>
        <v>4</v>
      </c>
      <c r="H365" s="13" t="str">
        <f>IF(Table2[[#This Row],[M1A]]="","",Table2[[#This Row],[M1A]]-Table2[[#This Row],[AWAL]])</f>
        <v/>
      </c>
      <c r="J365" s="13" t="str">
        <f>IF(Table2[[#This Row],[M2A]]="","",SUM(Table2[[#This Row],[M2A]]-Table2[[#This Row],[M2B_h]]))</f>
        <v/>
      </c>
      <c r="L365" s="13" t="str">
        <f>IF(Table2[[#This Row],[M3A]]="","",SUM(Table2[[#This Row],[M3A]]-Table2[[#This Row],[M3B_h]]))</f>
        <v/>
      </c>
      <c r="N365" s="13" t="str">
        <f>IF(Table2[[#This Row],[M4A]]="","",SUM(Table2[[#This Row],[M4A]]-Table2[[#This Row],[M4B_h]]))</f>
        <v/>
      </c>
      <c r="O365" s="15"/>
      <c r="P365" s="15" t="str">
        <f>IF(Table2[[#This Row],[M5A]]="","",SUM(Table2[[#This Row],[M5A]]-Table2[[#This Row],[M5B_h]]))</f>
        <v/>
      </c>
      <c r="Q365" s="15">
        <f>SUM(Table2[[#This Row],[AWAL]],Table2[[#This Row],[M1B]])</f>
        <v>4</v>
      </c>
      <c r="R365" s="15">
        <f>SUM(Table2[[#This Row],[M2B]],Table2[[#This Row],[M2B_h]])</f>
        <v>4</v>
      </c>
      <c r="S365" s="15">
        <f>SUM(Table2[[#This Row],[M3B]],Table2[[#This Row],[M3B_h]])</f>
        <v>4</v>
      </c>
      <c r="T365" s="15">
        <f>SUM(Table2[[#This Row],[M4B]],Table2[[#This Row],[M4B_h]])</f>
        <v>4</v>
      </c>
    </row>
    <row r="366" spans="1:20">
      <c r="A366" s="14" t="str">
        <f>IF(Table2[[#This Row],[TT]]&lt;1,"",COUNT($A$2:$A365)+1)</f>
        <v/>
      </c>
      <c r="B366" s="14" t="str">
        <f>LOWER(SUBSTITUTE(SUBSTITUTE(SUBSTITUTE(SUBSTITUTE(SUBSTITUTE(SUBSTITUTE(SUBSTITUTE(SUBSTITUTE(Table2[[#This Row],[NAMA BARANG]]," ",""),"""",""),"-",""),"/",""),"(",""),")",""),"&amp;",""),",",""))</f>
        <v>bna5f2002t</v>
      </c>
      <c r="C366" s="17" t="s">
        <v>4123</v>
      </c>
      <c r="D366" s="19">
        <v>1</v>
      </c>
      <c r="E366" s="29">
        <v>72</v>
      </c>
      <c r="F366" s="80">
        <f>IF(Table2[[#This Row],[M5B]]="",Table2[[#This Row],[M5B_h]],SUM(Table2[[#This Row],[M5B_h]],Table2[[#This Row],[M5B]]))</f>
        <v>0</v>
      </c>
      <c r="G366" s="13">
        <v>0</v>
      </c>
      <c r="H366" s="15">
        <f>IF(Table2[[#This Row],[M1A]]="","",Table2[[#This Row],[M1A]]-Table2[[#This Row],[AWAL]])</f>
        <v>-1</v>
      </c>
      <c r="J366" s="15" t="str">
        <f>IF(Table2[[#This Row],[M2A]]="","",SUM(Table2[[#This Row],[M2A]]-Table2[[#This Row],[M2B_h]]))</f>
        <v/>
      </c>
      <c r="L366" s="15" t="str">
        <f>IF(Table2[[#This Row],[M3A]]="","",SUM(Table2[[#This Row],[M3A]]-Table2[[#This Row],[M3B_h]]))</f>
        <v/>
      </c>
      <c r="M366" s="101"/>
      <c r="N366" s="15" t="str">
        <f>IF(Table2[[#This Row],[M4A]]="","",SUM(Table2[[#This Row],[M4A]]-Table2[[#This Row],[M4B_h]]))</f>
        <v/>
      </c>
      <c r="P366" s="15" t="str">
        <f>IF(Table2[[#This Row],[M5A]]="","",SUM(Table2[[#This Row],[M5A]]-Table2[[#This Row],[M5B_h]]))</f>
        <v/>
      </c>
      <c r="Q366" s="15">
        <f>SUM(Table2[[#This Row],[AWAL]],Table2[[#This Row],[M1B]])</f>
        <v>0</v>
      </c>
      <c r="R366" s="15">
        <f>SUM(Table2[[#This Row],[M2B]],Table2[[#This Row],[M2B_h]])</f>
        <v>0</v>
      </c>
      <c r="S366" s="15">
        <f>SUM(Table2[[#This Row],[M3B]],Table2[[#This Row],[M3B_h]])</f>
        <v>0</v>
      </c>
      <c r="T366" s="15">
        <f>SUM(Table2[[#This Row],[M4B]],Table2[[#This Row],[M4B_h]])</f>
        <v>0</v>
      </c>
    </row>
    <row r="367" spans="1:20">
      <c r="A367" s="12">
        <f>IF(Table2[[#This Row],[TT]]&lt;1,"",COUNT($A$2:$A366)+1)</f>
        <v>310</v>
      </c>
      <c r="B367" s="12" t="str">
        <f>LOWER(SUBSTITUTE(SUBSTITUTE(SUBSTITUTE(SUBSTITUTE(SUBSTITUTE(SUBSTITUTE(SUBSTITUTE(SUBSTITUTE(Table2[[#This Row],[NAMA BARANG]]," ",""),"""",""),"-",""),"/",""),"(",""),")",""),"&amp;",""),",",""))</f>
        <v>bna5fancy0913minion</v>
      </c>
      <c r="C367" s="18" t="s">
        <v>467</v>
      </c>
      <c r="D367" s="19">
        <v>1</v>
      </c>
      <c r="E367" s="19" t="s">
        <v>11</v>
      </c>
      <c r="F367" s="80">
        <f>IF(Table2[[#This Row],[M5B]]="",Table2[[#This Row],[M5B_h]],SUM(Table2[[#This Row],[M5B_h]],Table2[[#This Row],[M5B]]))</f>
        <v>1</v>
      </c>
      <c r="H367" s="13" t="str">
        <f>IF(Table2[[#This Row],[M1A]]="","",Table2[[#This Row],[M1A]]-Table2[[#This Row],[AWAL]])</f>
        <v/>
      </c>
      <c r="J367" s="13" t="str">
        <f>IF(Table2[[#This Row],[M2A]]="","",SUM(Table2[[#This Row],[M2A]]-Table2[[#This Row],[M2B_h]]))</f>
        <v/>
      </c>
      <c r="L367" s="13" t="str">
        <f>IF(Table2[[#This Row],[M3A]]="","",SUM(Table2[[#This Row],[M3A]]-Table2[[#This Row],[M3B_h]]))</f>
        <v/>
      </c>
      <c r="N367" s="13" t="str">
        <f>IF(Table2[[#This Row],[M4A]]="","",SUM(Table2[[#This Row],[M4A]]-Table2[[#This Row],[M4B_h]]))</f>
        <v/>
      </c>
      <c r="O367" s="15"/>
      <c r="P367" s="15" t="str">
        <f>IF(Table2[[#This Row],[M5A]]="","",SUM(Table2[[#This Row],[M5A]]-Table2[[#This Row],[M5B_h]]))</f>
        <v/>
      </c>
      <c r="Q367" s="15">
        <f>SUM(Table2[[#This Row],[AWAL]],Table2[[#This Row],[M1B]])</f>
        <v>1</v>
      </c>
      <c r="R367" s="15">
        <f>SUM(Table2[[#This Row],[M2B]],Table2[[#This Row],[M2B_h]])</f>
        <v>1</v>
      </c>
      <c r="S367" s="15">
        <f>SUM(Table2[[#This Row],[M3B]],Table2[[#This Row],[M3B_h]])</f>
        <v>1</v>
      </c>
      <c r="T367" s="15">
        <f>SUM(Table2[[#This Row],[M4B]],Table2[[#This Row],[M4B_h]])</f>
        <v>1</v>
      </c>
    </row>
    <row r="368" spans="1:20">
      <c r="A368" s="96" t="str">
        <f>IF(Table2[[#This Row],[TT]]&lt;1,"",COUNT($A$2:$A367)+1)</f>
        <v/>
      </c>
      <c r="B368" s="96" t="str">
        <f>LOWER(SUBSTITUTE(SUBSTITUTE(SUBSTITUTE(SUBSTITUTE(SUBSTITUTE(SUBSTITUTE(SUBSTITUTE(SUBSTITUTE(Table2[[#This Row],[NAMA BARANG]]," ",""),"""",""),"-",""),"/",""),"(",""),")",""),"&amp;",""),",",""))</f>
        <v>bna5fphy001</v>
      </c>
      <c r="C368" s="97" t="s">
        <v>4156</v>
      </c>
      <c r="D368" s="98"/>
      <c r="E368" s="99">
        <v>96</v>
      </c>
      <c r="F368" s="100">
        <f>IF(Table2[[#This Row],[M5B]]="",Table2[[#This Row],[M5B_h]],SUM(Table2[[#This Row],[M5B_h]],Table2[[#This Row],[M5B]]))</f>
        <v>0</v>
      </c>
      <c r="G368" s="101">
        <v>15</v>
      </c>
      <c r="H368" s="102">
        <f>IF(Table2[[#This Row],[M1A]]="","",Table2[[#This Row],[M1A]]-Table2[[#This Row],[AWAL]])</f>
        <v>15</v>
      </c>
      <c r="I368" s="101">
        <v>6</v>
      </c>
      <c r="J368" s="102">
        <f>IF(Table2[[#This Row],[M2A]]="","",SUM(Table2[[#This Row],[M2A]]-Table2[[#This Row],[M2B_h]]))</f>
        <v>-9</v>
      </c>
      <c r="K368" s="101">
        <v>0</v>
      </c>
      <c r="L368" s="102">
        <f>IF(Table2[[#This Row],[M3A]]="","",SUM(Table2[[#This Row],[M3A]]-Table2[[#This Row],[M3B_h]]))</f>
        <v>-6</v>
      </c>
      <c r="M368" s="101"/>
      <c r="N368" s="102" t="str">
        <f>IF(Table2[[#This Row],[M4A]]="","",SUM(Table2[[#This Row],[M4A]]-Table2[[#This Row],[M4B_h]]))</f>
        <v/>
      </c>
      <c r="O368" s="102"/>
      <c r="P368" s="102" t="str">
        <f>IF(Table2[[#This Row],[M5A]]="","",SUM(Table2[[#This Row],[M5A]]-Table2[[#This Row],[M5B_h]]))</f>
        <v/>
      </c>
      <c r="Q368" s="102">
        <f>SUM(Table2[[#This Row],[AWAL]],Table2[[#This Row],[M1B]])</f>
        <v>15</v>
      </c>
      <c r="R368" s="102">
        <f>SUM(Table2[[#This Row],[M2B]],Table2[[#This Row],[M2B_h]])</f>
        <v>6</v>
      </c>
      <c r="S368" s="102">
        <f>SUM(Table2[[#This Row],[M3B]],Table2[[#This Row],[M3B_h]])</f>
        <v>0</v>
      </c>
      <c r="T368" s="102">
        <f>SUM(Table2[[#This Row],[M4B]],Table2[[#This Row],[M4B_h]])</f>
        <v>0</v>
      </c>
    </row>
    <row r="369" spans="1:20">
      <c r="A369" s="96">
        <f>IF(Table2[[#This Row],[TT]]&lt;1,"",COUNT($A$2:$A368)+1)</f>
        <v>311</v>
      </c>
      <c r="B369" s="96" t="str">
        <f>LOWER(SUBSTITUTE(SUBSTITUTE(SUBSTITUTE(SUBSTITUTE(SUBSTITUTE(SUBSTITUTE(SUBSTITUTE(SUBSTITUTE(Table2[[#This Row],[NAMA BARANG]]," ",""),"""",""),"-",""),"/",""),"(",""),")",""),"&amp;",""),",",""))</f>
        <v>bna5fphy002</v>
      </c>
      <c r="C369" s="97" t="s">
        <v>2643</v>
      </c>
      <c r="D369" s="98"/>
      <c r="E369" s="99">
        <v>96</v>
      </c>
      <c r="F369" s="100">
        <f>IF(Table2[[#This Row],[M5B]]="",Table2[[#This Row],[M5B_h]],SUM(Table2[[#This Row],[M5B_h]],Table2[[#This Row],[M5B]]))</f>
        <v>12</v>
      </c>
      <c r="G369" s="101">
        <v>24</v>
      </c>
      <c r="H369" s="102">
        <f>IF(Table2[[#This Row],[M1A]]="","",Table2[[#This Row],[M1A]]-Table2[[#This Row],[AWAL]])</f>
        <v>24</v>
      </c>
      <c r="I369" s="101">
        <v>22</v>
      </c>
      <c r="J369" s="102">
        <f>IF(Table2[[#This Row],[M2A]]="","",SUM(Table2[[#This Row],[M2A]]-Table2[[#This Row],[M2B_h]]))</f>
        <v>-2</v>
      </c>
      <c r="K369" s="101">
        <v>15</v>
      </c>
      <c r="L369" s="102">
        <f>IF(Table2[[#This Row],[M3A]]="","",SUM(Table2[[#This Row],[M3A]]-Table2[[#This Row],[M3B_h]]))</f>
        <v>-7</v>
      </c>
      <c r="M369" s="101">
        <v>12</v>
      </c>
      <c r="N369" s="102">
        <f>IF(Table2[[#This Row],[M4A]]="","",SUM(Table2[[#This Row],[M4A]]-Table2[[#This Row],[M4B_h]]))</f>
        <v>-3</v>
      </c>
      <c r="O369" s="102"/>
      <c r="P369" s="102" t="str">
        <f>IF(Table2[[#This Row],[M5A]]="","",SUM(Table2[[#This Row],[M5A]]-Table2[[#This Row],[M5B_h]]))</f>
        <v/>
      </c>
      <c r="Q369" s="102">
        <f>SUM(Table2[[#This Row],[AWAL]],Table2[[#This Row],[M1B]])</f>
        <v>24</v>
      </c>
      <c r="R369" s="102">
        <f>SUM(Table2[[#This Row],[M2B]],Table2[[#This Row],[M2B_h]])</f>
        <v>22</v>
      </c>
      <c r="S369" s="102">
        <f>SUM(Table2[[#This Row],[M3B]],Table2[[#This Row],[M3B_h]])</f>
        <v>15</v>
      </c>
      <c r="T369" s="102">
        <f>SUM(Table2[[#This Row],[M4B]],Table2[[#This Row],[M4B_h]])</f>
        <v>12</v>
      </c>
    </row>
    <row r="370" spans="1:20">
      <c r="A370" s="12" t="str">
        <f>IF(Table2[[#This Row],[TT]]&lt;1,"",COUNT($A$2:$A369)+1)</f>
        <v/>
      </c>
      <c r="B370" s="12" t="str">
        <f>LOWER(SUBSTITUTE(SUBSTITUTE(SUBSTITUTE(SUBSTITUTE(SUBSTITUTE(SUBSTITUTE(SUBSTITUTE(SUBSTITUTE(Table2[[#This Row],[NAMA BARANG]]," ",""),"""",""),"-",""),"/",""),"(",""),")",""),"&amp;",""),",",""))</f>
        <v>bna5fphy002</v>
      </c>
      <c r="C370" s="18" t="s">
        <v>2643</v>
      </c>
      <c r="D370" s="19"/>
      <c r="E370" s="19" t="s">
        <v>2524</v>
      </c>
      <c r="F370" s="80">
        <f>IF(Table2[[#This Row],[M5B]]="",Table2[[#This Row],[M5B_h]],SUM(Table2[[#This Row],[M5B_h]],Table2[[#This Row],[M5B]]))</f>
        <v>0</v>
      </c>
      <c r="H370" s="13" t="str">
        <f>IF(Table2[[#This Row],[M1A]]="","",Table2[[#This Row],[M1A]]-Table2[[#This Row],[AWAL]])</f>
        <v/>
      </c>
      <c r="J370" s="13" t="str">
        <f>IF(Table2[[#This Row],[M2A]]="","",SUM(Table2[[#This Row],[M2A]]-Table2[[#This Row],[M2B_h]]))</f>
        <v/>
      </c>
      <c r="L370" s="13" t="str">
        <f>IF(Table2[[#This Row],[M3A]]="","",SUM(Table2[[#This Row],[M3A]]-Table2[[#This Row],[M3B_h]]))</f>
        <v/>
      </c>
      <c r="N370" s="13" t="str">
        <f>IF(Table2[[#This Row],[M4A]]="","",SUM(Table2[[#This Row],[M4A]]-Table2[[#This Row],[M4B_h]]))</f>
        <v/>
      </c>
      <c r="O370" s="15"/>
      <c r="P370" s="15" t="str">
        <f>IF(Table2[[#This Row],[M5A]]="","",SUM(Table2[[#This Row],[M5A]]-Table2[[#This Row],[M5B_h]]))</f>
        <v/>
      </c>
      <c r="Q370" s="15">
        <f>SUM(Table2[[#This Row],[AWAL]],Table2[[#This Row],[M1B]])</f>
        <v>0</v>
      </c>
      <c r="R370" s="15">
        <f>SUM(Table2[[#This Row],[M2B]],Table2[[#This Row],[M2B_h]])</f>
        <v>0</v>
      </c>
      <c r="S370" s="15">
        <f>SUM(Table2[[#This Row],[M3B]],Table2[[#This Row],[M3B_h]])</f>
        <v>0</v>
      </c>
      <c r="T370" s="15">
        <f>SUM(Table2[[#This Row],[M4B]],Table2[[#This Row],[M4B_h]])</f>
        <v>0</v>
      </c>
    </row>
    <row r="371" spans="1:20">
      <c r="A371" s="14" t="str">
        <f>IF(Table2[[#This Row],[TT]]&lt;1,"",COUNT($A$2:$A370)+1)</f>
        <v/>
      </c>
      <c r="B371" s="14" t="str">
        <f>LOWER(SUBSTITUTE(SUBSTITUTE(SUBSTITUTE(SUBSTITUTE(SUBSTITUTE(SUBSTITUTE(SUBSTITUTE(SUBSTITUTE(Table2[[#This Row],[NAMA BARANG]]," ",""),"""",""),"-",""),"/",""),"(",""),")",""),"&amp;",""),",",""))</f>
        <v>bna5gasta1510jahit</v>
      </c>
      <c r="C371" s="17" t="s">
        <v>4028</v>
      </c>
      <c r="D371" s="19"/>
      <c r="E371" s="29">
        <v>100</v>
      </c>
      <c r="F371" s="80">
        <f>IF(Table2[[#This Row],[M5B]]="",Table2[[#This Row],[M5B_h]],SUM(Table2[[#This Row],[M5B_h]],Table2[[#This Row],[M5B]]))</f>
        <v>0</v>
      </c>
      <c r="H371" s="15" t="str">
        <f>IF(Table2[[#This Row],[M1A]]="","",Table2[[#This Row],[M1A]]-Table2[[#This Row],[AWAL]])</f>
        <v/>
      </c>
      <c r="J371" s="15" t="str">
        <f>IF(Table2[[#This Row],[M2A]]="","",SUM(Table2[[#This Row],[M2A]]-Table2[[#This Row],[M2B_h]]))</f>
        <v/>
      </c>
      <c r="L371" s="15" t="str">
        <f>IF(Table2[[#This Row],[M3A]]="","",SUM(Table2[[#This Row],[M3A]]-Table2[[#This Row],[M3B_h]]))</f>
        <v/>
      </c>
      <c r="N371" s="15" t="str">
        <f>IF(Table2[[#This Row],[M4A]]="","",SUM(Table2[[#This Row],[M4A]]-Table2[[#This Row],[M4B_h]]))</f>
        <v/>
      </c>
      <c r="O371" s="15"/>
      <c r="P371" s="15" t="str">
        <f>IF(Table2[[#This Row],[M5A]]="","",SUM(Table2[[#This Row],[M5A]]-Table2[[#This Row],[M5B_h]]))</f>
        <v/>
      </c>
      <c r="Q371" s="15">
        <f>SUM(Table2[[#This Row],[AWAL]],Table2[[#This Row],[M1B]])</f>
        <v>0</v>
      </c>
      <c r="R371" s="15">
        <f>SUM(Table2[[#This Row],[M2B]],Table2[[#This Row],[M2B_h]])</f>
        <v>0</v>
      </c>
      <c r="S371" s="15">
        <f>SUM(Table2[[#This Row],[M3B]],Table2[[#This Row],[M3B_h]])</f>
        <v>0</v>
      </c>
      <c r="T371" s="15">
        <f>SUM(Table2[[#This Row],[M4B]],Table2[[#This Row],[M4B_h]])</f>
        <v>0</v>
      </c>
    </row>
    <row r="372" spans="1:20">
      <c r="A372" s="12">
        <f>IF(Table2[[#This Row],[TT]]&lt;1,"",COUNT($A$2:$A371)+1)</f>
        <v>312</v>
      </c>
      <c r="B372" s="12" t="str">
        <f>LOWER(SUBSTITUTE(SUBSTITUTE(SUBSTITUTE(SUBSTITUTE(SUBSTITUTE(SUBSTITUTE(SUBSTITUTE(SUBSTITUTE(Table2[[#This Row],[NAMA BARANG]]," ",""),"""",""),"-",""),"/",""),"(",""),")",""),"&amp;",""),",",""))</f>
        <v>bna5rabbitkoala</v>
      </c>
      <c r="C372" s="18" t="s">
        <v>468</v>
      </c>
      <c r="D372" s="19">
        <v>16</v>
      </c>
      <c r="E372" s="19" t="s">
        <v>469</v>
      </c>
      <c r="F372" s="80">
        <f>IF(Table2[[#This Row],[M5B]]="",Table2[[#This Row],[M5B_h]],SUM(Table2[[#This Row],[M5B_h]],Table2[[#This Row],[M5B]]))</f>
        <v>14</v>
      </c>
      <c r="G372" s="13">
        <v>15</v>
      </c>
      <c r="H372" s="13">
        <f>IF(Table2[[#This Row],[M1A]]="","",Table2[[#This Row],[M1A]]-Table2[[#This Row],[AWAL]])</f>
        <v>-1</v>
      </c>
      <c r="J372" s="13" t="str">
        <f>IF(Table2[[#This Row],[M2A]]="","",SUM(Table2[[#This Row],[M2A]]-Table2[[#This Row],[M2B_h]]))</f>
        <v/>
      </c>
      <c r="K372" s="13">
        <v>14</v>
      </c>
      <c r="L372" s="13">
        <f>IF(Table2[[#This Row],[M3A]]="","",SUM(Table2[[#This Row],[M3A]]-Table2[[#This Row],[M3B_h]]))</f>
        <v>-1</v>
      </c>
      <c r="N372" s="13" t="str">
        <f>IF(Table2[[#This Row],[M4A]]="","",SUM(Table2[[#This Row],[M4A]]-Table2[[#This Row],[M4B_h]]))</f>
        <v/>
      </c>
      <c r="O372" s="15"/>
      <c r="P372" s="15" t="str">
        <f>IF(Table2[[#This Row],[M5A]]="","",SUM(Table2[[#This Row],[M5A]]-Table2[[#This Row],[M5B_h]]))</f>
        <v/>
      </c>
      <c r="Q372" s="15">
        <f>SUM(Table2[[#This Row],[AWAL]],Table2[[#This Row],[M1B]])</f>
        <v>15</v>
      </c>
      <c r="R372" s="15">
        <f>SUM(Table2[[#This Row],[M2B]],Table2[[#This Row],[M2B_h]])</f>
        <v>15</v>
      </c>
      <c r="S372" s="15">
        <f>SUM(Table2[[#This Row],[M3B]],Table2[[#This Row],[M3B_h]])</f>
        <v>14</v>
      </c>
      <c r="T372" s="15">
        <f>SUM(Table2[[#This Row],[M4B]],Table2[[#This Row],[M4B_h]])</f>
        <v>14</v>
      </c>
    </row>
    <row r="373" spans="1:20">
      <c r="A373" s="12">
        <f>IF(Table2[[#This Row],[TT]]&lt;1,"",COUNT($A$2:$A372)+1)</f>
        <v>313</v>
      </c>
      <c r="B373" s="12" t="str">
        <f>LOWER(SUBSTITUTE(SUBSTITUTE(SUBSTITUTE(SUBSTITUTE(SUBSTITUTE(SUBSTITUTE(SUBSTITUTE(SUBSTITUTE(Table2[[#This Row],[NAMA BARANG]]," ",""),"""",""),"-",""),"/",""),"(",""),")",""),"&amp;",""),",",""))</f>
        <v>bna5sikab4or3ring20</v>
      </c>
      <c r="C373" s="18" t="s">
        <v>2467</v>
      </c>
      <c r="D373" s="19">
        <v>7</v>
      </c>
      <c r="E373" s="19">
        <v>72</v>
      </c>
      <c r="F373" s="80">
        <f>IF(Table2[[#This Row],[M5B]]="",Table2[[#This Row],[M5B_h]],SUM(Table2[[#This Row],[M5B_h]],Table2[[#This Row],[M5B]]))</f>
        <v>7</v>
      </c>
      <c r="H373" s="13" t="str">
        <f>IF(Table2[[#This Row],[M1A]]="","",Table2[[#This Row],[M1A]]-Table2[[#This Row],[AWAL]])</f>
        <v/>
      </c>
      <c r="J373" s="13" t="str">
        <f>IF(Table2[[#This Row],[M2A]]="","",SUM(Table2[[#This Row],[M2A]]-Table2[[#This Row],[M2B_h]]))</f>
        <v/>
      </c>
      <c r="L373" s="13" t="str">
        <f>IF(Table2[[#This Row],[M3A]]="","",SUM(Table2[[#This Row],[M3A]]-Table2[[#This Row],[M3B_h]]))</f>
        <v/>
      </c>
      <c r="N373" s="13" t="str">
        <f>IF(Table2[[#This Row],[M4A]]="","",SUM(Table2[[#This Row],[M4A]]-Table2[[#This Row],[M4B_h]]))</f>
        <v/>
      </c>
      <c r="O373" s="15"/>
      <c r="P373" s="15" t="str">
        <f>IF(Table2[[#This Row],[M5A]]="","",SUM(Table2[[#This Row],[M5A]]-Table2[[#This Row],[M5B_h]]))</f>
        <v/>
      </c>
      <c r="Q373" s="15">
        <f>SUM(Table2[[#This Row],[AWAL]],Table2[[#This Row],[M1B]])</f>
        <v>7</v>
      </c>
      <c r="R373" s="15">
        <f>SUM(Table2[[#This Row],[M2B]],Table2[[#This Row],[M2B_h]])</f>
        <v>7</v>
      </c>
      <c r="S373" s="15">
        <f>SUM(Table2[[#This Row],[M3B]],Table2[[#This Row],[M3B_h]])</f>
        <v>7</v>
      </c>
      <c r="T373" s="15">
        <f>SUM(Table2[[#This Row],[M4B]],Table2[[#This Row],[M4B_h]])</f>
        <v>7</v>
      </c>
    </row>
    <row r="374" spans="1:20">
      <c r="A374" s="12">
        <f>IF(Table2[[#This Row],[TT]]&lt;1,"",COUNT($A$2:$A373)+1)</f>
        <v>314</v>
      </c>
      <c r="B374" s="12" t="str">
        <f>LOWER(SUBSTITUTE(SUBSTITUTE(SUBSTITUTE(SUBSTITUTE(SUBSTITUTE(SUBSTITUTE(SUBSTITUTE(SUBSTITUTE(Table2[[#This Row],[NAMA BARANG]]," ",""),"""",""),"-",""),"/",""),"(",""),")",""),"&amp;",""),",",""))</f>
        <v>bna5sikak3m1ring20</v>
      </c>
      <c r="C374" s="18" t="s">
        <v>4230</v>
      </c>
      <c r="D374" s="19">
        <v>5</v>
      </c>
      <c r="E374" s="19">
        <v>72</v>
      </c>
      <c r="F374" s="80">
        <f>IF(Table2[[#This Row],[M5B]]="",Table2[[#This Row],[M5B_h]],SUM(Table2[[#This Row],[M5B_h]],Table2[[#This Row],[M5B]]))</f>
        <v>4</v>
      </c>
      <c r="H374" s="13" t="str">
        <f>IF(Table2[[#This Row],[M1A]]="","",Table2[[#This Row],[M1A]]-Table2[[#This Row],[AWAL]])</f>
        <v/>
      </c>
      <c r="J374" s="13" t="str">
        <f>IF(Table2[[#This Row],[M2A]]="","",SUM(Table2[[#This Row],[M2A]]-Table2[[#This Row],[M2B_h]]))</f>
        <v/>
      </c>
      <c r="K374" s="13">
        <v>4</v>
      </c>
      <c r="L374" s="13">
        <f>IF(Table2[[#This Row],[M3A]]="","",SUM(Table2[[#This Row],[M3A]]-Table2[[#This Row],[M3B_h]]))</f>
        <v>-1</v>
      </c>
      <c r="N374" s="13" t="str">
        <f>IF(Table2[[#This Row],[M4A]]="","",SUM(Table2[[#This Row],[M4A]]-Table2[[#This Row],[M4B_h]]))</f>
        <v/>
      </c>
      <c r="O374" s="15"/>
      <c r="P374" s="15" t="str">
        <f>IF(Table2[[#This Row],[M5A]]="","",SUM(Table2[[#This Row],[M5A]]-Table2[[#This Row],[M5B_h]]))</f>
        <v/>
      </c>
      <c r="Q374" s="15">
        <f>SUM(Table2[[#This Row],[AWAL]],Table2[[#This Row],[M1B]])</f>
        <v>5</v>
      </c>
      <c r="R374" s="15">
        <f>SUM(Table2[[#This Row],[M2B]],Table2[[#This Row],[M2B_h]])</f>
        <v>5</v>
      </c>
      <c r="S374" s="15">
        <f>SUM(Table2[[#This Row],[M3B]],Table2[[#This Row],[M3B_h]])</f>
        <v>4</v>
      </c>
      <c r="T374" s="15">
        <f>SUM(Table2[[#This Row],[M4B]],Table2[[#This Row],[M4B_h]])</f>
        <v>4</v>
      </c>
    </row>
    <row r="375" spans="1:20">
      <c r="A375" s="12" t="str">
        <f>IF(Table2[[#This Row],[TT]]&lt;1,"",COUNT($A$2:$A374)+1)</f>
        <v/>
      </c>
      <c r="B375" s="12" t="str">
        <f>LOWER(SUBSTITUTE(SUBSTITUTE(SUBSTITUTE(SUBSTITUTE(SUBSTITUTE(SUBSTITUTE(SUBSTITUTE(SUBSTITUTE(Table2[[#This Row],[NAMA BARANG]]," ",""),"""",""),"-",""),"/",""),"(",""),")",""),"&amp;",""),",",""))</f>
        <v>bna520h1</v>
      </c>
      <c r="C375" s="18" t="s">
        <v>2644</v>
      </c>
      <c r="D375" s="19"/>
      <c r="E375" s="19" t="s">
        <v>2682</v>
      </c>
      <c r="F375" s="80">
        <f>IF(Table2[[#This Row],[M5B]]="",Table2[[#This Row],[M5B_h]],SUM(Table2[[#This Row],[M5B_h]],Table2[[#This Row],[M5B]]))</f>
        <v>0</v>
      </c>
      <c r="H375" s="13" t="str">
        <f>IF(Table2[[#This Row],[M1A]]="","",Table2[[#This Row],[M1A]]-Table2[[#This Row],[AWAL]])</f>
        <v/>
      </c>
      <c r="J375" s="13" t="str">
        <f>IF(Table2[[#This Row],[M2A]]="","",SUM(Table2[[#This Row],[M2A]]-Table2[[#This Row],[M2B_h]]))</f>
        <v/>
      </c>
      <c r="L375" s="13" t="str">
        <f>IF(Table2[[#This Row],[M3A]]="","",SUM(Table2[[#This Row],[M3A]]-Table2[[#This Row],[M3B_h]]))</f>
        <v/>
      </c>
      <c r="N375" s="13" t="str">
        <f>IF(Table2[[#This Row],[M4A]]="","",SUM(Table2[[#This Row],[M4A]]-Table2[[#This Row],[M4B_h]]))</f>
        <v/>
      </c>
      <c r="O375" s="15"/>
      <c r="P375" s="15" t="str">
        <f>IF(Table2[[#This Row],[M5A]]="","",SUM(Table2[[#This Row],[M5A]]-Table2[[#This Row],[M5B_h]]))</f>
        <v/>
      </c>
      <c r="Q375" s="15">
        <f>SUM(Table2[[#This Row],[AWAL]],Table2[[#This Row],[M1B]])</f>
        <v>0</v>
      </c>
      <c r="R375" s="15">
        <f>SUM(Table2[[#This Row],[M2B]],Table2[[#This Row],[M2B_h]])</f>
        <v>0</v>
      </c>
      <c r="S375" s="15">
        <f>SUM(Table2[[#This Row],[M3B]],Table2[[#This Row],[M3B_h]])</f>
        <v>0</v>
      </c>
      <c r="T375" s="15">
        <f>SUM(Table2[[#This Row],[M4B]],Table2[[#This Row],[M4B_h]])</f>
        <v>0</v>
      </c>
    </row>
    <row r="376" spans="1:20">
      <c r="A376" s="14" t="str">
        <f>IF(Table2[[#This Row],[TT]]&lt;1,"",COUNT($A$2:$A375)+1)</f>
        <v/>
      </c>
      <c r="B376" s="14" t="str">
        <f>LOWER(SUBSTITUTE(SUBSTITUTE(SUBSTITUTE(SUBSTITUTE(SUBSTITUTE(SUBSTITUTE(SUBSTITUTE(SUBSTITUTE(Table2[[#This Row],[NAMA BARANG]]," ",""),"""",""),"-",""),"/",""),"(",""),")",""),"&amp;",""),",",""))</f>
        <v>bna560fphy002</v>
      </c>
      <c r="C376" s="17" t="s">
        <v>4122</v>
      </c>
      <c r="D376" s="19">
        <v>2</v>
      </c>
      <c r="E376" s="29" t="s">
        <v>2524</v>
      </c>
      <c r="F376" s="80">
        <f>IF(Table2[[#This Row],[M5B]]="",Table2[[#This Row],[M5B_h]],SUM(Table2[[#This Row],[M5B_h]],Table2[[#This Row],[M5B]]))</f>
        <v>0</v>
      </c>
      <c r="G376" s="13">
        <v>0</v>
      </c>
      <c r="H376" s="15">
        <f>IF(Table2[[#This Row],[M1A]]="","",Table2[[#This Row],[M1A]]-Table2[[#This Row],[AWAL]])</f>
        <v>-2</v>
      </c>
      <c r="J376" s="15" t="str">
        <f>IF(Table2[[#This Row],[M2A]]="","",SUM(Table2[[#This Row],[M2A]]-Table2[[#This Row],[M2B_h]]))</f>
        <v/>
      </c>
      <c r="L376" s="15" t="str">
        <f>IF(Table2[[#This Row],[M3A]]="","",SUM(Table2[[#This Row],[M3A]]-Table2[[#This Row],[M3B_h]]))</f>
        <v/>
      </c>
      <c r="M376" s="101"/>
      <c r="N376" s="15" t="str">
        <f>IF(Table2[[#This Row],[M4A]]="","",SUM(Table2[[#This Row],[M4A]]-Table2[[#This Row],[M4B_h]]))</f>
        <v/>
      </c>
      <c r="P376" s="15" t="str">
        <f>IF(Table2[[#This Row],[M5A]]="","",SUM(Table2[[#This Row],[M5A]]-Table2[[#This Row],[M5B_h]]))</f>
        <v/>
      </c>
      <c r="Q376" s="15">
        <f>SUM(Table2[[#This Row],[AWAL]],Table2[[#This Row],[M1B]])</f>
        <v>0</v>
      </c>
      <c r="R376" s="15">
        <f>SUM(Table2[[#This Row],[M2B]],Table2[[#This Row],[M2B_h]])</f>
        <v>0</v>
      </c>
      <c r="S376" s="15">
        <f>SUM(Table2[[#This Row],[M3B]],Table2[[#This Row],[M3B_h]])</f>
        <v>0</v>
      </c>
      <c r="T376" s="15">
        <f>SUM(Table2[[#This Row],[M4B]],Table2[[#This Row],[M4B_h]])</f>
        <v>0</v>
      </c>
    </row>
    <row r="377" spans="1:20">
      <c r="A377" s="88" t="str">
        <f>IF(Table2[[#This Row],[TT]]&lt;1,"",COUNT($A$2:$A376)+1)</f>
        <v/>
      </c>
      <c r="B377" s="88" t="str">
        <f>LOWER(SUBSTITUTE(SUBSTITUTE(SUBSTITUTE(SUBSTITUTE(SUBSTITUTE(SUBSTITUTE(SUBSTITUTE(SUBSTITUTE(Table2[[#This Row],[NAMA BARANG]]," ",""),"""",""),"-",""),"/",""),"(",""),")",""),"&amp;",""),",",""))</f>
        <v>bnb526h3</v>
      </c>
      <c r="C377" s="89" t="s">
        <v>4090</v>
      </c>
      <c r="D377" s="90">
        <v>1</v>
      </c>
      <c r="E377" s="91">
        <v>72</v>
      </c>
      <c r="F377" s="92">
        <f>IF(Table2[[#This Row],[M5B]]="",Table2[[#This Row],[M5B_h]],SUM(Table2[[#This Row],[M5B_h]],Table2[[#This Row],[M5B]]))</f>
        <v>0</v>
      </c>
      <c r="G377" s="93">
        <v>0</v>
      </c>
      <c r="H377" s="94">
        <f>IF(Table2[[#This Row],[M1A]]="","",Table2[[#This Row],[M1A]]-Table2[[#This Row],[AWAL]])</f>
        <v>-1</v>
      </c>
      <c r="I377" s="93"/>
      <c r="J377" s="94" t="str">
        <f>IF(Table2[[#This Row],[M2A]]="","",SUM(Table2[[#This Row],[M2A]]-Table2[[#This Row],[M2B_h]]))</f>
        <v/>
      </c>
      <c r="K377" s="93"/>
      <c r="L377" s="94" t="str">
        <f>IF(Table2[[#This Row],[M3A]]="","",SUM(Table2[[#This Row],[M3A]]-Table2[[#This Row],[M3B_h]]))</f>
        <v/>
      </c>
      <c r="M377" s="93"/>
      <c r="N377" s="94" t="str">
        <f>IF(Table2[[#This Row],[M4A]]="","",SUM(Table2[[#This Row],[M4A]]-Table2[[#This Row],[M4B_h]]))</f>
        <v/>
      </c>
      <c r="O377" s="15"/>
      <c r="P377" s="15" t="str">
        <f>IF(Table2[[#This Row],[M5A]]="","",SUM(Table2[[#This Row],[M5A]]-Table2[[#This Row],[M5B_h]]))</f>
        <v/>
      </c>
      <c r="Q377" s="15">
        <f>SUM(Table2[[#This Row],[AWAL]],Table2[[#This Row],[M1B]])</f>
        <v>0</v>
      </c>
      <c r="R377" s="15">
        <f>SUM(Table2[[#This Row],[M2B]],Table2[[#This Row],[M2B_h]])</f>
        <v>0</v>
      </c>
      <c r="S377" s="15">
        <f>SUM(Table2[[#This Row],[M3B]],Table2[[#This Row],[M3B_h]])</f>
        <v>0</v>
      </c>
      <c r="T377" s="15">
        <f>SUM(Table2[[#This Row],[M4B]],Table2[[#This Row],[M4B_h]])</f>
        <v>0</v>
      </c>
    </row>
    <row r="378" spans="1:20">
      <c r="A378" s="96" t="str">
        <f>IF(Table2[[#This Row],[TT]]&lt;1,"",COUNT($A$2:$A377)+1)</f>
        <v/>
      </c>
      <c r="B378" s="96" t="str">
        <f>LOWER(SUBSTITUTE(SUBSTITUTE(SUBSTITUTE(SUBSTITUTE(SUBSTITUTE(SUBSTITUTE(SUBSTITUTE(SUBSTITUTE(Table2[[#This Row],[NAMA BARANG]]," ",""),"""",""),"-",""),"/",""),"(",""),")",""),"&amp;",""),",",""))</f>
        <v>bnb5593832</v>
      </c>
      <c r="C378" s="97" t="s">
        <v>4214</v>
      </c>
      <c r="D378" s="98"/>
      <c r="E378" s="99">
        <v>96</v>
      </c>
      <c r="F378" s="100">
        <f>IF(Table2[[#This Row],[M5B]]="",Table2[[#This Row],[M5B_h]],SUM(Table2[[#This Row],[M5B_h]],Table2[[#This Row],[M5B]]))</f>
        <v>0</v>
      </c>
      <c r="G378" s="101"/>
      <c r="H378" s="102" t="str">
        <f>IF(Table2[[#This Row],[M1A]]="","",Table2[[#This Row],[M1A]]-Table2[[#This Row],[AWAL]])</f>
        <v/>
      </c>
      <c r="I378" s="101"/>
      <c r="J378" s="102" t="str">
        <f>IF(Table2[[#This Row],[M2A]]="","",SUM(Table2[[#This Row],[M2A]]-Table2[[#This Row],[M2B_h]]))</f>
        <v/>
      </c>
      <c r="K378" s="101">
        <v>1</v>
      </c>
      <c r="L378" s="102">
        <f>IF(Table2[[#This Row],[M3A]]="","",SUM(Table2[[#This Row],[M3A]]-Table2[[#This Row],[M3B_h]]))</f>
        <v>1</v>
      </c>
      <c r="M378" s="101">
        <v>0</v>
      </c>
      <c r="N378" s="102">
        <f>IF(Table2[[#This Row],[M4A]]="","",SUM(Table2[[#This Row],[M4A]]-Table2[[#This Row],[M4B_h]]))</f>
        <v>-1</v>
      </c>
      <c r="O378" s="102"/>
      <c r="P378" s="102" t="str">
        <f>IF(Table2[[#This Row],[M5A]]="","",SUM(Table2[[#This Row],[M5A]]-Table2[[#This Row],[M5B_h]]))</f>
        <v/>
      </c>
      <c r="Q378" s="102">
        <f>SUM(Table2[[#This Row],[AWAL]],Table2[[#This Row],[M1B]])</f>
        <v>0</v>
      </c>
      <c r="R378" s="102">
        <f>SUM(Table2[[#This Row],[M2B]],Table2[[#This Row],[M2B_h]])</f>
        <v>0</v>
      </c>
      <c r="S378" s="102">
        <f>SUM(Table2[[#This Row],[M3B]],Table2[[#This Row],[M3B_h]])</f>
        <v>1</v>
      </c>
      <c r="T378" s="102">
        <f>SUM(Table2[[#This Row],[M4B]],Table2[[#This Row],[M4B_h]])</f>
        <v>0</v>
      </c>
    </row>
    <row r="379" spans="1:20">
      <c r="A379" s="73" t="str">
        <f>IF(Table2[[#This Row],[TT]]&lt;1,"",COUNT($A$2:$A378)+1)</f>
        <v/>
      </c>
      <c r="B379" s="73" t="str">
        <f>LOWER(SUBSTITUTE(SUBSTITUTE(SUBSTITUTE(SUBSTITUTE(SUBSTITUTE(SUBSTITUTE(SUBSTITUTE(SUBSTITUTE(Table2[[#This Row],[NAMA BARANG]]," ",""),"""",""),"-",""),"/",""),"(",""),")",""),"&amp;",""),",",""))</f>
        <v>bnb560fphy001</v>
      </c>
      <c r="C379" s="74" t="s">
        <v>3999</v>
      </c>
      <c r="D379" s="75"/>
      <c r="E379" s="76" t="s">
        <v>2682</v>
      </c>
      <c r="F379" s="85">
        <f>IF(Table2[[#This Row],[M5B]]="",Table2[[#This Row],[M5B_h]],SUM(Table2[[#This Row],[M5B_h]],Table2[[#This Row],[M5B]]))</f>
        <v>0</v>
      </c>
      <c r="G379" s="78"/>
      <c r="H379" s="77" t="str">
        <f>IF(Table2[[#This Row],[M1A]]="","",Table2[[#This Row],[M1A]]-Table2[[#This Row],[AWAL]])</f>
        <v/>
      </c>
      <c r="I379" s="78"/>
      <c r="J379" s="77" t="str">
        <f>IF(Table2[[#This Row],[M2A]]="","",SUM(Table2[[#This Row],[M2A]]-Table2[[#This Row],[M2B_h]]))</f>
        <v/>
      </c>
      <c r="K379" s="78"/>
      <c r="L379" s="77" t="str">
        <f>IF(Table2[[#This Row],[M3A]]="","",SUM(Table2[[#This Row],[M3A]]-Table2[[#This Row],[M3B_h]]))</f>
        <v/>
      </c>
      <c r="M379" s="78"/>
      <c r="N379" s="77" t="str">
        <f>IF(Table2[[#This Row],[M4A]]="","",SUM(Table2[[#This Row],[M4A]]-Table2[[#This Row],[M4B_h]]))</f>
        <v/>
      </c>
      <c r="O379" s="15"/>
      <c r="P379" s="15" t="str">
        <f>IF(Table2[[#This Row],[M5A]]="","",SUM(Table2[[#This Row],[M5A]]-Table2[[#This Row],[M5B_h]]))</f>
        <v/>
      </c>
      <c r="Q379" s="15">
        <f>SUM(Table2[[#This Row],[AWAL]],Table2[[#This Row],[M1B]])</f>
        <v>0</v>
      </c>
      <c r="R379" s="15">
        <f>SUM(Table2[[#This Row],[M2B]],Table2[[#This Row],[M2B_h]])</f>
        <v>0</v>
      </c>
      <c r="S379" s="15">
        <f>SUM(Table2[[#This Row],[M3B]],Table2[[#This Row],[M3B_h]])</f>
        <v>0</v>
      </c>
      <c r="T379" s="15">
        <f>SUM(Table2[[#This Row],[M4B]],Table2[[#This Row],[M4B_h]])</f>
        <v>0</v>
      </c>
    </row>
    <row r="380" spans="1:20">
      <c r="A380" s="12" t="str">
        <f>IF(Table2[[#This Row],[TT]]&lt;1,"",COUNT($A$2:$A379)+1)</f>
        <v/>
      </c>
      <c r="B380" s="12" t="str">
        <f>LOWER(SUBSTITUTE(SUBSTITUTE(SUBSTITUTE(SUBSTITUTE(SUBSTITUTE(SUBSTITUTE(SUBSTITUTE(SUBSTITUTE(Table2[[#This Row],[NAMA BARANG]]," ",""),"""",""),"-",""),"/",""),"(",""),")",""),"&amp;",""),",",""))</f>
        <v>bnb58102</v>
      </c>
      <c r="C380" s="18" t="s">
        <v>2442</v>
      </c>
      <c r="D380" s="19"/>
      <c r="E380" s="19" t="s">
        <v>2682</v>
      </c>
      <c r="F380" s="80">
        <f>IF(Table2[[#This Row],[M5B]]="",Table2[[#This Row],[M5B_h]],SUM(Table2[[#This Row],[M5B_h]],Table2[[#This Row],[M5B]]))</f>
        <v>0</v>
      </c>
      <c r="H380" s="13" t="str">
        <f>IF(Table2[[#This Row],[M1A]]="","",Table2[[#This Row],[M1A]]-Table2[[#This Row],[AWAL]])</f>
        <v/>
      </c>
      <c r="J380" s="13" t="str">
        <f>IF(Table2[[#This Row],[M2A]]="","",SUM(Table2[[#This Row],[M2A]]-Table2[[#This Row],[M2B_h]]))</f>
        <v/>
      </c>
      <c r="L380" s="13" t="str">
        <f>IF(Table2[[#This Row],[M3A]]="","",SUM(Table2[[#This Row],[M3A]]-Table2[[#This Row],[M3B_h]]))</f>
        <v/>
      </c>
      <c r="N380" s="13" t="str">
        <f>IF(Table2[[#This Row],[M4A]]="","",SUM(Table2[[#This Row],[M4A]]-Table2[[#This Row],[M4B_h]]))</f>
        <v/>
      </c>
      <c r="O380" s="15"/>
      <c r="P380" s="15" t="str">
        <f>IF(Table2[[#This Row],[M5A]]="","",SUM(Table2[[#This Row],[M5A]]-Table2[[#This Row],[M5B_h]]))</f>
        <v/>
      </c>
      <c r="Q380" s="15">
        <f>SUM(Table2[[#This Row],[AWAL]],Table2[[#This Row],[M1B]])</f>
        <v>0</v>
      </c>
      <c r="R380" s="15">
        <f>SUM(Table2[[#This Row],[M2B]],Table2[[#This Row],[M2B_h]])</f>
        <v>0</v>
      </c>
      <c r="S380" s="15">
        <f>SUM(Table2[[#This Row],[M3B]],Table2[[#This Row],[M3B_h]])</f>
        <v>0</v>
      </c>
      <c r="T380" s="15">
        <f>SUM(Table2[[#This Row],[M4B]],Table2[[#This Row],[M4B_h]])</f>
        <v>0</v>
      </c>
    </row>
    <row r="381" spans="1:20">
      <c r="A381" s="31" t="str">
        <f>IF(Table2[[#This Row],[TT]]&lt;1,"",COUNT($A$2:$A380)+1)</f>
        <v/>
      </c>
      <c r="B381" s="31" t="str">
        <f>LOWER(SUBSTITUTE(SUBSTITUTE(SUBSTITUTE(SUBSTITUTE(SUBSTITUTE(SUBSTITUTE(SUBSTITUTE(SUBSTITUTE(Table2[[#This Row],[NAMA BARANG]]," ",""),"""",""),"-",""),"/",""),"(",""),")",""),"&amp;",""),",",""))</f>
        <v>bnb593.83316kslowlife</v>
      </c>
      <c r="C381" s="33" t="s">
        <v>2864</v>
      </c>
      <c r="E381" s="35" t="s">
        <v>2524</v>
      </c>
      <c r="F381" s="84">
        <f>IF(Table2[[#This Row],[M5B]]="",Table2[[#This Row],[M5B_h]],SUM(Table2[[#This Row],[M5B_h]],Table2[[#This Row],[M5B]]))</f>
        <v>0</v>
      </c>
      <c r="G381" s="32"/>
      <c r="H381" s="36" t="str">
        <f>IF(Table2[[#This Row],[M1A]]="","",Table2[[#This Row],[M1A]]-Table2[[#This Row],[AWAL]])</f>
        <v/>
      </c>
      <c r="I381" s="32"/>
      <c r="J381" s="36" t="str">
        <f>IF(Table2[[#This Row],[M2A]]="","",SUM(Table2[[#This Row],[M2A]]-Table2[[#This Row],[M2B_h]]))</f>
        <v/>
      </c>
      <c r="K381" s="32"/>
      <c r="L381" s="36" t="str">
        <f>IF(Table2[[#This Row],[M3A]]="","",SUM(Table2[[#This Row],[M3A]]-Table2[[#This Row],[M3B_h]]))</f>
        <v/>
      </c>
      <c r="M381" s="32"/>
      <c r="N381" s="36" t="str">
        <f>IF(Table2[[#This Row],[M4A]]="","",SUM(Table2[[#This Row],[M4A]]-Table2[[#This Row],[M4B_h]]))</f>
        <v/>
      </c>
      <c r="O381" s="15"/>
      <c r="P381" s="15" t="str">
        <f>IF(Table2[[#This Row],[M5A]]="","",SUM(Table2[[#This Row],[M5A]]-Table2[[#This Row],[M5B_h]]))</f>
        <v/>
      </c>
      <c r="Q381" s="15">
        <f>SUM(Table2[[#This Row],[AWAL]],Table2[[#This Row],[M1B]])</f>
        <v>0</v>
      </c>
      <c r="R381" s="15">
        <f>SUM(Table2[[#This Row],[M2B]],Table2[[#This Row],[M2B_h]])</f>
        <v>0</v>
      </c>
      <c r="S381" s="15">
        <f>SUM(Table2[[#This Row],[M3B]],Table2[[#This Row],[M3B_h]])</f>
        <v>0</v>
      </c>
      <c r="T381" s="15">
        <f>SUM(Table2[[#This Row],[M4B]],Table2[[#This Row],[M4B_h]])</f>
        <v>0</v>
      </c>
    </row>
    <row r="382" spans="1:20">
      <c r="A382" s="31" t="str">
        <f>IF(Table2[[#This Row],[TT]]&lt;1,"",COUNT($A$2:$A381)+1)</f>
        <v/>
      </c>
      <c r="B382" s="31" t="str">
        <f>LOWER(SUBSTITUTE(SUBSTITUTE(SUBSTITUTE(SUBSTITUTE(SUBSTITUTE(SUBSTITUTE(SUBSTITUTE(SUBSTITUTE(Table2[[#This Row],[NAMA BARANG]]," ",""),"""",""),"-",""),"/",""),"(",""),")",""),"&amp;",""),",",""))</f>
        <v>bnb593.83416kcorner</v>
      </c>
      <c r="C382" s="33" t="s">
        <v>2865</v>
      </c>
      <c r="E382" s="35" t="s">
        <v>2524</v>
      </c>
      <c r="F382" s="84">
        <f>IF(Table2[[#This Row],[M5B]]="",Table2[[#This Row],[M5B_h]],SUM(Table2[[#This Row],[M5B_h]],Table2[[#This Row],[M5B]]))</f>
        <v>0</v>
      </c>
      <c r="G382" s="32"/>
      <c r="H382" s="36" t="str">
        <f>IF(Table2[[#This Row],[M1A]]="","",Table2[[#This Row],[M1A]]-Table2[[#This Row],[AWAL]])</f>
        <v/>
      </c>
      <c r="I382" s="32"/>
      <c r="J382" s="36" t="str">
        <f>IF(Table2[[#This Row],[M2A]]="","",SUM(Table2[[#This Row],[M2A]]-Table2[[#This Row],[M2B_h]]))</f>
        <v/>
      </c>
      <c r="K382" s="32"/>
      <c r="L382" s="36" t="str">
        <f>IF(Table2[[#This Row],[M3A]]="","",SUM(Table2[[#This Row],[M3A]]-Table2[[#This Row],[M3B_h]]))</f>
        <v/>
      </c>
      <c r="M382" s="32"/>
      <c r="N382" s="36" t="str">
        <f>IF(Table2[[#This Row],[M4A]]="","",SUM(Table2[[#This Row],[M4A]]-Table2[[#This Row],[M4B_h]]))</f>
        <v/>
      </c>
      <c r="O382" s="15"/>
      <c r="P382" s="15" t="str">
        <f>IF(Table2[[#This Row],[M5A]]="","",SUM(Table2[[#This Row],[M5A]]-Table2[[#This Row],[M5B_h]]))</f>
        <v/>
      </c>
      <c r="Q382" s="15">
        <f>SUM(Table2[[#This Row],[AWAL]],Table2[[#This Row],[M1B]])</f>
        <v>0</v>
      </c>
      <c r="R382" s="15">
        <f>SUM(Table2[[#This Row],[M2B]],Table2[[#This Row],[M2B_h]])</f>
        <v>0</v>
      </c>
      <c r="S382" s="15">
        <f>SUM(Table2[[#This Row],[M3B]],Table2[[#This Row],[M3B_h]])</f>
        <v>0</v>
      </c>
      <c r="T382" s="15">
        <f>SUM(Table2[[#This Row],[M4B]],Table2[[#This Row],[M4B_h]])</f>
        <v>0</v>
      </c>
    </row>
    <row r="383" spans="1:20">
      <c r="A383" s="31" t="str">
        <f>IF(Table2[[#This Row],[TT]]&lt;1,"",COUNT($A$2:$A382)+1)</f>
        <v/>
      </c>
      <c r="B383" s="31" t="str">
        <f>LOWER(SUBSTITUTE(SUBSTITUTE(SUBSTITUTE(SUBSTITUTE(SUBSTITUTE(SUBSTITUTE(SUBSTITUTE(SUBSTITUTE(Table2[[#This Row],[NAMA BARANG]]," ",""),"""",""),"-",""),"/",""),"(",""),")",""),"&amp;",""),",",""))</f>
        <v>bnb593.83516kstreetbasket</v>
      </c>
      <c r="C383" s="33" t="s">
        <v>2866</v>
      </c>
      <c r="E383" s="35" t="s">
        <v>2524</v>
      </c>
      <c r="F383" s="84">
        <f>IF(Table2[[#This Row],[M5B]]="",Table2[[#This Row],[M5B_h]],SUM(Table2[[#This Row],[M5B_h]],Table2[[#This Row],[M5B]]))</f>
        <v>0</v>
      </c>
      <c r="G383" s="32"/>
      <c r="H383" s="36" t="str">
        <f>IF(Table2[[#This Row],[M1A]]="","",Table2[[#This Row],[M1A]]-Table2[[#This Row],[AWAL]])</f>
        <v/>
      </c>
      <c r="I383" s="32"/>
      <c r="J383" s="36" t="str">
        <f>IF(Table2[[#This Row],[M2A]]="","",SUM(Table2[[#This Row],[M2A]]-Table2[[#This Row],[M2B_h]]))</f>
        <v/>
      </c>
      <c r="K383" s="32"/>
      <c r="L383" s="36" t="str">
        <f>IF(Table2[[#This Row],[M3A]]="","",SUM(Table2[[#This Row],[M3A]]-Table2[[#This Row],[M3B_h]]))</f>
        <v/>
      </c>
      <c r="M383" s="32"/>
      <c r="N383" s="36" t="str">
        <f>IF(Table2[[#This Row],[M4A]]="","",SUM(Table2[[#This Row],[M4A]]-Table2[[#This Row],[M4B_h]]))</f>
        <v/>
      </c>
      <c r="O383" s="15"/>
      <c r="P383" s="15" t="str">
        <f>IF(Table2[[#This Row],[M5A]]="","",SUM(Table2[[#This Row],[M5A]]-Table2[[#This Row],[M5B_h]]))</f>
        <v/>
      </c>
      <c r="Q383" s="15">
        <f>SUM(Table2[[#This Row],[AWAL]],Table2[[#This Row],[M1B]])</f>
        <v>0</v>
      </c>
      <c r="R383" s="15">
        <f>SUM(Table2[[#This Row],[M2B]],Table2[[#This Row],[M2B_h]])</f>
        <v>0</v>
      </c>
      <c r="S383" s="15">
        <f>SUM(Table2[[#This Row],[M3B]],Table2[[#This Row],[M3B_h]])</f>
        <v>0</v>
      </c>
      <c r="T383" s="15">
        <f>SUM(Table2[[#This Row],[M4B]],Table2[[#This Row],[M4B_h]])</f>
        <v>0</v>
      </c>
    </row>
    <row r="384" spans="1:20">
      <c r="A384" s="31" t="str">
        <f>IF(Table2[[#This Row],[TT]]&lt;1,"",COUNT($A$2:$A383)+1)</f>
        <v/>
      </c>
      <c r="B384" s="31" t="str">
        <f>LOWER(SUBSTITUTE(SUBSTITUTE(SUBSTITUTE(SUBSTITUTE(SUBSTITUTE(SUBSTITUTE(SUBSTITUTE(SUBSTITUTE(Table2[[#This Row],[NAMA BARANG]]," ",""),"""",""),"-",""),"/",""),"(",""),")",""),"&amp;",""),",",""))</f>
        <v>bnb593.83616kcuteactivity</v>
      </c>
      <c r="C384" s="33" t="s">
        <v>2867</v>
      </c>
      <c r="E384" s="35" t="s">
        <v>2524</v>
      </c>
      <c r="F384" s="84">
        <f>IF(Table2[[#This Row],[M5B]]="",Table2[[#This Row],[M5B_h]],SUM(Table2[[#This Row],[M5B_h]],Table2[[#This Row],[M5B]]))</f>
        <v>0</v>
      </c>
      <c r="G384" s="32"/>
      <c r="H384" s="36" t="str">
        <f>IF(Table2[[#This Row],[M1A]]="","",Table2[[#This Row],[M1A]]-Table2[[#This Row],[AWAL]])</f>
        <v/>
      </c>
      <c r="I384" s="32"/>
      <c r="J384" s="36" t="str">
        <f>IF(Table2[[#This Row],[M2A]]="","",SUM(Table2[[#This Row],[M2A]]-Table2[[#This Row],[M2B_h]]))</f>
        <v/>
      </c>
      <c r="K384" s="32"/>
      <c r="L384" s="36" t="str">
        <f>IF(Table2[[#This Row],[M3A]]="","",SUM(Table2[[#This Row],[M3A]]-Table2[[#This Row],[M3B_h]]))</f>
        <v/>
      </c>
      <c r="M384" s="32"/>
      <c r="N384" s="36" t="str">
        <f>IF(Table2[[#This Row],[M4A]]="","",SUM(Table2[[#This Row],[M4A]]-Table2[[#This Row],[M4B_h]]))</f>
        <v/>
      </c>
      <c r="O384" s="15"/>
      <c r="P384" s="15" t="str">
        <f>IF(Table2[[#This Row],[M5A]]="","",SUM(Table2[[#This Row],[M5A]]-Table2[[#This Row],[M5B_h]]))</f>
        <v/>
      </c>
      <c r="Q384" s="15">
        <f>SUM(Table2[[#This Row],[AWAL]],Table2[[#This Row],[M1B]])</f>
        <v>0</v>
      </c>
      <c r="R384" s="15">
        <f>SUM(Table2[[#This Row],[M2B]],Table2[[#This Row],[M2B_h]])</f>
        <v>0</v>
      </c>
      <c r="S384" s="15">
        <f>SUM(Table2[[#This Row],[M3B]],Table2[[#This Row],[M3B_h]])</f>
        <v>0</v>
      </c>
      <c r="T384" s="15">
        <f>SUM(Table2[[#This Row],[M4B]],Table2[[#This Row],[M4B_h]])</f>
        <v>0</v>
      </c>
    </row>
    <row r="385" spans="1:20">
      <c r="A385" s="88" t="str">
        <f>IF(Table2[[#This Row],[TT]]&lt;1,"",COUNT($A$2:$A384)+1)</f>
        <v/>
      </c>
      <c r="B385" s="88" t="str">
        <f>LOWER(SUBSTITUTE(SUBSTITUTE(SUBSTITUTE(SUBSTITUTE(SUBSTITUTE(SUBSTITUTE(SUBSTITUTE(SUBSTITUTE(Table2[[#This Row],[NAMA BARANG]]," ",""),"""",""),"-",""),"/",""),"(",""),")",""),"&amp;",""),",",""))</f>
        <v>bnb59383316k</v>
      </c>
      <c r="C385" s="17" t="s">
        <v>4209</v>
      </c>
      <c r="D385" s="90"/>
      <c r="E385" s="91">
        <v>96</v>
      </c>
      <c r="F385" s="92">
        <f>IF(Table2[[#This Row],[M5B]]="",Table2[[#This Row],[M5B_h]],SUM(Table2[[#This Row],[M5B_h]],Table2[[#This Row],[M5B]]))</f>
        <v>0</v>
      </c>
      <c r="G385" s="93"/>
      <c r="H385" s="94" t="str">
        <f>IF(Table2[[#This Row],[M1A]]="","",Table2[[#This Row],[M1A]]-Table2[[#This Row],[AWAL]])</f>
        <v/>
      </c>
      <c r="I385" s="93"/>
      <c r="J385" s="94" t="str">
        <f>IF(Table2[[#This Row],[M2A]]="","",SUM(Table2[[#This Row],[M2A]]-Table2[[#This Row],[M2B_h]]))</f>
        <v/>
      </c>
      <c r="K385" s="93">
        <v>1</v>
      </c>
      <c r="L385" s="94">
        <f>IF(Table2[[#This Row],[M3A]]="","",SUM(Table2[[#This Row],[M3A]]-Table2[[#This Row],[M3B_h]]))</f>
        <v>1</v>
      </c>
      <c r="M385" s="93">
        <v>0</v>
      </c>
      <c r="N385" s="94">
        <f>IF(Table2[[#This Row],[M4A]]="","",SUM(Table2[[#This Row],[M4A]]-Table2[[#This Row],[M4B_h]]))</f>
        <v>-1</v>
      </c>
      <c r="O385" s="15"/>
      <c r="P385" s="15" t="str">
        <f>IF(Table2[[#This Row],[M5A]]="","",SUM(Table2[[#This Row],[M5A]]-Table2[[#This Row],[M5B_h]]))</f>
        <v/>
      </c>
      <c r="Q385" s="15">
        <f>SUM(Table2[[#This Row],[AWAL]],Table2[[#This Row],[M1B]])</f>
        <v>0</v>
      </c>
      <c r="R385" s="15">
        <f>SUM(Table2[[#This Row],[M2B]],Table2[[#This Row],[M2B_h]])</f>
        <v>0</v>
      </c>
      <c r="S385" s="15">
        <f>SUM(Table2[[#This Row],[M3B]],Table2[[#This Row],[M3B_h]])</f>
        <v>1</v>
      </c>
      <c r="T385" s="15">
        <f>SUM(Table2[[#This Row],[M4B]],Table2[[#This Row],[M4B_h]])</f>
        <v>0</v>
      </c>
    </row>
    <row r="386" spans="1:20">
      <c r="A386" s="46" t="str">
        <f>IF(Table2[[#This Row],[TT]]&lt;1,"",COUNT($A$2:$A385)+1)</f>
        <v/>
      </c>
      <c r="B386" s="46" t="str">
        <f>LOWER(SUBSTITUTE(SUBSTITUTE(SUBSTITUTE(SUBSTITUTE(SUBSTITUTE(SUBSTITUTE(SUBSTITUTE(SUBSTITUTE(Table2[[#This Row],[NAMA BARANG]]," ",""),"""",""),"-",""),"/",""),"(",""),")",""),"&amp;",""),",",""))</f>
        <v>bnb59383416k</v>
      </c>
      <c r="C386" s="17" t="s">
        <v>4210</v>
      </c>
      <c r="D386" s="48"/>
      <c r="E386" s="63" t="s">
        <v>2524</v>
      </c>
      <c r="F386" s="82">
        <f>IF(Table2[[#This Row],[M5B]]="",Table2[[#This Row],[M5B_h]],SUM(Table2[[#This Row],[M5B_h]],Table2[[#This Row],[M5B]]))</f>
        <v>0</v>
      </c>
      <c r="G386" s="49"/>
      <c r="H386" s="64" t="str">
        <f>IF(Table2[[#This Row],[M1A]]="","",Table2[[#This Row],[M1A]]-Table2[[#This Row],[AWAL]])</f>
        <v/>
      </c>
      <c r="I386" s="49"/>
      <c r="J386" s="64" t="str">
        <f>IF(Table2[[#This Row],[M2A]]="","",SUM(Table2[[#This Row],[M2A]]-Table2[[#This Row],[M2B_h]]))</f>
        <v/>
      </c>
      <c r="K386" s="49">
        <v>1</v>
      </c>
      <c r="L386" s="64">
        <f>IF(Table2[[#This Row],[M3A]]="","",SUM(Table2[[#This Row],[M3A]]-Table2[[#This Row],[M3B_h]]))</f>
        <v>1</v>
      </c>
      <c r="M386" s="49">
        <v>0</v>
      </c>
      <c r="N386" s="64">
        <f>IF(Table2[[#This Row],[M4A]]="","",SUM(Table2[[#This Row],[M4A]]-Table2[[#This Row],[M4B_h]]))</f>
        <v>-1</v>
      </c>
      <c r="O386" s="15"/>
      <c r="P386" s="15" t="str">
        <f>IF(Table2[[#This Row],[M5A]]="","",SUM(Table2[[#This Row],[M5A]]-Table2[[#This Row],[M5B_h]]))</f>
        <v/>
      </c>
      <c r="Q386" s="15">
        <f>SUM(Table2[[#This Row],[AWAL]],Table2[[#This Row],[M1B]])</f>
        <v>0</v>
      </c>
      <c r="R386" s="15">
        <f>SUM(Table2[[#This Row],[M2B]],Table2[[#This Row],[M2B_h]])</f>
        <v>0</v>
      </c>
      <c r="S386" s="15">
        <f>SUM(Table2[[#This Row],[M3B]],Table2[[#This Row],[M3B_h]])</f>
        <v>1</v>
      </c>
      <c r="T386" s="15">
        <f>SUM(Table2[[#This Row],[M4B]],Table2[[#This Row],[M4B_h]])</f>
        <v>0</v>
      </c>
    </row>
    <row r="387" spans="1:20">
      <c r="A387" s="88" t="str">
        <f>IF(Table2[[#This Row],[TT]]&lt;1,"",COUNT($A$2:$A386)+1)</f>
        <v/>
      </c>
      <c r="B387" s="88" t="str">
        <f>LOWER(SUBSTITUTE(SUBSTITUTE(SUBSTITUTE(SUBSTITUTE(SUBSTITUTE(SUBSTITUTE(SUBSTITUTE(SUBSTITUTE(Table2[[#This Row],[NAMA BARANG]]," ",""),"""",""),"-",""),"/",""),"(",""),")",""),"&amp;",""),",",""))</f>
        <v>bnb59383516k</v>
      </c>
      <c r="C387" s="89" t="s">
        <v>4091</v>
      </c>
      <c r="D387" s="90"/>
      <c r="E387" s="91">
        <v>96</v>
      </c>
      <c r="F387" s="92">
        <f>IF(Table2[[#This Row],[M5B]]="",Table2[[#This Row],[M5B_h]],SUM(Table2[[#This Row],[M5B_h]],Table2[[#This Row],[M5B]]))</f>
        <v>0</v>
      </c>
      <c r="G387" s="93"/>
      <c r="H387" s="94" t="str">
        <f>IF(Table2[[#This Row],[M1A]]="","",Table2[[#This Row],[M1A]]-Table2[[#This Row],[AWAL]])</f>
        <v/>
      </c>
      <c r="I387" s="93"/>
      <c r="J387" s="94" t="str">
        <f>IF(Table2[[#This Row],[M2A]]="","",SUM(Table2[[#This Row],[M2A]]-Table2[[#This Row],[M2B_h]]))</f>
        <v/>
      </c>
      <c r="K387" s="93"/>
      <c r="L387" s="94" t="str">
        <f>IF(Table2[[#This Row],[M3A]]="","",SUM(Table2[[#This Row],[M3A]]-Table2[[#This Row],[M3B_h]]))</f>
        <v/>
      </c>
      <c r="M387" s="93"/>
      <c r="N387" s="94" t="str">
        <f>IF(Table2[[#This Row],[M4A]]="","",SUM(Table2[[#This Row],[M4A]]-Table2[[#This Row],[M4B_h]]))</f>
        <v/>
      </c>
      <c r="O387" s="15"/>
      <c r="P387" s="15" t="str">
        <f>IF(Table2[[#This Row],[M5A]]="","",SUM(Table2[[#This Row],[M5A]]-Table2[[#This Row],[M5B_h]]))</f>
        <v/>
      </c>
      <c r="Q387" s="15">
        <f>SUM(Table2[[#This Row],[AWAL]],Table2[[#This Row],[M1B]])</f>
        <v>0</v>
      </c>
      <c r="R387" s="15">
        <f>SUM(Table2[[#This Row],[M2B]],Table2[[#This Row],[M2B_h]])</f>
        <v>0</v>
      </c>
      <c r="S387" s="15">
        <f>SUM(Table2[[#This Row],[M3B]],Table2[[#This Row],[M3B_h]])</f>
        <v>0</v>
      </c>
      <c r="T387" s="15">
        <f>SUM(Table2[[#This Row],[M4B]],Table2[[#This Row],[M4B_h]])</f>
        <v>0</v>
      </c>
    </row>
    <row r="388" spans="1:20">
      <c r="A388" s="46" t="str">
        <f>IF(Table2[[#This Row],[TT]]&lt;1,"",COUNT($A$2:$A387)+1)</f>
        <v/>
      </c>
      <c r="B388" s="46" t="str">
        <f>LOWER(SUBSTITUTE(SUBSTITUTE(SUBSTITUTE(SUBSTITUTE(SUBSTITUTE(SUBSTITUTE(SUBSTITUTE(SUBSTITUTE(Table2[[#This Row],[NAMA BARANG]]," ",""),"""",""),"-",""),"/",""),"(",""),")",""),"&amp;",""),",",""))</f>
        <v>bnb5938361938331</v>
      </c>
      <c r="C388" s="47" t="s">
        <v>3040</v>
      </c>
      <c r="D388" s="48"/>
      <c r="E388" s="63" t="s">
        <v>2524</v>
      </c>
      <c r="F388" s="82">
        <f>IF(Table2[[#This Row],[M5B]]="",Table2[[#This Row],[M5B_h]],SUM(Table2[[#This Row],[M5B_h]],Table2[[#This Row],[M5B]]))</f>
        <v>0</v>
      </c>
      <c r="G388" s="49"/>
      <c r="H388" s="64" t="str">
        <f>IF(Table2[[#This Row],[M1A]]="","",Table2[[#This Row],[M1A]]-Table2[[#This Row],[AWAL]])</f>
        <v/>
      </c>
      <c r="I388" s="49"/>
      <c r="J388" s="64" t="str">
        <f>IF(Table2[[#This Row],[M2A]]="","",SUM(Table2[[#This Row],[M2A]]-Table2[[#This Row],[M2B_h]]))</f>
        <v/>
      </c>
      <c r="K388" s="49"/>
      <c r="L388" s="64" t="str">
        <f>IF(Table2[[#This Row],[M3A]]="","",SUM(Table2[[#This Row],[M3A]]-Table2[[#This Row],[M3B_h]]))</f>
        <v/>
      </c>
      <c r="M388" s="49"/>
      <c r="N388" s="64" t="str">
        <f>IF(Table2[[#This Row],[M4A]]="","",SUM(Table2[[#This Row],[M4A]]-Table2[[#This Row],[M4B_h]]))</f>
        <v/>
      </c>
      <c r="O388" s="15"/>
      <c r="P388" s="15" t="str">
        <f>IF(Table2[[#This Row],[M5A]]="","",SUM(Table2[[#This Row],[M5A]]-Table2[[#This Row],[M5B_h]]))</f>
        <v/>
      </c>
      <c r="Q388" s="15">
        <f>SUM(Table2[[#This Row],[AWAL]],Table2[[#This Row],[M1B]])</f>
        <v>0</v>
      </c>
      <c r="R388" s="15">
        <f>SUM(Table2[[#This Row],[M2B]],Table2[[#This Row],[M2B_h]])</f>
        <v>0</v>
      </c>
      <c r="S388" s="15">
        <f>SUM(Table2[[#This Row],[M3B]],Table2[[#This Row],[M3B_h]])</f>
        <v>0</v>
      </c>
      <c r="T388" s="15">
        <f>SUM(Table2[[#This Row],[M4B]],Table2[[#This Row],[M4B_h]])</f>
        <v>0</v>
      </c>
    </row>
    <row r="389" spans="1:20">
      <c r="A389" s="88" t="str">
        <f>IF(Table2[[#This Row],[TT]]&lt;1,"",COUNT($A$2:$A388)+1)</f>
        <v/>
      </c>
      <c r="B389" s="88" t="str">
        <f>LOWER(SUBSTITUTE(SUBSTITUTE(SUBSTITUTE(SUBSTITUTE(SUBSTITUTE(SUBSTITUTE(SUBSTITUTE(SUBSTITUTE(Table2[[#This Row],[NAMA BARANG]]," ",""),"""",""),"-",""),"/",""),"(",""),")",""),"&amp;",""),",",""))</f>
        <v>bnb59383616k</v>
      </c>
      <c r="C389" s="17" t="s">
        <v>4208</v>
      </c>
      <c r="D389" s="90"/>
      <c r="E389" s="91">
        <v>96</v>
      </c>
      <c r="F389" s="92">
        <f>IF(Table2[[#This Row],[M5B]]="",Table2[[#This Row],[M5B_h]],SUM(Table2[[#This Row],[M5B_h]],Table2[[#This Row],[M5B]]))</f>
        <v>0</v>
      </c>
      <c r="G389" s="93"/>
      <c r="H389" s="94" t="str">
        <f>IF(Table2[[#This Row],[M1A]]="","",Table2[[#This Row],[M1A]]-Table2[[#This Row],[AWAL]])</f>
        <v/>
      </c>
      <c r="I389" s="93"/>
      <c r="J389" s="94" t="str">
        <f>IF(Table2[[#This Row],[M2A]]="","",SUM(Table2[[#This Row],[M2A]]-Table2[[#This Row],[M2B_h]]))</f>
        <v/>
      </c>
      <c r="K389" s="93">
        <v>1</v>
      </c>
      <c r="L389" s="94">
        <f>IF(Table2[[#This Row],[M3A]]="","",SUM(Table2[[#This Row],[M3A]]-Table2[[#This Row],[M3B_h]]))</f>
        <v>1</v>
      </c>
      <c r="M389" s="93">
        <v>0</v>
      </c>
      <c r="N389" s="94">
        <f>IF(Table2[[#This Row],[M4A]]="","",SUM(Table2[[#This Row],[M4A]]-Table2[[#This Row],[M4B_h]]))</f>
        <v>-1</v>
      </c>
      <c r="O389" s="15"/>
      <c r="P389" s="15" t="str">
        <f>IF(Table2[[#This Row],[M5A]]="","",SUM(Table2[[#This Row],[M5A]]-Table2[[#This Row],[M5B_h]]))</f>
        <v/>
      </c>
      <c r="Q389" s="15">
        <f>SUM(Table2[[#This Row],[AWAL]],Table2[[#This Row],[M1B]])</f>
        <v>0</v>
      </c>
      <c r="R389" s="15">
        <f>SUM(Table2[[#This Row],[M2B]],Table2[[#This Row],[M2B_h]])</f>
        <v>0</v>
      </c>
      <c r="S389" s="15">
        <f>SUM(Table2[[#This Row],[M3B]],Table2[[#This Row],[M3B_h]])</f>
        <v>1</v>
      </c>
      <c r="T389" s="15">
        <f>SUM(Table2[[#This Row],[M4B]],Table2[[#This Row],[M4B_h]])</f>
        <v>0</v>
      </c>
    </row>
    <row r="390" spans="1:20">
      <c r="A390" s="88" t="str">
        <f>IF(Table2[[#This Row],[TT]]&lt;1,"",COUNT($A$2:$A389)+1)</f>
        <v/>
      </c>
      <c r="B390" s="88" t="str">
        <f>LOWER(SUBSTITUTE(SUBSTITUTE(SUBSTITUTE(SUBSTITUTE(SUBSTITUTE(SUBSTITUTE(SUBSTITUTE(SUBSTITUTE(Table2[[#This Row],[NAMA BARANG]]," ",""),"""",""),"-",""),"/",""),"(",""),")",""),"&amp;",""),",",""))</f>
        <v>bnb5b0181</v>
      </c>
      <c r="C390" s="89" t="s">
        <v>4089</v>
      </c>
      <c r="D390" s="90"/>
      <c r="E390" s="91">
        <v>72</v>
      </c>
      <c r="F390" s="92">
        <f>IF(Table2[[#This Row],[M5B]]="",Table2[[#This Row],[M5B_h]],SUM(Table2[[#This Row],[M5B_h]],Table2[[#This Row],[M5B]]))</f>
        <v>0</v>
      </c>
      <c r="G390" s="93"/>
      <c r="H390" s="94" t="str">
        <f>IF(Table2[[#This Row],[M1A]]="","",Table2[[#This Row],[M1A]]-Table2[[#This Row],[AWAL]])</f>
        <v/>
      </c>
      <c r="I390" s="93"/>
      <c r="J390" s="94" t="str">
        <f>IF(Table2[[#This Row],[M2A]]="","",SUM(Table2[[#This Row],[M2A]]-Table2[[#This Row],[M2B_h]]))</f>
        <v/>
      </c>
      <c r="K390" s="93"/>
      <c r="L390" s="94" t="str">
        <f>IF(Table2[[#This Row],[M3A]]="","",SUM(Table2[[#This Row],[M3A]]-Table2[[#This Row],[M3B_h]]))</f>
        <v/>
      </c>
      <c r="M390" s="93"/>
      <c r="N390" s="94" t="str">
        <f>IF(Table2[[#This Row],[M4A]]="","",SUM(Table2[[#This Row],[M4A]]-Table2[[#This Row],[M4B_h]]))</f>
        <v/>
      </c>
      <c r="O390" s="15"/>
      <c r="P390" s="15" t="str">
        <f>IF(Table2[[#This Row],[M5A]]="","",SUM(Table2[[#This Row],[M5A]]-Table2[[#This Row],[M5B_h]]))</f>
        <v/>
      </c>
      <c r="Q390" s="15">
        <f>SUM(Table2[[#This Row],[AWAL]],Table2[[#This Row],[M1B]])</f>
        <v>0</v>
      </c>
      <c r="R390" s="15">
        <f>SUM(Table2[[#This Row],[M2B]],Table2[[#This Row],[M2B_h]])</f>
        <v>0</v>
      </c>
      <c r="S390" s="15">
        <f>SUM(Table2[[#This Row],[M3B]],Table2[[#This Row],[M3B_h]])</f>
        <v>0</v>
      </c>
      <c r="T390" s="15">
        <f>SUM(Table2[[#This Row],[M4B]],Table2[[#This Row],[M4B_h]])</f>
        <v>0</v>
      </c>
    </row>
    <row r="391" spans="1:20">
      <c r="A391" s="12" t="str">
        <f>IF(Table2[[#This Row],[TT]]&lt;1,"",COUNT($A$2:$A390)+1)</f>
        <v/>
      </c>
      <c r="B391" s="12" t="str">
        <f>LOWER(SUBSTITUTE(SUBSTITUTE(SUBSTITUTE(SUBSTITUTE(SUBSTITUTE(SUBSTITUTE(SUBSTITUTE(SUBSTITUTE(Table2[[#This Row],[NAMA BARANG]]," ",""),"""",""),"-",""),"/",""),"(",""),")",""),"&amp;",""),",",""))</f>
        <v>bnb5fphy001</v>
      </c>
      <c r="C391" s="18" t="s">
        <v>2645</v>
      </c>
      <c r="D391" s="19"/>
      <c r="E391" s="19">
        <v>72</v>
      </c>
      <c r="F391" s="80">
        <f>IF(Table2[[#This Row],[M5B]]="",Table2[[#This Row],[M5B_h]],SUM(Table2[[#This Row],[M5B_h]],Table2[[#This Row],[M5B]]))</f>
        <v>0</v>
      </c>
      <c r="H391" s="13" t="str">
        <f>IF(Table2[[#This Row],[M1A]]="","",Table2[[#This Row],[M1A]]-Table2[[#This Row],[AWAL]])</f>
        <v/>
      </c>
      <c r="J391" s="13" t="str">
        <f>IF(Table2[[#This Row],[M2A]]="","",SUM(Table2[[#This Row],[M2A]]-Table2[[#This Row],[M2B_h]]))</f>
        <v/>
      </c>
      <c r="L391" s="13" t="str">
        <f>IF(Table2[[#This Row],[M3A]]="","",SUM(Table2[[#This Row],[M3A]]-Table2[[#This Row],[M3B_h]]))</f>
        <v/>
      </c>
      <c r="N391" s="13" t="str">
        <f>IF(Table2[[#This Row],[M4A]]="","",SUM(Table2[[#This Row],[M4A]]-Table2[[#This Row],[M4B_h]]))</f>
        <v/>
      </c>
      <c r="O391" s="15"/>
      <c r="P391" s="15" t="str">
        <f>IF(Table2[[#This Row],[M5A]]="","",SUM(Table2[[#This Row],[M5A]]-Table2[[#This Row],[M5B_h]]))</f>
        <v/>
      </c>
      <c r="Q391" s="15">
        <f>SUM(Table2[[#This Row],[AWAL]],Table2[[#This Row],[M1B]])</f>
        <v>0</v>
      </c>
      <c r="R391" s="15">
        <f>SUM(Table2[[#This Row],[M2B]],Table2[[#This Row],[M2B_h]])</f>
        <v>0</v>
      </c>
      <c r="S391" s="15">
        <f>SUM(Table2[[#This Row],[M3B]],Table2[[#This Row],[M3B_h]])</f>
        <v>0</v>
      </c>
      <c r="T391" s="15">
        <f>SUM(Table2[[#This Row],[M4B]],Table2[[#This Row],[M4B_h]])</f>
        <v>0</v>
      </c>
    </row>
    <row r="392" spans="1:20">
      <c r="A392" s="96">
        <f>IF(Table2[[#This Row],[TT]]&lt;1,"",COUNT($A$2:$A391)+1)</f>
        <v>315</v>
      </c>
      <c r="B392" s="96" t="str">
        <f>LOWER(SUBSTITUTE(SUBSTITUTE(SUBSTITUTE(SUBSTITUTE(SUBSTITUTE(SUBSTITUTE(SUBSTITUTE(SUBSTITUTE(Table2[[#This Row],[NAMA BARANG]]," ",""),"""",""),"-",""),"/",""),"(",""),")",""),"&amp;",""),",",""))</f>
        <v>bnb5fphy002</v>
      </c>
      <c r="C392" s="97" t="s">
        <v>2646</v>
      </c>
      <c r="D392" s="98"/>
      <c r="E392" s="99">
        <v>72</v>
      </c>
      <c r="F392" s="100">
        <f>IF(Table2[[#This Row],[M5B]]="",Table2[[#This Row],[M5B_h]],SUM(Table2[[#This Row],[M5B_h]],Table2[[#This Row],[M5B]]))</f>
        <v>1</v>
      </c>
      <c r="G392" s="101">
        <v>14</v>
      </c>
      <c r="H392" s="102">
        <f>IF(Table2[[#This Row],[M1A]]="","",Table2[[#This Row],[M1A]]-Table2[[#This Row],[AWAL]])</f>
        <v>14</v>
      </c>
      <c r="I392" s="101">
        <v>10</v>
      </c>
      <c r="J392" s="102">
        <f>IF(Table2[[#This Row],[M2A]]="","",SUM(Table2[[#This Row],[M2A]]-Table2[[#This Row],[M2B_h]]))</f>
        <v>-4</v>
      </c>
      <c r="K392" s="101">
        <v>6</v>
      </c>
      <c r="L392" s="102">
        <f>IF(Table2[[#This Row],[M3A]]="","",SUM(Table2[[#This Row],[M3A]]-Table2[[#This Row],[M3B_h]]))</f>
        <v>-4</v>
      </c>
      <c r="M392" s="101">
        <v>1</v>
      </c>
      <c r="N392" s="102">
        <f>IF(Table2[[#This Row],[M4A]]="","",SUM(Table2[[#This Row],[M4A]]-Table2[[#This Row],[M4B_h]]))</f>
        <v>-5</v>
      </c>
      <c r="O392" s="102"/>
      <c r="P392" s="102" t="str">
        <f>IF(Table2[[#This Row],[M5A]]="","",SUM(Table2[[#This Row],[M5A]]-Table2[[#This Row],[M5B_h]]))</f>
        <v/>
      </c>
      <c r="Q392" s="102">
        <f>SUM(Table2[[#This Row],[AWAL]],Table2[[#This Row],[M1B]])</f>
        <v>14</v>
      </c>
      <c r="R392" s="102">
        <f>SUM(Table2[[#This Row],[M2B]],Table2[[#This Row],[M2B_h]])</f>
        <v>10</v>
      </c>
      <c r="S392" s="102">
        <f>SUM(Table2[[#This Row],[M3B]],Table2[[#This Row],[M3B_h]])</f>
        <v>6</v>
      </c>
      <c r="T392" s="102">
        <f>SUM(Table2[[#This Row],[M4B]],Table2[[#This Row],[M4B_h]])</f>
        <v>1</v>
      </c>
    </row>
    <row r="393" spans="1:20">
      <c r="A393" s="12" t="str">
        <f>IF(Table2[[#This Row],[TT]]&lt;1,"",COUNT($A$2:$A392)+1)</f>
        <v/>
      </c>
      <c r="B393" s="12" t="str">
        <f>LOWER(SUBSTITUTE(SUBSTITUTE(SUBSTITUTE(SUBSTITUTE(SUBSTITUTE(SUBSTITUTE(SUBSTITUTE(SUBSTITUTE(Table2[[#This Row],[NAMA BARANG]]," ",""),"""",""),"-",""),"/",""),"(",""),")",""),"&amp;",""),",",""))</f>
        <v>bnb5fphy002</v>
      </c>
      <c r="C393" s="25" t="s">
        <v>2646</v>
      </c>
      <c r="D393" s="26"/>
      <c r="E393" s="26">
        <v>72</v>
      </c>
      <c r="F393" s="80">
        <f>IF(Table2[[#This Row],[M5B]]="",Table2[[#This Row],[M5B_h]],SUM(Table2[[#This Row],[M5B_h]],Table2[[#This Row],[M5B]]))</f>
        <v>0</v>
      </c>
      <c r="H393" s="13" t="str">
        <f>IF(Table2[[#This Row],[M1A]]="","",Table2[[#This Row],[M1A]]-Table2[[#This Row],[AWAL]])</f>
        <v/>
      </c>
      <c r="J393" s="13" t="str">
        <f>IF(Table2[[#This Row],[M2A]]="","",SUM(Table2[[#This Row],[M2A]]-Table2[[#This Row],[M2B_h]]))</f>
        <v/>
      </c>
      <c r="L393" s="13" t="str">
        <f>IF(Table2[[#This Row],[M3A]]="","",SUM(Table2[[#This Row],[M3A]]-Table2[[#This Row],[M3B_h]]))</f>
        <v/>
      </c>
      <c r="N393" s="13" t="str">
        <f>IF(Table2[[#This Row],[M4A]]="","",SUM(Table2[[#This Row],[M4A]]-Table2[[#This Row],[M4B_h]]))</f>
        <v/>
      </c>
      <c r="O393" s="15"/>
      <c r="P393" s="15" t="str">
        <f>IF(Table2[[#This Row],[M5A]]="","",SUM(Table2[[#This Row],[M5A]]-Table2[[#This Row],[M5B_h]]))</f>
        <v/>
      </c>
      <c r="Q393" s="15">
        <f>SUM(Table2[[#This Row],[AWAL]],Table2[[#This Row],[M1B]])</f>
        <v>0</v>
      </c>
      <c r="R393" s="15">
        <f>SUM(Table2[[#This Row],[M2B]],Table2[[#This Row],[M2B_h]])</f>
        <v>0</v>
      </c>
      <c r="S393" s="15">
        <f>SUM(Table2[[#This Row],[M3B]],Table2[[#This Row],[M3B_h]])</f>
        <v>0</v>
      </c>
      <c r="T393" s="15">
        <f>SUM(Table2[[#This Row],[M4B]],Table2[[#This Row],[M4B_h]])</f>
        <v>0</v>
      </c>
    </row>
    <row r="394" spans="1:20">
      <c r="A394" s="14" t="str">
        <f>IF(Table2[[#This Row],[TT]]&lt;1,"",COUNT($A$2:$A393)+1)</f>
        <v/>
      </c>
      <c r="B394" s="14" t="str">
        <f>LOWER(SUBSTITUTE(SUBSTITUTE(SUBSTITUTE(SUBSTITUTE(SUBSTITUTE(SUBSTITUTE(SUBSTITUTE(SUBSTITUTE(Table2[[#This Row],[NAMA BARANG]]," ",""),"""",""),"-",""),"/",""),"(",""),")",""),"&amp;",""),",",""))</f>
        <v>bnb5p2601f</v>
      </c>
      <c r="C394" s="17" t="s">
        <v>4124</v>
      </c>
      <c r="D394" s="19">
        <v>1</v>
      </c>
      <c r="E394" s="29" t="s">
        <v>2779</v>
      </c>
      <c r="F394" s="80">
        <f>IF(Table2[[#This Row],[M5B]]="",Table2[[#This Row],[M5B_h]],SUM(Table2[[#This Row],[M5B_h]],Table2[[#This Row],[M5B]]))</f>
        <v>0</v>
      </c>
      <c r="G394" s="13">
        <v>0</v>
      </c>
      <c r="H394" s="15">
        <f>IF(Table2[[#This Row],[M1A]]="","",Table2[[#This Row],[M1A]]-Table2[[#This Row],[AWAL]])</f>
        <v>-1</v>
      </c>
      <c r="J394" s="15" t="str">
        <f>IF(Table2[[#This Row],[M2A]]="","",SUM(Table2[[#This Row],[M2A]]-Table2[[#This Row],[M2B_h]]))</f>
        <v/>
      </c>
      <c r="L394" s="15" t="str">
        <f>IF(Table2[[#This Row],[M3A]]="","",SUM(Table2[[#This Row],[M3A]]-Table2[[#This Row],[M3B_h]]))</f>
        <v/>
      </c>
      <c r="M394" s="101"/>
      <c r="N394" s="15" t="str">
        <f>IF(Table2[[#This Row],[M4A]]="","",SUM(Table2[[#This Row],[M4A]]-Table2[[#This Row],[M4B_h]]))</f>
        <v/>
      </c>
      <c r="P394" s="15" t="str">
        <f>IF(Table2[[#This Row],[M5A]]="","",SUM(Table2[[#This Row],[M5A]]-Table2[[#This Row],[M5B_h]]))</f>
        <v/>
      </c>
      <c r="Q394" s="15">
        <f>SUM(Table2[[#This Row],[AWAL]],Table2[[#This Row],[M1B]])</f>
        <v>0</v>
      </c>
      <c r="R394" s="15">
        <f>SUM(Table2[[#This Row],[M2B]],Table2[[#This Row],[M2B_h]])</f>
        <v>0</v>
      </c>
      <c r="S394" s="15">
        <f>SUM(Table2[[#This Row],[M3B]],Table2[[#This Row],[M3B_h]])</f>
        <v>0</v>
      </c>
      <c r="T394" s="15">
        <f>SUM(Table2[[#This Row],[M4B]],Table2[[#This Row],[M4B_h]])</f>
        <v>0</v>
      </c>
    </row>
    <row r="395" spans="1:20">
      <c r="A395" s="14" t="str">
        <f>IF(Table2[[#This Row],[TT]]&lt;1,"",COUNT($A$2:$A394)+1)</f>
        <v/>
      </c>
      <c r="B395" s="14" t="str">
        <f>LOWER(SUBSTITUTE(SUBSTITUTE(SUBSTITUTE(SUBSTITUTE(SUBSTITUTE(SUBSTITUTE(SUBSTITUTE(SUBSTITUTE(Table2[[#This Row],[NAMA BARANG]]," ",""),"""",""),"-",""),"/",""),"(",""),")",""),"&amp;",""),",",""))</f>
        <v>bnb5p2602t</v>
      </c>
      <c r="C395" s="17" t="s">
        <v>4125</v>
      </c>
      <c r="D395" s="19">
        <v>1</v>
      </c>
      <c r="E395" s="29">
        <v>48</v>
      </c>
      <c r="F395" s="80">
        <f>IF(Table2[[#This Row],[M5B]]="",Table2[[#This Row],[M5B_h]],SUM(Table2[[#This Row],[M5B_h]],Table2[[#This Row],[M5B]]))</f>
        <v>0</v>
      </c>
      <c r="G395" s="13">
        <v>0</v>
      </c>
      <c r="H395" s="15">
        <f>IF(Table2[[#This Row],[M1A]]="","",Table2[[#This Row],[M1A]]-Table2[[#This Row],[AWAL]])</f>
        <v>-1</v>
      </c>
      <c r="J395" s="15" t="str">
        <f>IF(Table2[[#This Row],[M2A]]="","",SUM(Table2[[#This Row],[M2A]]-Table2[[#This Row],[M2B_h]]))</f>
        <v/>
      </c>
      <c r="L395" s="15" t="str">
        <f>IF(Table2[[#This Row],[M3A]]="","",SUM(Table2[[#This Row],[M3A]]-Table2[[#This Row],[M3B_h]]))</f>
        <v/>
      </c>
      <c r="M395" s="101"/>
      <c r="N395" s="15" t="str">
        <f>IF(Table2[[#This Row],[M4A]]="","",SUM(Table2[[#This Row],[M4A]]-Table2[[#This Row],[M4B_h]]))</f>
        <v/>
      </c>
      <c r="P395" s="15" t="str">
        <f>IF(Table2[[#This Row],[M5A]]="","",SUM(Table2[[#This Row],[M5A]]-Table2[[#This Row],[M5B_h]]))</f>
        <v/>
      </c>
      <c r="Q395" s="15">
        <f>SUM(Table2[[#This Row],[AWAL]],Table2[[#This Row],[M1B]])</f>
        <v>0</v>
      </c>
      <c r="R395" s="15">
        <f>SUM(Table2[[#This Row],[M2B]],Table2[[#This Row],[M2B_h]])</f>
        <v>0</v>
      </c>
      <c r="S395" s="15">
        <f>SUM(Table2[[#This Row],[M3B]],Table2[[#This Row],[M3B_h]])</f>
        <v>0</v>
      </c>
      <c r="T395" s="15">
        <f>SUM(Table2[[#This Row],[M4B]],Table2[[#This Row],[M4B_h]])</f>
        <v>0</v>
      </c>
    </row>
    <row r="396" spans="1:20">
      <c r="A396" s="12" t="str">
        <f>IF(Table2[[#This Row],[TT]]&lt;1,"",COUNT($A$2:$A395)+1)</f>
        <v/>
      </c>
      <c r="B396" s="12" t="str">
        <f>LOWER(SUBSTITUTE(SUBSTITUTE(SUBSTITUTE(SUBSTITUTE(SUBSTITUTE(SUBSTITUTE(SUBSTITUTE(SUBSTITUTE(Table2[[#This Row],[NAMA BARANG]]," ",""),"""",""),"-",""),"/",""),"(",""),")",""),"&amp;",""),",",""))</f>
        <v>bnb5warnakoala</v>
      </c>
      <c r="C396" s="25" t="s">
        <v>470</v>
      </c>
      <c r="D396" s="26">
        <v>1</v>
      </c>
      <c r="E396" s="26" t="s">
        <v>322</v>
      </c>
      <c r="F396" s="80">
        <f>IF(Table2[[#This Row],[M5B]]="",Table2[[#This Row],[M5B_h]],SUM(Table2[[#This Row],[M5B_h]],Table2[[#This Row],[M5B]]))</f>
        <v>0</v>
      </c>
      <c r="H396" s="13" t="str">
        <f>IF(Table2[[#This Row],[M1A]]="","",Table2[[#This Row],[M1A]]-Table2[[#This Row],[AWAL]])</f>
        <v/>
      </c>
      <c r="J396" s="13" t="str">
        <f>IF(Table2[[#This Row],[M2A]]="","",SUM(Table2[[#This Row],[M2A]]-Table2[[#This Row],[M2B_h]]))</f>
        <v/>
      </c>
      <c r="K396" s="13">
        <v>0</v>
      </c>
      <c r="L396" s="13">
        <f>IF(Table2[[#This Row],[M3A]]="","",SUM(Table2[[#This Row],[M3A]]-Table2[[#This Row],[M3B_h]]))</f>
        <v>-1</v>
      </c>
      <c r="N396" s="13" t="str">
        <f>IF(Table2[[#This Row],[M4A]]="","",SUM(Table2[[#This Row],[M4A]]-Table2[[#This Row],[M4B_h]]))</f>
        <v/>
      </c>
      <c r="O396" s="15"/>
      <c r="P396" s="15" t="str">
        <f>IF(Table2[[#This Row],[M5A]]="","",SUM(Table2[[#This Row],[M5A]]-Table2[[#This Row],[M5B_h]]))</f>
        <v/>
      </c>
      <c r="Q396" s="15">
        <f>SUM(Table2[[#This Row],[AWAL]],Table2[[#This Row],[M1B]])</f>
        <v>1</v>
      </c>
      <c r="R396" s="15">
        <f>SUM(Table2[[#This Row],[M2B]],Table2[[#This Row],[M2B_h]])</f>
        <v>1</v>
      </c>
      <c r="S396" s="15">
        <f>SUM(Table2[[#This Row],[M3B]],Table2[[#This Row],[M3B_h]])</f>
        <v>0</v>
      </c>
      <c r="T396" s="15">
        <f>SUM(Table2[[#This Row],[M4B]],Table2[[#This Row],[M4B_h]])</f>
        <v>0</v>
      </c>
    </row>
    <row r="397" spans="1:20">
      <c r="A397" s="14">
        <f>IF(Table2[[#This Row],[TT]]&lt;1,"",COUNT($A$2:$A396)+1)</f>
        <v>316</v>
      </c>
      <c r="B397" s="14" t="str">
        <f>LOWER(SUBSTITUTE(SUBSTITUTE(SUBSTITUTE(SUBSTITUTE(SUBSTITUTE(SUBSTITUTE(SUBSTITUTE(SUBSTITUTE(Table2[[#This Row],[NAMA BARANG]]," ",""),"""",""),"-",""),"/",""),"(",""),")",""),"&amp;",""),",",""))</f>
        <v>bngastaa51510jahit</v>
      </c>
      <c r="C397" s="17" t="s">
        <v>4126</v>
      </c>
      <c r="D397" s="19">
        <v>3</v>
      </c>
      <c r="E397" s="29" t="s">
        <v>2637</v>
      </c>
      <c r="F397" s="80">
        <f>IF(Table2[[#This Row],[M5B]]="",Table2[[#This Row],[M5B_h]],SUM(Table2[[#This Row],[M5B_h]],Table2[[#This Row],[M5B]]))</f>
        <v>1</v>
      </c>
      <c r="G397" s="13">
        <v>2</v>
      </c>
      <c r="H397" s="15">
        <f>IF(Table2[[#This Row],[M1A]]="","",Table2[[#This Row],[M1A]]-Table2[[#This Row],[AWAL]])</f>
        <v>-1</v>
      </c>
      <c r="J397" s="15" t="str">
        <f>IF(Table2[[#This Row],[M2A]]="","",SUM(Table2[[#This Row],[M2A]]-Table2[[#This Row],[M2B_h]]))</f>
        <v/>
      </c>
      <c r="K397" s="13">
        <v>1</v>
      </c>
      <c r="L397" s="15">
        <f>IF(Table2[[#This Row],[M3A]]="","",SUM(Table2[[#This Row],[M3A]]-Table2[[#This Row],[M3B_h]]))</f>
        <v>-1</v>
      </c>
      <c r="M397" s="101"/>
      <c r="N397" s="15" t="str">
        <f>IF(Table2[[#This Row],[M4A]]="","",SUM(Table2[[#This Row],[M4A]]-Table2[[#This Row],[M4B_h]]))</f>
        <v/>
      </c>
      <c r="P397" s="15" t="str">
        <f>IF(Table2[[#This Row],[M5A]]="","",SUM(Table2[[#This Row],[M5A]]-Table2[[#This Row],[M5B_h]]))</f>
        <v/>
      </c>
      <c r="Q397" s="15">
        <f>SUM(Table2[[#This Row],[AWAL]],Table2[[#This Row],[M1B]])</f>
        <v>2</v>
      </c>
      <c r="R397" s="15">
        <f>SUM(Table2[[#This Row],[M2B]],Table2[[#This Row],[M2B_h]])</f>
        <v>2</v>
      </c>
      <c r="S397" s="15">
        <f>SUM(Table2[[#This Row],[M3B]],Table2[[#This Row],[M3B_h]])</f>
        <v>1</v>
      </c>
      <c r="T397" s="15">
        <f>SUM(Table2[[#This Row],[M4B]],Table2[[#This Row],[M4B_h]])</f>
        <v>1</v>
      </c>
    </row>
    <row r="398" spans="1:20">
      <c r="A398" s="31" t="str">
        <f>IF(Table2[[#This Row],[TT]]&lt;1,"",COUNT($A$2:$A397)+1)</f>
        <v/>
      </c>
      <c r="B398" s="31" t="str">
        <f>LOWER(SUBSTITUTE(SUBSTITUTE(SUBSTITUTE(SUBSTITUTE(SUBSTITUTE(SUBSTITUTE(SUBSTITUTE(SUBSTITUTE(Table2[[#This Row],[NAMA BARANG]]," ",""),"""",""),"-",""),"/",""),"(",""),")",""),"&amp;",""),",",""))</f>
        <v>bngastaa52005</v>
      </c>
      <c r="C398" s="33" t="s">
        <v>2821</v>
      </c>
      <c r="E398" s="35" t="s">
        <v>2682</v>
      </c>
      <c r="F398" s="84">
        <f>IF(Table2[[#This Row],[M5B]]="",Table2[[#This Row],[M5B_h]],SUM(Table2[[#This Row],[M5B_h]],Table2[[#This Row],[M5B]]))</f>
        <v>0</v>
      </c>
      <c r="G398" s="32"/>
      <c r="H398" s="36" t="str">
        <f>IF(Table2[[#This Row],[M1A]]="","",Table2[[#This Row],[M1A]]-Table2[[#This Row],[AWAL]])</f>
        <v/>
      </c>
      <c r="I398" s="32"/>
      <c r="J398" s="36" t="str">
        <f>IF(Table2[[#This Row],[M2A]]="","",SUM(Table2[[#This Row],[M2A]]-Table2[[#This Row],[M2B_h]]))</f>
        <v/>
      </c>
      <c r="K398" s="32"/>
      <c r="L398" s="36" t="str">
        <f>IF(Table2[[#This Row],[M3A]]="","",SUM(Table2[[#This Row],[M3A]]-Table2[[#This Row],[M3B_h]]))</f>
        <v/>
      </c>
      <c r="M398" s="32"/>
      <c r="N398" s="36" t="str">
        <f>IF(Table2[[#This Row],[M4A]]="","",SUM(Table2[[#This Row],[M4A]]-Table2[[#This Row],[M4B_h]]))</f>
        <v/>
      </c>
      <c r="O398" s="15"/>
      <c r="P398" s="15" t="str">
        <f>IF(Table2[[#This Row],[M5A]]="","",SUM(Table2[[#This Row],[M5A]]-Table2[[#This Row],[M5B_h]]))</f>
        <v/>
      </c>
      <c r="Q398" s="15">
        <f>SUM(Table2[[#This Row],[AWAL]],Table2[[#This Row],[M1B]])</f>
        <v>0</v>
      </c>
      <c r="R398" s="15">
        <f>SUM(Table2[[#This Row],[M2B]],Table2[[#This Row],[M2B_h]])</f>
        <v>0</v>
      </c>
      <c r="S398" s="15">
        <f>SUM(Table2[[#This Row],[M3B]],Table2[[#This Row],[M3B_h]])</f>
        <v>0</v>
      </c>
      <c r="T398" s="15">
        <f>SUM(Table2[[#This Row],[M4B]],Table2[[#This Row],[M4B_h]])</f>
        <v>0</v>
      </c>
    </row>
    <row r="399" spans="1:20">
      <c r="A399" s="14" t="str">
        <f>IF(Table2[[#This Row],[TT]]&lt;1,"",COUNT($A$2:$A398)+1)</f>
        <v/>
      </c>
      <c r="B399" s="14" t="str">
        <f>LOWER(SUBSTITUTE(SUBSTITUTE(SUBSTITUTE(SUBSTITUTE(SUBSTITUTE(SUBSTITUTE(SUBSTITUTE(SUBSTITUTE(Table2[[#This Row],[NAMA BARANG]]," ",""),"""",""),"-",""),"/",""),"(",""),")",""),"&amp;",""),",",""))</f>
        <v>bngastaa5hp2005p</v>
      </c>
      <c r="C399" s="17" t="s">
        <v>4021</v>
      </c>
      <c r="D399" s="19">
        <v>6</v>
      </c>
      <c r="E399" s="29" t="s">
        <v>2682</v>
      </c>
      <c r="F399" s="80">
        <f>IF(Table2[[#This Row],[M5B]]="",Table2[[#This Row],[M5B_h]],SUM(Table2[[#This Row],[M5B_h]],Table2[[#This Row],[M5B]]))</f>
        <v>0</v>
      </c>
      <c r="G399" s="13">
        <v>5</v>
      </c>
      <c r="H399" s="15">
        <f>IF(Table2[[#This Row],[M1A]]="","",Table2[[#This Row],[M1A]]-Table2[[#This Row],[AWAL]])</f>
        <v>-1</v>
      </c>
      <c r="J399" s="15" t="str">
        <f>IF(Table2[[#This Row],[M2A]]="","",SUM(Table2[[#This Row],[M2A]]-Table2[[#This Row],[M2B_h]]))</f>
        <v/>
      </c>
      <c r="K399" s="13">
        <v>0</v>
      </c>
      <c r="L399" s="15">
        <f>IF(Table2[[#This Row],[M3A]]="","",SUM(Table2[[#This Row],[M3A]]-Table2[[#This Row],[M3B_h]]))</f>
        <v>-5</v>
      </c>
      <c r="N399" s="15" t="str">
        <f>IF(Table2[[#This Row],[M4A]]="","",SUM(Table2[[#This Row],[M4A]]-Table2[[#This Row],[M4B_h]]))</f>
        <v/>
      </c>
      <c r="O399" s="15"/>
      <c r="P399" s="15" t="str">
        <f>IF(Table2[[#This Row],[M5A]]="","",SUM(Table2[[#This Row],[M5A]]-Table2[[#This Row],[M5B_h]]))</f>
        <v/>
      </c>
      <c r="Q399" s="15">
        <f>SUM(Table2[[#This Row],[AWAL]],Table2[[#This Row],[M1B]])</f>
        <v>5</v>
      </c>
      <c r="R399" s="15">
        <f>SUM(Table2[[#This Row],[M2B]],Table2[[#This Row],[M2B_h]])</f>
        <v>5</v>
      </c>
      <c r="S399" s="15">
        <f>SUM(Table2[[#This Row],[M3B]],Table2[[#This Row],[M3B_h]])</f>
        <v>0</v>
      </c>
      <c r="T399" s="15">
        <f>SUM(Table2[[#This Row],[M4B]],Table2[[#This Row],[M4B_h]])</f>
        <v>0</v>
      </c>
    </row>
    <row r="400" spans="1:20">
      <c r="A400" s="14" t="str">
        <f>IF(Table2[[#This Row],[TT]]&lt;1,"",COUNT($A$2:$A399)+1)</f>
        <v/>
      </c>
      <c r="B400" s="14" t="str">
        <f>LOWER(SUBSTITUTE(SUBSTITUTE(SUBSTITUTE(SUBSTITUTE(SUBSTITUTE(SUBSTITUTE(SUBSTITUTE(SUBSTITUTE(Table2[[#This Row],[NAMA BARANG]]," ",""),"""",""),"-",""),"/",""),"(",""),")",""),"&amp;",""),",",""))</f>
        <v>bngastaa5w27772525vintage</v>
      </c>
      <c r="C400" s="17" t="s">
        <v>4029</v>
      </c>
      <c r="D400" s="19"/>
      <c r="E400" s="29" t="s">
        <v>2620</v>
      </c>
      <c r="F400" s="80">
        <f>IF(Table2[[#This Row],[M5B]]="",Table2[[#This Row],[M5B_h]],SUM(Table2[[#This Row],[M5B_h]],Table2[[#This Row],[M5B]]))</f>
        <v>0</v>
      </c>
      <c r="H400" s="15" t="str">
        <f>IF(Table2[[#This Row],[M1A]]="","",Table2[[#This Row],[M1A]]-Table2[[#This Row],[AWAL]])</f>
        <v/>
      </c>
      <c r="J400" s="15" t="str">
        <f>IF(Table2[[#This Row],[M2A]]="","",SUM(Table2[[#This Row],[M2A]]-Table2[[#This Row],[M2B_h]]))</f>
        <v/>
      </c>
      <c r="L400" s="15" t="str">
        <f>IF(Table2[[#This Row],[M3A]]="","",SUM(Table2[[#This Row],[M3A]]-Table2[[#This Row],[M3B_h]]))</f>
        <v/>
      </c>
      <c r="N400" s="15" t="str">
        <f>IF(Table2[[#This Row],[M4A]]="","",SUM(Table2[[#This Row],[M4A]]-Table2[[#This Row],[M4B_h]]))</f>
        <v/>
      </c>
      <c r="O400" s="15"/>
      <c r="P400" s="15" t="str">
        <f>IF(Table2[[#This Row],[M5A]]="","",SUM(Table2[[#This Row],[M5A]]-Table2[[#This Row],[M5B_h]]))</f>
        <v/>
      </c>
      <c r="Q400" s="15">
        <f>SUM(Table2[[#This Row],[AWAL]],Table2[[#This Row],[M1B]])</f>
        <v>0</v>
      </c>
      <c r="R400" s="15">
        <f>SUM(Table2[[#This Row],[M2B]],Table2[[#This Row],[M2B_h]])</f>
        <v>0</v>
      </c>
      <c r="S400" s="15">
        <f>SUM(Table2[[#This Row],[M3B]],Table2[[#This Row],[M3B_h]])</f>
        <v>0</v>
      </c>
      <c r="T400" s="15">
        <f>SUM(Table2[[#This Row],[M4B]],Table2[[#This Row],[M4B_h]])</f>
        <v>0</v>
      </c>
    </row>
    <row r="401" spans="1:20">
      <c r="A401" s="14" t="str">
        <f>IF(Table2[[#This Row],[TT]]&lt;1,"",COUNT($A$2:$A400)+1)</f>
        <v/>
      </c>
      <c r="B401" s="14" t="str">
        <f>LOWER(SUBSTITUTE(SUBSTITUTE(SUBSTITUTE(SUBSTITUTE(SUBSTITUTE(SUBSTITUTE(SUBSTITUTE(SUBSTITUTE(Table2[[#This Row],[NAMA BARANG]]," ",""),"""",""),"-",""),"/",""),"(",""),")",""),"&amp;",""),",",""))</f>
        <v>bngastab5bt6502batik</v>
      </c>
      <c r="C401" s="17" t="s">
        <v>4027</v>
      </c>
      <c r="D401" s="19"/>
      <c r="E401" s="29" t="s">
        <v>2524</v>
      </c>
      <c r="F401" s="80">
        <f>IF(Table2[[#This Row],[M5B]]="",Table2[[#This Row],[M5B_h]],SUM(Table2[[#This Row],[M5B_h]],Table2[[#This Row],[M5B]]))</f>
        <v>0</v>
      </c>
      <c r="H401" s="15" t="str">
        <f>IF(Table2[[#This Row],[M1A]]="","",Table2[[#This Row],[M1A]]-Table2[[#This Row],[AWAL]])</f>
        <v/>
      </c>
      <c r="J401" s="15" t="str">
        <f>IF(Table2[[#This Row],[M2A]]="","",SUM(Table2[[#This Row],[M2A]]-Table2[[#This Row],[M2B_h]]))</f>
        <v/>
      </c>
      <c r="L401" s="15" t="str">
        <f>IF(Table2[[#This Row],[M3A]]="","",SUM(Table2[[#This Row],[M3A]]-Table2[[#This Row],[M3B_h]]))</f>
        <v/>
      </c>
      <c r="N401" s="15" t="str">
        <f>IF(Table2[[#This Row],[M4A]]="","",SUM(Table2[[#This Row],[M4A]]-Table2[[#This Row],[M4B_h]]))</f>
        <v/>
      </c>
      <c r="O401" s="15"/>
      <c r="P401" s="15" t="str">
        <f>IF(Table2[[#This Row],[M5A]]="","",SUM(Table2[[#This Row],[M5A]]-Table2[[#This Row],[M5B_h]]))</f>
        <v/>
      </c>
      <c r="Q401" s="15">
        <f>SUM(Table2[[#This Row],[AWAL]],Table2[[#This Row],[M1B]])</f>
        <v>0</v>
      </c>
      <c r="R401" s="15">
        <f>SUM(Table2[[#This Row],[M2B]],Table2[[#This Row],[M2B_h]])</f>
        <v>0</v>
      </c>
      <c r="S401" s="15">
        <f>SUM(Table2[[#This Row],[M3B]],Table2[[#This Row],[M3B_h]])</f>
        <v>0</v>
      </c>
      <c r="T401" s="15">
        <f>SUM(Table2[[#This Row],[M4B]],Table2[[#This Row],[M4B_h]])</f>
        <v>0</v>
      </c>
    </row>
    <row r="402" spans="1:20">
      <c r="A402" s="14" t="str">
        <f>IF(Table2[[#This Row],[TT]]&lt;1,"",COUNT($A$2:$A401)+1)</f>
        <v/>
      </c>
      <c r="B402" s="14" t="str">
        <f>LOWER(SUBSTITUTE(SUBSTITUTE(SUBSTITUTE(SUBSTITUTE(SUBSTITUTE(SUBSTITUTE(SUBSTITUTE(SUBSTITUTE(Table2[[#This Row],[NAMA BARANG]]," ",""),"""",""),"-",""),"/",""),"(",""),")",""),"&amp;",""),",",""))</f>
        <v>bngastab5p2601f</v>
      </c>
      <c r="C402" s="17" t="s">
        <v>4022</v>
      </c>
      <c r="D402" s="19"/>
      <c r="E402" s="29" t="s">
        <v>2779</v>
      </c>
      <c r="F402" s="80">
        <f>IF(Table2[[#This Row],[M5B]]="",Table2[[#This Row],[M5B_h]],SUM(Table2[[#This Row],[M5B_h]],Table2[[#This Row],[M5B]]))</f>
        <v>0</v>
      </c>
      <c r="H402" s="15" t="str">
        <f>IF(Table2[[#This Row],[M1A]]="","",Table2[[#This Row],[M1A]]-Table2[[#This Row],[AWAL]])</f>
        <v/>
      </c>
      <c r="J402" s="15" t="str">
        <f>IF(Table2[[#This Row],[M2A]]="","",SUM(Table2[[#This Row],[M2A]]-Table2[[#This Row],[M2B_h]]))</f>
        <v/>
      </c>
      <c r="L402" s="15" t="str">
        <f>IF(Table2[[#This Row],[M3A]]="","",SUM(Table2[[#This Row],[M3A]]-Table2[[#This Row],[M3B_h]]))</f>
        <v/>
      </c>
      <c r="N402" s="15" t="str">
        <f>IF(Table2[[#This Row],[M4A]]="","",SUM(Table2[[#This Row],[M4A]]-Table2[[#This Row],[M4B_h]]))</f>
        <v/>
      </c>
      <c r="O402" s="15"/>
      <c r="P402" s="15" t="str">
        <f>IF(Table2[[#This Row],[M5A]]="","",SUM(Table2[[#This Row],[M5A]]-Table2[[#This Row],[M5B_h]]))</f>
        <v/>
      </c>
      <c r="Q402" s="15">
        <f>SUM(Table2[[#This Row],[AWAL]],Table2[[#This Row],[M1B]])</f>
        <v>0</v>
      </c>
      <c r="R402" s="15">
        <f>SUM(Table2[[#This Row],[M2B]],Table2[[#This Row],[M2B_h]])</f>
        <v>0</v>
      </c>
      <c r="S402" s="15">
        <f>SUM(Table2[[#This Row],[M3B]],Table2[[#This Row],[M3B_h]])</f>
        <v>0</v>
      </c>
      <c r="T402" s="15">
        <f>SUM(Table2[[#This Row],[M4B]],Table2[[#This Row],[M4B_h]])</f>
        <v>0</v>
      </c>
    </row>
    <row r="403" spans="1:20">
      <c r="A403" s="14" t="str">
        <f>IF(Table2[[#This Row],[TT]]&lt;1,"",COUNT($A$2:$A402)+1)</f>
        <v/>
      </c>
      <c r="B403" s="14" t="str">
        <f>LOWER(SUBSTITUTE(SUBSTITUTE(SUBSTITUTE(SUBSTITUTE(SUBSTITUTE(SUBSTITUTE(SUBSTITUTE(SUBSTITUTE(Table2[[#This Row],[NAMA BARANG]]," ",""),"""",""),"-",""),"/",""),"(",""),")",""),"&amp;",""),",",""))</f>
        <v>bngastab5un1909</v>
      </c>
      <c r="C403" s="17" t="s">
        <v>4023</v>
      </c>
      <c r="D403" s="19"/>
      <c r="E403" s="29" t="s">
        <v>2524</v>
      </c>
      <c r="F403" s="80">
        <f>IF(Table2[[#This Row],[M5B]]="",Table2[[#This Row],[M5B_h]],SUM(Table2[[#This Row],[M5B_h]],Table2[[#This Row],[M5B]]))</f>
        <v>0</v>
      </c>
      <c r="H403" s="15" t="str">
        <f>IF(Table2[[#This Row],[M1A]]="","",Table2[[#This Row],[M1A]]-Table2[[#This Row],[AWAL]])</f>
        <v/>
      </c>
      <c r="J403" s="15" t="str">
        <f>IF(Table2[[#This Row],[M2A]]="","",SUM(Table2[[#This Row],[M2A]]-Table2[[#This Row],[M2B_h]]))</f>
        <v/>
      </c>
      <c r="L403" s="15" t="str">
        <f>IF(Table2[[#This Row],[M3A]]="","",SUM(Table2[[#This Row],[M3A]]-Table2[[#This Row],[M3B_h]]))</f>
        <v/>
      </c>
      <c r="N403" s="15" t="str">
        <f>IF(Table2[[#This Row],[M4A]]="","",SUM(Table2[[#This Row],[M4A]]-Table2[[#This Row],[M4B_h]]))</f>
        <v/>
      </c>
      <c r="O403" s="15"/>
      <c r="P403" s="15" t="str">
        <f>IF(Table2[[#This Row],[M5A]]="","",SUM(Table2[[#This Row],[M5A]]-Table2[[#This Row],[M5B_h]]))</f>
        <v/>
      </c>
      <c r="Q403" s="15">
        <f>SUM(Table2[[#This Row],[AWAL]],Table2[[#This Row],[M1B]])</f>
        <v>0</v>
      </c>
      <c r="R403" s="15">
        <f>SUM(Table2[[#This Row],[M2B]],Table2[[#This Row],[M2B_h]])</f>
        <v>0</v>
      </c>
      <c r="S403" s="15">
        <f>SUM(Table2[[#This Row],[M3B]],Table2[[#This Row],[M3B_h]])</f>
        <v>0</v>
      </c>
      <c r="T403" s="15">
        <f>SUM(Table2[[#This Row],[M4B]],Table2[[#This Row],[M4B_h]])</f>
        <v>0</v>
      </c>
    </row>
    <row r="404" spans="1:20">
      <c r="A404" s="12">
        <f>IF(Table2[[#This Row],[TT]]&lt;1,"",COUNT($A$2:$A403)+1)</f>
        <v>317</v>
      </c>
      <c r="B404" s="12" t="str">
        <f>LOWER(SUBSTITUTE(SUBSTITUTE(SUBSTITUTE(SUBSTITUTE(SUBSTITUTE(SUBSTITUTE(SUBSTITUTE(SUBSTITUTE(Table2[[#This Row],[NAMA BARANG]]," ",""),"""",""),"-",""),"/",""),"(",""),")",""),"&amp;",""),",",""))</f>
        <v>bnmemobatikt76</v>
      </c>
      <c r="C404" s="18" t="s">
        <v>4055</v>
      </c>
      <c r="D404" s="19">
        <v>7</v>
      </c>
      <c r="E404" s="19" t="s">
        <v>434</v>
      </c>
      <c r="F404" s="80">
        <f>IF(Table2[[#This Row],[M5B]]="",Table2[[#This Row],[M5B_h]],SUM(Table2[[#This Row],[M5B_h]],Table2[[#This Row],[M5B]]))</f>
        <v>7</v>
      </c>
      <c r="H404" s="13" t="str">
        <f>IF(Table2[[#This Row],[M1A]]="","",Table2[[#This Row],[M1A]]-Table2[[#This Row],[AWAL]])</f>
        <v/>
      </c>
      <c r="J404" s="13" t="str">
        <f>IF(Table2[[#This Row],[M2A]]="","",SUM(Table2[[#This Row],[M2A]]-Table2[[#This Row],[M2B_h]]))</f>
        <v/>
      </c>
      <c r="L404" s="13" t="str">
        <f>IF(Table2[[#This Row],[M3A]]="","",SUM(Table2[[#This Row],[M3A]]-Table2[[#This Row],[M3B_h]]))</f>
        <v/>
      </c>
      <c r="N404" s="13" t="str">
        <f>IF(Table2[[#This Row],[M4A]]="","",SUM(Table2[[#This Row],[M4A]]-Table2[[#This Row],[M4B_h]]))</f>
        <v/>
      </c>
      <c r="O404" s="15"/>
      <c r="P404" s="15" t="str">
        <f>IF(Table2[[#This Row],[M5A]]="","",SUM(Table2[[#This Row],[M5A]]-Table2[[#This Row],[M5B_h]]))</f>
        <v/>
      </c>
      <c r="Q404" s="15">
        <f>SUM(Table2[[#This Row],[AWAL]],Table2[[#This Row],[M1B]])</f>
        <v>7</v>
      </c>
      <c r="R404" s="15">
        <f>SUM(Table2[[#This Row],[M2B]],Table2[[#This Row],[M2B_h]])</f>
        <v>7</v>
      </c>
      <c r="S404" s="15">
        <f>SUM(Table2[[#This Row],[M3B]],Table2[[#This Row],[M3B_h]])</f>
        <v>7</v>
      </c>
      <c r="T404" s="15">
        <f>SUM(Table2[[#This Row],[M4B]],Table2[[#This Row],[M4B_h]])</f>
        <v>7</v>
      </c>
    </row>
    <row r="405" spans="1:20">
      <c r="A405" s="14" t="str">
        <f>IF(Table2[[#This Row],[TT]]&lt;1,"",COUNT($A$2:$A404)+1)</f>
        <v/>
      </c>
      <c r="B405" s="14" t="str">
        <f>LOWER(SUBSTITUTE(SUBSTITUTE(SUBSTITUTE(SUBSTITUTE(SUBSTITUTE(SUBSTITUTE(SUBSTITUTE(SUBSTITUTE(Table2[[#This Row],[NAMA BARANG]]," ",""),"""",""),"-",""),"/",""),"(",""),")",""),"&amp;",""),",",""))</f>
        <v>bnmicrotopa5ca35campus</v>
      </c>
      <c r="C405" s="17" t="s">
        <v>4024</v>
      </c>
      <c r="D405" s="19"/>
      <c r="E405" s="29" t="s">
        <v>2620</v>
      </c>
      <c r="F405" s="80">
        <f>IF(Table2[[#This Row],[M5B]]="",Table2[[#This Row],[M5B_h]],SUM(Table2[[#This Row],[M5B_h]],Table2[[#This Row],[M5B]]))</f>
        <v>0</v>
      </c>
      <c r="H405" s="15" t="str">
        <f>IF(Table2[[#This Row],[M1A]]="","",Table2[[#This Row],[M1A]]-Table2[[#This Row],[AWAL]])</f>
        <v/>
      </c>
      <c r="J405" s="15" t="str">
        <f>IF(Table2[[#This Row],[M2A]]="","",SUM(Table2[[#This Row],[M2A]]-Table2[[#This Row],[M2B_h]]))</f>
        <v/>
      </c>
      <c r="L405" s="15" t="str">
        <f>IF(Table2[[#This Row],[M3A]]="","",SUM(Table2[[#This Row],[M3A]]-Table2[[#This Row],[M3B_h]]))</f>
        <v/>
      </c>
      <c r="N405" s="15" t="str">
        <f>IF(Table2[[#This Row],[M4A]]="","",SUM(Table2[[#This Row],[M4A]]-Table2[[#This Row],[M4B_h]]))</f>
        <v/>
      </c>
      <c r="O405" s="15"/>
      <c r="P405" s="15" t="str">
        <f>IF(Table2[[#This Row],[M5A]]="","",SUM(Table2[[#This Row],[M5A]]-Table2[[#This Row],[M5B_h]]))</f>
        <v/>
      </c>
      <c r="Q405" s="15">
        <f>SUM(Table2[[#This Row],[AWAL]],Table2[[#This Row],[M1B]])</f>
        <v>0</v>
      </c>
      <c r="R405" s="15">
        <f>SUM(Table2[[#This Row],[M2B]],Table2[[#This Row],[M2B_h]])</f>
        <v>0</v>
      </c>
      <c r="S405" s="15">
        <f>SUM(Table2[[#This Row],[M3B]],Table2[[#This Row],[M3B_h]])</f>
        <v>0</v>
      </c>
      <c r="T405" s="15">
        <f>SUM(Table2[[#This Row],[M4B]],Table2[[#This Row],[M4B_h]])</f>
        <v>0</v>
      </c>
    </row>
    <row r="406" spans="1:20">
      <c r="A406" s="14" t="str">
        <f>IF(Table2[[#This Row],[TT]]&lt;1,"",COUNT($A$2:$A405)+1)</f>
        <v/>
      </c>
      <c r="B406" s="14" t="str">
        <f>LOWER(SUBSTITUTE(SUBSTITUTE(SUBSTITUTE(SUBSTITUTE(SUBSTITUTE(SUBSTITUTE(SUBSTITUTE(SUBSTITUTE(Table2[[#This Row],[NAMA BARANG]]," ",""),"""",""),"-",""),"/",""),"(",""),")",""),"&amp;",""),",",""))</f>
        <v>bnmicrotopa5cl35college</v>
      </c>
      <c r="C406" s="17" t="s">
        <v>4025</v>
      </c>
      <c r="D406" s="19">
        <v>2</v>
      </c>
      <c r="E406" s="29" t="s">
        <v>2620</v>
      </c>
      <c r="F406" s="80">
        <f>IF(Table2[[#This Row],[M5B]]="",Table2[[#This Row],[M5B_h]],SUM(Table2[[#This Row],[M5B_h]],Table2[[#This Row],[M5B]]))</f>
        <v>0</v>
      </c>
      <c r="G406" s="13">
        <v>1</v>
      </c>
      <c r="H406" s="15">
        <f>IF(Table2[[#This Row],[M1A]]="","",Table2[[#This Row],[M1A]]-Table2[[#This Row],[AWAL]])</f>
        <v>-1</v>
      </c>
      <c r="I406" s="13">
        <v>0</v>
      </c>
      <c r="J406" s="15">
        <f>IF(Table2[[#This Row],[M2A]]="","",SUM(Table2[[#This Row],[M2A]]-Table2[[#This Row],[M2B_h]]))</f>
        <v>-1</v>
      </c>
      <c r="L406" s="15" t="str">
        <f>IF(Table2[[#This Row],[M3A]]="","",SUM(Table2[[#This Row],[M3A]]-Table2[[#This Row],[M3B_h]]))</f>
        <v/>
      </c>
      <c r="N406" s="15" t="str">
        <f>IF(Table2[[#This Row],[M4A]]="","",SUM(Table2[[#This Row],[M4A]]-Table2[[#This Row],[M4B_h]]))</f>
        <v/>
      </c>
      <c r="O406" s="15"/>
      <c r="P406" s="15" t="str">
        <f>IF(Table2[[#This Row],[M5A]]="","",SUM(Table2[[#This Row],[M5A]]-Table2[[#This Row],[M5B_h]]))</f>
        <v/>
      </c>
      <c r="Q406" s="15">
        <f>SUM(Table2[[#This Row],[AWAL]],Table2[[#This Row],[M1B]])</f>
        <v>1</v>
      </c>
      <c r="R406" s="15">
        <f>SUM(Table2[[#This Row],[M2B]],Table2[[#This Row],[M2B_h]])</f>
        <v>0</v>
      </c>
      <c r="S406" s="15">
        <f>SUM(Table2[[#This Row],[M3B]],Table2[[#This Row],[M3B_h]])</f>
        <v>0</v>
      </c>
      <c r="T406" s="15">
        <f>SUM(Table2[[#This Row],[M4B]],Table2[[#This Row],[M4B_h]])</f>
        <v>0</v>
      </c>
    </row>
    <row r="407" spans="1:20">
      <c r="A407" s="14">
        <f>IF(Table2[[#This Row],[TT]]&lt;1,"",COUNT($A$2:$A406)+1)</f>
        <v>318</v>
      </c>
      <c r="B407" s="14" t="str">
        <f>LOWER(SUBSTITUTE(SUBSTITUTE(SUBSTITUTE(SUBSTITUTE(SUBSTITUTE(SUBSTITUTE(SUBSTITUTE(SUBSTITUTE(Table2[[#This Row],[NAMA BARANG]]," ",""),"""",""),"-",""),"/",""),"(",""),")",""),"&amp;",""),",",""))</f>
        <v>bnmicrotopa5ut35university</v>
      </c>
      <c r="C407" s="17" t="s">
        <v>4026</v>
      </c>
      <c r="D407" s="19">
        <v>2</v>
      </c>
      <c r="E407" s="29" t="s">
        <v>2620</v>
      </c>
      <c r="F407" s="80">
        <f>IF(Table2[[#This Row],[M5B]]="",Table2[[#This Row],[M5B_h]],SUM(Table2[[#This Row],[M5B_h]],Table2[[#This Row],[M5B]]))</f>
        <v>1</v>
      </c>
      <c r="G407" s="13">
        <v>1</v>
      </c>
      <c r="H407" s="15">
        <f>IF(Table2[[#This Row],[M1A]]="","",Table2[[#This Row],[M1A]]-Table2[[#This Row],[AWAL]])</f>
        <v>-1</v>
      </c>
      <c r="J407" s="15" t="str">
        <f>IF(Table2[[#This Row],[M2A]]="","",SUM(Table2[[#This Row],[M2A]]-Table2[[#This Row],[M2B_h]]))</f>
        <v/>
      </c>
      <c r="L407" s="15" t="str">
        <f>IF(Table2[[#This Row],[M3A]]="","",SUM(Table2[[#This Row],[M3A]]-Table2[[#This Row],[M3B_h]]))</f>
        <v/>
      </c>
      <c r="N407" s="15" t="str">
        <f>IF(Table2[[#This Row],[M4A]]="","",SUM(Table2[[#This Row],[M4A]]-Table2[[#This Row],[M4B_h]]))</f>
        <v/>
      </c>
      <c r="O407" s="15"/>
      <c r="P407" s="15" t="str">
        <f>IF(Table2[[#This Row],[M5A]]="","",SUM(Table2[[#This Row],[M5A]]-Table2[[#This Row],[M5B_h]]))</f>
        <v/>
      </c>
      <c r="Q407" s="15">
        <f>SUM(Table2[[#This Row],[AWAL]],Table2[[#This Row],[M1B]])</f>
        <v>1</v>
      </c>
      <c r="R407" s="15">
        <f>SUM(Table2[[#This Row],[M2B]],Table2[[#This Row],[M2B_h]])</f>
        <v>1</v>
      </c>
      <c r="S407" s="15">
        <f>SUM(Table2[[#This Row],[M3B]],Table2[[#This Row],[M3B_h]])</f>
        <v>1</v>
      </c>
      <c r="T407" s="15">
        <f>SUM(Table2[[#This Row],[M4B]],Table2[[#This Row],[M4B_h]])</f>
        <v>1</v>
      </c>
    </row>
    <row r="408" spans="1:20">
      <c r="A408" s="12">
        <f>IF(Table2[[#This Row],[TT]]&lt;1,"",COUNT($A$2:$A407)+1)</f>
        <v>319</v>
      </c>
      <c r="B408" s="12" t="str">
        <f>LOWER(SUBSTITUTE(SUBSTITUTE(SUBSTITUTE(SUBSTITUTE(SUBSTITUTE(SUBSTITUTE(SUBSTITUTE(SUBSTITUTE(Table2[[#This Row],[NAMA BARANG]]," ",""),"""",""),"-",""),"/",""),"(",""),")",""),"&amp;",""),",",""))</f>
        <v>bns032ks002pr</v>
      </c>
      <c r="C408" s="18" t="s">
        <v>471</v>
      </c>
      <c r="D408" s="19">
        <v>1</v>
      </c>
      <c r="E408" s="19" t="s">
        <v>472</v>
      </c>
      <c r="F408" s="80">
        <f>IF(Table2[[#This Row],[M5B]]="",Table2[[#This Row],[M5B_h]],SUM(Table2[[#This Row],[M5B_h]],Table2[[#This Row],[M5B]]))</f>
        <v>1</v>
      </c>
      <c r="H408" s="13" t="str">
        <f>IF(Table2[[#This Row],[M1A]]="","",Table2[[#This Row],[M1A]]-Table2[[#This Row],[AWAL]])</f>
        <v/>
      </c>
      <c r="J408" s="13" t="str">
        <f>IF(Table2[[#This Row],[M2A]]="","",SUM(Table2[[#This Row],[M2A]]-Table2[[#This Row],[M2B_h]]))</f>
        <v/>
      </c>
      <c r="L408" s="13" t="str">
        <f>IF(Table2[[#This Row],[M3A]]="","",SUM(Table2[[#This Row],[M3A]]-Table2[[#This Row],[M3B_h]]))</f>
        <v/>
      </c>
      <c r="N408" s="13" t="str">
        <f>IF(Table2[[#This Row],[M4A]]="","",SUM(Table2[[#This Row],[M4A]]-Table2[[#This Row],[M4B_h]]))</f>
        <v/>
      </c>
      <c r="O408" s="15"/>
      <c r="P408" s="15" t="str">
        <f>IF(Table2[[#This Row],[M5A]]="","",SUM(Table2[[#This Row],[M5A]]-Table2[[#This Row],[M5B_h]]))</f>
        <v/>
      </c>
      <c r="Q408" s="15">
        <f>SUM(Table2[[#This Row],[AWAL]],Table2[[#This Row],[M1B]])</f>
        <v>1</v>
      </c>
      <c r="R408" s="15">
        <f>SUM(Table2[[#This Row],[M2B]],Table2[[#This Row],[M2B_h]])</f>
        <v>1</v>
      </c>
      <c r="S408" s="15">
        <f>SUM(Table2[[#This Row],[M3B]],Table2[[#This Row],[M3B_h]])</f>
        <v>1</v>
      </c>
      <c r="T408" s="15">
        <f>SUM(Table2[[#This Row],[M4B]],Table2[[#This Row],[M4B_h]])</f>
        <v>1</v>
      </c>
    </row>
    <row r="409" spans="1:20">
      <c r="A409" s="12">
        <f>IF(Table2[[#This Row],[TT]]&lt;1,"",COUNT($A$2:$A408)+1)</f>
        <v>320</v>
      </c>
      <c r="B409" s="12" t="str">
        <f>LOWER(SUBSTITUTE(SUBSTITUTE(SUBSTITUTE(SUBSTITUTE(SUBSTITUTE(SUBSTITUTE(SUBSTITUTE(SUBSTITUTE(Table2[[#This Row],[NAMA BARANG]]," ",""),"""",""),"-",""),"/",""),"(",""),")",""),"&amp;",""),",",""))</f>
        <v>bnslipa5sikacampus</v>
      </c>
      <c r="C409" s="18" t="s">
        <v>473</v>
      </c>
      <c r="D409" s="19">
        <v>29</v>
      </c>
      <c r="E409" s="19">
        <v>72</v>
      </c>
      <c r="F409" s="80">
        <f>IF(Table2[[#This Row],[M5B]]="",Table2[[#This Row],[M5B_h]],SUM(Table2[[#This Row],[M5B_h]],Table2[[#This Row],[M5B]]))</f>
        <v>24</v>
      </c>
      <c r="H409" s="13" t="str">
        <f>IF(Table2[[#This Row],[M1A]]="","",Table2[[#This Row],[M1A]]-Table2[[#This Row],[AWAL]])</f>
        <v/>
      </c>
      <c r="I409" s="13">
        <v>24</v>
      </c>
      <c r="J409" s="13">
        <f>IF(Table2[[#This Row],[M2A]]="","",SUM(Table2[[#This Row],[M2A]]-Table2[[#This Row],[M2B_h]]))</f>
        <v>-5</v>
      </c>
      <c r="L409" s="13" t="str">
        <f>IF(Table2[[#This Row],[M3A]]="","",SUM(Table2[[#This Row],[M3A]]-Table2[[#This Row],[M3B_h]]))</f>
        <v/>
      </c>
      <c r="N409" s="13" t="str">
        <f>IF(Table2[[#This Row],[M4A]]="","",SUM(Table2[[#This Row],[M4A]]-Table2[[#This Row],[M4B_h]]))</f>
        <v/>
      </c>
      <c r="O409" s="15"/>
      <c r="P409" s="15" t="str">
        <f>IF(Table2[[#This Row],[M5A]]="","",SUM(Table2[[#This Row],[M5A]]-Table2[[#This Row],[M5B_h]]))</f>
        <v/>
      </c>
      <c r="Q409" s="15">
        <f>SUM(Table2[[#This Row],[AWAL]],Table2[[#This Row],[M1B]])</f>
        <v>29</v>
      </c>
      <c r="R409" s="15">
        <f>SUM(Table2[[#This Row],[M2B]],Table2[[#This Row],[M2B_h]])</f>
        <v>24</v>
      </c>
      <c r="S409" s="15">
        <f>SUM(Table2[[#This Row],[M3B]],Table2[[#This Row],[M3B_h]])</f>
        <v>24</v>
      </c>
      <c r="T409" s="15">
        <f>SUM(Table2[[#This Row],[M4B]],Table2[[#This Row],[M4B_h]])</f>
        <v>24</v>
      </c>
    </row>
    <row r="410" spans="1:20">
      <c r="A410" s="14" t="str">
        <f>IF(Table2[[#This Row],[TT]]&lt;1,"",COUNT($A$2:$A409)+1)</f>
        <v/>
      </c>
      <c r="B410" s="14" t="str">
        <f>LOWER(SUBSTITUTE(SUBSTITUTE(SUBSTITUTE(SUBSTITUTE(SUBSTITUTE(SUBSTITUTE(SUBSTITUTE(SUBSTITUTE(Table2[[#This Row],[NAMA BARANG]]," ",""),"""",""),"-",""),"/",""),"(",""),")",""),"&amp;",""),",",""))</f>
        <v>bnwengua5b01643w4pc4w92pc</v>
      </c>
      <c r="C410" s="17" t="s">
        <v>2924</v>
      </c>
      <c r="E410" s="29" t="s">
        <v>2524</v>
      </c>
      <c r="F410" s="80">
        <f>IF(Table2[[#This Row],[M5B]]="",Table2[[#This Row],[M5B_h]],SUM(Table2[[#This Row],[M5B_h]],Table2[[#This Row],[M5B]]))</f>
        <v>0</v>
      </c>
      <c r="H410" s="15" t="str">
        <f>IF(Table2[[#This Row],[M1A]]="","",Table2[[#This Row],[M1A]]-Table2[[#This Row],[AWAL]])</f>
        <v/>
      </c>
      <c r="J410" s="15" t="str">
        <f>IF(Table2[[#This Row],[M2A]]="","",SUM(Table2[[#This Row],[M2A]]-Table2[[#This Row],[M2B_h]]))</f>
        <v/>
      </c>
      <c r="L410" s="15" t="str">
        <f>IF(Table2[[#This Row],[M3A]]="","",SUM(Table2[[#This Row],[M3A]]-Table2[[#This Row],[M3B_h]]))</f>
        <v/>
      </c>
      <c r="N410" s="15" t="str">
        <f>IF(Table2[[#This Row],[M4A]]="","",SUM(Table2[[#This Row],[M4A]]-Table2[[#This Row],[M4B_h]]))</f>
        <v/>
      </c>
      <c r="O410" s="15"/>
      <c r="P410" s="15" t="str">
        <f>IF(Table2[[#This Row],[M5A]]="","",SUM(Table2[[#This Row],[M5A]]-Table2[[#This Row],[M5B_h]]))</f>
        <v/>
      </c>
      <c r="Q410" s="15">
        <f>SUM(Table2[[#This Row],[AWAL]],Table2[[#This Row],[M1B]])</f>
        <v>0</v>
      </c>
      <c r="R410" s="15">
        <f>SUM(Table2[[#This Row],[M2B]],Table2[[#This Row],[M2B_h]])</f>
        <v>0</v>
      </c>
      <c r="S410" s="15">
        <f>SUM(Table2[[#This Row],[M3B]],Table2[[#This Row],[M3B_h]])</f>
        <v>0</v>
      </c>
      <c r="T410" s="15">
        <f>SUM(Table2[[#This Row],[M4B]],Table2[[#This Row],[M4B_h]])</f>
        <v>0</v>
      </c>
    </row>
    <row r="411" spans="1:20">
      <c r="A411" s="31">
        <f>IF(Table2[[#This Row],[TT]]&lt;1,"",COUNT($A$2:$A410)+1)</f>
        <v>321</v>
      </c>
      <c r="B411" s="31" t="str">
        <f>LOWER(SUBSTITUTE(SUBSTITUTE(SUBSTITUTE(SUBSTITUTE(SUBSTITUTE(SUBSTITUTE(SUBSTITUTE(SUBSTITUTE(Table2[[#This Row],[NAMA BARANG]]," ",""),"""",""),"-",""),"/",""),"(",""),")",""),"&amp;",""),",",""))</f>
        <v>bnwengua5b01643w</v>
      </c>
      <c r="C411" s="33" t="s">
        <v>2875</v>
      </c>
      <c r="D411" s="29">
        <v>24</v>
      </c>
      <c r="E411" s="35" t="s">
        <v>2524</v>
      </c>
      <c r="F411" s="84">
        <f>IF(Table2[[#This Row],[M5B]]="",Table2[[#This Row],[M5B_h]],SUM(Table2[[#This Row],[M5B_h]],Table2[[#This Row],[M5B]]))</f>
        <v>24</v>
      </c>
      <c r="G411" s="32"/>
      <c r="H411" s="36" t="str">
        <f>IF(Table2[[#This Row],[M1A]]="","",Table2[[#This Row],[M1A]]-Table2[[#This Row],[AWAL]])</f>
        <v/>
      </c>
      <c r="I411" s="32"/>
      <c r="J411" s="36" t="str">
        <f>IF(Table2[[#This Row],[M2A]]="","",SUM(Table2[[#This Row],[M2A]]-Table2[[#This Row],[M2B_h]]))</f>
        <v/>
      </c>
      <c r="K411" s="32"/>
      <c r="L411" s="36" t="str">
        <f>IF(Table2[[#This Row],[M3A]]="","",SUM(Table2[[#This Row],[M3A]]-Table2[[#This Row],[M3B_h]]))</f>
        <v/>
      </c>
      <c r="M411" s="32"/>
      <c r="N411" s="36" t="str">
        <f>IF(Table2[[#This Row],[M4A]]="","",SUM(Table2[[#This Row],[M4A]]-Table2[[#This Row],[M4B_h]]))</f>
        <v/>
      </c>
      <c r="O411" s="15"/>
      <c r="P411" s="15" t="str">
        <f>IF(Table2[[#This Row],[M5A]]="","",SUM(Table2[[#This Row],[M5A]]-Table2[[#This Row],[M5B_h]]))</f>
        <v/>
      </c>
      <c r="Q411" s="15">
        <f>SUM(Table2[[#This Row],[AWAL]],Table2[[#This Row],[M1B]])</f>
        <v>24</v>
      </c>
      <c r="R411" s="15">
        <f>SUM(Table2[[#This Row],[M2B]],Table2[[#This Row],[M2B_h]])</f>
        <v>24</v>
      </c>
      <c r="S411" s="15">
        <f>SUM(Table2[[#This Row],[M3B]],Table2[[#This Row],[M3B_h]])</f>
        <v>24</v>
      </c>
      <c r="T411" s="15">
        <f>SUM(Table2[[#This Row],[M4B]],Table2[[#This Row],[M4B_h]])</f>
        <v>24</v>
      </c>
    </row>
    <row r="412" spans="1:20">
      <c r="A412" s="31">
        <f>IF(Table2[[#This Row],[TT]]&lt;1,"",COUNT($A$2:$A411)+1)</f>
        <v>322</v>
      </c>
      <c r="B412" s="31" t="str">
        <f>LOWER(SUBSTITUTE(SUBSTITUTE(SUBSTITUTE(SUBSTITUTE(SUBSTITUTE(SUBSTITUTE(SUBSTITUTE(SUBSTITUTE(Table2[[#This Row],[NAMA BARANG]]," ",""),"""",""),"-",""),"/",""),"(",""),")",""),"&amp;",""),",",""))</f>
        <v>bnwengua5b01644w</v>
      </c>
      <c r="C412" s="33" t="s">
        <v>2873</v>
      </c>
      <c r="D412" s="29">
        <v>38</v>
      </c>
      <c r="E412" s="35" t="s">
        <v>2524</v>
      </c>
      <c r="F412" s="84">
        <f>IF(Table2[[#This Row],[M5B]]="",Table2[[#This Row],[M5B_h]],SUM(Table2[[#This Row],[M5B_h]],Table2[[#This Row],[M5B]]))</f>
        <v>35</v>
      </c>
      <c r="G412" s="32"/>
      <c r="H412" s="36" t="str">
        <f>IF(Table2[[#This Row],[M1A]]="","",Table2[[#This Row],[M1A]]-Table2[[#This Row],[AWAL]])</f>
        <v/>
      </c>
      <c r="I412" s="32"/>
      <c r="J412" s="36" t="str">
        <f>IF(Table2[[#This Row],[M2A]]="","",SUM(Table2[[#This Row],[M2A]]-Table2[[#This Row],[M2B_h]]))</f>
        <v/>
      </c>
      <c r="K412" s="32">
        <v>35</v>
      </c>
      <c r="L412" s="36">
        <f>IF(Table2[[#This Row],[M3A]]="","",SUM(Table2[[#This Row],[M3A]]-Table2[[#This Row],[M3B_h]]))</f>
        <v>-3</v>
      </c>
      <c r="M412" s="32"/>
      <c r="N412" s="36" t="str">
        <f>IF(Table2[[#This Row],[M4A]]="","",SUM(Table2[[#This Row],[M4A]]-Table2[[#This Row],[M4B_h]]))</f>
        <v/>
      </c>
      <c r="O412" s="15"/>
      <c r="P412" s="15" t="str">
        <f>IF(Table2[[#This Row],[M5A]]="","",SUM(Table2[[#This Row],[M5A]]-Table2[[#This Row],[M5B_h]]))</f>
        <v/>
      </c>
      <c r="Q412" s="15">
        <f>SUM(Table2[[#This Row],[AWAL]],Table2[[#This Row],[M1B]])</f>
        <v>38</v>
      </c>
      <c r="R412" s="15">
        <f>SUM(Table2[[#This Row],[M2B]],Table2[[#This Row],[M2B_h]])</f>
        <v>38</v>
      </c>
      <c r="S412" s="15">
        <f>SUM(Table2[[#This Row],[M3B]],Table2[[#This Row],[M3B_h]])</f>
        <v>35</v>
      </c>
      <c r="T412" s="15">
        <f>SUM(Table2[[#This Row],[M4B]],Table2[[#This Row],[M4B_h]])</f>
        <v>35</v>
      </c>
    </row>
    <row r="413" spans="1:20">
      <c r="A413" s="31">
        <f>IF(Table2[[#This Row],[TT]]&lt;1,"",COUNT($A$2:$A412)+1)</f>
        <v>323</v>
      </c>
      <c r="B413" s="31" t="str">
        <f>LOWER(SUBSTITUTE(SUBSTITUTE(SUBSTITUTE(SUBSTITUTE(SUBSTITUTE(SUBSTITUTE(SUBSTITUTE(SUBSTITUTE(Table2[[#This Row],[NAMA BARANG]]," ",""),"""",""),"-",""),"/",""),"(",""),")",""),"&amp;",""),",",""))</f>
        <v>bnwengub5b01644w</v>
      </c>
      <c r="C413" s="33" t="s">
        <v>2874</v>
      </c>
      <c r="D413" s="29">
        <v>25</v>
      </c>
      <c r="E413" s="35">
        <v>72</v>
      </c>
      <c r="F413" s="84">
        <f>IF(Table2[[#This Row],[M5B]]="",Table2[[#This Row],[M5B_h]],SUM(Table2[[#This Row],[M5B_h]],Table2[[#This Row],[M5B]]))</f>
        <v>20</v>
      </c>
      <c r="G413" s="32">
        <v>24</v>
      </c>
      <c r="H413" s="36">
        <f>IF(Table2[[#This Row],[M1A]]="","",Table2[[#This Row],[M1A]]-Table2[[#This Row],[AWAL]])</f>
        <v>-1</v>
      </c>
      <c r="I413" s="32"/>
      <c r="J413" s="36" t="str">
        <f>IF(Table2[[#This Row],[M2A]]="","",SUM(Table2[[#This Row],[M2A]]-Table2[[#This Row],[M2B_h]]))</f>
        <v/>
      </c>
      <c r="K413" s="32">
        <v>21</v>
      </c>
      <c r="L413" s="36">
        <f>IF(Table2[[#This Row],[M3A]]="","",SUM(Table2[[#This Row],[M3A]]-Table2[[#This Row],[M3B_h]]))</f>
        <v>-3</v>
      </c>
      <c r="M413" s="32">
        <v>20</v>
      </c>
      <c r="N413" s="36">
        <f>IF(Table2[[#This Row],[M4A]]="","",SUM(Table2[[#This Row],[M4A]]-Table2[[#This Row],[M4B_h]]))</f>
        <v>-1</v>
      </c>
      <c r="O413" s="15"/>
      <c r="P413" s="15" t="str">
        <f>IF(Table2[[#This Row],[M5A]]="","",SUM(Table2[[#This Row],[M5A]]-Table2[[#This Row],[M5B_h]]))</f>
        <v/>
      </c>
      <c r="Q413" s="15">
        <f>SUM(Table2[[#This Row],[AWAL]],Table2[[#This Row],[M1B]])</f>
        <v>24</v>
      </c>
      <c r="R413" s="15">
        <f>SUM(Table2[[#This Row],[M2B]],Table2[[#This Row],[M2B_h]])</f>
        <v>24</v>
      </c>
      <c r="S413" s="15">
        <f>SUM(Table2[[#This Row],[M3B]],Table2[[#This Row],[M3B_h]])</f>
        <v>21</v>
      </c>
      <c r="T413" s="15">
        <f>SUM(Table2[[#This Row],[M4B]],Table2[[#This Row],[M4B_h]])</f>
        <v>20</v>
      </c>
    </row>
    <row r="414" spans="1:20">
      <c r="A414" s="12">
        <f>IF(Table2[[#This Row],[TT]]&lt;1,"",COUNT($A$2:$A413)+1)</f>
        <v>324</v>
      </c>
      <c r="B414" s="12" t="str">
        <f>LOWER(SUBSTITUTE(SUBSTITUTE(SUBSTITUTE(SUBSTITUTE(SUBSTITUTE(SUBSTITUTE(SUBSTITUTE(SUBSTITUTE(Table2[[#This Row],[NAMA BARANG]]," ",""),"""",""),"-",""),"/",""),"(",""),")",""),"&amp;",""),",",""))</f>
        <v>bnla25603738a5besar</v>
      </c>
      <c r="C414" s="27" t="s">
        <v>474</v>
      </c>
      <c r="D414" s="28">
        <v>1</v>
      </c>
      <c r="E414" s="28" t="s">
        <v>95</v>
      </c>
      <c r="F414" s="80">
        <f>IF(Table2[[#This Row],[M5B]]="",Table2[[#This Row],[M5B_h]],SUM(Table2[[#This Row],[M5B_h]],Table2[[#This Row],[M5B]]))</f>
        <v>1</v>
      </c>
      <c r="H414" s="13" t="str">
        <f>IF(Table2[[#This Row],[M1A]]="","",Table2[[#This Row],[M1A]]-Table2[[#This Row],[AWAL]])</f>
        <v/>
      </c>
      <c r="J414" s="13" t="str">
        <f>IF(Table2[[#This Row],[M2A]]="","",SUM(Table2[[#This Row],[M2A]]-Table2[[#This Row],[M2B_h]]))</f>
        <v/>
      </c>
      <c r="L414" s="13" t="str">
        <f>IF(Table2[[#This Row],[M3A]]="","",SUM(Table2[[#This Row],[M3A]]-Table2[[#This Row],[M3B_h]]))</f>
        <v/>
      </c>
      <c r="N414" s="13" t="str">
        <f>IF(Table2[[#This Row],[M4A]]="","",SUM(Table2[[#This Row],[M4A]]-Table2[[#This Row],[M4B_h]]))</f>
        <v/>
      </c>
      <c r="O414" s="15"/>
      <c r="P414" s="15" t="str">
        <f>IF(Table2[[#This Row],[M5A]]="","",SUM(Table2[[#This Row],[M5A]]-Table2[[#This Row],[M5B_h]]))</f>
        <v/>
      </c>
      <c r="Q414" s="15">
        <f>SUM(Table2[[#This Row],[AWAL]],Table2[[#This Row],[M1B]])</f>
        <v>1</v>
      </c>
      <c r="R414" s="15">
        <f>SUM(Table2[[#This Row],[M2B]],Table2[[#This Row],[M2B_h]])</f>
        <v>1</v>
      </c>
      <c r="S414" s="15">
        <f>SUM(Table2[[#This Row],[M3B]],Table2[[#This Row],[M3B_h]])</f>
        <v>1</v>
      </c>
      <c r="T414" s="15">
        <f>SUM(Table2[[#This Row],[M4B]],Table2[[#This Row],[M4B_h]])</f>
        <v>1</v>
      </c>
    </row>
    <row r="415" spans="1:20">
      <c r="A415" s="14">
        <f>IF(Table2[[#This Row],[TT]]&lt;1,"",COUNT($A$2:$A414)+1)</f>
        <v>325</v>
      </c>
      <c r="B415" s="14" t="str">
        <f>LOWER(SUBSTITUTE(SUBSTITUTE(SUBSTITUTE(SUBSTITUTE(SUBSTITUTE(SUBSTITUTE(SUBSTITUTE(SUBSTITUTE(Table2[[#This Row],[NAMA BARANG]]," ",""),"""",""),"-",""),"/",""),"(",""),")",""),"&amp;",""),",",""))</f>
        <v>bnsxb72k1273</v>
      </c>
      <c r="C415" s="25" t="s">
        <v>475</v>
      </c>
      <c r="D415" s="26">
        <v>1</v>
      </c>
      <c r="E415" s="26" t="s">
        <v>66</v>
      </c>
      <c r="F415" s="80">
        <f>IF(Table2[[#This Row],[M5B]]="",Table2[[#This Row],[M5B_h]],SUM(Table2[[#This Row],[M5B_h]],Table2[[#This Row],[M5B]]))</f>
        <v>1</v>
      </c>
      <c r="H415" s="15" t="str">
        <f>IF(Table2[[#This Row],[M1A]]="","",Table2[[#This Row],[M1A]]-Table2[[#This Row],[AWAL]])</f>
        <v/>
      </c>
      <c r="J415" s="15" t="str">
        <f>IF(Table2[[#This Row],[M2A]]="","",SUM(Table2[[#This Row],[M2A]]-Table2[[#This Row],[M2B_h]]))</f>
        <v/>
      </c>
      <c r="K415" s="15"/>
      <c r="L415" s="15" t="str">
        <f>IF(Table2[[#This Row],[M3A]]="","",SUM(Table2[[#This Row],[M3A]]-Table2[[#This Row],[M3B_h]]))</f>
        <v/>
      </c>
      <c r="M415" s="15"/>
      <c r="N415" s="15" t="str">
        <f>IF(Table2[[#This Row],[M4A]]="","",SUM(Table2[[#This Row],[M4A]]-Table2[[#This Row],[M4B_h]]))</f>
        <v/>
      </c>
      <c r="O415" s="15"/>
      <c r="P415" s="15" t="str">
        <f>IF(Table2[[#This Row],[M5A]]="","",SUM(Table2[[#This Row],[M5A]]-Table2[[#This Row],[M5B_h]]))</f>
        <v/>
      </c>
      <c r="Q415" s="15">
        <f>SUM(Table2[[#This Row],[AWAL]],Table2[[#This Row],[M1B]])</f>
        <v>1</v>
      </c>
      <c r="R415" s="15">
        <f>SUM(Table2[[#This Row],[M2B]],Table2[[#This Row],[M2B_h]])</f>
        <v>1</v>
      </c>
      <c r="S415" s="15">
        <f>SUM(Table2[[#This Row],[M3B]],Table2[[#This Row],[M3B_h]])</f>
        <v>1</v>
      </c>
      <c r="T415" s="15">
        <f>SUM(Table2[[#This Row],[M4B]],Table2[[#This Row],[M4B_h]])</f>
        <v>1</v>
      </c>
    </row>
    <row r="416" spans="1:20">
      <c r="A416" s="12">
        <f>IF(Table2[[#This Row],[TT]]&lt;1,"",COUNT($A$2:$A415)+1)</f>
        <v>326</v>
      </c>
      <c r="B416" s="12" t="str">
        <f>LOWER(SUBSTITUTE(SUBSTITUTE(SUBSTITUTE(SUBSTITUTE(SUBSTITUTE(SUBSTITUTE(SUBSTITUTE(SUBSTITUTE(Table2[[#This Row],[NAMA BARANG]]," ",""),"""",""),"-",""),"/",""),"(",""),")",""),"&amp;",""),",",""))</f>
        <v>bnsxb72k1352</v>
      </c>
      <c r="C416" s="27" t="s">
        <v>476</v>
      </c>
      <c r="D416" s="28">
        <v>3</v>
      </c>
      <c r="E416" s="28" t="s">
        <v>154</v>
      </c>
      <c r="F416" s="80">
        <f>IF(Table2[[#This Row],[M5B]]="",Table2[[#This Row],[M5B_h]],SUM(Table2[[#This Row],[M5B_h]],Table2[[#This Row],[M5B]]))</f>
        <v>3</v>
      </c>
      <c r="H416" s="13" t="str">
        <f>IF(Table2[[#This Row],[M1A]]="","",Table2[[#This Row],[M1A]]-Table2[[#This Row],[AWAL]])</f>
        <v/>
      </c>
      <c r="J416" s="13" t="str">
        <f>IF(Table2[[#This Row],[M2A]]="","",SUM(Table2[[#This Row],[M2A]]-Table2[[#This Row],[M2B_h]]))</f>
        <v/>
      </c>
      <c r="L416" s="13" t="str">
        <f>IF(Table2[[#This Row],[M3A]]="","",SUM(Table2[[#This Row],[M3A]]-Table2[[#This Row],[M3B_h]]))</f>
        <v/>
      </c>
      <c r="N416" s="13" t="str">
        <f>IF(Table2[[#This Row],[M4A]]="","",SUM(Table2[[#This Row],[M4A]]-Table2[[#This Row],[M4B_h]]))</f>
        <v/>
      </c>
      <c r="O416" s="15"/>
      <c r="P416" s="15" t="str">
        <f>IF(Table2[[#This Row],[M5A]]="","",SUM(Table2[[#This Row],[M5A]]-Table2[[#This Row],[M5B_h]]))</f>
        <v/>
      </c>
      <c r="Q416" s="15">
        <f>SUM(Table2[[#This Row],[AWAL]],Table2[[#This Row],[M1B]])</f>
        <v>3</v>
      </c>
      <c r="R416" s="15">
        <f>SUM(Table2[[#This Row],[M2B]],Table2[[#This Row],[M2B_h]])</f>
        <v>3</v>
      </c>
      <c r="S416" s="15">
        <f>SUM(Table2[[#This Row],[M3B]],Table2[[#This Row],[M3B_h]])</f>
        <v>3</v>
      </c>
      <c r="T416" s="15">
        <f>SUM(Table2[[#This Row],[M4B]],Table2[[#This Row],[M4B_h]])</f>
        <v>3</v>
      </c>
    </row>
    <row r="417" spans="1:20">
      <c r="A417" s="12">
        <f>IF(Table2[[#This Row],[TT]]&lt;1,"",COUNT($A$2:$A416)+1)</f>
        <v>327</v>
      </c>
      <c r="B417" s="12" t="str">
        <f>LOWER(SUBSTITUTE(SUBSTITUTE(SUBSTITUTE(SUBSTITUTE(SUBSTITUTE(SUBSTITUTE(SUBSTITUTE(SUBSTITUTE(Table2[[#This Row],[NAMA BARANG]]," ",""),"""",""),"-",""),"/",""),"(",""),")",""),"&amp;",""),",",""))</f>
        <v>bnsxb72k1400</v>
      </c>
      <c r="C417" s="25" t="s">
        <v>477</v>
      </c>
      <c r="D417" s="26">
        <v>1</v>
      </c>
      <c r="E417" s="26" t="s">
        <v>154</v>
      </c>
      <c r="F417" s="80">
        <f>IF(Table2[[#This Row],[M5B]]="",Table2[[#This Row],[M5B_h]],SUM(Table2[[#This Row],[M5B_h]],Table2[[#This Row],[M5B]]))</f>
        <v>1</v>
      </c>
      <c r="H417" s="13" t="str">
        <f>IF(Table2[[#This Row],[M1A]]="","",Table2[[#This Row],[M1A]]-Table2[[#This Row],[AWAL]])</f>
        <v/>
      </c>
      <c r="J417" s="13" t="str">
        <f>IF(Table2[[#This Row],[M2A]]="","",SUM(Table2[[#This Row],[M2A]]-Table2[[#This Row],[M2B_h]]))</f>
        <v/>
      </c>
      <c r="L417" s="13" t="str">
        <f>IF(Table2[[#This Row],[M3A]]="","",SUM(Table2[[#This Row],[M3A]]-Table2[[#This Row],[M3B_h]]))</f>
        <v/>
      </c>
      <c r="N417" s="13" t="str">
        <f>IF(Table2[[#This Row],[M4A]]="","",SUM(Table2[[#This Row],[M4A]]-Table2[[#This Row],[M4B_h]]))</f>
        <v/>
      </c>
      <c r="O417" s="15"/>
      <c r="P417" s="15" t="str">
        <f>IF(Table2[[#This Row],[M5A]]="","",SUM(Table2[[#This Row],[M5A]]-Table2[[#This Row],[M5B_h]]))</f>
        <v/>
      </c>
      <c r="Q417" s="15">
        <f>SUM(Table2[[#This Row],[AWAL]],Table2[[#This Row],[M1B]])</f>
        <v>1</v>
      </c>
      <c r="R417" s="15">
        <f>SUM(Table2[[#This Row],[M2B]],Table2[[#This Row],[M2B_h]])</f>
        <v>1</v>
      </c>
      <c r="S417" s="15">
        <f>SUM(Table2[[#This Row],[M3B]],Table2[[#This Row],[M3B_h]])</f>
        <v>1</v>
      </c>
      <c r="T417" s="15">
        <f>SUM(Table2[[#This Row],[M4B]],Table2[[#This Row],[M4B_h]])</f>
        <v>1</v>
      </c>
    </row>
    <row r="418" spans="1:20">
      <c r="A418" s="12">
        <f>IF(Table2[[#This Row],[TT]]&lt;1,"",COUNT($A$2:$A417)+1)</f>
        <v>328</v>
      </c>
      <c r="B418" s="12" t="str">
        <f>LOWER(SUBSTITUTE(SUBSTITUTE(SUBSTITUTE(SUBSTITUTE(SUBSTITUTE(SUBSTITUTE(SUBSTITUTE(SUBSTITUTE(Table2[[#This Row],[NAMA BARANG]]," ",""),"""",""),"-",""),"/",""),"(",""),")",""),"&amp;",""),",",""))</f>
        <v>bnsxq95k415440</v>
      </c>
      <c r="C418" s="18" t="s">
        <v>479</v>
      </c>
      <c r="D418" s="19">
        <v>2</v>
      </c>
      <c r="E418" s="19">
        <v>480</v>
      </c>
      <c r="F418" s="80">
        <f>IF(Table2[[#This Row],[M5B]]="",Table2[[#This Row],[M5B_h]],SUM(Table2[[#This Row],[M5B_h]],Table2[[#This Row],[M5B]]))</f>
        <v>2</v>
      </c>
      <c r="H418" s="13" t="str">
        <f>IF(Table2[[#This Row],[M1A]]="","",Table2[[#This Row],[M1A]]-Table2[[#This Row],[AWAL]])</f>
        <v/>
      </c>
      <c r="J418" s="13" t="str">
        <f>IF(Table2[[#This Row],[M2A]]="","",SUM(Table2[[#This Row],[M2A]]-Table2[[#This Row],[M2B_h]]))</f>
        <v/>
      </c>
      <c r="L418" s="13" t="str">
        <f>IF(Table2[[#This Row],[M3A]]="","",SUM(Table2[[#This Row],[M3A]]-Table2[[#This Row],[M3B_h]]))</f>
        <v/>
      </c>
      <c r="N418" s="13" t="str">
        <f>IF(Table2[[#This Row],[M4A]]="","",SUM(Table2[[#This Row],[M4A]]-Table2[[#This Row],[M4B_h]]))</f>
        <v/>
      </c>
      <c r="O418" s="15"/>
      <c r="P418" s="15" t="str">
        <f>IF(Table2[[#This Row],[M5A]]="","",SUM(Table2[[#This Row],[M5A]]-Table2[[#This Row],[M5B_h]]))</f>
        <v/>
      </c>
      <c r="Q418" s="15">
        <f>SUM(Table2[[#This Row],[AWAL]],Table2[[#This Row],[M1B]])</f>
        <v>2</v>
      </c>
      <c r="R418" s="15">
        <f>SUM(Table2[[#This Row],[M2B]],Table2[[#This Row],[M2B_h]])</f>
        <v>2</v>
      </c>
      <c r="S418" s="15">
        <f>SUM(Table2[[#This Row],[M3B]],Table2[[#This Row],[M3B_h]])</f>
        <v>2</v>
      </c>
      <c r="T418" s="15">
        <f>SUM(Table2[[#This Row],[M4B]],Table2[[#This Row],[M4B_h]])</f>
        <v>2</v>
      </c>
    </row>
    <row r="419" spans="1:20">
      <c r="A419" s="12">
        <f>IF(Table2[[#This Row],[TT]]&lt;1,"",COUNT($A$2:$A418)+1)</f>
        <v>329</v>
      </c>
      <c r="B419" s="12" t="str">
        <f>LOWER(SUBSTITUTE(SUBSTITUTE(SUBSTITUTE(SUBSTITUTE(SUBSTITUTE(SUBSTITUTE(SUBSTITUTE(SUBSTITUTE(Table2[[#This Row],[NAMA BARANG]]," ",""),"""",""),"-",""),"/",""),"(",""),")",""),"&amp;",""),",",""))</f>
        <v>bnsxq95k500511</v>
      </c>
      <c r="C419" s="25" t="s">
        <v>480</v>
      </c>
      <c r="D419" s="26">
        <v>2</v>
      </c>
      <c r="E419" s="26">
        <v>480</v>
      </c>
      <c r="F419" s="80">
        <f>IF(Table2[[#This Row],[M5B]]="",Table2[[#This Row],[M5B_h]],SUM(Table2[[#This Row],[M5B_h]],Table2[[#This Row],[M5B]]))</f>
        <v>2</v>
      </c>
      <c r="H419" s="13" t="str">
        <f>IF(Table2[[#This Row],[M1A]]="","",Table2[[#This Row],[M1A]]-Table2[[#This Row],[AWAL]])</f>
        <v/>
      </c>
      <c r="J419" s="13" t="str">
        <f>IF(Table2[[#This Row],[M2A]]="","",SUM(Table2[[#This Row],[M2A]]-Table2[[#This Row],[M2B_h]]))</f>
        <v/>
      </c>
      <c r="L419" s="13" t="str">
        <f>IF(Table2[[#This Row],[M3A]]="","",SUM(Table2[[#This Row],[M3A]]-Table2[[#This Row],[M3B_h]]))</f>
        <v/>
      </c>
      <c r="N419" s="13" t="str">
        <f>IF(Table2[[#This Row],[M4A]]="","",SUM(Table2[[#This Row],[M4A]]-Table2[[#This Row],[M4B_h]]))</f>
        <v/>
      </c>
      <c r="O419" s="15"/>
      <c r="P419" s="15" t="str">
        <f>IF(Table2[[#This Row],[M5A]]="","",SUM(Table2[[#This Row],[M5A]]-Table2[[#This Row],[M5B_h]]))</f>
        <v/>
      </c>
      <c r="Q419" s="15">
        <f>SUM(Table2[[#This Row],[AWAL]],Table2[[#This Row],[M1B]])</f>
        <v>2</v>
      </c>
      <c r="R419" s="15">
        <f>SUM(Table2[[#This Row],[M2B]],Table2[[#This Row],[M2B_h]])</f>
        <v>2</v>
      </c>
      <c r="S419" s="15">
        <f>SUM(Table2[[#This Row],[M3B]],Table2[[#This Row],[M3B_h]])</f>
        <v>2</v>
      </c>
      <c r="T419" s="15">
        <f>SUM(Table2[[#This Row],[M4B]],Table2[[#This Row],[M4B_h]])</f>
        <v>2</v>
      </c>
    </row>
    <row r="420" spans="1:20">
      <c r="A420" s="12">
        <f>IF(Table2[[#This Row],[TT]]&lt;1,"",COUNT($A$2:$A419)+1)</f>
        <v>330</v>
      </c>
      <c r="B420" s="12" t="str">
        <f>LOWER(SUBSTITUTE(SUBSTITUTE(SUBSTITUTE(SUBSTITUTE(SUBSTITUTE(SUBSTITUTE(SUBSTITUTE(SUBSTITUTE(Table2[[#This Row],[NAMA BARANG]]," ",""),"""",""),"-",""),"/",""),"(",""),")",""),"&amp;",""),",",""))</f>
        <v>bnt256045</v>
      </c>
      <c r="C420" s="18" t="s">
        <v>481</v>
      </c>
      <c r="D420" s="19">
        <v>1</v>
      </c>
      <c r="E420" s="19" t="s">
        <v>156</v>
      </c>
      <c r="F420" s="80">
        <f>IF(Table2[[#This Row],[M5B]]="",Table2[[#This Row],[M5B_h]],SUM(Table2[[#This Row],[M5B_h]],Table2[[#This Row],[M5B]]))</f>
        <v>1</v>
      </c>
      <c r="H420" s="13" t="str">
        <f>IF(Table2[[#This Row],[M1A]]="","",Table2[[#This Row],[M1A]]-Table2[[#This Row],[AWAL]])</f>
        <v/>
      </c>
      <c r="J420" s="13" t="str">
        <f>IF(Table2[[#This Row],[M2A]]="","",SUM(Table2[[#This Row],[M2A]]-Table2[[#This Row],[M2B_h]]))</f>
        <v/>
      </c>
      <c r="L420" s="13" t="str">
        <f>IF(Table2[[#This Row],[M3A]]="","",SUM(Table2[[#This Row],[M3A]]-Table2[[#This Row],[M3B_h]]))</f>
        <v/>
      </c>
      <c r="N420" s="13" t="str">
        <f>IF(Table2[[#This Row],[M4A]]="","",SUM(Table2[[#This Row],[M4A]]-Table2[[#This Row],[M4B_h]]))</f>
        <v/>
      </c>
      <c r="O420" s="15"/>
      <c r="P420" s="15" t="str">
        <f>IF(Table2[[#This Row],[M5A]]="","",SUM(Table2[[#This Row],[M5A]]-Table2[[#This Row],[M5B_h]]))</f>
        <v/>
      </c>
      <c r="Q420" s="15">
        <f>SUM(Table2[[#This Row],[AWAL]],Table2[[#This Row],[M1B]])</f>
        <v>1</v>
      </c>
      <c r="R420" s="15">
        <f>SUM(Table2[[#This Row],[M2B]],Table2[[#This Row],[M2B_h]])</f>
        <v>1</v>
      </c>
      <c r="S420" s="15">
        <f>SUM(Table2[[#This Row],[M3B]],Table2[[#This Row],[M3B_h]])</f>
        <v>1</v>
      </c>
      <c r="T420" s="15">
        <f>SUM(Table2[[#This Row],[M4B]],Table2[[#This Row],[M4B_h]])</f>
        <v>1</v>
      </c>
    </row>
    <row r="421" spans="1:20">
      <c r="A421" s="31" t="str">
        <f>IF(Table2[[#This Row],[TT]]&lt;1,"",COUNT($A$2:$A420)+1)</f>
        <v/>
      </c>
      <c r="B421" s="31" t="str">
        <f>LOWER(SUBSTITUTE(SUBSTITUTE(SUBSTITUTE(SUBSTITUTE(SUBSTITUTE(SUBSTITUTE(SUBSTITUTE(SUBSTITUTE(Table2[[#This Row],[NAMA BARANG]]," ",""),"""",""),"-",""),"/",""),"(",""),")",""),"&amp;",""),",",""))</f>
        <v>boxfilebesimicrotopmt115155</v>
      </c>
      <c r="C421" s="33" t="s">
        <v>2822</v>
      </c>
      <c r="E421" s="35" t="s">
        <v>2823</v>
      </c>
      <c r="F421" s="84">
        <f>IF(Table2[[#This Row],[M5B]]="",Table2[[#This Row],[M5B_h]],SUM(Table2[[#This Row],[M5B_h]],Table2[[#This Row],[M5B]]))</f>
        <v>0</v>
      </c>
      <c r="G421" s="32"/>
      <c r="H421" s="36" t="str">
        <f>IF(Table2[[#This Row],[M1A]]="","",Table2[[#This Row],[M1A]]-Table2[[#This Row],[AWAL]])</f>
        <v/>
      </c>
      <c r="I421" s="32"/>
      <c r="J421" s="36" t="str">
        <f>IF(Table2[[#This Row],[M2A]]="","",SUM(Table2[[#This Row],[M2A]]-Table2[[#This Row],[M2B_h]]))</f>
        <v/>
      </c>
      <c r="K421" s="32"/>
      <c r="L421" s="36" t="str">
        <f>IF(Table2[[#This Row],[M3A]]="","",SUM(Table2[[#This Row],[M3A]]-Table2[[#This Row],[M3B_h]]))</f>
        <v/>
      </c>
      <c r="M421" s="32"/>
      <c r="N421" s="36" t="str">
        <f>IF(Table2[[#This Row],[M4A]]="","",SUM(Table2[[#This Row],[M4A]]-Table2[[#This Row],[M4B_h]]))</f>
        <v/>
      </c>
      <c r="O421" s="15"/>
      <c r="P421" s="15" t="str">
        <f>IF(Table2[[#This Row],[M5A]]="","",SUM(Table2[[#This Row],[M5A]]-Table2[[#This Row],[M5B_h]]))</f>
        <v/>
      </c>
      <c r="Q421" s="15">
        <f>SUM(Table2[[#This Row],[AWAL]],Table2[[#This Row],[M1B]])</f>
        <v>0</v>
      </c>
      <c r="R421" s="15">
        <f>SUM(Table2[[#This Row],[M2B]],Table2[[#This Row],[M2B_h]])</f>
        <v>0</v>
      </c>
      <c r="S421" s="15">
        <f>SUM(Table2[[#This Row],[M3B]],Table2[[#This Row],[M3B_h]])</f>
        <v>0</v>
      </c>
      <c r="T421" s="15">
        <f>SUM(Table2[[#This Row],[M4B]],Table2[[#This Row],[M4B_h]])</f>
        <v>0</v>
      </c>
    </row>
    <row r="422" spans="1:20">
      <c r="A422" s="14">
        <f>IF(Table2[[#This Row],[TT]]&lt;1,"",COUNT($A$2:$A421)+1)</f>
        <v>331</v>
      </c>
      <c r="B422" s="14" t="str">
        <f>LOWER(SUBSTITUTE(SUBSTITUTE(SUBSTITUTE(SUBSTITUTE(SUBSTITUTE(SUBSTITUTE(SUBSTITUTE(SUBSTITUTE(Table2[[#This Row],[NAMA BARANG]]," ",""),"""",""),"-",""),"/",""),"(",""),")",""),"&amp;",""),",",""))</f>
        <v>boxfileenterkcgbiru</v>
      </c>
      <c r="C422" s="17" t="s">
        <v>2925</v>
      </c>
      <c r="D422" s="29">
        <v>3</v>
      </c>
      <c r="E422" s="29" t="s">
        <v>2621</v>
      </c>
      <c r="F422" s="80">
        <f>IF(Table2[[#This Row],[M5B]]="",Table2[[#This Row],[M5B_h]],SUM(Table2[[#This Row],[M5B_h]],Table2[[#This Row],[M5B]]))</f>
        <v>3</v>
      </c>
      <c r="H422" s="15" t="str">
        <f>IF(Table2[[#This Row],[M1A]]="","",Table2[[#This Row],[M1A]]-Table2[[#This Row],[AWAL]])</f>
        <v/>
      </c>
      <c r="J422" s="15" t="str">
        <f>IF(Table2[[#This Row],[M2A]]="","",SUM(Table2[[#This Row],[M2A]]-Table2[[#This Row],[M2B_h]]))</f>
        <v/>
      </c>
      <c r="L422" s="15" t="str">
        <f>IF(Table2[[#This Row],[M3A]]="","",SUM(Table2[[#This Row],[M3A]]-Table2[[#This Row],[M3B_h]]))</f>
        <v/>
      </c>
      <c r="N422" s="15" t="str">
        <f>IF(Table2[[#This Row],[M4A]]="","",SUM(Table2[[#This Row],[M4A]]-Table2[[#This Row],[M4B_h]]))</f>
        <v/>
      </c>
      <c r="O422" s="15"/>
      <c r="P422" s="15" t="str">
        <f>IF(Table2[[#This Row],[M5A]]="","",SUM(Table2[[#This Row],[M5A]]-Table2[[#This Row],[M5B_h]]))</f>
        <v/>
      </c>
      <c r="Q422" s="15">
        <f>SUM(Table2[[#This Row],[AWAL]],Table2[[#This Row],[M1B]])</f>
        <v>3</v>
      </c>
      <c r="R422" s="15">
        <f>SUM(Table2[[#This Row],[M2B]],Table2[[#This Row],[M2B_h]])</f>
        <v>3</v>
      </c>
      <c r="S422" s="15">
        <f>SUM(Table2[[#This Row],[M3B]],Table2[[#This Row],[M3B_h]])</f>
        <v>3</v>
      </c>
      <c r="T422" s="15">
        <f>SUM(Table2[[#This Row],[M4B]],Table2[[#This Row],[M4B_h]])</f>
        <v>3</v>
      </c>
    </row>
    <row r="423" spans="1:20">
      <c r="A423" s="12" t="str">
        <f>IF(Table2[[#This Row],[TT]]&lt;1,"",COUNT($A$2:$A422)+1)</f>
        <v/>
      </c>
      <c r="B423" s="12" t="str">
        <f>LOWER(SUBSTITUTE(SUBSTITUTE(SUBSTITUTE(SUBSTITUTE(SUBSTITUTE(SUBSTITUTE(SUBSTITUTE(SUBSTITUTE(Table2[[#This Row],[NAMA BARANG]]," ",""),"""",""),"-",""),"/",""),"(",""),")",""),"&amp;",""),",",""))</f>
        <v>boxfileenterkcght1b1</v>
      </c>
      <c r="C423" s="18" t="s">
        <v>482</v>
      </c>
      <c r="D423" s="19"/>
      <c r="E423" s="19" t="s">
        <v>28</v>
      </c>
      <c r="F423" s="80">
        <f>IF(Table2[[#This Row],[M5B]]="",Table2[[#This Row],[M5B_h]],SUM(Table2[[#This Row],[M5B_h]],Table2[[#This Row],[M5B]]))</f>
        <v>0</v>
      </c>
      <c r="H423" s="13" t="str">
        <f>IF(Table2[[#This Row],[M1A]]="","",Table2[[#This Row],[M1A]]-Table2[[#This Row],[AWAL]])</f>
        <v/>
      </c>
      <c r="J423" s="13" t="str">
        <f>IF(Table2[[#This Row],[M2A]]="","",SUM(Table2[[#This Row],[M2A]]-Table2[[#This Row],[M2B_h]]))</f>
        <v/>
      </c>
      <c r="L423" s="13" t="str">
        <f>IF(Table2[[#This Row],[M3A]]="","",SUM(Table2[[#This Row],[M3A]]-Table2[[#This Row],[M3B_h]]))</f>
        <v/>
      </c>
      <c r="N423" s="13" t="str">
        <f>IF(Table2[[#This Row],[M4A]]="","",SUM(Table2[[#This Row],[M4A]]-Table2[[#This Row],[M4B_h]]))</f>
        <v/>
      </c>
      <c r="O423" s="15"/>
      <c r="P423" s="15" t="str">
        <f>IF(Table2[[#This Row],[M5A]]="","",SUM(Table2[[#This Row],[M5A]]-Table2[[#This Row],[M5B_h]]))</f>
        <v/>
      </c>
      <c r="Q423" s="15">
        <f>SUM(Table2[[#This Row],[AWAL]],Table2[[#This Row],[M1B]])</f>
        <v>0</v>
      </c>
      <c r="R423" s="15">
        <f>SUM(Table2[[#This Row],[M2B]],Table2[[#This Row],[M2B_h]])</f>
        <v>0</v>
      </c>
      <c r="S423" s="15">
        <f>SUM(Table2[[#This Row],[M3B]],Table2[[#This Row],[M3B_h]])</f>
        <v>0</v>
      </c>
      <c r="T423" s="15">
        <f>SUM(Table2[[#This Row],[M4B]],Table2[[#This Row],[M4B_h]])</f>
        <v>0</v>
      </c>
    </row>
    <row r="424" spans="1:20">
      <c r="A424" s="12">
        <f>IF(Table2[[#This Row],[TT]]&lt;1,"",COUNT($A$2:$A423)+1)</f>
        <v>332</v>
      </c>
      <c r="B424" s="12" t="str">
        <f>LOWER(SUBSTITUTE(SUBSTITUTE(SUBSTITUTE(SUBSTITUTE(SUBSTITUTE(SUBSTITUTE(SUBSTITUTE(SUBSTITUTE(Table2[[#This Row],[NAMA BARANG]]," ",""),"""",""),"-",""),"/",""),"(",""),")",""),"&amp;",""),",",""))</f>
        <v>boxfilemicrotopa.6183susun</v>
      </c>
      <c r="C424" s="18" t="s">
        <v>483</v>
      </c>
      <c r="D424" s="19">
        <v>9</v>
      </c>
      <c r="E424" s="19" t="s">
        <v>258</v>
      </c>
      <c r="F424" s="80">
        <f>IF(Table2[[#This Row],[M5B]]="",Table2[[#This Row],[M5B_h]],SUM(Table2[[#This Row],[M5B_h]],Table2[[#This Row],[M5B]]))</f>
        <v>8</v>
      </c>
      <c r="H424" s="13" t="str">
        <f>IF(Table2[[#This Row],[M1A]]="","",Table2[[#This Row],[M1A]]-Table2[[#This Row],[AWAL]])</f>
        <v/>
      </c>
      <c r="I424" s="13">
        <v>8</v>
      </c>
      <c r="J424" s="13">
        <f>IF(Table2[[#This Row],[M2A]]="","",SUM(Table2[[#This Row],[M2A]]-Table2[[#This Row],[M2B_h]]))</f>
        <v>-1</v>
      </c>
      <c r="L424" s="13" t="str">
        <f>IF(Table2[[#This Row],[M3A]]="","",SUM(Table2[[#This Row],[M3A]]-Table2[[#This Row],[M3B_h]]))</f>
        <v/>
      </c>
      <c r="N424" s="13" t="str">
        <f>IF(Table2[[#This Row],[M4A]]="","",SUM(Table2[[#This Row],[M4A]]-Table2[[#This Row],[M4B_h]]))</f>
        <v/>
      </c>
      <c r="O424" s="15"/>
      <c r="P424" s="15" t="str">
        <f>IF(Table2[[#This Row],[M5A]]="","",SUM(Table2[[#This Row],[M5A]]-Table2[[#This Row],[M5B_h]]))</f>
        <v/>
      </c>
      <c r="Q424" s="15">
        <f>SUM(Table2[[#This Row],[AWAL]],Table2[[#This Row],[M1B]])</f>
        <v>9</v>
      </c>
      <c r="R424" s="15">
        <f>SUM(Table2[[#This Row],[M2B]],Table2[[#This Row],[M2B_h]])</f>
        <v>8</v>
      </c>
      <c r="S424" s="15">
        <f>SUM(Table2[[#This Row],[M3B]],Table2[[#This Row],[M3B_h]])</f>
        <v>8</v>
      </c>
      <c r="T424" s="15">
        <f>SUM(Table2[[#This Row],[M4B]],Table2[[#This Row],[M4B_h]])</f>
        <v>8</v>
      </c>
    </row>
    <row r="425" spans="1:20">
      <c r="A425" s="14">
        <f>IF(Table2[[#This Row],[TT]]&lt;1,"",COUNT($A$2:$A424)+1)</f>
        <v>333</v>
      </c>
      <c r="B425" s="14" t="str">
        <f>LOWER(SUBSTITUTE(SUBSTITUTE(SUBSTITUTE(SUBSTITUTE(SUBSTITUTE(SUBSTITUTE(SUBSTITUTE(SUBSTITUTE(Table2[[#This Row],[NAMA BARANG]]," ",""),"""",""),"-",""),"/",""),"(",""),")",""),"&amp;",""),",",""))</f>
        <v>boxfilemicrotopa.6484susun</v>
      </c>
      <c r="C425" s="25" t="s">
        <v>484</v>
      </c>
      <c r="D425" s="26">
        <v>7</v>
      </c>
      <c r="E425" s="26" t="s">
        <v>48</v>
      </c>
      <c r="F425" s="80">
        <f>IF(Table2[[#This Row],[M5B]]="",Table2[[#This Row],[M5B_h]],SUM(Table2[[#This Row],[M5B_h]],Table2[[#This Row],[M5B]]))</f>
        <v>6</v>
      </c>
      <c r="H425" s="15" t="str">
        <f>IF(Table2[[#This Row],[M1A]]="","",Table2[[#This Row],[M1A]]-Table2[[#This Row],[AWAL]])</f>
        <v/>
      </c>
      <c r="I425" s="13">
        <v>6</v>
      </c>
      <c r="J425" s="15">
        <f>IF(Table2[[#This Row],[M2A]]="","",SUM(Table2[[#This Row],[M2A]]-Table2[[#This Row],[M2B_h]]))</f>
        <v>-1</v>
      </c>
      <c r="K425" s="15"/>
      <c r="L425" s="15" t="str">
        <f>IF(Table2[[#This Row],[M3A]]="","",SUM(Table2[[#This Row],[M3A]]-Table2[[#This Row],[M3B_h]]))</f>
        <v/>
      </c>
      <c r="M425" s="15"/>
      <c r="N425" s="15" t="str">
        <f>IF(Table2[[#This Row],[M4A]]="","",SUM(Table2[[#This Row],[M4A]]-Table2[[#This Row],[M4B_h]]))</f>
        <v/>
      </c>
      <c r="O425" s="15"/>
      <c r="P425" s="15" t="str">
        <f>IF(Table2[[#This Row],[M5A]]="","",SUM(Table2[[#This Row],[M5A]]-Table2[[#This Row],[M5B_h]]))</f>
        <v/>
      </c>
      <c r="Q425" s="15">
        <f>SUM(Table2[[#This Row],[AWAL]],Table2[[#This Row],[M1B]])</f>
        <v>7</v>
      </c>
      <c r="R425" s="15">
        <f>SUM(Table2[[#This Row],[M2B]],Table2[[#This Row],[M2B_h]])</f>
        <v>6</v>
      </c>
      <c r="S425" s="15">
        <f>SUM(Table2[[#This Row],[M3B]],Table2[[#This Row],[M3B_h]])</f>
        <v>6</v>
      </c>
      <c r="T425" s="15">
        <f>SUM(Table2[[#This Row],[M4B]],Table2[[#This Row],[M4B_h]])</f>
        <v>6</v>
      </c>
    </row>
    <row r="426" spans="1:20">
      <c r="A426" s="39">
        <f>IF(Table2[[#This Row],[TT]]&lt;1,"",COUNT($A$2:$A425)+1)</f>
        <v>334</v>
      </c>
      <c r="B426" s="39" t="str">
        <f>LOWER(SUBSTITUTE(SUBSTITUTE(SUBSTITUTE(SUBSTITUTE(SUBSTITUTE(SUBSTITUTE(SUBSTITUTE(SUBSTITUTE(Table2[[#This Row],[NAMA BARANG]]," ",""),"""",""),"-",""),"/",""),"(",""),")",""),"&amp;",""),",",""))</f>
        <v>boxfilemt115sb221503</v>
      </c>
      <c r="C426" s="40" t="s">
        <v>2947</v>
      </c>
      <c r="D426" s="41">
        <v>1</v>
      </c>
      <c r="E426" s="61" t="s">
        <v>2542</v>
      </c>
      <c r="F426" s="81">
        <f>IF(Table2[[#This Row],[M5B]]="",Table2[[#This Row],[M5B_h]],SUM(Table2[[#This Row],[M5B_h]],Table2[[#This Row],[M5B]]))</f>
        <v>1</v>
      </c>
      <c r="G426" s="42"/>
      <c r="H426" s="62" t="str">
        <f>IF(Table2[[#This Row],[M1A]]="","",Table2[[#This Row],[M1A]]-Table2[[#This Row],[AWAL]])</f>
        <v/>
      </c>
      <c r="I426" s="42"/>
      <c r="J426" s="62" t="str">
        <f>IF(Table2[[#This Row],[M2A]]="","",SUM(Table2[[#This Row],[M2A]]-Table2[[#This Row],[M2B_h]]))</f>
        <v/>
      </c>
      <c r="K426" s="42"/>
      <c r="L426" s="62" t="str">
        <f>IF(Table2[[#This Row],[M3A]]="","",SUM(Table2[[#This Row],[M3A]]-Table2[[#This Row],[M3B_h]]))</f>
        <v/>
      </c>
      <c r="M426" s="42"/>
      <c r="N426" s="62" t="str">
        <f>IF(Table2[[#This Row],[M4A]]="","",SUM(Table2[[#This Row],[M4A]]-Table2[[#This Row],[M4B_h]]))</f>
        <v/>
      </c>
      <c r="O426" s="15"/>
      <c r="P426" s="15" t="str">
        <f>IF(Table2[[#This Row],[M5A]]="","",SUM(Table2[[#This Row],[M5A]]-Table2[[#This Row],[M5B_h]]))</f>
        <v/>
      </c>
      <c r="Q426" s="15">
        <f>SUM(Table2[[#This Row],[AWAL]],Table2[[#This Row],[M1B]])</f>
        <v>1</v>
      </c>
      <c r="R426" s="15">
        <f>SUM(Table2[[#This Row],[M2B]],Table2[[#This Row],[M2B_h]])</f>
        <v>1</v>
      </c>
      <c r="S426" s="15">
        <f>SUM(Table2[[#This Row],[M3B]],Table2[[#This Row],[M3B_h]])</f>
        <v>1</v>
      </c>
      <c r="T426" s="15">
        <f>SUM(Table2[[#This Row],[M4B]],Table2[[#This Row],[M4B_h]])</f>
        <v>1</v>
      </c>
    </row>
    <row r="427" spans="1:20">
      <c r="A427" s="12">
        <f>IF(Table2[[#This Row],[TT]]&lt;1,"",COUNT($A$2:$A426)+1)</f>
        <v>335</v>
      </c>
      <c r="B427" s="12" t="str">
        <f>LOWER(SUBSTITUTE(SUBSTITUTE(SUBSTITUTE(SUBSTITUTE(SUBSTITUTE(SUBSTITUTE(SUBSTITUTE(SUBSTITUTE(Table2[[#This Row],[NAMA BARANG]]," ",""),"""",""),"-",""),"/",""),"(",""),")",""),"&amp;",""),",",""))</f>
        <v>boxfiletyloc306bmuda8m5</v>
      </c>
      <c r="C427" s="25" t="s">
        <v>4038</v>
      </c>
      <c r="D427" s="26">
        <v>13</v>
      </c>
      <c r="E427" s="26" t="s">
        <v>258</v>
      </c>
      <c r="F427" s="80">
        <f>IF(Table2[[#This Row],[M5B]]="",Table2[[#This Row],[M5B_h]],SUM(Table2[[#This Row],[M5B_h]],Table2[[#This Row],[M5B]]))</f>
        <v>13</v>
      </c>
      <c r="H427" s="13" t="str">
        <f>IF(Table2[[#This Row],[M1A]]="","",Table2[[#This Row],[M1A]]-Table2[[#This Row],[AWAL]])</f>
        <v/>
      </c>
      <c r="J427" s="13" t="str">
        <f>IF(Table2[[#This Row],[M2A]]="","",SUM(Table2[[#This Row],[M2A]]-Table2[[#This Row],[M2B_h]]))</f>
        <v/>
      </c>
      <c r="L427" s="13" t="str">
        <f>IF(Table2[[#This Row],[M3A]]="","",SUM(Table2[[#This Row],[M3A]]-Table2[[#This Row],[M3B_h]]))</f>
        <v/>
      </c>
      <c r="N427" s="13" t="str">
        <f>IF(Table2[[#This Row],[M4A]]="","",SUM(Table2[[#This Row],[M4A]]-Table2[[#This Row],[M4B_h]]))</f>
        <v/>
      </c>
      <c r="O427" s="15"/>
      <c r="P427" s="15" t="str">
        <f>IF(Table2[[#This Row],[M5A]]="","",SUM(Table2[[#This Row],[M5A]]-Table2[[#This Row],[M5B_h]]))</f>
        <v/>
      </c>
      <c r="Q427" s="15">
        <f>SUM(Table2[[#This Row],[AWAL]],Table2[[#This Row],[M1B]])</f>
        <v>13</v>
      </c>
      <c r="R427" s="15">
        <f>SUM(Table2[[#This Row],[M2B]],Table2[[#This Row],[M2B_h]])</f>
        <v>13</v>
      </c>
      <c r="S427" s="15">
        <f>SUM(Table2[[#This Row],[M3B]],Table2[[#This Row],[M3B_h]])</f>
        <v>13</v>
      </c>
      <c r="T427" s="15">
        <f>SUM(Table2[[#This Row],[M4B]],Table2[[#This Row],[M4B_h]])</f>
        <v>13</v>
      </c>
    </row>
    <row r="428" spans="1:20">
      <c r="A428" s="12">
        <f>IF(Table2[[#This Row],[TT]]&lt;1,"",COUNT($A$2:$A427)+1)</f>
        <v>336</v>
      </c>
      <c r="B428" s="12" t="str">
        <f>LOWER(SUBSTITUTE(SUBSTITUTE(SUBSTITUTE(SUBSTITUTE(SUBSTITUTE(SUBSTITUTE(SUBSTITUTE(SUBSTITUTE(Table2[[#This Row],[NAMA BARANG]]," ",""),"""",""),"-",""),"/",""),"(",""),")",""),"&amp;",""),",",""))</f>
        <v>boxfiletyloc306ht8btua5</v>
      </c>
      <c r="C428" s="25" t="s">
        <v>4154</v>
      </c>
      <c r="D428" s="26">
        <v>13</v>
      </c>
      <c r="E428" s="26" t="s">
        <v>258</v>
      </c>
      <c r="F428" s="80">
        <f>IF(Table2[[#This Row],[M5B]]="",Table2[[#This Row],[M5B_h]],SUM(Table2[[#This Row],[M5B_h]],Table2[[#This Row],[M5B]]))</f>
        <v>13</v>
      </c>
      <c r="H428" s="13" t="str">
        <f>IF(Table2[[#This Row],[M1A]]="","",Table2[[#This Row],[M1A]]-Table2[[#This Row],[AWAL]])</f>
        <v/>
      </c>
      <c r="J428" s="13" t="str">
        <f>IF(Table2[[#This Row],[M2A]]="","",SUM(Table2[[#This Row],[M2A]]-Table2[[#This Row],[M2B_h]]))</f>
        <v/>
      </c>
      <c r="L428" s="13" t="str">
        <f>IF(Table2[[#This Row],[M3A]]="","",SUM(Table2[[#This Row],[M3A]]-Table2[[#This Row],[M3B_h]]))</f>
        <v/>
      </c>
      <c r="N428" s="13" t="str">
        <f>IF(Table2[[#This Row],[M4A]]="","",SUM(Table2[[#This Row],[M4A]]-Table2[[#This Row],[M4B_h]]))</f>
        <v/>
      </c>
      <c r="O428" s="15"/>
      <c r="P428" s="15" t="str">
        <f>IF(Table2[[#This Row],[M5A]]="","",SUM(Table2[[#This Row],[M5A]]-Table2[[#This Row],[M5B_h]]))</f>
        <v/>
      </c>
      <c r="Q428" s="15">
        <f>SUM(Table2[[#This Row],[AWAL]],Table2[[#This Row],[M1B]])</f>
        <v>13</v>
      </c>
      <c r="R428" s="15">
        <f>SUM(Table2[[#This Row],[M2B]],Table2[[#This Row],[M2B_h]])</f>
        <v>13</v>
      </c>
      <c r="S428" s="15">
        <f>SUM(Table2[[#This Row],[M3B]],Table2[[#This Row],[M3B_h]])</f>
        <v>13</v>
      </c>
      <c r="T428" s="15">
        <f>SUM(Table2[[#This Row],[M4B]],Table2[[#This Row],[M4B_h]])</f>
        <v>13</v>
      </c>
    </row>
    <row r="429" spans="1:20">
      <c r="A429" s="12">
        <f>IF(Table2[[#This Row],[TT]]&lt;1,"",COUNT($A$2:$A428)+1)</f>
        <v>337</v>
      </c>
      <c r="B429" s="12" t="str">
        <f>LOWER(SUBSTITUTE(SUBSTITUTE(SUBSTITUTE(SUBSTITUTE(SUBSTITUTE(SUBSTITUTE(SUBSTITUTE(SUBSTITUTE(Table2[[#This Row],[NAMA BARANG]]," ",""),"""",""),"-",""),"/",""),"(",""),")",""),"&amp;",""),",",""))</f>
        <v>boxfiletyloc306orange5hj5</v>
      </c>
      <c r="C429" s="18" t="s">
        <v>4039</v>
      </c>
      <c r="D429" s="19">
        <v>10</v>
      </c>
      <c r="E429" s="19" t="s">
        <v>258</v>
      </c>
      <c r="F429" s="80">
        <f>IF(Table2[[#This Row],[M5B]]="",Table2[[#This Row],[M5B_h]],SUM(Table2[[#This Row],[M5B_h]],Table2[[#This Row],[M5B]]))</f>
        <v>10</v>
      </c>
      <c r="H429" s="13" t="str">
        <f>IF(Table2[[#This Row],[M1A]]="","",Table2[[#This Row],[M1A]]-Table2[[#This Row],[AWAL]])</f>
        <v/>
      </c>
      <c r="J429" s="13" t="str">
        <f>IF(Table2[[#This Row],[M2A]]="","",SUM(Table2[[#This Row],[M2A]]-Table2[[#This Row],[M2B_h]]))</f>
        <v/>
      </c>
      <c r="L429" s="13" t="str">
        <f>IF(Table2[[#This Row],[M3A]]="","",SUM(Table2[[#This Row],[M3A]]-Table2[[#This Row],[M3B_h]]))</f>
        <v/>
      </c>
      <c r="N429" s="13" t="str">
        <f>IF(Table2[[#This Row],[M4A]]="","",SUM(Table2[[#This Row],[M4A]]-Table2[[#This Row],[M4B_h]]))</f>
        <v/>
      </c>
      <c r="O429" s="15"/>
      <c r="P429" s="15" t="str">
        <f>IF(Table2[[#This Row],[M5A]]="","",SUM(Table2[[#This Row],[M5A]]-Table2[[#This Row],[M5B_h]]))</f>
        <v/>
      </c>
      <c r="Q429" s="15">
        <f>SUM(Table2[[#This Row],[AWAL]],Table2[[#This Row],[M1B]])</f>
        <v>10</v>
      </c>
      <c r="R429" s="15">
        <f>SUM(Table2[[#This Row],[M2B]],Table2[[#This Row],[M2B_h]])</f>
        <v>10</v>
      </c>
      <c r="S429" s="15">
        <f>SUM(Table2[[#This Row],[M3B]],Table2[[#This Row],[M3B_h]])</f>
        <v>10</v>
      </c>
      <c r="T429" s="15">
        <f>SUM(Table2[[#This Row],[M4B]],Table2[[#This Row],[M4B_h]])</f>
        <v>10</v>
      </c>
    </row>
    <row r="430" spans="1:20">
      <c r="A430" s="12" t="str">
        <f>IF(Table2[[#This Row],[TT]]&lt;1,"",COUNT($A$2:$A429)+1)</f>
        <v/>
      </c>
      <c r="B430" s="12" t="str">
        <f>LOWER(SUBSTITUTE(SUBSTITUTE(SUBSTITUTE(SUBSTITUTE(SUBSTITUTE(SUBSTITUTE(SUBSTITUTE(SUBSTITUTE(Table2[[#This Row],[NAMA BARANG]]," ",""),"""",""),"-",""),"/",""),"(",""),")",""),"&amp;",""),",",""))</f>
        <v>boxfilevtech</v>
      </c>
      <c r="C430" s="18" t="s">
        <v>485</v>
      </c>
      <c r="D430" s="19"/>
      <c r="E430" s="19" t="s">
        <v>11</v>
      </c>
      <c r="F430" s="80">
        <f>IF(Table2[[#This Row],[M5B]]="",Table2[[#This Row],[M5B_h]],SUM(Table2[[#This Row],[M5B_h]],Table2[[#This Row],[M5B]]))</f>
        <v>0</v>
      </c>
      <c r="H430" s="13" t="str">
        <f>IF(Table2[[#This Row],[M1A]]="","",Table2[[#This Row],[M1A]]-Table2[[#This Row],[AWAL]])</f>
        <v/>
      </c>
      <c r="J430" s="13" t="str">
        <f>IF(Table2[[#This Row],[M2A]]="","",SUM(Table2[[#This Row],[M2A]]-Table2[[#This Row],[M2B_h]]))</f>
        <v/>
      </c>
      <c r="L430" s="13" t="str">
        <f>IF(Table2[[#This Row],[M3A]]="","",SUM(Table2[[#This Row],[M3A]]-Table2[[#This Row],[M3B_h]]))</f>
        <v/>
      </c>
      <c r="N430" s="13" t="str">
        <f>IF(Table2[[#This Row],[M4A]]="","",SUM(Table2[[#This Row],[M4A]]-Table2[[#This Row],[M4B_h]]))</f>
        <v/>
      </c>
      <c r="O430" s="15"/>
      <c r="P430" s="15" t="str">
        <f>IF(Table2[[#This Row],[M5A]]="","",SUM(Table2[[#This Row],[M5A]]-Table2[[#This Row],[M5B_h]]))</f>
        <v/>
      </c>
      <c r="Q430" s="15">
        <f>SUM(Table2[[#This Row],[AWAL]],Table2[[#This Row],[M1B]])</f>
        <v>0</v>
      </c>
      <c r="R430" s="15">
        <f>SUM(Table2[[#This Row],[M2B]],Table2[[#This Row],[M2B_h]])</f>
        <v>0</v>
      </c>
      <c r="S430" s="15">
        <f>SUM(Table2[[#This Row],[M3B]],Table2[[#This Row],[M3B_h]])</f>
        <v>0</v>
      </c>
      <c r="T430" s="15">
        <f>SUM(Table2[[#This Row],[M4B]],Table2[[#This Row],[M4B_h]])</f>
        <v>0</v>
      </c>
    </row>
    <row r="431" spans="1:20">
      <c r="A431" s="12">
        <f>IF(Table2[[#This Row],[TT]]&lt;1,"",COUNT($A$2:$A430)+1)</f>
        <v>338</v>
      </c>
      <c r="B431" s="12" t="str">
        <f>LOWER(SUBSTITUTE(SUBSTITUTE(SUBSTITUTE(SUBSTITUTE(SUBSTITUTE(SUBSTITUTE(SUBSTITUTE(SUBSTITUTE(Table2[[#This Row],[NAMA BARANG]]," ",""),"""",""),"-",""),"/",""),"(",""),")",""),"&amp;",""),",",""))</f>
        <v>bp0218sekuter48</v>
      </c>
      <c r="C431" s="18" t="s">
        <v>486</v>
      </c>
      <c r="D431" s="19">
        <v>2</v>
      </c>
      <c r="E431" s="19" t="s">
        <v>14</v>
      </c>
      <c r="F431" s="80">
        <f>IF(Table2[[#This Row],[M5B]]="",Table2[[#This Row],[M5B_h]],SUM(Table2[[#This Row],[M5B_h]],Table2[[#This Row],[M5B]]))</f>
        <v>2</v>
      </c>
      <c r="H431" s="13" t="str">
        <f>IF(Table2[[#This Row],[M1A]]="","",Table2[[#This Row],[M1A]]-Table2[[#This Row],[AWAL]])</f>
        <v/>
      </c>
      <c r="J431" s="13" t="str">
        <f>IF(Table2[[#This Row],[M2A]]="","",SUM(Table2[[#This Row],[M2A]]-Table2[[#This Row],[M2B_h]]))</f>
        <v/>
      </c>
      <c r="L431" s="13" t="str">
        <f>IF(Table2[[#This Row],[M3A]]="","",SUM(Table2[[#This Row],[M3A]]-Table2[[#This Row],[M3B_h]]))</f>
        <v/>
      </c>
      <c r="N431" s="13" t="str">
        <f>IF(Table2[[#This Row],[M4A]]="","",SUM(Table2[[#This Row],[M4A]]-Table2[[#This Row],[M4B_h]]))</f>
        <v/>
      </c>
      <c r="O431" s="15"/>
      <c r="P431" s="15" t="str">
        <f>IF(Table2[[#This Row],[M5A]]="","",SUM(Table2[[#This Row],[M5A]]-Table2[[#This Row],[M5B_h]]))</f>
        <v/>
      </c>
      <c r="Q431" s="15">
        <f>SUM(Table2[[#This Row],[AWAL]],Table2[[#This Row],[M1B]])</f>
        <v>2</v>
      </c>
      <c r="R431" s="15">
        <f>SUM(Table2[[#This Row],[M2B]],Table2[[#This Row],[M2B_h]])</f>
        <v>2</v>
      </c>
      <c r="S431" s="15">
        <f>SUM(Table2[[#This Row],[M3B]],Table2[[#This Row],[M3B_h]])</f>
        <v>2</v>
      </c>
      <c r="T431" s="15">
        <f>SUM(Table2[[#This Row],[M4B]],Table2[[#This Row],[M4B_h]])</f>
        <v>2</v>
      </c>
    </row>
    <row r="432" spans="1:20">
      <c r="A432" s="12">
        <f>IF(Table2[[#This Row],[TT]]&lt;1,"",COUNT($A$2:$A431)+1)</f>
        <v>339</v>
      </c>
      <c r="B432" s="12" t="str">
        <f>LOWER(SUBSTITUTE(SUBSTITUTE(SUBSTITUTE(SUBSTITUTE(SUBSTITUTE(SUBSTITUTE(SUBSTITUTE(SUBSTITUTE(Table2[[#This Row],[NAMA BARANG]]," ",""),"""",""),"-",""),"/",""),"(",""),")",""),"&amp;",""),",",""))</f>
        <v>bp0908s3biru36</v>
      </c>
      <c r="C432" s="18" t="s">
        <v>487</v>
      </c>
      <c r="D432" s="19">
        <v>6</v>
      </c>
      <c r="E432" s="19" t="s">
        <v>93</v>
      </c>
      <c r="F432" s="80">
        <f>IF(Table2[[#This Row],[M5B]]="",Table2[[#This Row],[M5B_h]],SUM(Table2[[#This Row],[M5B_h]],Table2[[#This Row],[M5B]]))</f>
        <v>6</v>
      </c>
      <c r="H432" s="13" t="str">
        <f>IF(Table2[[#This Row],[M1A]]="","",Table2[[#This Row],[M1A]]-Table2[[#This Row],[AWAL]])</f>
        <v/>
      </c>
      <c r="J432" s="13" t="str">
        <f>IF(Table2[[#This Row],[M2A]]="","",SUM(Table2[[#This Row],[M2A]]-Table2[[#This Row],[M2B_h]]))</f>
        <v/>
      </c>
      <c r="L432" s="13" t="str">
        <f>IF(Table2[[#This Row],[M3A]]="","",SUM(Table2[[#This Row],[M3A]]-Table2[[#This Row],[M3B_h]]))</f>
        <v/>
      </c>
      <c r="N432" s="13" t="str">
        <f>IF(Table2[[#This Row],[M4A]]="","",SUM(Table2[[#This Row],[M4A]]-Table2[[#This Row],[M4B_h]]))</f>
        <v/>
      </c>
      <c r="O432" s="15"/>
      <c r="P432" s="15" t="str">
        <f>IF(Table2[[#This Row],[M5A]]="","",SUM(Table2[[#This Row],[M5A]]-Table2[[#This Row],[M5B_h]]))</f>
        <v/>
      </c>
      <c r="Q432" s="15">
        <f>SUM(Table2[[#This Row],[AWAL]],Table2[[#This Row],[M1B]])</f>
        <v>6</v>
      </c>
      <c r="R432" s="15">
        <f>SUM(Table2[[#This Row],[M2B]],Table2[[#This Row],[M2B_h]])</f>
        <v>6</v>
      </c>
      <c r="S432" s="15">
        <f>SUM(Table2[[#This Row],[M3B]],Table2[[#This Row],[M3B_h]])</f>
        <v>6</v>
      </c>
      <c r="T432" s="15">
        <f>SUM(Table2[[#This Row],[M4B]],Table2[[#This Row],[M4B_h]])</f>
        <v>6</v>
      </c>
    </row>
    <row r="433" spans="1:20">
      <c r="A433" s="12">
        <f>IF(Table2[[#This Row],[TT]]&lt;1,"",COUNT($A$2:$A432)+1)</f>
        <v>340</v>
      </c>
      <c r="B433" s="12" t="str">
        <f>LOWER(SUBSTITUTE(SUBSTITUTE(SUBSTITUTE(SUBSTITUTE(SUBSTITUTE(SUBSTITUTE(SUBSTITUTE(SUBSTITUTE(Table2[[#This Row],[NAMA BARANG]]," ",""),"""",""),"-",""),"/",""),"(",""),")",""),"&amp;",""),",",""))</f>
        <v>bp0929</v>
      </c>
      <c r="C433" s="18" t="s">
        <v>488</v>
      </c>
      <c r="D433" s="19">
        <v>3</v>
      </c>
      <c r="E433" s="19" t="s">
        <v>14</v>
      </c>
      <c r="F433" s="80">
        <f>IF(Table2[[#This Row],[M5B]]="",Table2[[#This Row],[M5B_h]],SUM(Table2[[#This Row],[M5B_h]],Table2[[#This Row],[M5B]]))</f>
        <v>3</v>
      </c>
      <c r="H433" s="13" t="str">
        <f>IF(Table2[[#This Row],[M1A]]="","",Table2[[#This Row],[M1A]]-Table2[[#This Row],[AWAL]])</f>
        <v/>
      </c>
      <c r="J433" s="13" t="str">
        <f>IF(Table2[[#This Row],[M2A]]="","",SUM(Table2[[#This Row],[M2A]]-Table2[[#This Row],[M2B_h]]))</f>
        <v/>
      </c>
      <c r="L433" s="13" t="str">
        <f>IF(Table2[[#This Row],[M3A]]="","",SUM(Table2[[#This Row],[M3A]]-Table2[[#This Row],[M3B_h]]))</f>
        <v/>
      </c>
      <c r="N433" s="13" t="str">
        <f>IF(Table2[[#This Row],[M4A]]="","",SUM(Table2[[#This Row],[M4A]]-Table2[[#This Row],[M4B_h]]))</f>
        <v/>
      </c>
      <c r="O433" s="15"/>
      <c r="P433" s="15" t="str">
        <f>IF(Table2[[#This Row],[M5A]]="","",SUM(Table2[[#This Row],[M5A]]-Table2[[#This Row],[M5B_h]]))</f>
        <v/>
      </c>
      <c r="Q433" s="15">
        <f>SUM(Table2[[#This Row],[AWAL]],Table2[[#This Row],[M1B]])</f>
        <v>3</v>
      </c>
      <c r="R433" s="15">
        <f>SUM(Table2[[#This Row],[M2B]],Table2[[#This Row],[M2B_h]])</f>
        <v>3</v>
      </c>
      <c r="S433" s="15">
        <f>SUM(Table2[[#This Row],[M3B]],Table2[[#This Row],[M3B_h]])</f>
        <v>3</v>
      </c>
      <c r="T433" s="15">
        <f>SUM(Table2[[#This Row],[M4B]],Table2[[#This Row],[M4B_h]])</f>
        <v>3</v>
      </c>
    </row>
    <row r="434" spans="1:20">
      <c r="A434" s="12">
        <f>IF(Table2[[#This Row],[TT]]&lt;1,"",COUNT($A$2:$A433)+1)</f>
        <v>341</v>
      </c>
      <c r="B434" s="12" t="str">
        <f>LOWER(SUBSTITUTE(SUBSTITUTE(SUBSTITUTE(SUBSTITUTE(SUBSTITUTE(SUBSTITUTE(SUBSTITUTE(SUBSTITUTE(Table2[[#This Row],[NAMA BARANG]]," ",""),"""",""),"-",""),"/",""),"(",""),")",""),"&amp;",""),",",""))</f>
        <v>bp10wsmurf14wsmurf1</v>
      </c>
      <c r="C434" s="18" t="s">
        <v>489</v>
      </c>
      <c r="D434" s="19">
        <v>1</v>
      </c>
      <c r="E434" s="19" t="s">
        <v>67</v>
      </c>
      <c r="F434" s="80">
        <f>IF(Table2[[#This Row],[M5B]]="",Table2[[#This Row],[M5B_h]],SUM(Table2[[#This Row],[M5B_h]],Table2[[#This Row],[M5B]]))</f>
        <v>1</v>
      </c>
      <c r="H434" s="13" t="str">
        <f>IF(Table2[[#This Row],[M1A]]="","",Table2[[#This Row],[M1A]]-Table2[[#This Row],[AWAL]])</f>
        <v/>
      </c>
      <c r="J434" s="13" t="str">
        <f>IF(Table2[[#This Row],[M2A]]="","",SUM(Table2[[#This Row],[M2A]]-Table2[[#This Row],[M2B_h]]))</f>
        <v/>
      </c>
      <c r="L434" s="13" t="str">
        <f>IF(Table2[[#This Row],[M3A]]="","",SUM(Table2[[#This Row],[M3A]]-Table2[[#This Row],[M3B_h]]))</f>
        <v/>
      </c>
      <c r="N434" s="13" t="str">
        <f>IF(Table2[[#This Row],[M4A]]="","",SUM(Table2[[#This Row],[M4A]]-Table2[[#This Row],[M4B_h]]))</f>
        <v/>
      </c>
      <c r="O434" s="15"/>
      <c r="P434" s="15" t="str">
        <f>IF(Table2[[#This Row],[M5A]]="","",SUM(Table2[[#This Row],[M5A]]-Table2[[#This Row],[M5B_h]]))</f>
        <v/>
      </c>
      <c r="Q434" s="15">
        <f>SUM(Table2[[#This Row],[AWAL]],Table2[[#This Row],[M1B]])</f>
        <v>1</v>
      </c>
      <c r="R434" s="15">
        <f>SUM(Table2[[#This Row],[M2B]],Table2[[#This Row],[M2B_h]])</f>
        <v>1</v>
      </c>
      <c r="S434" s="15">
        <f>SUM(Table2[[#This Row],[M3B]],Table2[[#This Row],[M3B_h]])</f>
        <v>1</v>
      </c>
      <c r="T434" s="15">
        <f>SUM(Table2[[#This Row],[M4B]],Table2[[#This Row],[M4B_h]])</f>
        <v>1</v>
      </c>
    </row>
    <row r="435" spans="1:20">
      <c r="A435" s="12">
        <f>IF(Table2[[#This Row],[TT]]&lt;1,"",COUNT($A$2:$A434)+1)</f>
        <v>342</v>
      </c>
      <c r="B435" s="12" t="str">
        <f>LOWER(SUBSTITUTE(SUBSTITUTE(SUBSTITUTE(SUBSTITUTE(SUBSTITUTE(SUBSTITUTE(SUBSTITUTE(SUBSTITUTE(Table2[[#This Row],[NAMA BARANG]]," ",""),"""",""),"-",""),"/",""),"(",""),")",""),"&amp;",""),",",""))</f>
        <v>bp1120kaki</v>
      </c>
      <c r="C435" s="18" t="s">
        <v>490</v>
      </c>
      <c r="D435" s="19">
        <v>5</v>
      </c>
      <c r="E435" s="19" t="s">
        <v>14</v>
      </c>
      <c r="F435" s="80">
        <f>IF(Table2[[#This Row],[M5B]]="",Table2[[#This Row],[M5B_h]],SUM(Table2[[#This Row],[M5B_h]],Table2[[#This Row],[M5B]]))</f>
        <v>5</v>
      </c>
      <c r="H435" s="13" t="str">
        <f>IF(Table2[[#This Row],[M1A]]="","",Table2[[#This Row],[M1A]]-Table2[[#This Row],[AWAL]])</f>
        <v/>
      </c>
      <c r="J435" s="13" t="str">
        <f>IF(Table2[[#This Row],[M2A]]="","",SUM(Table2[[#This Row],[M2A]]-Table2[[#This Row],[M2B_h]]))</f>
        <v/>
      </c>
      <c r="L435" s="13" t="str">
        <f>IF(Table2[[#This Row],[M3A]]="","",SUM(Table2[[#This Row],[M3A]]-Table2[[#This Row],[M3B_h]]))</f>
        <v/>
      </c>
      <c r="N435" s="13" t="str">
        <f>IF(Table2[[#This Row],[M4A]]="","",SUM(Table2[[#This Row],[M4A]]-Table2[[#This Row],[M4B_h]]))</f>
        <v/>
      </c>
      <c r="O435" s="15"/>
      <c r="P435" s="15" t="str">
        <f>IF(Table2[[#This Row],[M5A]]="","",SUM(Table2[[#This Row],[M5A]]-Table2[[#This Row],[M5B_h]]))</f>
        <v/>
      </c>
      <c r="Q435" s="15">
        <f>SUM(Table2[[#This Row],[AWAL]],Table2[[#This Row],[M1B]])</f>
        <v>5</v>
      </c>
      <c r="R435" s="15">
        <f>SUM(Table2[[#This Row],[M2B]],Table2[[#This Row],[M2B_h]])</f>
        <v>5</v>
      </c>
      <c r="S435" s="15">
        <f>SUM(Table2[[#This Row],[M3B]],Table2[[#This Row],[M3B_h]])</f>
        <v>5</v>
      </c>
      <c r="T435" s="15">
        <f>SUM(Table2[[#This Row],[M4B]],Table2[[#This Row],[M4B_h]])</f>
        <v>5</v>
      </c>
    </row>
    <row r="436" spans="1:20">
      <c r="A436" s="12">
        <f>IF(Table2[[#This Row],[TT]]&lt;1,"",COUNT($A$2:$A435)+1)</f>
        <v>343</v>
      </c>
      <c r="B436" s="12" t="str">
        <f>LOWER(SUBSTITUTE(SUBSTITUTE(SUBSTITUTE(SUBSTITUTE(SUBSTITUTE(SUBSTITUTE(SUBSTITUTE(SUBSTITUTE(Table2[[#This Row],[NAMA BARANG]]," ",""),"""",""),"-",""),"/",""),"(",""),")",""),"&amp;",""),",",""))</f>
        <v>bp11636</v>
      </c>
      <c r="C436" s="18" t="s">
        <v>491</v>
      </c>
      <c r="D436" s="19">
        <v>6</v>
      </c>
      <c r="E436" s="19" t="s">
        <v>202</v>
      </c>
      <c r="F436" s="80">
        <f>IF(Table2[[#This Row],[M5B]]="",Table2[[#This Row],[M5B_h]],SUM(Table2[[#This Row],[M5B_h]],Table2[[#This Row],[M5B]]))</f>
        <v>6</v>
      </c>
      <c r="H436" s="13" t="str">
        <f>IF(Table2[[#This Row],[M1A]]="","",Table2[[#This Row],[M1A]]-Table2[[#This Row],[AWAL]])</f>
        <v/>
      </c>
      <c r="J436" s="13" t="str">
        <f>IF(Table2[[#This Row],[M2A]]="","",SUM(Table2[[#This Row],[M2A]]-Table2[[#This Row],[M2B_h]]))</f>
        <v/>
      </c>
      <c r="L436" s="13" t="str">
        <f>IF(Table2[[#This Row],[M3A]]="","",SUM(Table2[[#This Row],[M3A]]-Table2[[#This Row],[M3B_h]]))</f>
        <v/>
      </c>
      <c r="N436" s="13" t="str">
        <f>IF(Table2[[#This Row],[M4A]]="","",SUM(Table2[[#This Row],[M4A]]-Table2[[#This Row],[M4B_h]]))</f>
        <v/>
      </c>
      <c r="O436" s="15"/>
      <c r="P436" s="15" t="str">
        <f>IF(Table2[[#This Row],[M5A]]="","",SUM(Table2[[#This Row],[M5A]]-Table2[[#This Row],[M5B_h]]))</f>
        <v/>
      </c>
      <c r="Q436" s="15">
        <f>SUM(Table2[[#This Row],[AWAL]],Table2[[#This Row],[M1B]])</f>
        <v>6</v>
      </c>
      <c r="R436" s="15">
        <f>SUM(Table2[[#This Row],[M2B]],Table2[[#This Row],[M2B_h]])</f>
        <v>6</v>
      </c>
      <c r="S436" s="15">
        <f>SUM(Table2[[#This Row],[M3B]],Table2[[#This Row],[M3B_h]])</f>
        <v>6</v>
      </c>
      <c r="T436" s="15">
        <f>SUM(Table2[[#This Row],[M4B]],Table2[[#This Row],[M4B_h]])</f>
        <v>6</v>
      </c>
    </row>
    <row r="437" spans="1:20">
      <c r="A437" s="12">
        <f>IF(Table2[[#This Row],[TT]]&lt;1,"",COUNT($A$2:$A436)+1)</f>
        <v>344</v>
      </c>
      <c r="B437" s="12" t="str">
        <f>LOWER(SUBSTITUTE(SUBSTITUTE(SUBSTITUTE(SUBSTITUTE(SUBSTITUTE(SUBSTITUTE(SUBSTITUTE(SUBSTITUTE(Table2[[#This Row],[NAMA BARANG]]," ",""),"""",""),"-",""),"/",""),"(",""),")",""),"&amp;",""),",",""))</f>
        <v>bp12onoffmmouse</v>
      </c>
      <c r="C437" s="18" t="s">
        <v>492</v>
      </c>
      <c r="D437" s="19">
        <v>5</v>
      </c>
      <c r="E437" s="19" t="s">
        <v>121</v>
      </c>
      <c r="F437" s="80">
        <f>IF(Table2[[#This Row],[M5B]]="",Table2[[#This Row],[M5B_h]],SUM(Table2[[#This Row],[M5B_h]],Table2[[#This Row],[M5B]]))</f>
        <v>5</v>
      </c>
      <c r="H437" s="13" t="str">
        <f>IF(Table2[[#This Row],[M1A]]="","",Table2[[#This Row],[M1A]]-Table2[[#This Row],[AWAL]])</f>
        <v/>
      </c>
      <c r="J437" s="13" t="str">
        <f>IF(Table2[[#This Row],[M2A]]="","",SUM(Table2[[#This Row],[M2A]]-Table2[[#This Row],[M2B_h]]))</f>
        <v/>
      </c>
      <c r="L437" s="13" t="str">
        <f>IF(Table2[[#This Row],[M3A]]="","",SUM(Table2[[#This Row],[M3A]]-Table2[[#This Row],[M3B_h]]))</f>
        <v/>
      </c>
      <c r="N437" s="13" t="str">
        <f>IF(Table2[[#This Row],[M4A]]="","",SUM(Table2[[#This Row],[M4A]]-Table2[[#This Row],[M4B_h]]))</f>
        <v/>
      </c>
      <c r="O437" s="15"/>
      <c r="P437" s="15" t="str">
        <f>IF(Table2[[#This Row],[M5A]]="","",SUM(Table2[[#This Row],[M5A]]-Table2[[#This Row],[M5B_h]]))</f>
        <v/>
      </c>
      <c r="Q437" s="15">
        <f>SUM(Table2[[#This Row],[AWAL]],Table2[[#This Row],[M1B]])</f>
        <v>5</v>
      </c>
      <c r="R437" s="15">
        <f>SUM(Table2[[#This Row],[M2B]],Table2[[#This Row],[M2B_h]])</f>
        <v>5</v>
      </c>
      <c r="S437" s="15">
        <f>SUM(Table2[[#This Row],[M3B]],Table2[[#This Row],[M3B_h]])</f>
        <v>5</v>
      </c>
      <c r="T437" s="15">
        <f>SUM(Table2[[#This Row],[M4B]],Table2[[#This Row],[M4B_h]])</f>
        <v>5</v>
      </c>
    </row>
    <row r="438" spans="1:20">
      <c r="A438" s="12">
        <f>IF(Table2[[#This Row],[TT]]&lt;1,"",COUNT($A$2:$A437)+1)</f>
        <v>345</v>
      </c>
      <c r="B438" s="12" t="str">
        <f>LOWER(SUBSTITUTE(SUBSTITUTE(SUBSTITUTE(SUBSTITUTE(SUBSTITUTE(SUBSTITUTE(SUBSTITUTE(SUBSTITUTE(Table2[[#This Row],[NAMA BARANG]]," ",""),"""",""),"-",""),"/",""),"(",""),")",""),"&amp;",""),",",""))</f>
        <v>bp1890jamur</v>
      </c>
      <c r="C438" s="18" t="s">
        <v>493</v>
      </c>
      <c r="D438" s="19">
        <v>3</v>
      </c>
      <c r="E438" s="19" t="s">
        <v>494</v>
      </c>
      <c r="F438" s="80">
        <f>IF(Table2[[#This Row],[M5B]]="",Table2[[#This Row],[M5B_h]],SUM(Table2[[#This Row],[M5B_h]],Table2[[#This Row],[M5B]]))</f>
        <v>3</v>
      </c>
      <c r="H438" s="13" t="str">
        <f>IF(Table2[[#This Row],[M1A]]="","",Table2[[#This Row],[M1A]]-Table2[[#This Row],[AWAL]])</f>
        <v/>
      </c>
      <c r="J438" s="13" t="str">
        <f>IF(Table2[[#This Row],[M2A]]="","",SUM(Table2[[#This Row],[M2A]]-Table2[[#This Row],[M2B_h]]))</f>
        <v/>
      </c>
      <c r="L438" s="13" t="str">
        <f>IF(Table2[[#This Row],[M3A]]="","",SUM(Table2[[#This Row],[M3A]]-Table2[[#This Row],[M3B_h]]))</f>
        <v/>
      </c>
      <c r="N438" s="13" t="str">
        <f>IF(Table2[[#This Row],[M4A]]="","",SUM(Table2[[#This Row],[M4A]]-Table2[[#This Row],[M4B_h]]))</f>
        <v/>
      </c>
      <c r="O438" s="15"/>
      <c r="P438" s="15" t="str">
        <f>IF(Table2[[#This Row],[M5A]]="","",SUM(Table2[[#This Row],[M5A]]-Table2[[#This Row],[M5B_h]]))</f>
        <v/>
      </c>
      <c r="Q438" s="15">
        <f>SUM(Table2[[#This Row],[AWAL]],Table2[[#This Row],[M1B]])</f>
        <v>3</v>
      </c>
      <c r="R438" s="15">
        <f>SUM(Table2[[#This Row],[M2B]],Table2[[#This Row],[M2B_h]])</f>
        <v>3</v>
      </c>
      <c r="S438" s="15">
        <f>SUM(Table2[[#This Row],[M3B]],Table2[[#This Row],[M3B_h]])</f>
        <v>3</v>
      </c>
      <c r="T438" s="15">
        <f>SUM(Table2[[#This Row],[M4B]],Table2[[#This Row],[M4B_h]])</f>
        <v>3</v>
      </c>
    </row>
    <row r="439" spans="1:20">
      <c r="A439" s="12">
        <f>IF(Table2[[#This Row],[TT]]&lt;1,"",COUNT($A$2:$A438)+1)</f>
        <v>346</v>
      </c>
      <c r="B439" s="12" t="str">
        <f>LOWER(SUBSTITUTE(SUBSTITUTE(SUBSTITUTE(SUBSTITUTE(SUBSTITUTE(SUBSTITUTE(SUBSTITUTE(SUBSTITUTE(Table2[[#This Row],[NAMA BARANG]]," ",""),"""",""),"-",""),"/",""),"(",""),")",""),"&amp;",""),",",""))</f>
        <v>bp2028</v>
      </c>
      <c r="C439" s="18" t="s">
        <v>495</v>
      </c>
      <c r="D439" s="19">
        <v>3</v>
      </c>
      <c r="E439" s="19" t="s">
        <v>14</v>
      </c>
      <c r="F439" s="80">
        <f>IF(Table2[[#This Row],[M5B]]="",Table2[[#This Row],[M5B_h]],SUM(Table2[[#This Row],[M5B_h]],Table2[[#This Row],[M5B]]))</f>
        <v>3</v>
      </c>
      <c r="H439" s="13" t="str">
        <f>IF(Table2[[#This Row],[M1A]]="","",Table2[[#This Row],[M1A]]-Table2[[#This Row],[AWAL]])</f>
        <v/>
      </c>
      <c r="J439" s="13" t="str">
        <f>IF(Table2[[#This Row],[M2A]]="","",SUM(Table2[[#This Row],[M2A]]-Table2[[#This Row],[M2B_h]]))</f>
        <v/>
      </c>
      <c r="L439" s="13" t="str">
        <f>IF(Table2[[#This Row],[M3A]]="","",SUM(Table2[[#This Row],[M3A]]-Table2[[#This Row],[M3B_h]]))</f>
        <v/>
      </c>
      <c r="N439" s="13" t="str">
        <f>IF(Table2[[#This Row],[M4A]]="","",SUM(Table2[[#This Row],[M4A]]-Table2[[#This Row],[M4B_h]]))</f>
        <v/>
      </c>
      <c r="O439" s="15"/>
      <c r="P439" s="15" t="str">
        <f>IF(Table2[[#This Row],[M5A]]="","",SUM(Table2[[#This Row],[M5A]]-Table2[[#This Row],[M5B_h]]))</f>
        <v/>
      </c>
      <c r="Q439" s="15">
        <f>SUM(Table2[[#This Row],[AWAL]],Table2[[#This Row],[M1B]])</f>
        <v>3</v>
      </c>
      <c r="R439" s="15">
        <f>SUM(Table2[[#This Row],[M2B]],Table2[[#This Row],[M2B_h]])</f>
        <v>3</v>
      </c>
      <c r="S439" s="15">
        <f>SUM(Table2[[#This Row],[M3B]],Table2[[#This Row],[M3B_h]])</f>
        <v>3</v>
      </c>
      <c r="T439" s="15">
        <f>SUM(Table2[[#This Row],[M4B]],Table2[[#This Row],[M4B_h]])</f>
        <v>3</v>
      </c>
    </row>
    <row r="440" spans="1:20">
      <c r="A440" s="12">
        <f>IF(Table2[[#This Row],[TT]]&lt;1,"",COUNT($A$2:$A439)+1)</f>
        <v>347</v>
      </c>
      <c r="B440" s="12" t="str">
        <f>LOWER(SUBSTITUTE(SUBSTITUTE(SUBSTITUTE(SUBSTITUTE(SUBSTITUTE(SUBSTITUTE(SUBSTITUTE(SUBSTITUTE(Table2[[#This Row],[NAMA BARANG]]," ",""),"""",""),"-",""),"/",""),"(",""),")",""),"&amp;",""),",",""))</f>
        <v>bp2313</v>
      </c>
      <c r="C440" s="18" t="s">
        <v>496</v>
      </c>
      <c r="D440" s="19">
        <v>1</v>
      </c>
      <c r="E440" s="19" t="s">
        <v>14</v>
      </c>
      <c r="F440" s="80">
        <f>IF(Table2[[#This Row],[M5B]]="",Table2[[#This Row],[M5B_h]],SUM(Table2[[#This Row],[M5B_h]],Table2[[#This Row],[M5B]]))</f>
        <v>1</v>
      </c>
      <c r="H440" s="13" t="str">
        <f>IF(Table2[[#This Row],[M1A]]="","",Table2[[#This Row],[M1A]]-Table2[[#This Row],[AWAL]])</f>
        <v/>
      </c>
      <c r="J440" s="13" t="str">
        <f>IF(Table2[[#This Row],[M2A]]="","",SUM(Table2[[#This Row],[M2A]]-Table2[[#This Row],[M2B_h]]))</f>
        <v/>
      </c>
      <c r="L440" s="13" t="str">
        <f>IF(Table2[[#This Row],[M3A]]="","",SUM(Table2[[#This Row],[M3A]]-Table2[[#This Row],[M3B_h]]))</f>
        <v/>
      </c>
      <c r="N440" s="13" t="str">
        <f>IF(Table2[[#This Row],[M4A]]="","",SUM(Table2[[#This Row],[M4A]]-Table2[[#This Row],[M4B_h]]))</f>
        <v/>
      </c>
      <c r="O440" s="15"/>
      <c r="P440" s="15" t="str">
        <f>IF(Table2[[#This Row],[M5A]]="","",SUM(Table2[[#This Row],[M5A]]-Table2[[#This Row],[M5B_h]]))</f>
        <v/>
      </c>
      <c r="Q440" s="15">
        <f>SUM(Table2[[#This Row],[AWAL]],Table2[[#This Row],[M1B]])</f>
        <v>1</v>
      </c>
      <c r="R440" s="15">
        <f>SUM(Table2[[#This Row],[M2B]],Table2[[#This Row],[M2B_h]])</f>
        <v>1</v>
      </c>
      <c r="S440" s="15">
        <f>SUM(Table2[[#This Row],[M3B]],Table2[[#This Row],[M3B_h]])</f>
        <v>1</v>
      </c>
      <c r="T440" s="15">
        <f>SUM(Table2[[#This Row],[M4B]],Table2[[#This Row],[M4B_h]])</f>
        <v>1</v>
      </c>
    </row>
    <row r="441" spans="1:20">
      <c r="A441" s="12">
        <f>IF(Table2[[#This Row],[TT]]&lt;1,"",COUNT($A$2:$A440)+1)</f>
        <v>348</v>
      </c>
      <c r="B441" s="12" t="str">
        <f>LOWER(SUBSTITUTE(SUBSTITUTE(SUBSTITUTE(SUBSTITUTE(SUBSTITUTE(SUBSTITUTE(SUBSTITUTE(SUBSTITUTE(Table2[[#This Row],[NAMA BARANG]]," ",""),"""",""),"-",""),"/",""),"(",""),")",""),"&amp;",""),",",""))</f>
        <v>bp2319198093</v>
      </c>
      <c r="C441" s="18" t="s">
        <v>497</v>
      </c>
      <c r="D441" s="19">
        <v>4</v>
      </c>
      <c r="E441" s="19" t="s">
        <v>14</v>
      </c>
      <c r="F441" s="80">
        <f>IF(Table2[[#This Row],[M5B]]="",Table2[[#This Row],[M5B_h]],SUM(Table2[[#This Row],[M5B_h]],Table2[[#This Row],[M5B]]))</f>
        <v>4</v>
      </c>
      <c r="H441" s="13" t="str">
        <f>IF(Table2[[#This Row],[M1A]]="","",Table2[[#This Row],[M1A]]-Table2[[#This Row],[AWAL]])</f>
        <v/>
      </c>
      <c r="J441" s="13" t="str">
        <f>IF(Table2[[#This Row],[M2A]]="","",SUM(Table2[[#This Row],[M2A]]-Table2[[#This Row],[M2B_h]]))</f>
        <v/>
      </c>
      <c r="L441" s="13" t="str">
        <f>IF(Table2[[#This Row],[M3A]]="","",SUM(Table2[[#This Row],[M3A]]-Table2[[#This Row],[M3B_h]]))</f>
        <v/>
      </c>
      <c r="N441" s="13" t="str">
        <f>IF(Table2[[#This Row],[M4A]]="","",SUM(Table2[[#This Row],[M4A]]-Table2[[#This Row],[M4B_h]]))</f>
        <v/>
      </c>
      <c r="O441" s="15"/>
      <c r="P441" s="15" t="str">
        <f>IF(Table2[[#This Row],[M5A]]="","",SUM(Table2[[#This Row],[M5A]]-Table2[[#This Row],[M5B_h]]))</f>
        <v/>
      </c>
      <c r="Q441" s="15">
        <f>SUM(Table2[[#This Row],[AWAL]],Table2[[#This Row],[M1B]])</f>
        <v>4</v>
      </c>
      <c r="R441" s="15">
        <f>SUM(Table2[[#This Row],[M2B]],Table2[[#This Row],[M2B_h]])</f>
        <v>4</v>
      </c>
      <c r="S441" s="15">
        <f>SUM(Table2[[#This Row],[M3B]],Table2[[#This Row],[M3B_h]])</f>
        <v>4</v>
      </c>
      <c r="T441" s="15">
        <f>SUM(Table2[[#This Row],[M4B]],Table2[[#This Row],[M4B_h]])</f>
        <v>4</v>
      </c>
    </row>
    <row r="442" spans="1:20">
      <c r="A442" s="12">
        <f>IF(Table2[[#This Row],[TT]]&lt;1,"",COUNT($A$2:$A441)+1)</f>
        <v>349</v>
      </c>
      <c r="B442" s="12" t="str">
        <f>LOWER(SUBSTITUTE(SUBSTITUTE(SUBSTITUTE(SUBSTITUTE(SUBSTITUTE(SUBSTITUTE(SUBSTITUTE(SUBSTITUTE(Table2[[#This Row],[NAMA BARANG]]," ",""),"""",""),"-",""),"/",""),"(",""),")",""),"&amp;",""),",",""))</f>
        <v>bp23251</v>
      </c>
      <c r="C442" s="18" t="s">
        <v>498</v>
      </c>
      <c r="D442" s="19">
        <v>1</v>
      </c>
      <c r="E442" s="19" t="s">
        <v>14</v>
      </c>
      <c r="F442" s="80">
        <f>IF(Table2[[#This Row],[M5B]]="",Table2[[#This Row],[M5B_h]],SUM(Table2[[#This Row],[M5B_h]],Table2[[#This Row],[M5B]]))</f>
        <v>1</v>
      </c>
      <c r="H442" s="13" t="str">
        <f>IF(Table2[[#This Row],[M1A]]="","",Table2[[#This Row],[M1A]]-Table2[[#This Row],[AWAL]])</f>
        <v/>
      </c>
      <c r="J442" s="13" t="str">
        <f>IF(Table2[[#This Row],[M2A]]="","",SUM(Table2[[#This Row],[M2A]]-Table2[[#This Row],[M2B_h]]))</f>
        <v/>
      </c>
      <c r="L442" s="13" t="str">
        <f>IF(Table2[[#This Row],[M3A]]="","",SUM(Table2[[#This Row],[M3A]]-Table2[[#This Row],[M3B_h]]))</f>
        <v/>
      </c>
      <c r="N442" s="13" t="str">
        <f>IF(Table2[[#This Row],[M4A]]="","",SUM(Table2[[#This Row],[M4A]]-Table2[[#This Row],[M4B_h]]))</f>
        <v/>
      </c>
      <c r="O442" s="15"/>
      <c r="P442" s="15" t="str">
        <f>IF(Table2[[#This Row],[M5A]]="","",SUM(Table2[[#This Row],[M5A]]-Table2[[#This Row],[M5B_h]]))</f>
        <v/>
      </c>
      <c r="Q442" s="15">
        <f>SUM(Table2[[#This Row],[AWAL]],Table2[[#This Row],[M1B]])</f>
        <v>1</v>
      </c>
      <c r="R442" s="15">
        <f>SUM(Table2[[#This Row],[M2B]],Table2[[#This Row],[M2B_h]])</f>
        <v>1</v>
      </c>
      <c r="S442" s="15">
        <f>SUM(Table2[[#This Row],[M3B]],Table2[[#This Row],[M3B_h]])</f>
        <v>1</v>
      </c>
      <c r="T442" s="15">
        <f>SUM(Table2[[#This Row],[M4B]],Table2[[#This Row],[M4B_h]])</f>
        <v>1</v>
      </c>
    </row>
    <row r="443" spans="1:20">
      <c r="A443" s="12">
        <f>IF(Table2[[#This Row],[TT]]&lt;1,"",COUNT($A$2:$A442)+1)</f>
        <v>350</v>
      </c>
      <c r="B443" s="12" t="str">
        <f>LOWER(SUBSTITUTE(SUBSTITUTE(SUBSTITUTE(SUBSTITUTE(SUBSTITUTE(SUBSTITUTE(SUBSTITUTE(SUBSTITUTE(Table2[[#This Row],[NAMA BARANG]]," ",""),"""",""),"-",""),"/",""),"(",""),")",""),"&amp;",""),",",""))</f>
        <v>bp2326299283</v>
      </c>
      <c r="C443" s="18" t="s">
        <v>499</v>
      </c>
      <c r="D443" s="19">
        <v>5</v>
      </c>
      <c r="E443" s="29" t="s">
        <v>14</v>
      </c>
      <c r="F443" s="80">
        <f>IF(Table2[[#This Row],[M5B]]="",Table2[[#This Row],[M5B_h]],SUM(Table2[[#This Row],[M5B_h]],Table2[[#This Row],[M5B]]))</f>
        <v>5</v>
      </c>
      <c r="H443" s="13" t="str">
        <f>IF(Table2[[#This Row],[M1A]]="","",Table2[[#This Row],[M1A]]-Table2[[#This Row],[AWAL]])</f>
        <v/>
      </c>
      <c r="J443" s="13" t="str">
        <f>IF(Table2[[#This Row],[M2A]]="","",SUM(Table2[[#This Row],[M2A]]-Table2[[#This Row],[M2B_h]]))</f>
        <v/>
      </c>
      <c r="L443" s="13" t="str">
        <f>IF(Table2[[#This Row],[M3A]]="","",SUM(Table2[[#This Row],[M3A]]-Table2[[#This Row],[M3B_h]]))</f>
        <v/>
      </c>
      <c r="N443" s="13" t="str">
        <f>IF(Table2[[#This Row],[M4A]]="","",SUM(Table2[[#This Row],[M4A]]-Table2[[#This Row],[M4B_h]]))</f>
        <v/>
      </c>
      <c r="O443" s="15"/>
      <c r="P443" s="15" t="str">
        <f>IF(Table2[[#This Row],[M5A]]="","",SUM(Table2[[#This Row],[M5A]]-Table2[[#This Row],[M5B_h]]))</f>
        <v/>
      </c>
      <c r="Q443" s="15">
        <f>SUM(Table2[[#This Row],[AWAL]],Table2[[#This Row],[M1B]])</f>
        <v>5</v>
      </c>
      <c r="R443" s="15">
        <f>SUM(Table2[[#This Row],[M2B]],Table2[[#This Row],[M2B_h]])</f>
        <v>5</v>
      </c>
      <c r="S443" s="15">
        <f>SUM(Table2[[#This Row],[M3B]],Table2[[#This Row],[M3B_h]])</f>
        <v>5</v>
      </c>
      <c r="T443" s="15">
        <f>SUM(Table2[[#This Row],[M4B]],Table2[[#This Row],[M4B_h]])</f>
        <v>5</v>
      </c>
    </row>
    <row r="444" spans="1:20">
      <c r="A444" s="12">
        <f>IF(Table2[[#This Row],[TT]]&lt;1,"",COUNT($A$2:$A443)+1)</f>
        <v>351</v>
      </c>
      <c r="B444" s="12" t="str">
        <f>LOWER(SUBSTITUTE(SUBSTITUTE(SUBSTITUTE(SUBSTITUTE(SUBSTITUTE(SUBSTITUTE(SUBSTITUTE(SUBSTITUTE(Table2[[#This Row],[NAMA BARANG]]," ",""),"""",""),"-",""),"/",""),"(",""),")",""),"&amp;",""),",",""))</f>
        <v>bp25001</v>
      </c>
      <c r="C444" s="18" t="s">
        <v>500</v>
      </c>
      <c r="D444" s="19">
        <v>5</v>
      </c>
      <c r="E444" s="29" t="s">
        <v>494</v>
      </c>
      <c r="F444" s="80">
        <f>IF(Table2[[#This Row],[M5B]]="",Table2[[#This Row],[M5B_h]],SUM(Table2[[#This Row],[M5B_h]],Table2[[#This Row],[M5B]]))</f>
        <v>5</v>
      </c>
      <c r="H444" s="13" t="str">
        <f>IF(Table2[[#This Row],[M1A]]="","",Table2[[#This Row],[M1A]]-Table2[[#This Row],[AWAL]])</f>
        <v/>
      </c>
      <c r="J444" s="13" t="str">
        <f>IF(Table2[[#This Row],[M2A]]="","",SUM(Table2[[#This Row],[M2A]]-Table2[[#This Row],[M2B_h]]))</f>
        <v/>
      </c>
      <c r="L444" s="13" t="str">
        <f>IF(Table2[[#This Row],[M3A]]="","",SUM(Table2[[#This Row],[M3A]]-Table2[[#This Row],[M3B_h]]))</f>
        <v/>
      </c>
      <c r="N444" s="13" t="str">
        <f>IF(Table2[[#This Row],[M4A]]="","",SUM(Table2[[#This Row],[M4A]]-Table2[[#This Row],[M4B_h]]))</f>
        <v/>
      </c>
      <c r="O444" s="15"/>
      <c r="P444" s="15" t="str">
        <f>IF(Table2[[#This Row],[M5A]]="","",SUM(Table2[[#This Row],[M5A]]-Table2[[#This Row],[M5B_h]]))</f>
        <v/>
      </c>
      <c r="Q444" s="15">
        <f>SUM(Table2[[#This Row],[AWAL]],Table2[[#This Row],[M1B]])</f>
        <v>5</v>
      </c>
      <c r="R444" s="15">
        <f>SUM(Table2[[#This Row],[M2B]],Table2[[#This Row],[M2B_h]])</f>
        <v>5</v>
      </c>
      <c r="S444" s="15">
        <f>SUM(Table2[[#This Row],[M3B]],Table2[[#This Row],[M3B_h]])</f>
        <v>5</v>
      </c>
      <c r="T444" s="15">
        <f>SUM(Table2[[#This Row],[M4B]],Table2[[#This Row],[M4B_h]])</f>
        <v>5</v>
      </c>
    </row>
    <row r="445" spans="1:20">
      <c r="A445" s="12">
        <f>IF(Table2[[#This Row],[TT]]&lt;1,"",COUNT($A$2:$A444)+1)</f>
        <v>352</v>
      </c>
      <c r="B445" s="12" t="str">
        <f>LOWER(SUBSTITUTE(SUBSTITUTE(SUBSTITUTE(SUBSTITUTE(SUBSTITUTE(SUBSTITUTE(SUBSTITUTE(SUBSTITUTE(Table2[[#This Row],[NAMA BARANG]]," ",""),"""",""),"-",""),"/",""),"(",""),")",""),"&amp;",""),",",""))</f>
        <v>bp25001</v>
      </c>
      <c r="C445" s="25" t="s">
        <v>500</v>
      </c>
      <c r="D445" s="26">
        <v>5</v>
      </c>
      <c r="E445" s="26" t="s">
        <v>67</v>
      </c>
      <c r="F445" s="80">
        <f>IF(Table2[[#This Row],[M5B]]="",Table2[[#This Row],[M5B_h]],SUM(Table2[[#This Row],[M5B_h]],Table2[[#This Row],[M5B]]))</f>
        <v>5</v>
      </c>
      <c r="H445" s="13" t="str">
        <f>IF(Table2[[#This Row],[M1A]]="","",Table2[[#This Row],[M1A]]-Table2[[#This Row],[AWAL]])</f>
        <v/>
      </c>
      <c r="J445" s="13" t="str">
        <f>IF(Table2[[#This Row],[M2A]]="","",SUM(Table2[[#This Row],[M2A]]-Table2[[#This Row],[M2B_h]]))</f>
        <v/>
      </c>
      <c r="L445" s="13" t="str">
        <f>IF(Table2[[#This Row],[M3A]]="","",SUM(Table2[[#This Row],[M3A]]-Table2[[#This Row],[M3B_h]]))</f>
        <v/>
      </c>
      <c r="N445" s="13" t="str">
        <f>IF(Table2[[#This Row],[M4A]]="","",SUM(Table2[[#This Row],[M4A]]-Table2[[#This Row],[M4B_h]]))</f>
        <v/>
      </c>
      <c r="O445" s="15"/>
      <c r="P445" s="15" t="str">
        <f>IF(Table2[[#This Row],[M5A]]="","",SUM(Table2[[#This Row],[M5A]]-Table2[[#This Row],[M5B_h]]))</f>
        <v/>
      </c>
      <c r="Q445" s="15">
        <f>SUM(Table2[[#This Row],[AWAL]],Table2[[#This Row],[M1B]])</f>
        <v>5</v>
      </c>
      <c r="R445" s="15">
        <f>SUM(Table2[[#This Row],[M2B]],Table2[[#This Row],[M2B_h]])</f>
        <v>5</v>
      </c>
      <c r="S445" s="15">
        <f>SUM(Table2[[#This Row],[M3B]],Table2[[#This Row],[M3B_h]])</f>
        <v>5</v>
      </c>
      <c r="T445" s="15">
        <f>SUM(Table2[[#This Row],[M4B]],Table2[[#This Row],[M4B_h]])</f>
        <v>5</v>
      </c>
    </row>
    <row r="446" spans="1:20">
      <c r="A446" s="12">
        <f>IF(Table2[[#This Row],[TT]]&lt;1,"",COUNT($A$2:$A445)+1)</f>
        <v>353</v>
      </c>
      <c r="B446" s="12" t="str">
        <f>LOWER(SUBSTITUTE(SUBSTITUTE(SUBSTITUTE(SUBSTITUTE(SUBSTITUTE(SUBSTITUTE(SUBSTITUTE(SUBSTITUTE(Table2[[#This Row],[NAMA BARANG]]," ",""),"""",""),"-",""),"/",""),"(",""),")",""),"&amp;",""),",",""))</f>
        <v>bp2628</v>
      </c>
      <c r="C446" s="27" t="s">
        <v>501</v>
      </c>
      <c r="D446" s="28">
        <v>4</v>
      </c>
      <c r="E446" s="28" t="s">
        <v>67</v>
      </c>
      <c r="F446" s="80">
        <f>IF(Table2[[#This Row],[M5B]]="",Table2[[#This Row],[M5B_h]],SUM(Table2[[#This Row],[M5B_h]],Table2[[#This Row],[M5B]]))</f>
        <v>4</v>
      </c>
      <c r="H446" s="13" t="str">
        <f>IF(Table2[[#This Row],[M1A]]="","",Table2[[#This Row],[M1A]]-Table2[[#This Row],[AWAL]])</f>
        <v/>
      </c>
      <c r="J446" s="13" t="str">
        <f>IF(Table2[[#This Row],[M2A]]="","",SUM(Table2[[#This Row],[M2A]]-Table2[[#This Row],[M2B_h]]))</f>
        <v/>
      </c>
      <c r="L446" s="13" t="str">
        <f>IF(Table2[[#This Row],[M3A]]="","",SUM(Table2[[#This Row],[M3A]]-Table2[[#This Row],[M3B_h]]))</f>
        <v/>
      </c>
      <c r="N446" s="13" t="str">
        <f>IF(Table2[[#This Row],[M4A]]="","",SUM(Table2[[#This Row],[M4A]]-Table2[[#This Row],[M4B_h]]))</f>
        <v/>
      </c>
      <c r="O446" s="15"/>
      <c r="P446" s="15" t="str">
        <f>IF(Table2[[#This Row],[M5A]]="","",SUM(Table2[[#This Row],[M5A]]-Table2[[#This Row],[M5B_h]]))</f>
        <v/>
      </c>
      <c r="Q446" s="15">
        <f>SUM(Table2[[#This Row],[AWAL]],Table2[[#This Row],[M1B]])</f>
        <v>4</v>
      </c>
      <c r="R446" s="15">
        <f>SUM(Table2[[#This Row],[M2B]],Table2[[#This Row],[M2B_h]])</f>
        <v>4</v>
      </c>
      <c r="S446" s="15">
        <f>SUM(Table2[[#This Row],[M3B]],Table2[[#This Row],[M3B_h]])</f>
        <v>4</v>
      </c>
      <c r="T446" s="15">
        <f>SUM(Table2[[#This Row],[M4B]],Table2[[#This Row],[M4B_h]])</f>
        <v>4</v>
      </c>
    </row>
    <row r="447" spans="1:20">
      <c r="A447" s="12">
        <f>IF(Table2[[#This Row],[TT]]&lt;1,"",COUNT($A$2:$A446)+1)</f>
        <v>354</v>
      </c>
      <c r="B447" s="12" t="str">
        <f>LOWER(SUBSTITUTE(SUBSTITUTE(SUBSTITUTE(SUBSTITUTE(SUBSTITUTE(SUBSTITUTE(SUBSTITUTE(SUBSTITUTE(Table2[[#This Row],[NAMA BARANG]]," ",""),"""",""),"-",""),"/",""),"(",""),")",""),"&amp;",""),",",""))</f>
        <v>bp2710tentara</v>
      </c>
      <c r="C447" s="27" t="s">
        <v>502</v>
      </c>
      <c r="D447" s="28">
        <v>3</v>
      </c>
      <c r="E447" s="28" t="s">
        <v>494</v>
      </c>
      <c r="F447" s="80">
        <f>IF(Table2[[#This Row],[M5B]]="",Table2[[#This Row],[M5B_h]],SUM(Table2[[#This Row],[M5B_h]],Table2[[#This Row],[M5B]]))</f>
        <v>3</v>
      </c>
      <c r="H447" s="13" t="str">
        <f>IF(Table2[[#This Row],[M1A]]="","",Table2[[#This Row],[M1A]]-Table2[[#This Row],[AWAL]])</f>
        <v/>
      </c>
      <c r="J447" s="13" t="str">
        <f>IF(Table2[[#This Row],[M2A]]="","",SUM(Table2[[#This Row],[M2A]]-Table2[[#This Row],[M2B_h]]))</f>
        <v/>
      </c>
      <c r="L447" s="13" t="str">
        <f>IF(Table2[[#This Row],[M3A]]="","",SUM(Table2[[#This Row],[M3A]]-Table2[[#This Row],[M3B_h]]))</f>
        <v/>
      </c>
      <c r="N447" s="13" t="str">
        <f>IF(Table2[[#This Row],[M4A]]="","",SUM(Table2[[#This Row],[M4A]]-Table2[[#This Row],[M4B_h]]))</f>
        <v/>
      </c>
      <c r="O447" s="15"/>
      <c r="P447" s="15" t="str">
        <f>IF(Table2[[#This Row],[M5A]]="","",SUM(Table2[[#This Row],[M5A]]-Table2[[#This Row],[M5B_h]]))</f>
        <v/>
      </c>
      <c r="Q447" s="15">
        <f>SUM(Table2[[#This Row],[AWAL]],Table2[[#This Row],[M1B]])</f>
        <v>3</v>
      </c>
      <c r="R447" s="15">
        <f>SUM(Table2[[#This Row],[M2B]],Table2[[#This Row],[M2B_h]])</f>
        <v>3</v>
      </c>
      <c r="S447" s="15">
        <f>SUM(Table2[[#This Row],[M3B]],Table2[[#This Row],[M3B_h]])</f>
        <v>3</v>
      </c>
      <c r="T447" s="15">
        <f>SUM(Table2[[#This Row],[M4B]],Table2[[#This Row],[M4B_h]])</f>
        <v>3</v>
      </c>
    </row>
    <row r="448" spans="1:20">
      <c r="A448" s="12">
        <f>IF(Table2[[#This Row],[TT]]&lt;1,"",COUNT($A$2:$A447)+1)</f>
        <v>355</v>
      </c>
      <c r="B448" s="12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48" s="18" t="s">
        <v>503</v>
      </c>
      <c r="D448" s="19">
        <v>1</v>
      </c>
      <c r="E448" s="19" t="s">
        <v>50</v>
      </c>
      <c r="F448" s="80">
        <f>IF(Table2[[#This Row],[M5B]]="",Table2[[#This Row],[M5B_h]],SUM(Table2[[#This Row],[M5B_h]],Table2[[#This Row],[M5B]]))</f>
        <v>1</v>
      </c>
      <c r="H448" s="13" t="str">
        <f>IF(Table2[[#This Row],[M1A]]="","",Table2[[#This Row],[M1A]]-Table2[[#This Row],[AWAL]])</f>
        <v/>
      </c>
      <c r="J448" s="13" t="str">
        <f>IF(Table2[[#This Row],[M2A]]="","",SUM(Table2[[#This Row],[M2A]]-Table2[[#This Row],[M2B_h]]))</f>
        <v/>
      </c>
      <c r="L448" s="13" t="str">
        <f>IF(Table2[[#This Row],[M3A]]="","",SUM(Table2[[#This Row],[M3A]]-Table2[[#This Row],[M3B_h]]))</f>
        <v/>
      </c>
      <c r="N448" s="13" t="str">
        <f>IF(Table2[[#This Row],[M4A]]="","",SUM(Table2[[#This Row],[M4A]]-Table2[[#This Row],[M4B_h]]))</f>
        <v/>
      </c>
      <c r="O448" s="15"/>
      <c r="P448" s="15" t="str">
        <f>IF(Table2[[#This Row],[M5A]]="","",SUM(Table2[[#This Row],[M5A]]-Table2[[#This Row],[M5B_h]]))</f>
        <v/>
      </c>
      <c r="Q448" s="15">
        <f>SUM(Table2[[#This Row],[AWAL]],Table2[[#This Row],[M1B]])</f>
        <v>1</v>
      </c>
      <c r="R448" s="15">
        <f>SUM(Table2[[#This Row],[M2B]],Table2[[#This Row],[M2B_h]])</f>
        <v>1</v>
      </c>
      <c r="S448" s="15">
        <f>SUM(Table2[[#This Row],[M3B]],Table2[[#This Row],[M3B_h]])</f>
        <v>1</v>
      </c>
      <c r="T448" s="15">
        <f>SUM(Table2[[#This Row],[M4B]],Table2[[#This Row],[M4B_h]])</f>
        <v>1</v>
      </c>
    </row>
    <row r="449" spans="1:20">
      <c r="A449" s="12">
        <f>IF(Table2[[#This Row],[TT]]&lt;1,"",COUNT($A$2:$A448)+1)</f>
        <v>356</v>
      </c>
      <c r="B449" s="12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49" s="27" t="s">
        <v>503</v>
      </c>
      <c r="D449" s="28">
        <v>4</v>
      </c>
      <c r="E449" s="28" t="s">
        <v>504</v>
      </c>
      <c r="F449" s="80">
        <f>IF(Table2[[#This Row],[M5B]]="",Table2[[#This Row],[M5B_h]],SUM(Table2[[#This Row],[M5B_h]],Table2[[#This Row],[M5B]]))</f>
        <v>4</v>
      </c>
      <c r="H449" s="13" t="str">
        <f>IF(Table2[[#This Row],[M1A]]="","",Table2[[#This Row],[M1A]]-Table2[[#This Row],[AWAL]])</f>
        <v/>
      </c>
      <c r="J449" s="13" t="str">
        <f>IF(Table2[[#This Row],[M2A]]="","",SUM(Table2[[#This Row],[M2A]]-Table2[[#This Row],[M2B_h]]))</f>
        <v/>
      </c>
      <c r="L449" s="13" t="str">
        <f>IF(Table2[[#This Row],[M3A]]="","",SUM(Table2[[#This Row],[M3A]]-Table2[[#This Row],[M3B_h]]))</f>
        <v/>
      </c>
      <c r="N449" s="13" t="str">
        <f>IF(Table2[[#This Row],[M4A]]="","",SUM(Table2[[#This Row],[M4A]]-Table2[[#This Row],[M4B_h]]))</f>
        <v/>
      </c>
      <c r="O449" s="15"/>
      <c r="P449" s="15" t="str">
        <f>IF(Table2[[#This Row],[M5A]]="","",SUM(Table2[[#This Row],[M5A]]-Table2[[#This Row],[M5B_h]]))</f>
        <v/>
      </c>
      <c r="Q449" s="15">
        <f>SUM(Table2[[#This Row],[AWAL]],Table2[[#This Row],[M1B]])</f>
        <v>4</v>
      </c>
      <c r="R449" s="15">
        <f>SUM(Table2[[#This Row],[M2B]],Table2[[#This Row],[M2B_h]])</f>
        <v>4</v>
      </c>
      <c r="S449" s="15">
        <f>SUM(Table2[[#This Row],[M3B]],Table2[[#This Row],[M3B_h]])</f>
        <v>4</v>
      </c>
      <c r="T449" s="15">
        <f>SUM(Table2[[#This Row],[M4B]],Table2[[#This Row],[M4B_h]])</f>
        <v>4</v>
      </c>
    </row>
    <row r="450" spans="1:20">
      <c r="A450" s="12">
        <f>IF(Table2[[#This Row],[TT]]&lt;1,"",COUNT($A$2:$A449)+1)</f>
        <v>357</v>
      </c>
      <c r="B450" s="12" t="str">
        <f>LOWER(SUBSTITUTE(SUBSTITUTE(SUBSTITUTE(SUBSTITUTE(SUBSTITUTE(SUBSTITUTE(SUBSTITUTE(SUBSTITUTE(Table2[[#This Row],[NAMA BARANG]]," ",""),"""",""),"-",""),"/",""),"(",""),")",""),"&amp;",""),",",""))</f>
        <v>bp2725</v>
      </c>
      <c r="C450" s="18" t="s">
        <v>505</v>
      </c>
      <c r="D450" s="19">
        <v>1</v>
      </c>
      <c r="E450" s="19" t="s">
        <v>19</v>
      </c>
      <c r="F450" s="80">
        <f>IF(Table2[[#This Row],[M5B]]="",Table2[[#This Row],[M5B_h]],SUM(Table2[[#This Row],[M5B_h]],Table2[[#This Row],[M5B]]))</f>
        <v>1</v>
      </c>
      <c r="H450" s="13" t="str">
        <f>IF(Table2[[#This Row],[M1A]]="","",Table2[[#This Row],[M1A]]-Table2[[#This Row],[AWAL]])</f>
        <v/>
      </c>
      <c r="J450" s="13" t="str">
        <f>IF(Table2[[#This Row],[M2A]]="","",SUM(Table2[[#This Row],[M2A]]-Table2[[#This Row],[M2B_h]]))</f>
        <v/>
      </c>
      <c r="L450" s="13" t="str">
        <f>IF(Table2[[#This Row],[M3A]]="","",SUM(Table2[[#This Row],[M3A]]-Table2[[#This Row],[M3B_h]]))</f>
        <v/>
      </c>
      <c r="N450" s="13" t="str">
        <f>IF(Table2[[#This Row],[M4A]]="","",SUM(Table2[[#This Row],[M4A]]-Table2[[#This Row],[M4B_h]]))</f>
        <v/>
      </c>
      <c r="O450" s="15"/>
      <c r="P450" s="15" t="str">
        <f>IF(Table2[[#This Row],[M5A]]="","",SUM(Table2[[#This Row],[M5A]]-Table2[[#This Row],[M5B_h]]))</f>
        <v/>
      </c>
      <c r="Q450" s="15">
        <f>SUM(Table2[[#This Row],[AWAL]],Table2[[#This Row],[M1B]])</f>
        <v>1</v>
      </c>
      <c r="R450" s="15">
        <f>SUM(Table2[[#This Row],[M2B]],Table2[[#This Row],[M2B_h]])</f>
        <v>1</v>
      </c>
      <c r="S450" s="15">
        <f>SUM(Table2[[#This Row],[M3B]],Table2[[#This Row],[M3B_h]])</f>
        <v>1</v>
      </c>
      <c r="T450" s="15">
        <f>SUM(Table2[[#This Row],[M4B]],Table2[[#This Row],[M4B_h]])</f>
        <v>1</v>
      </c>
    </row>
    <row r="451" spans="1:20">
      <c r="A451" s="12">
        <f>IF(Table2[[#This Row],[TT]]&lt;1,"",COUNT($A$2:$A450)+1)</f>
        <v>358</v>
      </c>
      <c r="B451" s="12" t="str">
        <f>LOWER(SUBSTITUTE(SUBSTITUTE(SUBSTITUTE(SUBSTITUTE(SUBSTITUTE(SUBSTITUTE(SUBSTITUTE(SUBSTITUTE(Table2[[#This Row],[NAMA BARANG]]," ",""),"""",""),"-",""),"/",""),"(",""),")",""),"&amp;",""),",",""))</f>
        <v>bp2731</v>
      </c>
      <c r="C451" s="18" t="s">
        <v>506</v>
      </c>
      <c r="D451" s="19">
        <v>1</v>
      </c>
      <c r="E451" s="19" t="s">
        <v>494</v>
      </c>
      <c r="F451" s="80">
        <f>IF(Table2[[#This Row],[M5B]]="",Table2[[#This Row],[M5B_h]],SUM(Table2[[#This Row],[M5B_h]],Table2[[#This Row],[M5B]]))</f>
        <v>1</v>
      </c>
      <c r="H451" s="13" t="str">
        <f>IF(Table2[[#This Row],[M1A]]="","",Table2[[#This Row],[M1A]]-Table2[[#This Row],[AWAL]])</f>
        <v/>
      </c>
      <c r="J451" s="13" t="str">
        <f>IF(Table2[[#This Row],[M2A]]="","",SUM(Table2[[#This Row],[M2A]]-Table2[[#This Row],[M2B_h]]))</f>
        <v/>
      </c>
      <c r="L451" s="13" t="str">
        <f>IF(Table2[[#This Row],[M3A]]="","",SUM(Table2[[#This Row],[M3A]]-Table2[[#This Row],[M3B_h]]))</f>
        <v/>
      </c>
      <c r="N451" s="13" t="str">
        <f>IF(Table2[[#This Row],[M4A]]="","",SUM(Table2[[#This Row],[M4A]]-Table2[[#This Row],[M4B_h]]))</f>
        <v/>
      </c>
      <c r="O451" s="15"/>
      <c r="P451" s="15" t="str">
        <f>IF(Table2[[#This Row],[M5A]]="","",SUM(Table2[[#This Row],[M5A]]-Table2[[#This Row],[M5B_h]]))</f>
        <v/>
      </c>
      <c r="Q451" s="15">
        <f>SUM(Table2[[#This Row],[AWAL]],Table2[[#This Row],[M1B]])</f>
        <v>1</v>
      </c>
      <c r="R451" s="15">
        <f>SUM(Table2[[#This Row],[M2B]],Table2[[#This Row],[M2B_h]])</f>
        <v>1</v>
      </c>
      <c r="S451" s="15">
        <f>SUM(Table2[[#This Row],[M3B]],Table2[[#This Row],[M3B_h]])</f>
        <v>1</v>
      </c>
      <c r="T451" s="15">
        <f>SUM(Table2[[#This Row],[M4B]],Table2[[#This Row],[M4B_h]])</f>
        <v>1</v>
      </c>
    </row>
    <row r="452" spans="1:20">
      <c r="A452" s="12">
        <f>IF(Table2[[#This Row],[TT]]&lt;1,"",COUNT($A$2:$A451)+1)</f>
        <v>359</v>
      </c>
      <c r="B452" s="12" t="str">
        <f>LOWER(SUBSTITUTE(SUBSTITUTE(SUBSTITUTE(SUBSTITUTE(SUBSTITUTE(SUBSTITUTE(SUBSTITUTE(SUBSTITUTE(Table2[[#This Row],[NAMA BARANG]]," ",""),"""",""),"-",""),"/",""),"(",""),")",""),"&amp;",""),",",""))</f>
        <v>bp3028lovestraw7=18box1=21box1x48</v>
      </c>
      <c r="C452" s="18" t="s">
        <v>507</v>
      </c>
      <c r="D452" s="19">
        <v>4</v>
      </c>
      <c r="E452" s="19" t="s">
        <v>494</v>
      </c>
      <c r="F452" s="80">
        <f>IF(Table2[[#This Row],[M5B]]="",Table2[[#This Row],[M5B_h]],SUM(Table2[[#This Row],[M5B_h]],Table2[[#This Row],[M5B]]))</f>
        <v>4</v>
      </c>
      <c r="H452" s="13" t="str">
        <f>IF(Table2[[#This Row],[M1A]]="","",Table2[[#This Row],[M1A]]-Table2[[#This Row],[AWAL]])</f>
        <v/>
      </c>
      <c r="J452" s="13" t="str">
        <f>IF(Table2[[#This Row],[M2A]]="","",SUM(Table2[[#This Row],[M2A]]-Table2[[#This Row],[M2B_h]]))</f>
        <v/>
      </c>
      <c r="L452" s="13" t="str">
        <f>IF(Table2[[#This Row],[M3A]]="","",SUM(Table2[[#This Row],[M3A]]-Table2[[#This Row],[M3B_h]]))</f>
        <v/>
      </c>
      <c r="N452" s="13" t="str">
        <f>IF(Table2[[#This Row],[M4A]]="","",SUM(Table2[[#This Row],[M4A]]-Table2[[#This Row],[M4B_h]]))</f>
        <v/>
      </c>
      <c r="O452" s="15"/>
      <c r="P452" s="15" t="str">
        <f>IF(Table2[[#This Row],[M5A]]="","",SUM(Table2[[#This Row],[M5A]]-Table2[[#This Row],[M5B_h]]))</f>
        <v/>
      </c>
      <c r="Q452" s="15">
        <f>SUM(Table2[[#This Row],[AWAL]],Table2[[#This Row],[M1B]])</f>
        <v>4</v>
      </c>
      <c r="R452" s="15">
        <f>SUM(Table2[[#This Row],[M2B]],Table2[[#This Row],[M2B_h]])</f>
        <v>4</v>
      </c>
      <c r="S452" s="15">
        <f>SUM(Table2[[#This Row],[M3B]],Table2[[#This Row],[M3B_h]])</f>
        <v>4</v>
      </c>
      <c r="T452" s="15">
        <f>SUM(Table2[[#This Row],[M4B]],Table2[[#This Row],[M4B_h]])</f>
        <v>4</v>
      </c>
    </row>
    <row r="453" spans="1:20">
      <c r="A453" s="103">
        <f>IF(Table2[[#This Row],[TT]]&lt;1,"",COUNT($A$2:$A452)+1)</f>
        <v>360</v>
      </c>
      <c r="B453" s="96" t="str">
        <f>LOWER(SUBSTITUTE(SUBSTITUTE(SUBSTITUTE(SUBSTITUTE(SUBSTITUTE(SUBSTITUTE(SUBSTITUTE(SUBSTITUTE(Table2[[#This Row],[NAMA BARANG]]," ",""),"""",""),"-",""),"/",""),"(",""),")",""),"&amp;",""),",",""))</f>
        <v>bp31060</v>
      </c>
      <c r="C453" s="97" t="s">
        <v>4308</v>
      </c>
      <c r="D453" s="98"/>
      <c r="E453" s="99" t="s">
        <v>2626</v>
      </c>
      <c r="F453" s="100">
        <f>IF(Table2[[#This Row],[M5B]]="",Table2[[#This Row],[M5B_h]],SUM(Table2[[#This Row],[M5B_h]],Table2[[#This Row],[M5B]]))</f>
        <v>1</v>
      </c>
      <c r="G453" s="101"/>
      <c r="H453" s="102" t="str">
        <f>IF(Table2[[#This Row],[M1A]]="","",Table2[[#This Row],[M1A]]-Table2[[#This Row],[AWAL]])</f>
        <v/>
      </c>
      <c r="I453" s="101"/>
      <c r="J453" s="102" t="str">
        <f>IF(Table2[[#This Row],[M2A]]="","",SUM(Table2[[#This Row],[M2A]]-Table2[[#This Row],[M2B_h]]))</f>
        <v/>
      </c>
      <c r="K453" s="101"/>
      <c r="L453" s="102" t="str">
        <f>IF(Table2[[#This Row],[M3A]]="","",SUM(Table2[[#This Row],[M3A]]-Table2[[#This Row],[M3B_h]]))</f>
        <v/>
      </c>
      <c r="M453" s="101">
        <v>1</v>
      </c>
      <c r="N453" s="102">
        <f>IF(Table2[[#This Row],[M4A]]="","",SUM(Table2[[#This Row],[M4A]]-Table2[[#This Row],[M4B_h]]))</f>
        <v>1</v>
      </c>
      <c r="O453" s="102"/>
      <c r="P453" s="102" t="str">
        <f>IF(Table2[[#This Row],[M5A]]="","",SUM(Table2[[#This Row],[M5A]]-Table2[[#This Row],[M5B_h]]))</f>
        <v/>
      </c>
      <c r="Q453" s="102">
        <f>SUM(Table2[[#This Row],[AWAL]],Table2[[#This Row],[M1B]])</f>
        <v>0</v>
      </c>
      <c r="R453" s="102">
        <f>SUM(Table2[[#This Row],[M2B]],Table2[[#This Row],[M2B_h]])</f>
        <v>0</v>
      </c>
      <c r="S453" s="102">
        <f>SUM(Table2[[#This Row],[M3B]],Table2[[#This Row],[M3B_h]])</f>
        <v>0</v>
      </c>
      <c r="T453" s="102">
        <f>SUM(Table2[[#This Row],[M4B]],Table2[[#This Row],[M4B_h]])</f>
        <v>1</v>
      </c>
    </row>
    <row r="454" spans="1:20">
      <c r="A454" s="103">
        <f>IF(Table2[[#This Row],[TT]]&lt;1,"",COUNT($A$2:$A453)+1)</f>
        <v>361</v>
      </c>
      <c r="B454" s="96" t="str">
        <f>LOWER(SUBSTITUTE(SUBSTITUTE(SUBSTITUTE(SUBSTITUTE(SUBSTITUTE(SUBSTITUTE(SUBSTITUTE(SUBSTITUTE(Table2[[#This Row],[NAMA BARANG]]," ",""),"""",""),"-",""),"/",""),"(",""),")",""),"&amp;",""),",",""))</f>
        <v>bp313</v>
      </c>
      <c r="C454" s="97" t="s">
        <v>4309</v>
      </c>
      <c r="D454" s="98"/>
      <c r="E454" s="99" t="s">
        <v>2626</v>
      </c>
      <c r="F454" s="100">
        <f>IF(Table2[[#This Row],[M5B]]="",Table2[[#This Row],[M5B_h]],SUM(Table2[[#This Row],[M5B_h]],Table2[[#This Row],[M5B]]))</f>
        <v>1</v>
      </c>
      <c r="G454" s="101"/>
      <c r="H454" s="102" t="str">
        <f>IF(Table2[[#This Row],[M1A]]="","",Table2[[#This Row],[M1A]]-Table2[[#This Row],[AWAL]])</f>
        <v/>
      </c>
      <c r="I454" s="101"/>
      <c r="J454" s="102" t="str">
        <f>IF(Table2[[#This Row],[M2A]]="","",SUM(Table2[[#This Row],[M2A]]-Table2[[#This Row],[M2B_h]]))</f>
        <v/>
      </c>
      <c r="K454" s="101"/>
      <c r="L454" s="102" t="str">
        <f>IF(Table2[[#This Row],[M3A]]="","",SUM(Table2[[#This Row],[M3A]]-Table2[[#This Row],[M3B_h]]))</f>
        <v/>
      </c>
      <c r="M454" s="101">
        <v>1</v>
      </c>
      <c r="N454" s="102">
        <f>IF(Table2[[#This Row],[M4A]]="","",SUM(Table2[[#This Row],[M4A]]-Table2[[#This Row],[M4B_h]]))</f>
        <v>1</v>
      </c>
      <c r="O454" s="102"/>
      <c r="P454" s="102" t="str">
        <f>IF(Table2[[#This Row],[M5A]]="","",SUM(Table2[[#This Row],[M5A]]-Table2[[#This Row],[M5B_h]]))</f>
        <v/>
      </c>
      <c r="Q454" s="102">
        <f>SUM(Table2[[#This Row],[AWAL]],Table2[[#This Row],[M1B]])</f>
        <v>0</v>
      </c>
      <c r="R454" s="102">
        <f>SUM(Table2[[#This Row],[M2B]],Table2[[#This Row],[M2B_h]])</f>
        <v>0</v>
      </c>
      <c r="S454" s="102">
        <f>SUM(Table2[[#This Row],[M3B]],Table2[[#This Row],[M3B_h]])</f>
        <v>0</v>
      </c>
      <c r="T454" s="102">
        <f>SUM(Table2[[#This Row],[M4B]],Table2[[#This Row],[M4B_h]])</f>
        <v>1</v>
      </c>
    </row>
    <row r="455" spans="1:20">
      <c r="A455" s="12">
        <f>IF(Table2[[#This Row],[TT]]&lt;1,"",COUNT($A$2:$A454)+1)</f>
        <v>362</v>
      </c>
      <c r="B455" s="12" t="str">
        <f>LOWER(SUBSTITUTE(SUBSTITUTE(SUBSTITUTE(SUBSTITUTE(SUBSTITUTE(SUBSTITUTE(SUBSTITUTE(SUBSTITUTE(Table2[[#This Row],[NAMA BARANG]]," ",""),"""",""),"-",""),"/",""),"(",""),")",""),"&amp;",""),",",""))</f>
        <v>bp3333gelas+pedang</v>
      </c>
      <c r="C455" s="18" t="s">
        <v>508</v>
      </c>
      <c r="D455" s="19">
        <v>1</v>
      </c>
      <c r="E455" s="19" t="s">
        <v>345</v>
      </c>
      <c r="F455" s="80">
        <f>IF(Table2[[#This Row],[M5B]]="",Table2[[#This Row],[M5B_h]],SUM(Table2[[#This Row],[M5B_h]],Table2[[#This Row],[M5B]]))</f>
        <v>1</v>
      </c>
      <c r="H455" s="13" t="str">
        <f>IF(Table2[[#This Row],[M1A]]="","",Table2[[#This Row],[M1A]]-Table2[[#This Row],[AWAL]])</f>
        <v/>
      </c>
      <c r="J455" s="13" t="str">
        <f>IF(Table2[[#This Row],[M2A]]="","",SUM(Table2[[#This Row],[M2A]]-Table2[[#This Row],[M2B_h]]))</f>
        <v/>
      </c>
      <c r="L455" s="13" t="str">
        <f>IF(Table2[[#This Row],[M3A]]="","",SUM(Table2[[#This Row],[M3A]]-Table2[[#This Row],[M3B_h]]))</f>
        <v/>
      </c>
      <c r="N455" s="13" t="str">
        <f>IF(Table2[[#This Row],[M4A]]="","",SUM(Table2[[#This Row],[M4A]]-Table2[[#This Row],[M4B_h]]))</f>
        <v/>
      </c>
      <c r="O455" s="15"/>
      <c r="P455" s="15" t="str">
        <f>IF(Table2[[#This Row],[M5A]]="","",SUM(Table2[[#This Row],[M5A]]-Table2[[#This Row],[M5B_h]]))</f>
        <v/>
      </c>
      <c r="Q455" s="15">
        <f>SUM(Table2[[#This Row],[AWAL]],Table2[[#This Row],[M1B]])</f>
        <v>1</v>
      </c>
      <c r="R455" s="15">
        <f>SUM(Table2[[#This Row],[M2B]],Table2[[#This Row],[M2B_h]])</f>
        <v>1</v>
      </c>
      <c r="S455" s="15">
        <f>SUM(Table2[[#This Row],[M3B]],Table2[[#This Row],[M3B_h]])</f>
        <v>1</v>
      </c>
      <c r="T455" s="15">
        <f>SUM(Table2[[#This Row],[M4B]],Table2[[#This Row],[M4B_h]])</f>
        <v>1</v>
      </c>
    </row>
    <row r="456" spans="1:20">
      <c r="A456" s="12">
        <f>IF(Table2[[#This Row],[TT]]&lt;1,"",COUNT($A$2:$A455)+1)</f>
        <v>363</v>
      </c>
      <c r="B456" s="12" t="str">
        <f>LOWER(SUBSTITUTE(SUBSTITUTE(SUBSTITUTE(SUBSTITUTE(SUBSTITUTE(SUBSTITUTE(SUBSTITUTE(SUBSTITUTE(Table2[[#This Row],[NAMA BARANG]]," ",""),"""",""),"-",""),"/",""),"(",""),")",""),"&amp;",""),",",""))</f>
        <v>bp3653kuda48</v>
      </c>
      <c r="C456" s="18" t="s">
        <v>509</v>
      </c>
      <c r="D456" s="19">
        <v>1</v>
      </c>
      <c r="E456" s="19" t="s">
        <v>494</v>
      </c>
      <c r="F456" s="80">
        <f>IF(Table2[[#This Row],[M5B]]="",Table2[[#This Row],[M5B_h]],SUM(Table2[[#This Row],[M5B_h]],Table2[[#This Row],[M5B]]))</f>
        <v>1</v>
      </c>
      <c r="H456" s="13" t="str">
        <f>IF(Table2[[#This Row],[M1A]]="","",Table2[[#This Row],[M1A]]-Table2[[#This Row],[AWAL]])</f>
        <v/>
      </c>
      <c r="J456" s="13" t="str">
        <f>IF(Table2[[#This Row],[M2A]]="","",SUM(Table2[[#This Row],[M2A]]-Table2[[#This Row],[M2B_h]]))</f>
        <v/>
      </c>
      <c r="L456" s="13" t="str">
        <f>IF(Table2[[#This Row],[M3A]]="","",SUM(Table2[[#This Row],[M3A]]-Table2[[#This Row],[M3B_h]]))</f>
        <v/>
      </c>
      <c r="N456" s="13" t="str">
        <f>IF(Table2[[#This Row],[M4A]]="","",SUM(Table2[[#This Row],[M4A]]-Table2[[#This Row],[M4B_h]]))</f>
        <v/>
      </c>
      <c r="O456" s="15"/>
      <c r="P456" s="15" t="str">
        <f>IF(Table2[[#This Row],[M5A]]="","",SUM(Table2[[#This Row],[M5A]]-Table2[[#This Row],[M5B_h]]))</f>
        <v/>
      </c>
      <c r="Q456" s="15">
        <f>SUM(Table2[[#This Row],[AWAL]],Table2[[#This Row],[M1B]])</f>
        <v>1</v>
      </c>
      <c r="R456" s="15">
        <f>SUM(Table2[[#This Row],[M2B]],Table2[[#This Row],[M2B_h]])</f>
        <v>1</v>
      </c>
      <c r="S456" s="15">
        <f>SUM(Table2[[#This Row],[M3B]],Table2[[#This Row],[M3B_h]])</f>
        <v>1</v>
      </c>
      <c r="T456" s="15">
        <f>SUM(Table2[[#This Row],[M4B]],Table2[[#This Row],[M4B_h]])</f>
        <v>1</v>
      </c>
    </row>
    <row r="457" spans="1:20">
      <c r="A457" s="12">
        <f>IF(Table2[[#This Row],[TT]]&lt;1,"",COUNT($A$2:$A456)+1)</f>
        <v>364</v>
      </c>
      <c r="B457" s="12" t="str">
        <f>LOWER(SUBSTITUTE(SUBSTITUTE(SUBSTITUTE(SUBSTITUTE(SUBSTITUTE(SUBSTITUTE(SUBSTITUTE(SUBSTITUTE(Table2[[#This Row],[NAMA BARANG]]," ",""),"""",""),"-",""),"/",""),"(",""),")",""),"&amp;",""),",",""))</f>
        <v>bp3801x36</v>
      </c>
      <c r="C457" s="18" t="s">
        <v>510</v>
      </c>
      <c r="D457" s="19">
        <v>1</v>
      </c>
      <c r="E457" s="19" t="s">
        <v>202</v>
      </c>
      <c r="F457" s="80">
        <f>IF(Table2[[#This Row],[M5B]]="",Table2[[#This Row],[M5B_h]],SUM(Table2[[#This Row],[M5B_h]],Table2[[#This Row],[M5B]]))</f>
        <v>1</v>
      </c>
      <c r="H457" s="13" t="str">
        <f>IF(Table2[[#This Row],[M1A]]="","",Table2[[#This Row],[M1A]]-Table2[[#This Row],[AWAL]])</f>
        <v/>
      </c>
      <c r="J457" s="13" t="str">
        <f>IF(Table2[[#This Row],[M2A]]="","",SUM(Table2[[#This Row],[M2A]]-Table2[[#This Row],[M2B_h]]))</f>
        <v/>
      </c>
      <c r="L457" s="13" t="str">
        <f>IF(Table2[[#This Row],[M3A]]="","",SUM(Table2[[#This Row],[M3A]]-Table2[[#This Row],[M3B_h]]))</f>
        <v/>
      </c>
      <c r="N457" s="13" t="str">
        <f>IF(Table2[[#This Row],[M4A]]="","",SUM(Table2[[#This Row],[M4A]]-Table2[[#This Row],[M4B_h]]))</f>
        <v/>
      </c>
      <c r="O457" s="15"/>
      <c r="P457" s="15" t="str">
        <f>IF(Table2[[#This Row],[M5A]]="","",SUM(Table2[[#This Row],[M5A]]-Table2[[#This Row],[M5B_h]]))</f>
        <v/>
      </c>
      <c r="Q457" s="15">
        <f>SUM(Table2[[#This Row],[AWAL]],Table2[[#This Row],[M1B]])</f>
        <v>1</v>
      </c>
      <c r="R457" s="15">
        <f>SUM(Table2[[#This Row],[M2B]],Table2[[#This Row],[M2B_h]])</f>
        <v>1</v>
      </c>
      <c r="S457" s="15">
        <f>SUM(Table2[[#This Row],[M3B]],Table2[[#This Row],[M3B_h]])</f>
        <v>1</v>
      </c>
      <c r="T457" s="15">
        <f>SUM(Table2[[#This Row],[M4B]],Table2[[#This Row],[M4B_h]])</f>
        <v>1</v>
      </c>
    </row>
    <row r="458" spans="1:20">
      <c r="A458" s="12">
        <f>IF(Table2[[#This Row],[TT]]&lt;1,"",COUNT($A$2:$A457)+1)</f>
        <v>365</v>
      </c>
      <c r="B458" s="12" t="str">
        <f>LOWER(SUBSTITUTE(SUBSTITUTE(SUBSTITUTE(SUBSTITUTE(SUBSTITUTE(SUBSTITUTE(SUBSTITUTE(SUBSTITUTE(Table2[[#This Row],[NAMA BARANG]]," ",""),"""",""),"-",""),"/",""),"(",""),")",""),"&amp;",""),",",""))</f>
        <v>bp389ab1x36</v>
      </c>
      <c r="C458" s="18" t="s">
        <v>511</v>
      </c>
      <c r="D458" s="19">
        <v>2</v>
      </c>
      <c r="E458" s="19" t="s">
        <v>202</v>
      </c>
      <c r="F458" s="80">
        <f>IF(Table2[[#This Row],[M5B]]="",Table2[[#This Row],[M5B_h]],SUM(Table2[[#This Row],[M5B_h]],Table2[[#This Row],[M5B]]))</f>
        <v>2</v>
      </c>
      <c r="H458" s="13" t="str">
        <f>IF(Table2[[#This Row],[M1A]]="","",Table2[[#This Row],[M1A]]-Table2[[#This Row],[AWAL]])</f>
        <v/>
      </c>
      <c r="J458" s="13" t="str">
        <f>IF(Table2[[#This Row],[M2A]]="","",SUM(Table2[[#This Row],[M2A]]-Table2[[#This Row],[M2B_h]]))</f>
        <v/>
      </c>
      <c r="L458" s="13" t="str">
        <f>IF(Table2[[#This Row],[M3A]]="","",SUM(Table2[[#This Row],[M3A]]-Table2[[#This Row],[M3B_h]]))</f>
        <v/>
      </c>
      <c r="N458" s="13" t="str">
        <f>IF(Table2[[#This Row],[M4A]]="","",SUM(Table2[[#This Row],[M4A]]-Table2[[#This Row],[M4B_h]]))</f>
        <v/>
      </c>
      <c r="O458" s="15"/>
      <c r="P458" s="15" t="str">
        <f>IF(Table2[[#This Row],[M5A]]="","",SUM(Table2[[#This Row],[M5A]]-Table2[[#This Row],[M5B_h]]))</f>
        <v/>
      </c>
      <c r="Q458" s="15">
        <f>SUM(Table2[[#This Row],[AWAL]],Table2[[#This Row],[M1B]])</f>
        <v>2</v>
      </c>
      <c r="R458" s="15">
        <f>SUM(Table2[[#This Row],[M2B]],Table2[[#This Row],[M2B_h]])</f>
        <v>2</v>
      </c>
      <c r="S458" s="15">
        <f>SUM(Table2[[#This Row],[M3B]],Table2[[#This Row],[M3B_h]])</f>
        <v>2</v>
      </c>
      <c r="T458" s="15">
        <f>SUM(Table2[[#This Row],[M4B]],Table2[[#This Row],[M4B_h]])</f>
        <v>2</v>
      </c>
    </row>
    <row r="459" spans="1:20">
      <c r="A459" s="12">
        <f>IF(Table2[[#This Row],[TT]]&lt;1,"",COUNT($A$2:$A458)+1)</f>
        <v>366</v>
      </c>
      <c r="B459" s="12" t="str">
        <f>LOWER(SUBSTITUTE(SUBSTITUTE(SUBSTITUTE(SUBSTITUTE(SUBSTITUTE(SUBSTITUTE(SUBSTITUTE(SUBSTITUTE(Table2[[#This Row],[NAMA BARANG]]," ",""),"""",""),"-",""),"/",""),"(",""),")",""),"&amp;",""),",",""))</f>
        <v>bp4wboxp1081</v>
      </c>
      <c r="C459" s="18" t="s">
        <v>512</v>
      </c>
      <c r="D459" s="19">
        <v>1</v>
      </c>
      <c r="E459" s="19" t="s">
        <v>513</v>
      </c>
      <c r="F459" s="80">
        <f>IF(Table2[[#This Row],[M5B]]="",Table2[[#This Row],[M5B_h]],SUM(Table2[[#This Row],[M5B_h]],Table2[[#This Row],[M5B]]))</f>
        <v>1</v>
      </c>
      <c r="H459" s="13" t="str">
        <f>IF(Table2[[#This Row],[M1A]]="","",Table2[[#This Row],[M1A]]-Table2[[#This Row],[AWAL]])</f>
        <v/>
      </c>
      <c r="J459" s="13" t="str">
        <f>IF(Table2[[#This Row],[M2A]]="","",SUM(Table2[[#This Row],[M2A]]-Table2[[#This Row],[M2B_h]]))</f>
        <v/>
      </c>
      <c r="L459" s="13" t="str">
        <f>IF(Table2[[#This Row],[M3A]]="","",SUM(Table2[[#This Row],[M3A]]-Table2[[#This Row],[M3B_h]]))</f>
        <v/>
      </c>
      <c r="N459" s="13" t="str">
        <f>IF(Table2[[#This Row],[M4A]]="","",SUM(Table2[[#This Row],[M4A]]-Table2[[#This Row],[M4B_h]]))</f>
        <v/>
      </c>
      <c r="O459" s="15"/>
      <c r="P459" s="15" t="str">
        <f>IF(Table2[[#This Row],[M5A]]="","",SUM(Table2[[#This Row],[M5A]]-Table2[[#This Row],[M5B_h]]))</f>
        <v/>
      </c>
      <c r="Q459" s="15">
        <f>SUM(Table2[[#This Row],[AWAL]],Table2[[#This Row],[M1B]])</f>
        <v>1</v>
      </c>
      <c r="R459" s="15">
        <f>SUM(Table2[[#This Row],[M2B]],Table2[[#This Row],[M2B_h]])</f>
        <v>1</v>
      </c>
      <c r="S459" s="15">
        <f>SUM(Table2[[#This Row],[M3B]],Table2[[#This Row],[M3B_h]])</f>
        <v>1</v>
      </c>
      <c r="T459" s="15">
        <f>SUM(Table2[[#This Row],[M4B]],Table2[[#This Row],[M4B_h]])</f>
        <v>1</v>
      </c>
    </row>
    <row r="460" spans="1:20">
      <c r="A460" s="12">
        <f>IF(Table2[[#This Row],[TT]]&lt;1,"",COUNT($A$2:$A459)+1)</f>
        <v>367</v>
      </c>
      <c r="B460" s="12" t="str">
        <f>LOWER(SUBSTITUTE(SUBSTITUTE(SUBSTITUTE(SUBSTITUTE(SUBSTITUTE(SUBSTITUTE(SUBSTITUTE(SUBSTITUTE(Table2[[#This Row],[NAMA BARANG]]," ",""),"""",""),"-",""),"/",""),"(",""),")",""),"&amp;",""),",",""))</f>
        <v>bp506</v>
      </c>
      <c r="C460" s="18" t="s">
        <v>514</v>
      </c>
      <c r="D460" s="19">
        <v>4</v>
      </c>
      <c r="E460" s="19" t="s">
        <v>14</v>
      </c>
      <c r="F460" s="80">
        <f>IF(Table2[[#This Row],[M5B]]="",Table2[[#This Row],[M5B_h]],SUM(Table2[[#This Row],[M5B_h]],Table2[[#This Row],[M5B]]))</f>
        <v>4</v>
      </c>
      <c r="H460" s="13" t="str">
        <f>IF(Table2[[#This Row],[M1A]]="","",Table2[[#This Row],[M1A]]-Table2[[#This Row],[AWAL]])</f>
        <v/>
      </c>
      <c r="J460" s="13" t="str">
        <f>IF(Table2[[#This Row],[M2A]]="","",SUM(Table2[[#This Row],[M2A]]-Table2[[#This Row],[M2B_h]]))</f>
        <v/>
      </c>
      <c r="L460" s="13" t="str">
        <f>IF(Table2[[#This Row],[M3A]]="","",SUM(Table2[[#This Row],[M3A]]-Table2[[#This Row],[M3B_h]]))</f>
        <v/>
      </c>
      <c r="N460" s="13" t="str">
        <f>IF(Table2[[#This Row],[M4A]]="","",SUM(Table2[[#This Row],[M4A]]-Table2[[#This Row],[M4B_h]]))</f>
        <v/>
      </c>
      <c r="O460" s="15"/>
      <c r="P460" s="15" t="str">
        <f>IF(Table2[[#This Row],[M5A]]="","",SUM(Table2[[#This Row],[M5A]]-Table2[[#This Row],[M5B_h]]))</f>
        <v/>
      </c>
      <c r="Q460" s="15">
        <f>SUM(Table2[[#This Row],[AWAL]],Table2[[#This Row],[M1B]])</f>
        <v>4</v>
      </c>
      <c r="R460" s="15">
        <f>SUM(Table2[[#This Row],[M2B]],Table2[[#This Row],[M2B_h]])</f>
        <v>4</v>
      </c>
      <c r="S460" s="15">
        <f>SUM(Table2[[#This Row],[M3B]],Table2[[#This Row],[M3B_h]])</f>
        <v>4</v>
      </c>
      <c r="T460" s="15">
        <f>SUM(Table2[[#This Row],[M4B]],Table2[[#This Row],[M4B_h]])</f>
        <v>4</v>
      </c>
    </row>
    <row r="461" spans="1:20">
      <c r="A461" s="12">
        <f>IF(Table2[[#This Row],[TT]]&lt;1,"",COUNT($A$2:$A460)+1)</f>
        <v>368</v>
      </c>
      <c r="B461" s="12" t="str">
        <f>LOWER(SUBSTITUTE(SUBSTITUTE(SUBSTITUTE(SUBSTITUTE(SUBSTITUTE(SUBSTITUTE(SUBSTITUTE(SUBSTITUTE(Table2[[#This Row],[NAMA BARANG]]," ",""),"""",""),"-",""),"/",""),"(",""),")",""),"&amp;",""),",",""))</f>
        <v>bp6warnahk606024</v>
      </c>
      <c r="C461" s="18" t="s">
        <v>515</v>
      </c>
      <c r="D461" s="19">
        <v>1</v>
      </c>
      <c r="E461" s="19" t="s">
        <v>214</v>
      </c>
      <c r="F461" s="80">
        <f>IF(Table2[[#This Row],[M5B]]="",Table2[[#This Row],[M5B_h]],SUM(Table2[[#This Row],[M5B_h]],Table2[[#This Row],[M5B]]))</f>
        <v>1</v>
      </c>
      <c r="H461" s="13" t="str">
        <f>IF(Table2[[#This Row],[M1A]]="","",Table2[[#This Row],[M1A]]-Table2[[#This Row],[AWAL]])</f>
        <v/>
      </c>
      <c r="J461" s="13" t="str">
        <f>IF(Table2[[#This Row],[M2A]]="","",SUM(Table2[[#This Row],[M2A]]-Table2[[#This Row],[M2B_h]]))</f>
        <v/>
      </c>
      <c r="L461" s="13" t="str">
        <f>IF(Table2[[#This Row],[M3A]]="","",SUM(Table2[[#This Row],[M3A]]-Table2[[#This Row],[M3B_h]]))</f>
        <v/>
      </c>
      <c r="N461" s="13" t="str">
        <f>IF(Table2[[#This Row],[M4A]]="","",SUM(Table2[[#This Row],[M4A]]-Table2[[#This Row],[M4B_h]]))</f>
        <v/>
      </c>
      <c r="O461" s="15"/>
      <c r="P461" s="15" t="str">
        <f>IF(Table2[[#This Row],[M5A]]="","",SUM(Table2[[#This Row],[M5A]]-Table2[[#This Row],[M5B_h]]))</f>
        <v/>
      </c>
      <c r="Q461" s="15">
        <f>SUM(Table2[[#This Row],[AWAL]],Table2[[#This Row],[M1B]])</f>
        <v>1</v>
      </c>
      <c r="R461" s="15">
        <f>SUM(Table2[[#This Row],[M2B]],Table2[[#This Row],[M2B_h]])</f>
        <v>1</v>
      </c>
      <c r="S461" s="15">
        <f>SUM(Table2[[#This Row],[M3B]],Table2[[#This Row],[M3B_h]])</f>
        <v>1</v>
      </c>
      <c r="T461" s="15">
        <f>SUM(Table2[[#This Row],[M4B]],Table2[[#This Row],[M4B_h]])</f>
        <v>1</v>
      </c>
    </row>
    <row r="462" spans="1:20">
      <c r="A462" s="12">
        <f>IF(Table2[[#This Row],[TT]]&lt;1,"",COUNT($A$2:$A461)+1)</f>
        <v>369</v>
      </c>
      <c r="B462" s="12" t="str">
        <f>LOWER(SUBSTITUTE(SUBSTITUTE(SUBSTITUTE(SUBSTITUTE(SUBSTITUTE(SUBSTITUTE(SUBSTITUTE(SUBSTITUTE(Table2[[#This Row],[NAMA BARANG]]," ",""),"""",""),"-",""),"/",""),"(",""),")",""),"&amp;",""),",",""))</f>
        <v>bp6653</v>
      </c>
      <c r="C462" s="18" t="s">
        <v>516</v>
      </c>
      <c r="D462" s="19">
        <v>3</v>
      </c>
      <c r="E462" s="19" t="s">
        <v>14</v>
      </c>
      <c r="F462" s="80">
        <f>IF(Table2[[#This Row],[M5B]]="",Table2[[#This Row],[M5B_h]],SUM(Table2[[#This Row],[M5B_h]],Table2[[#This Row],[M5B]]))</f>
        <v>3</v>
      </c>
      <c r="H462" s="13" t="str">
        <f>IF(Table2[[#This Row],[M1A]]="","",Table2[[#This Row],[M1A]]-Table2[[#This Row],[AWAL]])</f>
        <v/>
      </c>
      <c r="J462" s="13" t="str">
        <f>IF(Table2[[#This Row],[M2A]]="","",SUM(Table2[[#This Row],[M2A]]-Table2[[#This Row],[M2B_h]]))</f>
        <v/>
      </c>
      <c r="L462" s="13" t="str">
        <f>IF(Table2[[#This Row],[M3A]]="","",SUM(Table2[[#This Row],[M3A]]-Table2[[#This Row],[M3B_h]]))</f>
        <v/>
      </c>
      <c r="N462" s="13" t="str">
        <f>IF(Table2[[#This Row],[M4A]]="","",SUM(Table2[[#This Row],[M4A]]-Table2[[#This Row],[M4B_h]]))</f>
        <v/>
      </c>
      <c r="O462" s="15"/>
      <c r="P462" s="15" t="str">
        <f>IF(Table2[[#This Row],[M5A]]="","",SUM(Table2[[#This Row],[M5A]]-Table2[[#This Row],[M5B_h]]))</f>
        <v/>
      </c>
      <c r="Q462" s="15">
        <f>SUM(Table2[[#This Row],[AWAL]],Table2[[#This Row],[M1B]])</f>
        <v>3</v>
      </c>
      <c r="R462" s="15">
        <f>SUM(Table2[[#This Row],[M2B]],Table2[[#This Row],[M2B_h]])</f>
        <v>3</v>
      </c>
      <c r="S462" s="15">
        <f>SUM(Table2[[#This Row],[M3B]],Table2[[#This Row],[M3B_h]])</f>
        <v>3</v>
      </c>
      <c r="T462" s="15">
        <f>SUM(Table2[[#This Row],[M4B]],Table2[[#This Row],[M4B_h]])</f>
        <v>3</v>
      </c>
    </row>
    <row r="463" spans="1:20">
      <c r="A463" s="12">
        <f>IF(Table2[[#This Row],[TT]]&lt;1,"",COUNT($A$2:$A462)+1)</f>
        <v>370</v>
      </c>
      <c r="B463" s="12" t="str">
        <f>LOWER(SUBSTITUTE(SUBSTITUTE(SUBSTITUTE(SUBSTITUTE(SUBSTITUTE(SUBSTITUTE(SUBSTITUTE(SUBSTITUTE(Table2[[#This Row],[NAMA BARANG]]," ",""),"""",""),"-",""),"/",""),"(",""),")",""),"&amp;",""),",",""))</f>
        <v>bp680diamondhati48</v>
      </c>
      <c r="C463" s="18" t="s">
        <v>517</v>
      </c>
      <c r="D463" s="19">
        <v>6</v>
      </c>
      <c r="E463" s="19" t="s">
        <v>50</v>
      </c>
      <c r="F463" s="80">
        <f>IF(Table2[[#This Row],[M5B]]="",Table2[[#This Row],[M5B_h]],SUM(Table2[[#This Row],[M5B_h]],Table2[[#This Row],[M5B]]))</f>
        <v>6</v>
      </c>
      <c r="H463" s="13" t="str">
        <f>IF(Table2[[#This Row],[M1A]]="","",Table2[[#This Row],[M1A]]-Table2[[#This Row],[AWAL]])</f>
        <v/>
      </c>
      <c r="J463" s="13" t="str">
        <f>IF(Table2[[#This Row],[M2A]]="","",SUM(Table2[[#This Row],[M2A]]-Table2[[#This Row],[M2B_h]]))</f>
        <v/>
      </c>
      <c r="L463" s="13" t="str">
        <f>IF(Table2[[#This Row],[M3A]]="","",SUM(Table2[[#This Row],[M3A]]-Table2[[#This Row],[M3B_h]]))</f>
        <v/>
      </c>
      <c r="N463" s="13" t="str">
        <f>IF(Table2[[#This Row],[M4A]]="","",SUM(Table2[[#This Row],[M4A]]-Table2[[#This Row],[M4B_h]]))</f>
        <v/>
      </c>
      <c r="O463" s="15"/>
      <c r="P463" s="15" t="str">
        <f>IF(Table2[[#This Row],[M5A]]="","",SUM(Table2[[#This Row],[M5A]]-Table2[[#This Row],[M5B_h]]))</f>
        <v/>
      </c>
      <c r="Q463" s="15">
        <f>SUM(Table2[[#This Row],[AWAL]],Table2[[#This Row],[M1B]])</f>
        <v>6</v>
      </c>
      <c r="R463" s="15">
        <f>SUM(Table2[[#This Row],[M2B]],Table2[[#This Row],[M2B_h]])</f>
        <v>6</v>
      </c>
      <c r="S463" s="15">
        <f>SUM(Table2[[#This Row],[M3B]],Table2[[#This Row],[M3B_h]])</f>
        <v>6</v>
      </c>
      <c r="T463" s="15">
        <f>SUM(Table2[[#This Row],[M4B]],Table2[[#This Row],[M4B_h]])</f>
        <v>6</v>
      </c>
    </row>
    <row r="464" spans="1:20">
      <c r="A464" s="12">
        <f>IF(Table2[[#This Row],[TT]]&lt;1,"",COUNT($A$2:$A463)+1)</f>
        <v>371</v>
      </c>
      <c r="B464" s="12" t="str">
        <f>LOWER(SUBSTITUTE(SUBSTITUTE(SUBSTITUTE(SUBSTITUTE(SUBSTITUTE(SUBSTITUTE(SUBSTITUTE(SUBSTITUTE(Table2[[#This Row],[NAMA BARANG]]," ",""),"""",""),"-",""),"/",""),"(",""),")",""),"&amp;",""),",",""))</f>
        <v>bp68003apel</v>
      </c>
      <c r="C464" s="18" t="s">
        <v>518</v>
      </c>
      <c r="D464" s="19">
        <v>2</v>
      </c>
      <c r="E464" s="19" t="s">
        <v>14</v>
      </c>
      <c r="F464" s="80">
        <f>IF(Table2[[#This Row],[M5B]]="",Table2[[#This Row],[M5B_h]],SUM(Table2[[#This Row],[M5B_h]],Table2[[#This Row],[M5B]]))</f>
        <v>2</v>
      </c>
      <c r="H464" s="13" t="str">
        <f>IF(Table2[[#This Row],[M1A]]="","",Table2[[#This Row],[M1A]]-Table2[[#This Row],[AWAL]])</f>
        <v/>
      </c>
      <c r="J464" s="13" t="str">
        <f>IF(Table2[[#This Row],[M2A]]="","",SUM(Table2[[#This Row],[M2A]]-Table2[[#This Row],[M2B_h]]))</f>
        <v/>
      </c>
      <c r="L464" s="13" t="str">
        <f>IF(Table2[[#This Row],[M3A]]="","",SUM(Table2[[#This Row],[M3A]]-Table2[[#This Row],[M3B_h]]))</f>
        <v/>
      </c>
      <c r="N464" s="13" t="str">
        <f>IF(Table2[[#This Row],[M4A]]="","",SUM(Table2[[#This Row],[M4A]]-Table2[[#This Row],[M4B_h]]))</f>
        <v/>
      </c>
      <c r="O464" s="15"/>
      <c r="P464" s="15" t="str">
        <f>IF(Table2[[#This Row],[M5A]]="","",SUM(Table2[[#This Row],[M5A]]-Table2[[#This Row],[M5B_h]]))</f>
        <v/>
      </c>
      <c r="Q464" s="15">
        <f>SUM(Table2[[#This Row],[AWAL]],Table2[[#This Row],[M1B]])</f>
        <v>2</v>
      </c>
      <c r="R464" s="15">
        <f>SUM(Table2[[#This Row],[M2B]],Table2[[#This Row],[M2B_h]])</f>
        <v>2</v>
      </c>
      <c r="S464" s="15">
        <f>SUM(Table2[[#This Row],[M3B]],Table2[[#This Row],[M3B_h]])</f>
        <v>2</v>
      </c>
      <c r="T464" s="15">
        <f>SUM(Table2[[#This Row],[M4B]],Table2[[#This Row],[M4B_h]])</f>
        <v>2</v>
      </c>
    </row>
    <row r="465" spans="1:20">
      <c r="A465" s="12">
        <f>IF(Table2[[#This Row],[TT]]&lt;1,"",COUNT($A$2:$A464)+1)</f>
        <v>372</v>
      </c>
      <c r="B465" s="12" t="str">
        <f>LOWER(SUBSTITUTE(SUBSTITUTE(SUBSTITUTE(SUBSTITUTE(SUBSTITUTE(SUBSTITUTE(SUBSTITUTE(SUBSTITUTE(Table2[[#This Row],[NAMA BARANG]]," ",""),"""",""),"-",""),"/",""),"(",""),")",""),"&amp;",""),",",""))</f>
        <v>bp688s3biru30</v>
      </c>
      <c r="C465" s="18" t="s">
        <v>519</v>
      </c>
      <c r="D465" s="19">
        <v>1</v>
      </c>
      <c r="E465" s="19" t="s">
        <v>520</v>
      </c>
      <c r="F465" s="80">
        <f>IF(Table2[[#This Row],[M5B]]="",Table2[[#This Row],[M5B_h]],SUM(Table2[[#This Row],[M5B_h]],Table2[[#This Row],[M5B]]))</f>
        <v>1</v>
      </c>
      <c r="H465" s="13" t="str">
        <f>IF(Table2[[#This Row],[M1A]]="","",Table2[[#This Row],[M1A]]-Table2[[#This Row],[AWAL]])</f>
        <v/>
      </c>
      <c r="J465" s="13" t="str">
        <f>IF(Table2[[#This Row],[M2A]]="","",SUM(Table2[[#This Row],[M2A]]-Table2[[#This Row],[M2B_h]]))</f>
        <v/>
      </c>
      <c r="L465" s="13" t="str">
        <f>IF(Table2[[#This Row],[M3A]]="","",SUM(Table2[[#This Row],[M3A]]-Table2[[#This Row],[M3B_h]]))</f>
        <v/>
      </c>
      <c r="N465" s="13" t="str">
        <f>IF(Table2[[#This Row],[M4A]]="","",SUM(Table2[[#This Row],[M4A]]-Table2[[#This Row],[M4B_h]]))</f>
        <v/>
      </c>
      <c r="O465" s="15"/>
      <c r="P465" s="15" t="str">
        <f>IF(Table2[[#This Row],[M5A]]="","",SUM(Table2[[#This Row],[M5A]]-Table2[[#This Row],[M5B_h]]))</f>
        <v/>
      </c>
      <c r="Q465" s="15">
        <f>SUM(Table2[[#This Row],[AWAL]],Table2[[#This Row],[M1B]])</f>
        <v>1</v>
      </c>
      <c r="R465" s="15">
        <f>SUM(Table2[[#This Row],[M2B]],Table2[[#This Row],[M2B_h]])</f>
        <v>1</v>
      </c>
      <c r="S465" s="15">
        <f>SUM(Table2[[#This Row],[M3B]],Table2[[#This Row],[M3B_h]])</f>
        <v>1</v>
      </c>
      <c r="T465" s="15">
        <f>SUM(Table2[[#This Row],[M4B]],Table2[[#This Row],[M4B_h]])</f>
        <v>1</v>
      </c>
    </row>
    <row r="466" spans="1:20">
      <c r="A466" s="12">
        <f>IF(Table2[[#This Row],[TT]]&lt;1,"",COUNT($A$2:$A465)+1)</f>
        <v>373</v>
      </c>
      <c r="B466" s="12" t="str">
        <f>LOWER(SUBSTITUTE(SUBSTITUTE(SUBSTITUTE(SUBSTITUTE(SUBSTITUTE(SUBSTITUTE(SUBSTITUTE(SUBSTITUTE(Table2[[#This Row],[NAMA BARANG]]," ",""),"""",""),"-",""),"/",""),"(",""),")",""),"&amp;",""),",",""))</f>
        <v>bp6w6767sika</v>
      </c>
      <c r="C466" s="18" t="s">
        <v>521</v>
      </c>
      <c r="D466" s="19">
        <v>2</v>
      </c>
      <c r="E466" s="19" t="s">
        <v>513</v>
      </c>
      <c r="F466" s="80">
        <f>IF(Table2[[#This Row],[M5B]]="",Table2[[#This Row],[M5B_h]],SUM(Table2[[#This Row],[M5B_h]],Table2[[#This Row],[M5B]]))</f>
        <v>2</v>
      </c>
      <c r="H466" s="13" t="str">
        <f>IF(Table2[[#This Row],[M1A]]="","",Table2[[#This Row],[M1A]]-Table2[[#This Row],[AWAL]])</f>
        <v/>
      </c>
      <c r="J466" s="13" t="str">
        <f>IF(Table2[[#This Row],[M2A]]="","",SUM(Table2[[#This Row],[M2A]]-Table2[[#This Row],[M2B_h]]))</f>
        <v/>
      </c>
      <c r="L466" s="13" t="str">
        <f>IF(Table2[[#This Row],[M3A]]="","",SUM(Table2[[#This Row],[M3A]]-Table2[[#This Row],[M3B_h]]))</f>
        <v/>
      </c>
      <c r="N466" s="13" t="str">
        <f>IF(Table2[[#This Row],[M4A]]="","",SUM(Table2[[#This Row],[M4A]]-Table2[[#This Row],[M4B_h]]))</f>
        <v/>
      </c>
      <c r="O466" s="15"/>
      <c r="P466" s="15" t="str">
        <f>IF(Table2[[#This Row],[M5A]]="","",SUM(Table2[[#This Row],[M5A]]-Table2[[#This Row],[M5B_h]]))</f>
        <v/>
      </c>
      <c r="Q466" s="15">
        <f>SUM(Table2[[#This Row],[AWAL]],Table2[[#This Row],[M1B]])</f>
        <v>2</v>
      </c>
      <c r="R466" s="15">
        <f>SUM(Table2[[#This Row],[M2B]],Table2[[#This Row],[M2B_h]])</f>
        <v>2</v>
      </c>
      <c r="S466" s="15">
        <f>SUM(Table2[[#This Row],[M3B]],Table2[[#This Row],[M3B_h]])</f>
        <v>2</v>
      </c>
      <c r="T466" s="15">
        <f>SUM(Table2[[#This Row],[M4B]],Table2[[#This Row],[M4B_h]])</f>
        <v>2</v>
      </c>
    </row>
    <row r="467" spans="1:20">
      <c r="A467" s="12">
        <f>IF(Table2[[#This Row],[TT]]&lt;1,"",COUNT($A$2:$A466)+1)</f>
        <v>374</v>
      </c>
      <c r="B467" s="12" t="str">
        <f>LOWER(SUBSTITUTE(SUBSTITUTE(SUBSTITUTE(SUBSTITUTE(SUBSTITUTE(SUBSTITUTE(SUBSTITUTE(SUBSTITUTE(Table2[[#This Row],[NAMA BARANG]]," ",""),"""",""),"-",""),"/",""),"(",""),")",""),"&amp;",""),",",""))</f>
        <v>bp6wmixkarakter6gambar</v>
      </c>
      <c r="C467" s="18" t="s">
        <v>522</v>
      </c>
      <c r="D467" s="19">
        <v>9</v>
      </c>
      <c r="E467" s="19" t="s">
        <v>523</v>
      </c>
      <c r="F467" s="80">
        <f>IF(Table2[[#This Row],[M5B]]="",Table2[[#This Row],[M5B_h]],SUM(Table2[[#This Row],[M5B_h]],Table2[[#This Row],[M5B]]))</f>
        <v>9</v>
      </c>
      <c r="H467" s="13" t="str">
        <f>IF(Table2[[#This Row],[M1A]]="","",Table2[[#This Row],[M1A]]-Table2[[#This Row],[AWAL]])</f>
        <v/>
      </c>
      <c r="J467" s="13" t="str">
        <f>IF(Table2[[#This Row],[M2A]]="","",SUM(Table2[[#This Row],[M2A]]-Table2[[#This Row],[M2B_h]]))</f>
        <v/>
      </c>
      <c r="L467" s="13" t="str">
        <f>IF(Table2[[#This Row],[M3A]]="","",SUM(Table2[[#This Row],[M3A]]-Table2[[#This Row],[M3B_h]]))</f>
        <v/>
      </c>
      <c r="N467" s="13" t="str">
        <f>IF(Table2[[#This Row],[M4A]]="","",SUM(Table2[[#This Row],[M4A]]-Table2[[#This Row],[M4B_h]]))</f>
        <v/>
      </c>
      <c r="O467" s="15"/>
      <c r="P467" s="15" t="str">
        <f>IF(Table2[[#This Row],[M5A]]="","",SUM(Table2[[#This Row],[M5A]]-Table2[[#This Row],[M5B_h]]))</f>
        <v/>
      </c>
      <c r="Q467" s="15">
        <f>SUM(Table2[[#This Row],[AWAL]],Table2[[#This Row],[M1B]])</f>
        <v>9</v>
      </c>
      <c r="R467" s="15">
        <f>SUM(Table2[[#This Row],[M2B]],Table2[[#This Row],[M2B_h]])</f>
        <v>9</v>
      </c>
      <c r="S467" s="15">
        <f>SUM(Table2[[#This Row],[M3B]],Table2[[#This Row],[M3B_h]])</f>
        <v>9</v>
      </c>
      <c r="T467" s="15">
        <f>SUM(Table2[[#This Row],[M4B]],Table2[[#This Row],[M4B_h]])</f>
        <v>9</v>
      </c>
    </row>
    <row r="468" spans="1:20">
      <c r="A468" s="12" t="str">
        <f>IF(Table2[[#This Row],[TT]]&lt;1,"",COUNT($A$2:$A467)+1)</f>
        <v/>
      </c>
      <c r="B468" s="12" t="str">
        <f>LOWER(SUBSTITUTE(SUBSTITUTE(SUBSTITUTE(SUBSTITUTE(SUBSTITUTE(SUBSTITUTE(SUBSTITUTE(SUBSTITUTE(Table2[[#This Row],[NAMA BARANG]]," ",""),"""",""),"-",""),"/",""),"(",""),")",""),"&amp;",""),",",""))</f>
        <v>bp7035</v>
      </c>
      <c r="C468" s="18" t="s">
        <v>524</v>
      </c>
      <c r="D468" s="19"/>
      <c r="E468" s="19" t="s">
        <v>525</v>
      </c>
      <c r="F468" s="80">
        <f>IF(Table2[[#This Row],[M5B]]="",Table2[[#This Row],[M5B_h]],SUM(Table2[[#This Row],[M5B_h]],Table2[[#This Row],[M5B]]))</f>
        <v>0</v>
      </c>
      <c r="H468" s="13" t="str">
        <f>IF(Table2[[#This Row],[M1A]]="","",Table2[[#This Row],[M1A]]-Table2[[#This Row],[AWAL]])</f>
        <v/>
      </c>
      <c r="J468" s="13" t="str">
        <f>IF(Table2[[#This Row],[M2A]]="","",SUM(Table2[[#This Row],[M2A]]-Table2[[#This Row],[M2B_h]]))</f>
        <v/>
      </c>
      <c r="L468" s="13" t="str">
        <f>IF(Table2[[#This Row],[M3A]]="","",SUM(Table2[[#This Row],[M3A]]-Table2[[#This Row],[M3B_h]]))</f>
        <v/>
      </c>
      <c r="N468" s="13" t="str">
        <f>IF(Table2[[#This Row],[M4A]]="","",SUM(Table2[[#This Row],[M4A]]-Table2[[#This Row],[M4B_h]]))</f>
        <v/>
      </c>
      <c r="O468" s="15"/>
      <c r="P468" s="15" t="str">
        <f>IF(Table2[[#This Row],[M5A]]="","",SUM(Table2[[#This Row],[M5A]]-Table2[[#This Row],[M5B_h]]))</f>
        <v/>
      </c>
      <c r="Q468" s="15">
        <f>SUM(Table2[[#This Row],[AWAL]],Table2[[#This Row],[M1B]])</f>
        <v>0</v>
      </c>
      <c r="R468" s="15">
        <f>SUM(Table2[[#This Row],[M2B]],Table2[[#This Row],[M2B_h]])</f>
        <v>0</v>
      </c>
      <c r="S468" s="15">
        <f>SUM(Table2[[#This Row],[M3B]],Table2[[#This Row],[M3B_h]])</f>
        <v>0</v>
      </c>
      <c r="T468" s="15">
        <f>SUM(Table2[[#This Row],[M4B]],Table2[[#This Row],[M4B_h]])</f>
        <v>0</v>
      </c>
    </row>
    <row r="469" spans="1:20">
      <c r="A469" s="12" t="str">
        <f>IF(Table2[[#This Row],[TT]]&lt;1,"",COUNT($A$2:$A468)+1)</f>
        <v/>
      </c>
      <c r="B469" s="12" t="str">
        <f>LOWER(SUBSTITUTE(SUBSTITUTE(SUBSTITUTE(SUBSTITUTE(SUBSTITUTE(SUBSTITUTE(SUBSTITUTE(SUBSTITUTE(Table2[[#This Row],[NAMA BARANG]]," ",""),"""",""),"-",""),"/",""),"(",""),")",""),"&amp;",""),",",""))</f>
        <v>bp7054</v>
      </c>
      <c r="C469" s="18" t="s">
        <v>526</v>
      </c>
      <c r="D469" s="19"/>
      <c r="E469" s="19" t="s">
        <v>525</v>
      </c>
      <c r="F469" s="80">
        <f>IF(Table2[[#This Row],[M5B]]="",Table2[[#This Row],[M5B_h]],SUM(Table2[[#This Row],[M5B_h]],Table2[[#This Row],[M5B]]))</f>
        <v>0</v>
      </c>
      <c r="H469" s="13" t="str">
        <f>IF(Table2[[#This Row],[M1A]]="","",Table2[[#This Row],[M1A]]-Table2[[#This Row],[AWAL]])</f>
        <v/>
      </c>
      <c r="J469" s="13" t="str">
        <f>IF(Table2[[#This Row],[M2A]]="","",SUM(Table2[[#This Row],[M2A]]-Table2[[#This Row],[M2B_h]]))</f>
        <v/>
      </c>
      <c r="L469" s="13" t="str">
        <f>IF(Table2[[#This Row],[M3A]]="","",SUM(Table2[[#This Row],[M3A]]-Table2[[#This Row],[M3B_h]]))</f>
        <v/>
      </c>
      <c r="N469" s="13" t="str">
        <f>IF(Table2[[#This Row],[M4A]]="","",SUM(Table2[[#This Row],[M4A]]-Table2[[#This Row],[M4B_h]]))</f>
        <v/>
      </c>
      <c r="O469" s="15"/>
      <c r="P469" s="15" t="str">
        <f>IF(Table2[[#This Row],[M5A]]="","",SUM(Table2[[#This Row],[M5A]]-Table2[[#This Row],[M5B_h]]))</f>
        <v/>
      </c>
      <c r="Q469" s="15">
        <f>SUM(Table2[[#This Row],[AWAL]],Table2[[#This Row],[M1B]])</f>
        <v>0</v>
      </c>
      <c r="R469" s="15">
        <f>SUM(Table2[[#This Row],[M2B]],Table2[[#This Row],[M2B_h]])</f>
        <v>0</v>
      </c>
      <c r="S469" s="15">
        <f>SUM(Table2[[#This Row],[M3B]],Table2[[#This Row],[M3B_h]])</f>
        <v>0</v>
      </c>
      <c r="T469" s="15">
        <f>SUM(Table2[[#This Row],[M4B]],Table2[[#This Row],[M4B_h]])</f>
        <v>0</v>
      </c>
    </row>
    <row r="470" spans="1:20">
      <c r="A470" s="12">
        <f>IF(Table2[[#This Row],[TT]]&lt;1,"",COUNT($A$2:$A469)+1)</f>
        <v>375</v>
      </c>
      <c r="B470" s="12" t="str">
        <f>LOWER(SUBSTITUTE(SUBSTITUTE(SUBSTITUTE(SUBSTITUTE(SUBSTITUTE(SUBSTITUTE(SUBSTITUTE(SUBSTITUTE(Table2[[#This Row],[NAMA BARANG]]," ",""),"""",""),"-",""),"/",""),"(",""),")",""),"&amp;",""),",",""))</f>
        <v>bp7064</v>
      </c>
      <c r="C470" s="18" t="s">
        <v>527</v>
      </c>
      <c r="D470" s="19">
        <v>11</v>
      </c>
      <c r="E470" s="19" t="s">
        <v>525</v>
      </c>
      <c r="F470" s="80">
        <f>IF(Table2[[#This Row],[M5B]]="",Table2[[#This Row],[M5B_h]],SUM(Table2[[#This Row],[M5B_h]],Table2[[#This Row],[M5B]]))</f>
        <v>11</v>
      </c>
      <c r="H470" s="13" t="str">
        <f>IF(Table2[[#This Row],[M1A]]="","",Table2[[#This Row],[M1A]]-Table2[[#This Row],[AWAL]])</f>
        <v/>
      </c>
      <c r="J470" s="13" t="str">
        <f>IF(Table2[[#This Row],[M2A]]="","",SUM(Table2[[#This Row],[M2A]]-Table2[[#This Row],[M2B_h]]))</f>
        <v/>
      </c>
      <c r="L470" s="13" t="str">
        <f>IF(Table2[[#This Row],[M3A]]="","",SUM(Table2[[#This Row],[M3A]]-Table2[[#This Row],[M3B_h]]))</f>
        <v/>
      </c>
      <c r="N470" s="13" t="str">
        <f>IF(Table2[[#This Row],[M4A]]="","",SUM(Table2[[#This Row],[M4A]]-Table2[[#This Row],[M4B_h]]))</f>
        <v/>
      </c>
      <c r="O470" s="15"/>
      <c r="P470" s="15" t="str">
        <f>IF(Table2[[#This Row],[M5A]]="","",SUM(Table2[[#This Row],[M5A]]-Table2[[#This Row],[M5B_h]]))</f>
        <v/>
      </c>
      <c r="Q470" s="15">
        <f>SUM(Table2[[#This Row],[AWAL]],Table2[[#This Row],[M1B]])</f>
        <v>11</v>
      </c>
      <c r="R470" s="15">
        <f>SUM(Table2[[#This Row],[M2B]],Table2[[#This Row],[M2B_h]])</f>
        <v>11</v>
      </c>
      <c r="S470" s="15">
        <f>SUM(Table2[[#This Row],[M3B]],Table2[[#This Row],[M3B_h]])</f>
        <v>11</v>
      </c>
      <c r="T470" s="15">
        <f>SUM(Table2[[#This Row],[M4B]],Table2[[#This Row],[M4B_h]])</f>
        <v>11</v>
      </c>
    </row>
    <row r="471" spans="1:20">
      <c r="A471" s="12">
        <f>IF(Table2[[#This Row],[TT]]&lt;1,"",COUNT($A$2:$A470)+1)</f>
        <v>376</v>
      </c>
      <c r="B471" s="12" t="str">
        <f>LOWER(SUBSTITUTE(SUBSTITUTE(SUBSTITUTE(SUBSTITUTE(SUBSTITUTE(SUBSTITUTE(SUBSTITUTE(SUBSTITUTE(Table2[[#This Row],[NAMA BARANG]]," ",""),"""",""),"-",""),"/",""),"(",""),")",""),"&amp;",""),",",""))</f>
        <v>bp7067</v>
      </c>
      <c r="C471" s="18" t="s">
        <v>528</v>
      </c>
      <c r="D471" s="19">
        <v>16</v>
      </c>
      <c r="E471" s="19" t="s">
        <v>525</v>
      </c>
      <c r="F471" s="80">
        <f>IF(Table2[[#This Row],[M5B]]="",Table2[[#This Row],[M5B_h]],SUM(Table2[[#This Row],[M5B_h]],Table2[[#This Row],[M5B]]))</f>
        <v>16</v>
      </c>
      <c r="H471" s="13" t="str">
        <f>IF(Table2[[#This Row],[M1A]]="","",Table2[[#This Row],[M1A]]-Table2[[#This Row],[AWAL]])</f>
        <v/>
      </c>
      <c r="J471" s="13" t="str">
        <f>IF(Table2[[#This Row],[M2A]]="","",SUM(Table2[[#This Row],[M2A]]-Table2[[#This Row],[M2B_h]]))</f>
        <v/>
      </c>
      <c r="L471" s="13" t="str">
        <f>IF(Table2[[#This Row],[M3A]]="","",SUM(Table2[[#This Row],[M3A]]-Table2[[#This Row],[M3B_h]]))</f>
        <v/>
      </c>
      <c r="N471" s="13" t="str">
        <f>IF(Table2[[#This Row],[M4A]]="","",SUM(Table2[[#This Row],[M4A]]-Table2[[#This Row],[M4B_h]]))</f>
        <v/>
      </c>
      <c r="O471" s="15"/>
      <c r="P471" s="15" t="str">
        <f>IF(Table2[[#This Row],[M5A]]="","",SUM(Table2[[#This Row],[M5A]]-Table2[[#This Row],[M5B_h]]))</f>
        <v/>
      </c>
      <c r="Q471" s="15">
        <f>SUM(Table2[[#This Row],[AWAL]],Table2[[#This Row],[M1B]])</f>
        <v>16</v>
      </c>
      <c r="R471" s="15">
        <f>SUM(Table2[[#This Row],[M2B]],Table2[[#This Row],[M2B_h]])</f>
        <v>16</v>
      </c>
      <c r="S471" s="15">
        <f>SUM(Table2[[#This Row],[M3B]],Table2[[#This Row],[M3B_h]])</f>
        <v>16</v>
      </c>
      <c r="T471" s="15">
        <f>SUM(Table2[[#This Row],[M4B]],Table2[[#This Row],[M4B_h]])</f>
        <v>16</v>
      </c>
    </row>
    <row r="472" spans="1:20">
      <c r="A472" s="12">
        <f>IF(Table2[[#This Row],[TT]]&lt;1,"",COUNT($A$2:$A471)+1)</f>
        <v>377</v>
      </c>
      <c r="B472" s="12" t="str">
        <f>LOWER(SUBSTITUTE(SUBSTITUTE(SUBSTITUTE(SUBSTITUTE(SUBSTITUTE(SUBSTITUTE(SUBSTITUTE(SUBSTITUTE(Table2[[#This Row],[NAMA BARANG]]," ",""),"""",""),"-",""),"/",""),"(",""),")",""),"&amp;",""),",",""))</f>
        <v>bp789</v>
      </c>
      <c r="C472" s="18" t="s">
        <v>529</v>
      </c>
      <c r="D472" s="19">
        <v>2</v>
      </c>
      <c r="E472" s="19" t="s">
        <v>202</v>
      </c>
      <c r="F472" s="80">
        <f>IF(Table2[[#This Row],[M5B]]="",Table2[[#This Row],[M5B_h]],SUM(Table2[[#This Row],[M5B_h]],Table2[[#This Row],[M5B]]))</f>
        <v>2</v>
      </c>
      <c r="H472" s="13" t="str">
        <f>IF(Table2[[#This Row],[M1A]]="","",Table2[[#This Row],[M1A]]-Table2[[#This Row],[AWAL]])</f>
        <v/>
      </c>
      <c r="J472" s="13" t="str">
        <f>IF(Table2[[#This Row],[M2A]]="","",SUM(Table2[[#This Row],[M2A]]-Table2[[#This Row],[M2B_h]]))</f>
        <v/>
      </c>
      <c r="L472" s="13" t="str">
        <f>IF(Table2[[#This Row],[M3A]]="","",SUM(Table2[[#This Row],[M3A]]-Table2[[#This Row],[M3B_h]]))</f>
        <v/>
      </c>
      <c r="N472" s="13" t="str">
        <f>IF(Table2[[#This Row],[M4A]]="","",SUM(Table2[[#This Row],[M4A]]-Table2[[#This Row],[M4B_h]]))</f>
        <v/>
      </c>
      <c r="O472" s="15"/>
      <c r="P472" s="15" t="str">
        <f>IF(Table2[[#This Row],[M5A]]="","",SUM(Table2[[#This Row],[M5A]]-Table2[[#This Row],[M5B_h]]))</f>
        <v/>
      </c>
      <c r="Q472" s="15">
        <f>SUM(Table2[[#This Row],[AWAL]],Table2[[#This Row],[M1B]])</f>
        <v>2</v>
      </c>
      <c r="R472" s="15">
        <f>SUM(Table2[[#This Row],[M2B]],Table2[[#This Row],[M2B_h]])</f>
        <v>2</v>
      </c>
      <c r="S472" s="15">
        <f>SUM(Table2[[#This Row],[M3B]],Table2[[#This Row],[M3B_h]])</f>
        <v>2</v>
      </c>
      <c r="T472" s="15">
        <f>SUM(Table2[[#This Row],[M4B]],Table2[[#This Row],[M4B_h]])</f>
        <v>2</v>
      </c>
    </row>
    <row r="473" spans="1:20">
      <c r="A473" s="12">
        <f>IF(Table2[[#This Row],[TT]]&lt;1,"",COUNT($A$2:$A472)+1)</f>
        <v>378</v>
      </c>
      <c r="B473" s="12" t="str">
        <f>LOWER(SUBSTITUTE(SUBSTITUTE(SUBSTITUTE(SUBSTITUTE(SUBSTITUTE(SUBSTITUTE(SUBSTITUTE(SUBSTITUTE(Table2[[#This Row],[NAMA BARANG]]," ",""),"""",""),"-",""),"/",""),"(",""),")",""),"&amp;",""),",",""))</f>
        <v>bp82018garukanrabbit</v>
      </c>
      <c r="C473" s="18" t="s">
        <v>530</v>
      </c>
      <c r="D473" s="19">
        <v>1</v>
      </c>
      <c r="E473" s="19" t="s">
        <v>14</v>
      </c>
      <c r="F473" s="80">
        <f>IF(Table2[[#This Row],[M5B]]="",Table2[[#This Row],[M5B_h]],SUM(Table2[[#This Row],[M5B_h]],Table2[[#This Row],[M5B]]))</f>
        <v>1</v>
      </c>
      <c r="H473" s="13" t="str">
        <f>IF(Table2[[#This Row],[M1A]]="","",Table2[[#This Row],[M1A]]-Table2[[#This Row],[AWAL]])</f>
        <v/>
      </c>
      <c r="J473" s="13" t="str">
        <f>IF(Table2[[#This Row],[M2A]]="","",SUM(Table2[[#This Row],[M2A]]-Table2[[#This Row],[M2B_h]]))</f>
        <v/>
      </c>
      <c r="L473" s="13" t="str">
        <f>IF(Table2[[#This Row],[M3A]]="","",SUM(Table2[[#This Row],[M3A]]-Table2[[#This Row],[M3B_h]]))</f>
        <v/>
      </c>
      <c r="N473" s="13" t="str">
        <f>IF(Table2[[#This Row],[M4A]]="","",SUM(Table2[[#This Row],[M4A]]-Table2[[#This Row],[M4B_h]]))</f>
        <v/>
      </c>
      <c r="O473" s="15"/>
      <c r="P473" s="15" t="str">
        <f>IF(Table2[[#This Row],[M5A]]="","",SUM(Table2[[#This Row],[M5A]]-Table2[[#This Row],[M5B_h]]))</f>
        <v/>
      </c>
      <c r="Q473" s="15">
        <f>SUM(Table2[[#This Row],[AWAL]],Table2[[#This Row],[M1B]])</f>
        <v>1</v>
      </c>
      <c r="R473" s="15">
        <f>SUM(Table2[[#This Row],[M2B]],Table2[[#This Row],[M2B_h]])</f>
        <v>1</v>
      </c>
      <c r="S473" s="15">
        <f>SUM(Table2[[#This Row],[M3B]],Table2[[#This Row],[M3B_h]])</f>
        <v>1</v>
      </c>
      <c r="T473" s="15">
        <f>SUM(Table2[[#This Row],[M4B]],Table2[[#This Row],[M4B_h]])</f>
        <v>1</v>
      </c>
    </row>
    <row r="474" spans="1:20">
      <c r="A474" s="12">
        <f>IF(Table2[[#This Row],[TT]]&lt;1,"",COUNT($A$2:$A473)+1)</f>
        <v>379</v>
      </c>
      <c r="B474" s="12" t="str">
        <f>LOWER(SUBSTITUTE(SUBSTITUTE(SUBSTITUTE(SUBSTITUTE(SUBSTITUTE(SUBSTITUTE(SUBSTITUTE(SUBSTITUTE(Table2[[#This Row],[NAMA BARANG]]," ",""),"""",""),"-",""),"/",""),"(",""),")",""),"&amp;",""),",",""))</f>
        <v>bp8646</v>
      </c>
      <c r="C474" s="18" t="s">
        <v>531</v>
      </c>
      <c r="D474" s="19">
        <v>6</v>
      </c>
      <c r="E474" s="19" t="s">
        <v>14</v>
      </c>
      <c r="F474" s="80">
        <f>IF(Table2[[#This Row],[M5B]]="",Table2[[#This Row],[M5B_h]],SUM(Table2[[#This Row],[M5B_h]],Table2[[#This Row],[M5B]]))</f>
        <v>6</v>
      </c>
      <c r="H474" s="13" t="str">
        <f>IF(Table2[[#This Row],[M1A]]="","",Table2[[#This Row],[M1A]]-Table2[[#This Row],[AWAL]])</f>
        <v/>
      </c>
      <c r="J474" s="13" t="str">
        <f>IF(Table2[[#This Row],[M2A]]="","",SUM(Table2[[#This Row],[M2A]]-Table2[[#This Row],[M2B_h]]))</f>
        <v/>
      </c>
      <c r="L474" s="13" t="str">
        <f>IF(Table2[[#This Row],[M3A]]="","",SUM(Table2[[#This Row],[M3A]]-Table2[[#This Row],[M3B_h]]))</f>
        <v/>
      </c>
      <c r="N474" s="13" t="str">
        <f>IF(Table2[[#This Row],[M4A]]="","",SUM(Table2[[#This Row],[M4A]]-Table2[[#This Row],[M4B_h]]))</f>
        <v/>
      </c>
      <c r="O474" s="15"/>
      <c r="P474" s="15" t="str">
        <f>IF(Table2[[#This Row],[M5A]]="","",SUM(Table2[[#This Row],[M5A]]-Table2[[#This Row],[M5B_h]]))</f>
        <v/>
      </c>
      <c r="Q474" s="15">
        <f>SUM(Table2[[#This Row],[AWAL]],Table2[[#This Row],[M1B]])</f>
        <v>6</v>
      </c>
      <c r="R474" s="15">
        <f>SUM(Table2[[#This Row],[M2B]],Table2[[#This Row],[M2B_h]])</f>
        <v>6</v>
      </c>
      <c r="S474" s="15">
        <f>SUM(Table2[[#This Row],[M3B]],Table2[[#This Row],[M3B_h]])</f>
        <v>6</v>
      </c>
      <c r="T474" s="15">
        <f>SUM(Table2[[#This Row],[M4B]],Table2[[#This Row],[M4B_h]])</f>
        <v>6</v>
      </c>
    </row>
    <row r="475" spans="1:20">
      <c r="A475" s="12">
        <f>IF(Table2[[#This Row],[TT]]&lt;1,"",COUNT($A$2:$A474)+1)</f>
        <v>380</v>
      </c>
      <c r="B475" s="12" t="str">
        <f>LOWER(SUBSTITUTE(SUBSTITUTE(SUBSTITUTE(SUBSTITUTE(SUBSTITUTE(SUBSTITUTE(SUBSTITUTE(SUBSTITUTE(Table2[[#This Row],[NAMA BARANG]]," ",""),"""",""),"-",""),"/",""),"(",""),")",""),"&amp;",""),",",""))</f>
        <v>bp8813bebek48</v>
      </c>
      <c r="C475" s="18" t="s">
        <v>532</v>
      </c>
      <c r="D475" s="19">
        <v>1</v>
      </c>
      <c r="E475" s="19" t="s">
        <v>67</v>
      </c>
      <c r="F475" s="80">
        <f>IF(Table2[[#This Row],[M5B]]="",Table2[[#This Row],[M5B_h]],SUM(Table2[[#This Row],[M5B_h]],Table2[[#This Row],[M5B]]))</f>
        <v>1</v>
      </c>
      <c r="H475" s="13" t="str">
        <f>IF(Table2[[#This Row],[M1A]]="","",Table2[[#This Row],[M1A]]-Table2[[#This Row],[AWAL]])</f>
        <v/>
      </c>
      <c r="J475" s="13" t="str">
        <f>IF(Table2[[#This Row],[M2A]]="","",SUM(Table2[[#This Row],[M2A]]-Table2[[#This Row],[M2B_h]]))</f>
        <v/>
      </c>
      <c r="L475" s="13" t="str">
        <f>IF(Table2[[#This Row],[M3A]]="","",SUM(Table2[[#This Row],[M3A]]-Table2[[#This Row],[M3B_h]]))</f>
        <v/>
      </c>
      <c r="N475" s="13" t="str">
        <f>IF(Table2[[#This Row],[M4A]]="","",SUM(Table2[[#This Row],[M4A]]-Table2[[#This Row],[M4B_h]]))</f>
        <v/>
      </c>
      <c r="O475" s="15"/>
      <c r="P475" s="15" t="str">
        <f>IF(Table2[[#This Row],[M5A]]="","",SUM(Table2[[#This Row],[M5A]]-Table2[[#This Row],[M5B_h]]))</f>
        <v/>
      </c>
      <c r="Q475" s="15">
        <f>SUM(Table2[[#This Row],[AWAL]],Table2[[#This Row],[M1B]])</f>
        <v>1</v>
      </c>
      <c r="R475" s="15">
        <f>SUM(Table2[[#This Row],[M2B]],Table2[[#This Row],[M2B_h]])</f>
        <v>1</v>
      </c>
      <c r="S475" s="15">
        <f>SUM(Table2[[#This Row],[M3B]],Table2[[#This Row],[M3B_h]])</f>
        <v>1</v>
      </c>
      <c r="T475" s="15">
        <f>SUM(Table2[[#This Row],[M4B]],Table2[[#This Row],[M4B_h]])</f>
        <v>1</v>
      </c>
    </row>
    <row r="476" spans="1:20">
      <c r="A476" s="12">
        <f>IF(Table2[[#This Row],[TT]]&lt;1,"",COUNT($A$2:$A475)+1)</f>
        <v>381</v>
      </c>
      <c r="B476" s="12" t="str">
        <f>LOWER(SUBSTITUTE(SUBSTITUTE(SUBSTITUTE(SUBSTITUTE(SUBSTITUTE(SUBSTITUTE(SUBSTITUTE(SUBSTITUTE(Table2[[#This Row],[NAMA BARANG]]," ",""),"""",""),"-",""),"/",""),"(",""),")",""),"&amp;",""),",",""))</f>
        <v>bp8889hati</v>
      </c>
      <c r="C476" s="18" t="s">
        <v>533</v>
      </c>
      <c r="D476" s="19">
        <v>3</v>
      </c>
      <c r="E476" s="19" t="s">
        <v>14</v>
      </c>
      <c r="F476" s="80">
        <f>IF(Table2[[#This Row],[M5B]]="",Table2[[#This Row],[M5B_h]],SUM(Table2[[#This Row],[M5B_h]],Table2[[#This Row],[M5B]]))</f>
        <v>3</v>
      </c>
      <c r="H476" s="13" t="str">
        <f>IF(Table2[[#This Row],[M1A]]="","",Table2[[#This Row],[M1A]]-Table2[[#This Row],[AWAL]])</f>
        <v/>
      </c>
      <c r="J476" s="13" t="str">
        <f>IF(Table2[[#This Row],[M2A]]="","",SUM(Table2[[#This Row],[M2A]]-Table2[[#This Row],[M2B_h]]))</f>
        <v/>
      </c>
      <c r="L476" s="13" t="str">
        <f>IF(Table2[[#This Row],[M3A]]="","",SUM(Table2[[#This Row],[M3A]]-Table2[[#This Row],[M3B_h]]))</f>
        <v/>
      </c>
      <c r="N476" s="13" t="str">
        <f>IF(Table2[[#This Row],[M4A]]="","",SUM(Table2[[#This Row],[M4A]]-Table2[[#This Row],[M4B_h]]))</f>
        <v/>
      </c>
      <c r="O476" s="15"/>
      <c r="P476" s="15" t="str">
        <f>IF(Table2[[#This Row],[M5A]]="","",SUM(Table2[[#This Row],[M5A]]-Table2[[#This Row],[M5B_h]]))</f>
        <v/>
      </c>
      <c r="Q476" s="15">
        <f>SUM(Table2[[#This Row],[AWAL]],Table2[[#This Row],[M1B]])</f>
        <v>3</v>
      </c>
      <c r="R476" s="15">
        <f>SUM(Table2[[#This Row],[M2B]],Table2[[#This Row],[M2B_h]])</f>
        <v>3</v>
      </c>
      <c r="S476" s="15">
        <f>SUM(Table2[[#This Row],[M3B]],Table2[[#This Row],[M3B_h]])</f>
        <v>3</v>
      </c>
      <c r="T476" s="15">
        <f>SUM(Table2[[#This Row],[M4B]],Table2[[#This Row],[M4B_h]])</f>
        <v>3</v>
      </c>
    </row>
    <row r="477" spans="1:20">
      <c r="A477" s="12">
        <f>IF(Table2[[#This Row],[TT]]&lt;1,"",COUNT($A$2:$A476)+1)</f>
        <v>382</v>
      </c>
      <c r="B477" s="12" t="str">
        <f>LOWER(SUBSTITUTE(SUBSTITUTE(SUBSTITUTE(SUBSTITUTE(SUBSTITUTE(SUBSTITUTE(SUBSTITUTE(SUBSTITUTE(Table2[[#This Row],[NAMA BARANG]]," ",""),"""",""),"-",""),"/",""),"(",""),")",""),"&amp;",""),",",""))</f>
        <v>bp8wmegan</v>
      </c>
      <c r="C477" s="18" t="s">
        <v>534</v>
      </c>
      <c r="D477" s="19">
        <v>2</v>
      </c>
      <c r="E477" s="19" t="s">
        <v>14</v>
      </c>
      <c r="F477" s="80">
        <f>IF(Table2[[#This Row],[M5B]]="",Table2[[#This Row],[M5B_h]],SUM(Table2[[#This Row],[M5B_h]],Table2[[#This Row],[M5B]]))</f>
        <v>2</v>
      </c>
      <c r="H477" s="13" t="str">
        <f>IF(Table2[[#This Row],[M1A]]="","",Table2[[#This Row],[M1A]]-Table2[[#This Row],[AWAL]])</f>
        <v/>
      </c>
      <c r="J477" s="13" t="str">
        <f>IF(Table2[[#This Row],[M2A]]="","",SUM(Table2[[#This Row],[M2A]]-Table2[[#This Row],[M2B_h]]))</f>
        <v/>
      </c>
      <c r="L477" s="13" t="str">
        <f>IF(Table2[[#This Row],[M3A]]="","",SUM(Table2[[#This Row],[M3A]]-Table2[[#This Row],[M3B_h]]))</f>
        <v/>
      </c>
      <c r="N477" s="13" t="str">
        <f>IF(Table2[[#This Row],[M4A]]="","",SUM(Table2[[#This Row],[M4A]]-Table2[[#This Row],[M4B_h]]))</f>
        <v/>
      </c>
      <c r="O477" s="15"/>
      <c r="P477" s="15" t="str">
        <f>IF(Table2[[#This Row],[M5A]]="","",SUM(Table2[[#This Row],[M5A]]-Table2[[#This Row],[M5B_h]]))</f>
        <v/>
      </c>
      <c r="Q477" s="15">
        <f>SUM(Table2[[#This Row],[AWAL]],Table2[[#This Row],[M1B]])</f>
        <v>2</v>
      </c>
      <c r="R477" s="15">
        <f>SUM(Table2[[#This Row],[M2B]],Table2[[#This Row],[M2B_h]])</f>
        <v>2</v>
      </c>
      <c r="S477" s="15">
        <f>SUM(Table2[[#This Row],[M3B]],Table2[[#This Row],[M3B_h]])</f>
        <v>2</v>
      </c>
      <c r="T477" s="15">
        <f>SUM(Table2[[#This Row],[M4B]],Table2[[#This Row],[M4B_h]])</f>
        <v>2</v>
      </c>
    </row>
    <row r="478" spans="1:20">
      <c r="A478" s="12">
        <f>IF(Table2[[#This Row],[TT]]&lt;1,"",COUNT($A$2:$A477)+1)</f>
        <v>383</v>
      </c>
      <c r="B478" s="12" t="str">
        <f>LOWER(SUBSTITUTE(SUBSTITUTE(SUBSTITUTE(SUBSTITUTE(SUBSTITUTE(SUBSTITUTE(SUBSTITUTE(SUBSTITUTE(Table2[[#This Row],[NAMA BARANG]]," ",""),"""",""),"-",""),"/",""),"(",""),")",""),"&amp;",""),",",""))</f>
        <v>bp9799</v>
      </c>
      <c r="C478" s="18" t="s">
        <v>535</v>
      </c>
      <c r="D478" s="19">
        <v>2</v>
      </c>
      <c r="E478" s="19" t="s">
        <v>14</v>
      </c>
      <c r="F478" s="80">
        <f>IF(Table2[[#This Row],[M5B]]="",Table2[[#This Row],[M5B_h]],SUM(Table2[[#This Row],[M5B_h]],Table2[[#This Row],[M5B]]))</f>
        <v>2</v>
      </c>
      <c r="H478" s="13" t="str">
        <f>IF(Table2[[#This Row],[M1A]]="","",Table2[[#This Row],[M1A]]-Table2[[#This Row],[AWAL]])</f>
        <v/>
      </c>
      <c r="J478" s="13" t="str">
        <f>IF(Table2[[#This Row],[M2A]]="","",SUM(Table2[[#This Row],[M2A]]-Table2[[#This Row],[M2B_h]]))</f>
        <v/>
      </c>
      <c r="L478" s="13" t="str">
        <f>IF(Table2[[#This Row],[M3A]]="","",SUM(Table2[[#This Row],[M3A]]-Table2[[#This Row],[M3B_h]]))</f>
        <v/>
      </c>
      <c r="N478" s="13" t="str">
        <f>IF(Table2[[#This Row],[M4A]]="","",SUM(Table2[[#This Row],[M4A]]-Table2[[#This Row],[M4B_h]]))</f>
        <v/>
      </c>
      <c r="O478" s="15"/>
      <c r="P478" s="15" t="str">
        <f>IF(Table2[[#This Row],[M5A]]="","",SUM(Table2[[#This Row],[M5A]]-Table2[[#This Row],[M5B_h]]))</f>
        <v/>
      </c>
      <c r="Q478" s="15">
        <f>SUM(Table2[[#This Row],[AWAL]],Table2[[#This Row],[M1B]])</f>
        <v>2</v>
      </c>
      <c r="R478" s="15">
        <f>SUM(Table2[[#This Row],[M2B]],Table2[[#This Row],[M2B_h]])</f>
        <v>2</v>
      </c>
      <c r="S478" s="15">
        <f>SUM(Table2[[#This Row],[M3B]],Table2[[#This Row],[M3B_h]])</f>
        <v>2</v>
      </c>
      <c r="T478" s="15">
        <f>SUM(Table2[[#This Row],[M4B]],Table2[[#This Row],[M4B_h]])</f>
        <v>2</v>
      </c>
    </row>
    <row r="479" spans="1:20">
      <c r="A479" s="12">
        <f>IF(Table2[[#This Row],[TT]]&lt;1,"",COUNT($A$2:$A478)+1)</f>
        <v>384</v>
      </c>
      <c r="B479" s="12" t="str">
        <f>LOWER(SUBSTITUTE(SUBSTITUTE(SUBSTITUTE(SUBSTITUTE(SUBSTITUTE(SUBSTITUTE(SUBSTITUTE(SUBSTITUTE(Table2[[#This Row],[NAMA BARANG]]," ",""),"""",""),"-",""),"/",""),"(",""),")",""),"&amp;",""),",",""))</f>
        <v>bp9892</v>
      </c>
      <c r="C479" s="18" t="s">
        <v>536</v>
      </c>
      <c r="D479" s="19">
        <v>11</v>
      </c>
      <c r="E479" s="19" t="s">
        <v>14</v>
      </c>
      <c r="F479" s="80">
        <f>IF(Table2[[#This Row],[M5B]]="",Table2[[#This Row],[M5B_h]],SUM(Table2[[#This Row],[M5B_h]],Table2[[#This Row],[M5B]]))</f>
        <v>11</v>
      </c>
      <c r="H479" s="13" t="str">
        <f>IF(Table2[[#This Row],[M1A]]="","",Table2[[#This Row],[M1A]]-Table2[[#This Row],[AWAL]])</f>
        <v/>
      </c>
      <c r="J479" s="13" t="str">
        <f>IF(Table2[[#This Row],[M2A]]="","",SUM(Table2[[#This Row],[M2A]]-Table2[[#This Row],[M2B_h]]))</f>
        <v/>
      </c>
      <c r="L479" s="13" t="str">
        <f>IF(Table2[[#This Row],[M3A]]="","",SUM(Table2[[#This Row],[M3A]]-Table2[[#This Row],[M3B_h]]))</f>
        <v/>
      </c>
      <c r="N479" s="13" t="str">
        <f>IF(Table2[[#This Row],[M4A]]="","",SUM(Table2[[#This Row],[M4A]]-Table2[[#This Row],[M4B_h]]))</f>
        <v/>
      </c>
      <c r="O479" s="15"/>
      <c r="P479" s="15" t="str">
        <f>IF(Table2[[#This Row],[M5A]]="","",SUM(Table2[[#This Row],[M5A]]-Table2[[#This Row],[M5B_h]]))</f>
        <v/>
      </c>
      <c r="Q479" s="15">
        <f>SUM(Table2[[#This Row],[AWAL]],Table2[[#This Row],[M1B]])</f>
        <v>11</v>
      </c>
      <c r="R479" s="15">
        <f>SUM(Table2[[#This Row],[M2B]],Table2[[#This Row],[M2B_h]])</f>
        <v>11</v>
      </c>
      <c r="S479" s="15">
        <f>SUM(Table2[[#This Row],[M3B]],Table2[[#This Row],[M3B_h]])</f>
        <v>11</v>
      </c>
      <c r="T479" s="15">
        <f>SUM(Table2[[#This Row],[M4B]],Table2[[#This Row],[M4B_h]])</f>
        <v>11</v>
      </c>
    </row>
    <row r="480" spans="1:20">
      <c r="A480" s="12">
        <f>IF(Table2[[#This Row],[TT]]&lt;1,"",COUNT($A$2:$A479)+1)</f>
        <v>385</v>
      </c>
      <c r="B480" s="12" t="str">
        <f>LOWER(SUBSTITUTE(SUBSTITUTE(SUBSTITUTE(SUBSTITUTE(SUBSTITUTE(SUBSTITUTE(SUBSTITUTE(SUBSTITUTE(Table2[[#This Row],[NAMA BARANG]]," ",""),"""",""),"-",""),"/",""),"(",""),")",""),"&amp;",""),",",""))</f>
        <v>bp9938</v>
      </c>
      <c r="C480" s="18" t="s">
        <v>537</v>
      </c>
      <c r="D480" s="19">
        <v>1</v>
      </c>
      <c r="E480" s="19" t="s">
        <v>14</v>
      </c>
      <c r="F480" s="80">
        <f>IF(Table2[[#This Row],[M5B]]="",Table2[[#This Row],[M5B_h]],SUM(Table2[[#This Row],[M5B_h]],Table2[[#This Row],[M5B]]))</f>
        <v>1</v>
      </c>
      <c r="H480" s="13" t="str">
        <f>IF(Table2[[#This Row],[M1A]]="","",Table2[[#This Row],[M1A]]-Table2[[#This Row],[AWAL]])</f>
        <v/>
      </c>
      <c r="J480" s="13" t="str">
        <f>IF(Table2[[#This Row],[M2A]]="","",SUM(Table2[[#This Row],[M2A]]-Table2[[#This Row],[M2B_h]]))</f>
        <v/>
      </c>
      <c r="L480" s="13" t="str">
        <f>IF(Table2[[#This Row],[M3A]]="","",SUM(Table2[[#This Row],[M3A]]-Table2[[#This Row],[M3B_h]]))</f>
        <v/>
      </c>
      <c r="N480" s="13" t="str">
        <f>IF(Table2[[#This Row],[M4A]]="","",SUM(Table2[[#This Row],[M4A]]-Table2[[#This Row],[M4B_h]]))</f>
        <v/>
      </c>
      <c r="O480" s="15"/>
      <c r="P480" s="15" t="str">
        <f>IF(Table2[[#This Row],[M5A]]="","",SUM(Table2[[#This Row],[M5A]]-Table2[[#This Row],[M5B_h]]))</f>
        <v/>
      </c>
      <c r="Q480" s="15">
        <f>SUM(Table2[[#This Row],[AWAL]],Table2[[#This Row],[M1B]])</f>
        <v>1</v>
      </c>
      <c r="R480" s="15">
        <f>SUM(Table2[[#This Row],[M2B]],Table2[[#This Row],[M2B_h]])</f>
        <v>1</v>
      </c>
      <c r="S480" s="15">
        <f>SUM(Table2[[#This Row],[M3B]],Table2[[#This Row],[M3B_h]])</f>
        <v>1</v>
      </c>
      <c r="T480" s="15">
        <f>SUM(Table2[[#This Row],[M4B]],Table2[[#This Row],[M4B_h]])</f>
        <v>1</v>
      </c>
    </row>
    <row r="481" spans="1:20">
      <c r="A481" s="12">
        <f>IF(Table2[[#This Row],[TT]]&lt;1,"",COUNT($A$2:$A480)+1)</f>
        <v>386</v>
      </c>
      <c r="B481" s="12" t="str">
        <f>LOWER(SUBSTITUTE(SUBSTITUTE(SUBSTITUTE(SUBSTITUTE(SUBSTITUTE(SUBSTITUTE(SUBSTITUTE(SUBSTITUTE(Table2[[#This Row],[NAMA BARANG]]," ",""),"""",""),"-",""),"/",""),"(",""),")",""),"&amp;",""),",",""))</f>
        <v>bpaodm01160108faktur</v>
      </c>
      <c r="C481" s="18" t="s">
        <v>2759</v>
      </c>
      <c r="D481" s="19">
        <v>13</v>
      </c>
      <c r="E481" s="19" t="s">
        <v>2683</v>
      </c>
      <c r="F481" s="80">
        <f>IF(Table2[[#This Row],[M5B]]="",Table2[[#This Row],[M5B_h]],SUM(Table2[[#This Row],[M5B_h]],Table2[[#This Row],[M5B]]))</f>
        <v>13</v>
      </c>
      <c r="H481" s="13" t="str">
        <f>IF(Table2[[#This Row],[M1A]]="","",Table2[[#This Row],[M1A]]-Table2[[#This Row],[AWAL]])</f>
        <v/>
      </c>
      <c r="J481" s="13" t="str">
        <f>IF(Table2[[#This Row],[M2A]]="","",SUM(Table2[[#This Row],[M2A]]-Table2[[#This Row],[M2B_h]]))</f>
        <v/>
      </c>
      <c r="L481" s="13" t="str">
        <f>IF(Table2[[#This Row],[M3A]]="","",SUM(Table2[[#This Row],[M3A]]-Table2[[#This Row],[M3B_h]]))</f>
        <v/>
      </c>
      <c r="N481" s="13" t="str">
        <f>IF(Table2[[#This Row],[M4A]]="","",SUM(Table2[[#This Row],[M4A]]-Table2[[#This Row],[M4B_h]]))</f>
        <v/>
      </c>
      <c r="O481" s="15"/>
      <c r="P481" s="15" t="str">
        <f>IF(Table2[[#This Row],[M5A]]="","",SUM(Table2[[#This Row],[M5A]]-Table2[[#This Row],[M5B_h]]))</f>
        <v/>
      </c>
      <c r="Q481" s="15">
        <f>SUM(Table2[[#This Row],[AWAL]],Table2[[#This Row],[M1B]])</f>
        <v>13</v>
      </c>
      <c r="R481" s="15">
        <f>SUM(Table2[[#This Row],[M2B]],Table2[[#This Row],[M2B_h]])</f>
        <v>13</v>
      </c>
      <c r="S481" s="15">
        <f>SUM(Table2[[#This Row],[M3B]],Table2[[#This Row],[M3B_h]])</f>
        <v>13</v>
      </c>
      <c r="T481" s="15">
        <f>SUM(Table2[[#This Row],[M4B]],Table2[[#This Row],[M4B_h]])</f>
        <v>13</v>
      </c>
    </row>
    <row r="482" spans="1:20">
      <c r="A482" s="12" t="str">
        <f>IF(Table2[[#This Row],[TT]]&lt;1,"",COUNT($A$2:$A481)+1)</f>
        <v/>
      </c>
      <c r="B482" s="12" t="str">
        <f>LOWER(SUBSTITUTE(SUBSTITUTE(SUBSTITUTE(SUBSTITUTE(SUBSTITUTE(SUBSTITUTE(SUBSTITUTE(SUBSTITUTE(Table2[[#This Row],[NAMA BARANG]]," ",""),"""",""),"-",""),"/",""),"(",""),")",""),"&amp;",""),",",""))</f>
        <v>bpaodm020ht</v>
      </c>
      <c r="C482" s="18" t="s">
        <v>539</v>
      </c>
      <c r="D482" s="19"/>
      <c r="E482" s="19" t="s">
        <v>14</v>
      </c>
      <c r="F482" s="80">
        <f>IF(Table2[[#This Row],[M5B]]="",Table2[[#This Row],[M5B_h]],SUM(Table2[[#This Row],[M5B_h]],Table2[[#This Row],[M5B]]))</f>
        <v>0</v>
      </c>
      <c r="H482" s="13" t="str">
        <f>IF(Table2[[#This Row],[M1A]]="","",Table2[[#This Row],[M1A]]-Table2[[#This Row],[AWAL]])</f>
        <v/>
      </c>
      <c r="J482" s="13" t="str">
        <f>IF(Table2[[#This Row],[M2A]]="","",SUM(Table2[[#This Row],[M2A]]-Table2[[#This Row],[M2B_h]]))</f>
        <v/>
      </c>
      <c r="L482" s="13" t="str">
        <f>IF(Table2[[#This Row],[M3A]]="","",SUM(Table2[[#This Row],[M3A]]-Table2[[#This Row],[M3B_h]]))</f>
        <v/>
      </c>
      <c r="N482" s="13" t="str">
        <f>IF(Table2[[#This Row],[M4A]]="","",SUM(Table2[[#This Row],[M4A]]-Table2[[#This Row],[M4B_h]]))</f>
        <v/>
      </c>
      <c r="O482" s="15"/>
      <c r="P482" s="15" t="str">
        <f>IF(Table2[[#This Row],[M5A]]="","",SUM(Table2[[#This Row],[M5A]]-Table2[[#This Row],[M5B_h]]))</f>
        <v/>
      </c>
      <c r="Q482" s="15">
        <f>SUM(Table2[[#This Row],[AWAL]],Table2[[#This Row],[M1B]])</f>
        <v>0</v>
      </c>
      <c r="R482" s="15">
        <f>SUM(Table2[[#This Row],[M2B]],Table2[[#This Row],[M2B_h]])</f>
        <v>0</v>
      </c>
      <c r="S482" s="15">
        <f>SUM(Table2[[#This Row],[M3B]],Table2[[#This Row],[M3B_h]])</f>
        <v>0</v>
      </c>
      <c r="T482" s="15">
        <f>SUM(Table2[[#This Row],[M4B]],Table2[[#This Row],[M4B_h]])</f>
        <v>0</v>
      </c>
    </row>
    <row r="483" spans="1:20">
      <c r="A483" s="12">
        <f>IF(Table2[[#This Row],[TT]]&lt;1,"",COUNT($A$2:$A482)+1)</f>
        <v>387</v>
      </c>
      <c r="B483" s="12" t="str">
        <f>LOWER(SUBSTITUTE(SUBSTITUTE(SUBSTITUTE(SUBSTITUTE(SUBSTITUTE(SUBSTITUTE(SUBSTITUTE(SUBSTITUTE(Table2[[#This Row],[NAMA BARANG]]," ",""),"""",""),"-",""),"/",""),"(",""),")",""),"&amp;",""),",",""))</f>
        <v>bpaodm021faktur</v>
      </c>
      <c r="C483" s="18" t="s">
        <v>540</v>
      </c>
      <c r="D483" s="19">
        <v>5</v>
      </c>
      <c r="E483" s="19" t="s">
        <v>538</v>
      </c>
      <c r="F483" s="80">
        <f>IF(Table2[[#This Row],[M5B]]="",Table2[[#This Row],[M5B_h]],SUM(Table2[[#This Row],[M5B_h]],Table2[[#This Row],[M5B]]))</f>
        <v>5</v>
      </c>
      <c r="H483" s="13" t="str">
        <f>IF(Table2[[#This Row],[M1A]]="","",Table2[[#This Row],[M1A]]-Table2[[#This Row],[AWAL]])</f>
        <v/>
      </c>
      <c r="J483" s="13" t="str">
        <f>IF(Table2[[#This Row],[M2A]]="","",SUM(Table2[[#This Row],[M2A]]-Table2[[#This Row],[M2B_h]]))</f>
        <v/>
      </c>
      <c r="L483" s="13" t="str">
        <f>IF(Table2[[#This Row],[M3A]]="","",SUM(Table2[[#This Row],[M3A]]-Table2[[#This Row],[M3B_h]]))</f>
        <v/>
      </c>
      <c r="N483" s="13" t="str">
        <f>IF(Table2[[#This Row],[M4A]]="","",SUM(Table2[[#This Row],[M4A]]-Table2[[#This Row],[M4B_h]]))</f>
        <v/>
      </c>
      <c r="O483" s="15"/>
      <c r="P483" s="15" t="str">
        <f>IF(Table2[[#This Row],[M5A]]="","",SUM(Table2[[#This Row],[M5A]]-Table2[[#This Row],[M5B_h]]))</f>
        <v/>
      </c>
      <c r="Q483" s="15">
        <f>SUM(Table2[[#This Row],[AWAL]],Table2[[#This Row],[M1B]])</f>
        <v>5</v>
      </c>
      <c r="R483" s="15">
        <f>SUM(Table2[[#This Row],[M2B]],Table2[[#This Row],[M2B_h]])</f>
        <v>5</v>
      </c>
      <c r="S483" s="15">
        <f>SUM(Table2[[#This Row],[M3B]],Table2[[#This Row],[M3B_h]])</f>
        <v>5</v>
      </c>
      <c r="T483" s="15">
        <f>SUM(Table2[[#This Row],[M4B]],Table2[[#This Row],[M4B_h]])</f>
        <v>5</v>
      </c>
    </row>
    <row r="484" spans="1:20">
      <c r="A484" s="12">
        <f>IF(Table2[[#This Row],[TT]]&lt;1,"",COUNT($A$2:$A483)+1)</f>
        <v>388</v>
      </c>
      <c r="B484" s="12" t="str">
        <f>LOWER(SUBSTITUTE(SUBSTITUTE(SUBSTITUTE(SUBSTITUTE(SUBSTITUTE(SUBSTITUTE(SUBSTITUTE(SUBSTITUTE(Table2[[#This Row],[NAMA BARANG]]," ",""),"""",""),"-",""),"/",""),"(",""),")",""),"&amp;",""),",",""))</f>
        <v>bpaodm911</v>
      </c>
      <c r="C484" s="18" t="s">
        <v>541</v>
      </c>
      <c r="D484" s="19">
        <v>3</v>
      </c>
      <c r="E484" s="19" t="s">
        <v>14</v>
      </c>
      <c r="F484" s="80">
        <f>IF(Table2[[#This Row],[M5B]]="",Table2[[#This Row],[M5B_h]],SUM(Table2[[#This Row],[M5B_h]],Table2[[#This Row],[M5B]]))</f>
        <v>3</v>
      </c>
      <c r="H484" s="13" t="str">
        <f>IF(Table2[[#This Row],[M1A]]="","",Table2[[#This Row],[M1A]]-Table2[[#This Row],[AWAL]])</f>
        <v/>
      </c>
      <c r="J484" s="13" t="str">
        <f>IF(Table2[[#This Row],[M2A]]="","",SUM(Table2[[#This Row],[M2A]]-Table2[[#This Row],[M2B_h]]))</f>
        <v/>
      </c>
      <c r="L484" s="13" t="str">
        <f>IF(Table2[[#This Row],[M3A]]="","",SUM(Table2[[#This Row],[M3A]]-Table2[[#This Row],[M3B_h]]))</f>
        <v/>
      </c>
      <c r="N484" s="13" t="str">
        <f>IF(Table2[[#This Row],[M4A]]="","",SUM(Table2[[#This Row],[M4A]]-Table2[[#This Row],[M4B_h]]))</f>
        <v/>
      </c>
      <c r="O484" s="15"/>
      <c r="P484" s="15" t="str">
        <f>IF(Table2[[#This Row],[M5A]]="","",SUM(Table2[[#This Row],[M5A]]-Table2[[#This Row],[M5B_h]]))</f>
        <v/>
      </c>
      <c r="Q484" s="15">
        <f>SUM(Table2[[#This Row],[AWAL]],Table2[[#This Row],[M1B]])</f>
        <v>3</v>
      </c>
      <c r="R484" s="15">
        <f>SUM(Table2[[#This Row],[M2B]],Table2[[#This Row],[M2B_h]])</f>
        <v>3</v>
      </c>
      <c r="S484" s="15">
        <f>SUM(Table2[[#This Row],[M3B]],Table2[[#This Row],[M3B_h]])</f>
        <v>3</v>
      </c>
      <c r="T484" s="15">
        <f>SUM(Table2[[#This Row],[M4B]],Table2[[#This Row],[M4B_h]])</f>
        <v>3</v>
      </c>
    </row>
    <row r="485" spans="1:20">
      <c r="A485" s="12">
        <f>IF(Table2[[#This Row],[TT]]&lt;1,"",COUNT($A$2:$A484)+1)</f>
        <v>389</v>
      </c>
      <c r="B485" s="12" t="str">
        <f>LOWER(SUBSTITUTE(SUBSTITUTE(SUBSTITUTE(SUBSTITUTE(SUBSTITUTE(SUBSTITUTE(SUBSTITUTE(SUBSTITUTE(Table2[[#This Row],[NAMA BARANG]]," ",""),"""",""),"-",""),"/",""),"(",""),")",""),"&amp;",""),",",""))</f>
        <v>bpaopo335htm24</v>
      </c>
      <c r="C485" s="18" t="s">
        <v>542</v>
      </c>
      <c r="D485" s="19">
        <v>1</v>
      </c>
      <c r="E485" s="19" t="s">
        <v>538</v>
      </c>
      <c r="F485" s="80">
        <f>IF(Table2[[#This Row],[M5B]]="",Table2[[#This Row],[M5B_h]],SUM(Table2[[#This Row],[M5B_h]],Table2[[#This Row],[M5B]]))</f>
        <v>1</v>
      </c>
      <c r="H485" s="13" t="str">
        <f>IF(Table2[[#This Row],[M1A]]="","",Table2[[#This Row],[M1A]]-Table2[[#This Row],[AWAL]])</f>
        <v/>
      </c>
      <c r="J485" s="13" t="str">
        <f>IF(Table2[[#This Row],[M2A]]="","",SUM(Table2[[#This Row],[M2A]]-Table2[[#This Row],[M2B_h]]))</f>
        <v/>
      </c>
      <c r="L485" s="13" t="str">
        <f>IF(Table2[[#This Row],[M3A]]="","",SUM(Table2[[#This Row],[M3A]]-Table2[[#This Row],[M3B_h]]))</f>
        <v/>
      </c>
      <c r="N485" s="13" t="str">
        <f>IF(Table2[[#This Row],[M4A]]="","",SUM(Table2[[#This Row],[M4A]]-Table2[[#This Row],[M4B_h]]))</f>
        <v/>
      </c>
      <c r="O485" s="15"/>
      <c r="P485" s="15" t="str">
        <f>IF(Table2[[#This Row],[M5A]]="","",SUM(Table2[[#This Row],[M5A]]-Table2[[#This Row],[M5B_h]]))</f>
        <v/>
      </c>
      <c r="Q485" s="15">
        <f>SUM(Table2[[#This Row],[AWAL]],Table2[[#This Row],[M1B]])</f>
        <v>1</v>
      </c>
      <c r="R485" s="15">
        <f>SUM(Table2[[#This Row],[M2B]],Table2[[#This Row],[M2B_h]])</f>
        <v>1</v>
      </c>
      <c r="S485" s="15">
        <f>SUM(Table2[[#This Row],[M3B]],Table2[[#This Row],[M3B_h]])</f>
        <v>1</v>
      </c>
      <c r="T485" s="15">
        <f>SUM(Table2[[#This Row],[M4B]],Table2[[#This Row],[M4B_h]])</f>
        <v>1</v>
      </c>
    </row>
    <row r="486" spans="1:20">
      <c r="A486" s="12">
        <f>IF(Table2[[#This Row],[TT]]&lt;1,"",COUNT($A$2:$A485)+1)</f>
        <v>390</v>
      </c>
      <c r="B486" s="12" t="str">
        <f>LOWER(SUBSTITUTE(SUBSTITUTE(SUBSTITUTE(SUBSTITUTE(SUBSTITUTE(SUBSTITUTE(SUBSTITUTE(SUBSTITUTE(Table2[[#This Row],[NAMA BARANG]]," ",""),"""",""),"-",""),"/",""),"(",""),")",""),"&amp;",""),",",""))</f>
        <v>bpaopo4506b</v>
      </c>
      <c r="C486" s="18" t="s">
        <v>543</v>
      </c>
      <c r="D486" s="19">
        <v>1</v>
      </c>
      <c r="E486" s="19" t="s">
        <v>14</v>
      </c>
      <c r="F486" s="80">
        <f>IF(Table2[[#This Row],[M5B]]="",Table2[[#This Row],[M5B_h]],SUM(Table2[[#This Row],[M5B_h]],Table2[[#This Row],[M5B]]))</f>
        <v>1</v>
      </c>
      <c r="H486" s="13" t="str">
        <f>IF(Table2[[#This Row],[M1A]]="","",Table2[[#This Row],[M1A]]-Table2[[#This Row],[AWAL]])</f>
        <v/>
      </c>
      <c r="J486" s="13" t="str">
        <f>IF(Table2[[#This Row],[M2A]]="","",SUM(Table2[[#This Row],[M2A]]-Table2[[#This Row],[M2B_h]]))</f>
        <v/>
      </c>
      <c r="L486" s="13" t="str">
        <f>IF(Table2[[#This Row],[M3A]]="","",SUM(Table2[[#This Row],[M3A]]-Table2[[#This Row],[M3B_h]]))</f>
        <v/>
      </c>
      <c r="N486" s="13" t="str">
        <f>IF(Table2[[#This Row],[M4A]]="","",SUM(Table2[[#This Row],[M4A]]-Table2[[#This Row],[M4B_h]]))</f>
        <v/>
      </c>
      <c r="O486" s="15"/>
      <c r="P486" s="15" t="str">
        <f>IF(Table2[[#This Row],[M5A]]="","",SUM(Table2[[#This Row],[M5A]]-Table2[[#This Row],[M5B_h]]))</f>
        <v/>
      </c>
      <c r="Q486" s="15">
        <f>SUM(Table2[[#This Row],[AWAL]],Table2[[#This Row],[M1B]])</f>
        <v>1</v>
      </c>
      <c r="R486" s="15">
        <f>SUM(Table2[[#This Row],[M2B]],Table2[[#This Row],[M2B_h]])</f>
        <v>1</v>
      </c>
      <c r="S486" s="15">
        <f>SUM(Table2[[#This Row],[M3B]],Table2[[#This Row],[M3B_h]])</f>
        <v>1</v>
      </c>
      <c r="T486" s="15">
        <f>SUM(Table2[[#This Row],[M4B]],Table2[[#This Row],[M4B_h]])</f>
        <v>1</v>
      </c>
    </row>
    <row r="487" spans="1:20">
      <c r="A487" s="12">
        <f>IF(Table2[[#This Row],[TT]]&lt;1,"",COUNT($A$2:$A486)+1)</f>
        <v>391</v>
      </c>
      <c r="B487" s="12" t="str">
        <f>LOWER(SUBSTITUTE(SUBSTITUTE(SUBSTITUTE(SUBSTITUTE(SUBSTITUTE(SUBSTITUTE(SUBSTITUTE(SUBSTITUTE(Table2[[#This Row],[NAMA BARANG]]," ",""),"""",""),"-",""),"/",""),"(",""),")",""),"&amp;",""),",",""))</f>
        <v>bpart3013</v>
      </c>
      <c r="C487" s="18" t="s">
        <v>544</v>
      </c>
      <c r="D487" s="19">
        <v>1</v>
      </c>
      <c r="E487" s="19" t="s">
        <v>545</v>
      </c>
      <c r="F487" s="80">
        <f>IF(Table2[[#This Row],[M5B]]="",Table2[[#This Row],[M5B_h]],SUM(Table2[[#This Row],[M5B_h]],Table2[[#This Row],[M5B]]))</f>
        <v>1</v>
      </c>
      <c r="H487" s="13" t="str">
        <f>IF(Table2[[#This Row],[M1A]]="","",Table2[[#This Row],[M1A]]-Table2[[#This Row],[AWAL]])</f>
        <v/>
      </c>
      <c r="J487" s="13" t="str">
        <f>IF(Table2[[#This Row],[M2A]]="","",SUM(Table2[[#This Row],[M2A]]-Table2[[#This Row],[M2B_h]]))</f>
        <v/>
      </c>
      <c r="L487" s="13" t="str">
        <f>IF(Table2[[#This Row],[M3A]]="","",SUM(Table2[[#This Row],[M3A]]-Table2[[#This Row],[M3B_h]]))</f>
        <v/>
      </c>
      <c r="N487" s="13" t="str">
        <f>IF(Table2[[#This Row],[M4A]]="","",SUM(Table2[[#This Row],[M4A]]-Table2[[#This Row],[M4B_h]]))</f>
        <v/>
      </c>
      <c r="O487" s="15"/>
      <c r="P487" s="15" t="str">
        <f>IF(Table2[[#This Row],[M5A]]="","",SUM(Table2[[#This Row],[M5A]]-Table2[[#This Row],[M5B_h]]))</f>
        <v/>
      </c>
      <c r="Q487" s="15">
        <f>SUM(Table2[[#This Row],[AWAL]],Table2[[#This Row],[M1B]])</f>
        <v>1</v>
      </c>
      <c r="R487" s="15">
        <f>SUM(Table2[[#This Row],[M2B]],Table2[[#This Row],[M2B_h]])</f>
        <v>1</v>
      </c>
      <c r="S487" s="15">
        <f>SUM(Table2[[#This Row],[M3B]],Table2[[#This Row],[M3B_h]])</f>
        <v>1</v>
      </c>
      <c r="T487" s="15">
        <f>SUM(Table2[[#This Row],[M4B]],Table2[[#This Row],[M4B_h]])</f>
        <v>1</v>
      </c>
    </row>
    <row r="488" spans="1:20">
      <c r="A488" s="12">
        <f>IF(Table2[[#This Row],[TT]]&lt;1,"",COUNT($A$2:$A487)+1)</f>
        <v>392</v>
      </c>
      <c r="B488" s="12" t="str">
        <f>LOWER(SUBSTITUTE(SUBSTITUTE(SUBSTITUTE(SUBSTITUTE(SUBSTITUTE(SUBSTITUTE(SUBSTITUTE(SUBSTITUTE(Table2[[#This Row],[NAMA BARANG]]," ",""),"""",""),"-",""),"/",""),"(",""),")",""),"&amp;",""),",",""))</f>
        <v>bpatmcrystal</v>
      </c>
      <c r="C488" s="18" t="s">
        <v>546</v>
      </c>
      <c r="D488" s="19">
        <v>2</v>
      </c>
      <c r="E488" s="19" t="s">
        <v>547</v>
      </c>
      <c r="F488" s="80">
        <f>IF(Table2[[#This Row],[M5B]]="",Table2[[#This Row],[M5B_h]],SUM(Table2[[#This Row],[M5B_h]],Table2[[#This Row],[M5B]]))</f>
        <v>2</v>
      </c>
      <c r="H488" s="13" t="str">
        <f>IF(Table2[[#This Row],[M1A]]="","",Table2[[#This Row],[M1A]]-Table2[[#This Row],[AWAL]])</f>
        <v/>
      </c>
      <c r="J488" s="13" t="str">
        <f>IF(Table2[[#This Row],[M2A]]="","",SUM(Table2[[#This Row],[M2A]]-Table2[[#This Row],[M2B_h]]))</f>
        <v/>
      </c>
      <c r="L488" s="13" t="str">
        <f>IF(Table2[[#This Row],[M3A]]="","",SUM(Table2[[#This Row],[M3A]]-Table2[[#This Row],[M3B_h]]))</f>
        <v/>
      </c>
      <c r="N488" s="13" t="str">
        <f>IF(Table2[[#This Row],[M4A]]="","",SUM(Table2[[#This Row],[M4A]]-Table2[[#This Row],[M4B_h]]))</f>
        <v/>
      </c>
      <c r="O488" s="15"/>
      <c r="P488" s="15" t="str">
        <f>IF(Table2[[#This Row],[M5A]]="","",SUM(Table2[[#This Row],[M5A]]-Table2[[#This Row],[M5B_h]]))</f>
        <v/>
      </c>
      <c r="Q488" s="15">
        <f>SUM(Table2[[#This Row],[AWAL]],Table2[[#This Row],[M1B]])</f>
        <v>2</v>
      </c>
      <c r="R488" s="15">
        <f>SUM(Table2[[#This Row],[M2B]],Table2[[#This Row],[M2B_h]])</f>
        <v>2</v>
      </c>
      <c r="S488" s="15">
        <f>SUM(Table2[[#This Row],[M3B]],Table2[[#This Row],[M3B_h]])</f>
        <v>2</v>
      </c>
      <c r="T488" s="15">
        <f>SUM(Table2[[#This Row],[M4B]],Table2[[#This Row],[M4B_h]])</f>
        <v>2</v>
      </c>
    </row>
    <row r="489" spans="1:20">
      <c r="A489" s="12">
        <f>IF(Table2[[#This Row],[TT]]&lt;1,"",COUNT($A$2:$A488)+1)</f>
        <v>393</v>
      </c>
      <c r="B489" s="12" t="str">
        <f>LOWER(SUBSTITUTE(SUBSTITUTE(SUBSTITUTE(SUBSTITUTE(SUBSTITUTE(SUBSTITUTE(SUBSTITUTE(SUBSTITUTE(Table2[[#This Row],[NAMA BARANG]]," ",""),"""",""),"-",""),"/",""),"(",""),")",""),"&amp;",""),",",""))</f>
        <v>bpb88</v>
      </c>
      <c r="C489" s="18" t="s">
        <v>548</v>
      </c>
      <c r="D489" s="19">
        <v>7</v>
      </c>
      <c r="E489" s="19" t="s">
        <v>547</v>
      </c>
      <c r="F489" s="80">
        <f>IF(Table2[[#This Row],[M5B]]="",Table2[[#This Row],[M5B_h]],SUM(Table2[[#This Row],[M5B_h]],Table2[[#This Row],[M5B]]))</f>
        <v>7</v>
      </c>
      <c r="H489" s="13" t="str">
        <f>IF(Table2[[#This Row],[M1A]]="","",Table2[[#This Row],[M1A]]-Table2[[#This Row],[AWAL]])</f>
        <v/>
      </c>
      <c r="J489" s="13" t="str">
        <f>IF(Table2[[#This Row],[M2A]]="","",SUM(Table2[[#This Row],[M2A]]-Table2[[#This Row],[M2B_h]]))</f>
        <v/>
      </c>
      <c r="L489" s="13" t="str">
        <f>IF(Table2[[#This Row],[M3A]]="","",SUM(Table2[[#This Row],[M3A]]-Table2[[#This Row],[M3B_h]]))</f>
        <v/>
      </c>
      <c r="N489" s="13" t="str">
        <f>IF(Table2[[#This Row],[M4A]]="","",SUM(Table2[[#This Row],[M4A]]-Table2[[#This Row],[M4B_h]]))</f>
        <v/>
      </c>
      <c r="O489" s="15"/>
      <c r="P489" s="15" t="str">
        <f>IF(Table2[[#This Row],[M5A]]="","",SUM(Table2[[#This Row],[M5A]]-Table2[[#This Row],[M5B_h]]))</f>
        <v/>
      </c>
      <c r="Q489" s="15">
        <f>SUM(Table2[[#This Row],[AWAL]],Table2[[#This Row],[M1B]])</f>
        <v>7</v>
      </c>
      <c r="R489" s="15">
        <f>SUM(Table2[[#This Row],[M2B]],Table2[[#This Row],[M2B_h]])</f>
        <v>7</v>
      </c>
      <c r="S489" s="15">
        <f>SUM(Table2[[#This Row],[M3B]],Table2[[#This Row],[M3B_h]])</f>
        <v>7</v>
      </c>
      <c r="T489" s="15">
        <f>SUM(Table2[[#This Row],[M4B]],Table2[[#This Row],[M4B_h]])</f>
        <v>7</v>
      </c>
    </row>
    <row r="490" spans="1:20">
      <c r="A490" s="12">
        <f>IF(Table2[[#This Row],[TT]]&lt;1,"",COUNT($A$2:$A489)+1)</f>
        <v>394</v>
      </c>
      <c r="B490" s="12" t="str">
        <f>LOWER(SUBSTITUTE(SUBSTITUTE(SUBSTITUTE(SUBSTITUTE(SUBSTITUTE(SUBSTITUTE(SUBSTITUTE(SUBSTITUTE(Table2[[#This Row],[NAMA BARANG]]," ",""),"""",""),"-",""),"/",""),"(",""),")",""),"&amp;",""),",",""))</f>
        <v>bpbellignafoss</v>
      </c>
      <c r="C490" s="18" t="s">
        <v>549</v>
      </c>
      <c r="D490" s="19">
        <v>2</v>
      </c>
      <c r="E490" s="19" t="s">
        <v>422</v>
      </c>
      <c r="F490" s="80">
        <f>IF(Table2[[#This Row],[M5B]]="",Table2[[#This Row],[M5B_h]],SUM(Table2[[#This Row],[M5B_h]],Table2[[#This Row],[M5B]]))</f>
        <v>2</v>
      </c>
      <c r="H490" s="13" t="str">
        <f>IF(Table2[[#This Row],[M1A]]="","",Table2[[#This Row],[M1A]]-Table2[[#This Row],[AWAL]])</f>
        <v/>
      </c>
      <c r="J490" s="13" t="str">
        <f>IF(Table2[[#This Row],[M2A]]="","",SUM(Table2[[#This Row],[M2A]]-Table2[[#This Row],[M2B_h]]))</f>
        <v/>
      </c>
      <c r="L490" s="13" t="str">
        <f>IF(Table2[[#This Row],[M3A]]="","",SUM(Table2[[#This Row],[M3A]]-Table2[[#This Row],[M3B_h]]))</f>
        <v/>
      </c>
      <c r="N490" s="13" t="str">
        <f>IF(Table2[[#This Row],[M4A]]="","",SUM(Table2[[#This Row],[M4A]]-Table2[[#This Row],[M4B_h]]))</f>
        <v/>
      </c>
      <c r="O490" s="15"/>
      <c r="P490" s="15" t="str">
        <f>IF(Table2[[#This Row],[M5A]]="","",SUM(Table2[[#This Row],[M5A]]-Table2[[#This Row],[M5B_h]]))</f>
        <v/>
      </c>
      <c r="Q490" s="15">
        <f>SUM(Table2[[#This Row],[AWAL]],Table2[[#This Row],[M1B]])</f>
        <v>2</v>
      </c>
      <c r="R490" s="15">
        <f>SUM(Table2[[#This Row],[M2B]],Table2[[#This Row],[M2B_h]])</f>
        <v>2</v>
      </c>
      <c r="S490" s="15">
        <f>SUM(Table2[[#This Row],[M3B]],Table2[[#This Row],[M3B_h]])</f>
        <v>2</v>
      </c>
      <c r="T490" s="15">
        <f>SUM(Table2[[#This Row],[M4B]],Table2[[#This Row],[M4B_h]])</f>
        <v>2</v>
      </c>
    </row>
    <row r="491" spans="1:20">
      <c r="A491" s="12">
        <f>IF(Table2[[#This Row],[TT]]&lt;1,"",COUNT($A$2:$A490)+1)</f>
        <v>395</v>
      </c>
      <c r="B491" s="12" t="str">
        <f>LOWER(SUBSTITUTE(SUBSTITUTE(SUBSTITUTE(SUBSTITUTE(SUBSTITUTE(SUBSTITUTE(SUBSTITUTE(SUBSTITUTE(Table2[[#This Row],[NAMA BARANG]]," ",""),"""",""),"-",""),"/",""),"(",""),")",""),"&amp;",""),",",""))</f>
        <v>bpbensiakmn008007</v>
      </c>
      <c r="C491" s="18" t="s">
        <v>550</v>
      </c>
      <c r="D491" s="19">
        <v>1</v>
      </c>
      <c r="E491" s="19" t="s">
        <v>202</v>
      </c>
      <c r="F491" s="80">
        <f>IF(Table2[[#This Row],[M5B]]="",Table2[[#This Row],[M5B_h]],SUM(Table2[[#This Row],[M5B_h]],Table2[[#This Row],[M5B]]))</f>
        <v>1</v>
      </c>
      <c r="H491" s="13" t="str">
        <f>IF(Table2[[#This Row],[M1A]]="","",Table2[[#This Row],[M1A]]-Table2[[#This Row],[AWAL]])</f>
        <v/>
      </c>
      <c r="J491" s="13" t="str">
        <f>IF(Table2[[#This Row],[M2A]]="","",SUM(Table2[[#This Row],[M2A]]-Table2[[#This Row],[M2B_h]]))</f>
        <v/>
      </c>
      <c r="L491" s="13" t="str">
        <f>IF(Table2[[#This Row],[M3A]]="","",SUM(Table2[[#This Row],[M3A]]-Table2[[#This Row],[M3B_h]]))</f>
        <v/>
      </c>
      <c r="N491" s="13" t="str">
        <f>IF(Table2[[#This Row],[M4A]]="","",SUM(Table2[[#This Row],[M4A]]-Table2[[#This Row],[M4B_h]]))</f>
        <v/>
      </c>
      <c r="O491" s="15"/>
      <c r="P491" s="15" t="str">
        <f>IF(Table2[[#This Row],[M5A]]="","",SUM(Table2[[#This Row],[M5A]]-Table2[[#This Row],[M5B_h]]))</f>
        <v/>
      </c>
      <c r="Q491" s="15">
        <f>SUM(Table2[[#This Row],[AWAL]],Table2[[#This Row],[M1B]])</f>
        <v>1</v>
      </c>
      <c r="R491" s="15">
        <f>SUM(Table2[[#This Row],[M2B]],Table2[[#This Row],[M2B_h]])</f>
        <v>1</v>
      </c>
      <c r="S491" s="15">
        <f>SUM(Table2[[#This Row],[M3B]],Table2[[#This Row],[M3B_h]])</f>
        <v>1</v>
      </c>
      <c r="T491" s="15">
        <f>SUM(Table2[[#This Row],[M4B]],Table2[[#This Row],[M4B_h]])</f>
        <v>1</v>
      </c>
    </row>
    <row r="492" spans="1:20">
      <c r="A492" s="12">
        <f>IF(Table2[[#This Row],[TT]]&lt;1,"",COUNT($A$2:$A491)+1)</f>
        <v>396</v>
      </c>
      <c r="B492" s="12" t="str">
        <f>LOWER(SUBSTITUTE(SUBSTITUTE(SUBSTITUTE(SUBSTITUTE(SUBSTITUTE(SUBSTITUTE(SUBSTITUTE(SUBSTITUTE(Table2[[#This Row],[NAMA BARANG]]," ",""),"""",""),"-",""),"/",""),"(",""),")",""),"&amp;",""),",",""))</f>
        <v>bpbf81188w</v>
      </c>
      <c r="C492" s="18" t="s">
        <v>551</v>
      </c>
      <c r="D492" s="19">
        <v>1</v>
      </c>
      <c r="E492" s="19" t="s">
        <v>14</v>
      </c>
      <c r="F492" s="80">
        <f>IF(Table2[[#This Row],[M5B]]="",Table2[[#This Row],[M5B_h]],SUM(Table2[[#This Row],[M5B_h]],Table2[[#This Row],[M5B]]))</f>
        <v>1</v>
      </c>
      <c r="H492" s="13" t="str">
        <f>IF(Table2[[#This Row],[M1A]]="","",Table2[[#This Row],[M1A]]-Table2[[#This Row],[AWAL]])</f>
        <v/>
      </c>
      <c r="J492" s="13" t="str">
        <f>IF(Table2[[#This Row],[M2A]]="","",SUM(Table2[[#This Row],[M2A]]-Table2[[#This Row],[M2B_h]]))</f>
        <v/>
      </c>
      <c r="L492" s="13" t="str">
        <f>IF(Table2[[#This Row],[M3A]]="","",SUM(Table2[[#This Row],[M3A]]-Table2[[#This Row],[M3B_h]]))</f>
        <v/>
      </c>
      <c r="N492" s="13" t="str">
        <f>IF(Table2[[#This Row],[M4A]]="","",SUM(Table2[[#This Row],[M4A]]-Table2[[#This Row],[M4B_h]]))</f>
        <v/>
      </c>
      <c r="O492" s="15"/>
      <c r="P492" s="15" t="str">
        <f>IF(Table2[[#This Row],[M5A]]="","",SUM(Table2[[#This Row],[M5A]]-Table2[[#This Row],[M5B_h]]))</f>
        <v/>
      </c>
      <c r="Q492" s="15">
        <f>SUM(Table2[[#This Row],[AWAL]],Table2[[#This Row],[M1B]])</f>
        <v>1</v>
      </c>
      <c r="R492" s="15">
        <f>SUM(Table2[[#This Row],[M2B]],Table2[[#This Row],[M2B_h]])</f>
        <v>1</v>
      </c>
      <c r="S492" s="15">
        <f>SUM(Table2[[#This Row],[M3B]],Table2[[#This Row],[M3B_h]])</f>
        <v>1</v>
      </c>
      <c r="T492" s="15">
        <f>SUM(Table2[[#This Row],[M4B]],Table2[[#This Row],[M4B_h]])</f>
        <v>1</v>
      </c>
    </row>
    <row r="493" spans="1:20">
      <c r="A493" s="12">
        <f>IF(Table2[[#This Row],[TT]]&lt;1,"",COUNT($A$2:$A492)+1)</f>
        <v>397</v>
      </c>
      <c r="B493" s="12" t="str">
        <f>LOWER(SUBSTITUTE(SUBSTITUTE(SUBSTITUTE(SUBSTITUTE(SUBSTITUTE(SUBSTITUTE(SUBSTITUTE(SUBSTITUTE(Table2[[#This Row],[NAMA BARANG]]," ",""),"""",""),"-",""),"/",""),"(",""),")",""),"&amp;",""),",",""))</f>
        <v>bpbolangbaling1box48</v>
      </c>
      <c r="C493" s="18" t="s">
        <v>552</v>
      </c>
      <c r="D493" s="19">
        <v>2</v>
      </c>
      <c r="E493" s="19" t="s">
        <v>67</v>
      </c>
      <c r="F493" s="80">
        <f>IF(Table2[[#This Row],[M5B]]="",Table2[[#This Row],[M5B_h]],SUM(Table2[[#This Row],[M5B_h]],Table2[[#This Row],[M5B]]))</f>
        <v>2</v>
      </c>
      <c r="H493" s="13" t="str">
        <f>IF(Table2[[#This Row],[M1A]]="","",Table2[[#This Row],[M1A]]-Table2[[#This Row],[AWAL]])</f>
        <v/>
      </c>
      <c r="J493" s="13" t="str">
        <f>IF(Table2[[#This Row],[M2A]]="","",SUM(Table2[[#This Row],[M2A]]-Table2[[#This Row],[M2B_h]]))</f>
        <v/>
      </c>
      <c r="L493" s="13" t="str">
        <f>IF(Table2[[#This Row],[M3A]]="","",SUM(Table2[[#This Row],[M3A]]-Table2[[#This Row],[M3B_h]]))</f>
        <v/>
      </c>
      <c r="N493" s="13" t="str">
        <f>IF(Table2[[#This Row],[M4A]]="","",SUM(Table2[[#This Row],[M4A]]-Table2[[#This Row],[M4B_h]]))</f>
        <v/>
      </c>
      <c r="O493" s="15"/>
      <c r="P493" s="15" t="str">
        <f>IF(Table2[[#This Row],[M5A]]="","",SUM(Table2[[#This Row],[M5A]]-Table2[[#This Row],[M5B_h]]))</f>
        <v/>
      </c>
      <c r="Q493" s="15">
        <f>SUM(Table2[[#This Row],[AWAL]],Table2[[#This Row],[M1B]])</f>
        <v>2</v>
      </c>
      <c r="R493" s="15">
        <f>SUM(Table2[[#This Row],[M2B]],Table2[[#This Row],[M2B_h]])</f>
        <v>2</v>
      </c>
      <c r="S493" s="15">
        <f>SUM(Table2[[#This Row],[M3B]],Table2[[#This Row],[M3B_h]])</f>
        <v>2</v>
      </c>
      <c r="T493" s="15">
        <f>SUM(Table2[[#This Row],[M4B]],Table2[[#This Row],[M4B_h]])</f>
        <v>2</v>
      </c>
    </row>
    <row r="494" spans="1:20">
      <c r="A494" s="12">
        <f>IF(Table2[[#This Row],[TT]]&lt;1,"",COUNT($A$2:$A493)+1)</f>
        <v>398</v>
      </c>
      <c r="B494" s="12" t="str">
        <f>LOWER(SUBSTITUTE(SUBSTITUTE(SUBSTITUTE(SUBSTITUTE(SUBSTITUTE(SUBSTITUTE(SUBSTITUTE(SUBSTITUTE(Table2[[#This Row],[NAMA BARANG]]," ",""),"""",""),"-",""),"/",""),"(",""),")",""),"&amp;",""),",",""))</f>
        <v>bpbox1000k1000</v>
      </c>
      <c r="C494" s="18" t="s">
        <v>553</v>
      </c>
      <c r="D494" s="19">
        <v>3</v>
      </c>
      <c r="E494" s="19" t="s">
        <v>79</v>
      </c>
      <c r="F494" s="80">
        <f>IF(Table2[[#This Row],[M5B]]="",Table2[[#This Row],[M5B_h]],SUM(Table2[[#This Row],[M5B_h]],Table2[[#This Row],[M5B]]))</f>
        <v>3</v>
      </c>
      <c r="H494" s="13" t="str">
        <f>IF(Table2[[#This Row],[M1A]]="","",Table2[[#This Row],[M1A]]-Table2[[#This Row],[AWAL]])</f>
        <v/>
      </c>
      <c r="J494" s="13" t="str">
        <f>IF(Table2[[#This Row],[M2A]]="","",SUM(Table2[[#This Row],[M2A]]-Table2[[#This Row],[M2B_h]]))</f>
        <v/>
      </c>
      <c r="L494" s="13" t="str">
        <f>IF(Table2[[#This Row],[M3A]]="","",SUM(Table2[[#This Row],[M3A]]-Table2[[#This Row],[M3B_h]]))</f>
        <v/>
      </c>
      <c r="N494" s="13" t="str">
        <f>IF(Table2[[#This Row],[M4A]]="","",SUM(Table2[[#This Row],[M4A]]-Table2[[#This Row],[M4B_h]]))</f>
        <v/>
      </c>
      <c r="O494" s="15"/>
      <c r="P494" s="15" t="str">
        <f>IF(Table2[[#This Row],[M5A]]="","",SUM(Table2[[#This Row],[M5A]]-Table2[[#This Row],[M5B_h]]))</f>
        <v/>
      </c>
      <c r="Q494" s="15">
        <f>SUM(Table2[[#This Row],[AWAL]],Table2[[#This Row],[M1B]])</f>
        <v>3</v>
      </c>
      <c r="R494" s="15">
        <f>SUM(Table2[[#This Row],[M2B]],Table2[[#This Row],[M2B_h]])</f>
        <v>3</v>
      </c>
      <c r="S494" s="15">
        <f>SUM(Table2[[#This Row],[M3B]],Table2[[#This Row],[M3B_h]])</f>
        <v>3</v>
      </c>
      <c r="T494" s="15">
        <f>SUM(Table2[[#This Row],[M4B]],Table2[[#This Row],[M4B_h]])</f>
        <v>3</v>
      </c>
    </row>
    <row r="495" spans="1:20">
      <c r="A495" s="12">
        <f>IF(Table2[[#This Row],[TT]]&lt;1,"",COUNT($A$2:$A494)+1)</f>
        <v>399</v>
      </c>
      <c r="B495" s="12" t="str">
        <f>LOWER(SUBSTITUTE(SUBSTITUTE(SUBSTITUTE(SUBSTITUTE(SUBSTITUTE(SUBSTITUTE(SUBSTITUTE(SUBSTITUTE(Table2[[#This Row],[NAMA BARANG]]," ",""),"""",""),"-",""),"/",""),"(",""),")",""),"&amp;",""),",",""))</f>
        <v>bpboxketapelab2921</v>
      </c>
      <c r="C495" s="18" t="s">
        <v>554</v>
      </c>
      <c r="D495" s="19">
        <v>7</v>
      </c>
      <c r="E495" s="19" t="s">
        <v>263</v>
      </c>
      <c r="F495" s="80">
        <f>IF(Table2[[#This Row],[M5B]]="",Table2[[#This Row],[M5B_h]],SUM(Table2[[#This Row],[M5B_h]],Table2[[#This Row],[M5B]]))</f>
        <v>7</v>
      </c>
      <c r="H495" s="13" t="str">
        <f>IF(Table2[[#This Row],[M1A]]="","",Table2[[#This Row],[M1A]]-Table2[[#This Row],[AWAL]])</f>
        <v/>
      </c>
      <c r="J495" s="13" t="str">
        <f>IF(Table2[[#This Row],[M2A]]="","",SUM(Table2[[#This Row],[M2A]]-Table2[[#This Row],[M2B_h]]))</f>
        <v/>
      </c>
      <c r="L495" s="13" t="str">
        <f>IF(Table2[[#This Row],[M3A]]="","",SUM(Table2[[#This Row],[M3A]]-Table2[[#This Row],[M3B_h]]))</f>
        <v/>
      </c>
      <c r="N495" s="13" t="str">
        <f>IF(Table2[[#This Row],[M4A]]="","",SUM(Table2[[#This Row],[M4A]]-Table2[[#This Row],[M4B_h]]))</f>
        <v/>
      </c>
      <c r="O495" s="15"/>
      <c r="P495" s="15" t="str">
        <f>IF(Table2[[#This Row],[M5A]]="","",SUM(Table2[[#This Row],[M5A]]-Table2[[#This Row],[M5B_h]]))</f>
        <v/>
      </c>
      <c r="Q495" s="15">
        <f>SUM(Table2[[#This Row],[AWAL]],Table2[[#This Row],[M1B]])</f>
        <v>7</v>
      </c>
      <c r="R495" s="15">
        <f>SUM(Table2[[#This Row],[M2B]],Table2[[#This Row],[M2B_h]])</f>
        <v>7</v>
      </c>
      <c r="S495" s="15">
        <f>SUM(Table2[[#This Row],[M3B]],Table2[[#This Row],[M3B_h]])</f>
        <v>7</v>
      </c>
      <c r="T495" s="15">
        <f>SUM(Table2[[#This Row],[M4B]],Table2[[#This Row],[M4B_h]])</f>
        <v>7</v>
      </c>
    </row>
    <row r="496" spans="1:20">
      <c r="A496" s="12">
        <f>IF(Table2[[#This Row],[TT]]&lt;1,"",COUNT($A$2:$A495)+1)</f>
        <v>400</v>
      </c>
      <c r="B496" s="12" t="str">
        <f>LOWER(SUBSTITUTE(SUBSTITUTE(SUBSTITUTE(SUBSTITUTE(SUBSTITUTE(SUBSTITUTE(SUBSTITUTE(SUBSTITUTE(Table2[[#This Row],[NAMA BARANG]]," ",""),"""",""),"-",""),"/",""),"(",""),")",""),"&amp;",""),",",""))</f>
        <v>bpcabeg103+jepitanret</v>
      </c>
      <c r="C496" s="18" t="s">
        <v>555</v>
      </c>
      <c r="D496" s="19">
        <v>1</v>
      </c>
      <c r="E496" s="19" t="s">
        <v>556</v>
      </c>
      <c r="F496" s="80">
        <f>IF(Table2[[#This Row],[M5B]]="",Table2[[#This Row],[M5B_h]],SUM(Table2[[#This Row],[M5B_h]],Table2[[#This Row],[M5B]]))</f>
        <v>1</v>
      </c>
      <c r="H496" s="13" t="str">
        <f>IF(Table2[[#This Row],[M1A]]="","",Table2[[#This Row],[M1A]]-Table2[[#This Row],[AWAL]])</f>
        <v/>
      </c>
      <c r="J496" s="13" t="str">
        <f>IF(Table2[[#This Row],[M2A]]="","",SUM(Table2[[#This Row],[M2A]]-Table2[[#This Row],[M2B_h]]))</f>
        <v/>
      </c>
      <c r="L496" s="13" t="str">
        <f>IF(Table2[[#This Row],[M3A]]="","",SUM(Table2[[#This Row],[M3A]]-Table2[[#This Row],[M3B_h]]))</f>
        <v/>
      </c>
      <c r="N496" s="13" t="str">
        <f>IF(Table2[[#This Row],[M4A]]="","",SUM(Table2[[#This Row],[M4A]]-Table2[[#This Row],[M4B_h]]))</f>
        <v/>
      </c>
      <c r="O496" s="15"/>
      <c r="P496" s="15" t="str">
        <f>IF(Table2[[#This Row],[M5A]]="","",SUM(Table2[[#This Row],[M5A]]-Table2[[#This Row],[M5B_h]]))</f>
        <v/>
      </c>
      <c r="Q496" s="15">
        <f>SUM(Table2[[#This Row],[AWAL]],Table2[[#This Row],[M1B]])</f>
        <v>1</v>
      </c>
      <c r="R496" s="15">
        <f>SUM(Table2[[#This Row],[M2B]],Table2[[#This Row],[M2B_h]])</f>
        <v>1</v>
      </c>
      <c r="S496" s="15">
        <f>SUM(Table2[[#This Row],[M3B]],Table2[[#This Row],[M3B_h]])</f>
        <v>1</v>
      </c>
      <c r="T496" s="15">
        <f>SUM(Table2[[#This Row],[M4B]],Table2[[#This Row],[M4B_h]])</f>
        <v>1</v>
      </c>
    </row>
    <row r="497" spans="1:20">
      <c r="A497" s="12">
        <f>IF(Table2[[#This Row],[TT]]&lt;1,"",COUNT($A$2:$A496)+1)</f>
        <v>401</v>
      </c>
      <c r="B497" s="12" t="str">
        <f>LOWER(SUBSTITUTE(SUBSTITUTE(SUBSTITUTE(SUBSTITUTE(SUBSTITUTE(SUBSTITUTE(SUBSTITUTE(SUBSTITUTE(Table2[[#This Row],[NAMA BARANG]]," ",""),"""",""),"-",""),"/",""),"(",""),")",""),"&amp;",""),",",""))</f>
        <v>bpcabeg103+jepitanretknghj</v>
      </c>
      <c r="C497" s="18" t="s">
        <v>557</v>
      </c>
      <c r="D497" s="19">
        <v>13</v>
      </c>
      <c r="E497" s="19" t="s">
        <v>390</v>
      </c>
      <c r="F497" s="80">
        <f>IF(Table2[[#This Row],[M5B]]="",Table2[[#This Row],[M5B_h]],SUM(Table2[[#This Row],[M5B_h]],Table2[[#This Row],[M5B]]))</f>
        <v>13</v>
      </c>
      <c r="H497" s="13" t="str">
        <f>IF(Table2[[#This Row],[M1A]]="","",Table2[[#This Row],[M1A]]-Table2[[#This Row],[AWAL]])</f>
        <v/>
      </c>
      <c r="J497" s="13" t="str">
        <f>IF(Table2[[#This Row],[M2A]]="","",SUM(Table2[[#This Row],[M2A]]-Table2[[#This Row],[M2B_h]]))</f>
        <v/>
      </c>
      <c r="L497" s="13" t="str">
        <f>IF(Table2[[#This Row],[M3A]]="","",SUM(Table2[[#This Row],[M3A]]-Table2[[#This Row],[M3B_h]]))</f>
        <v/>
      </c>
      <c r="N497" s="13" t="str">
        <f>IF(Table2[[#This Row],[M4A]]="","",SUM(Table2[[#This Row],[M4A]]-Table2[[#This Row],[M4B_h]]))</f>
        <v/>
      </c>
      <c r="O497" s="15"/>
      <c r="P497" s="15" t="str">
        <f>IF(Table2[[#This Row],[M5A]]="","",SUM(Table2[[#This Row],[M5A]]-Table2[[#This Row],[M5B_h]]))</f>
        <v/>
      </c>
      <c r="Q497" s="15">
        <f>SUM(Table2[[#This Row],[AWAL]],Table2[[#This Row],[M1B]])</f>
        <v>13</v>
      </c>
      <c r="R497" s="15">
        <f>SUM(Table2[[#This Row],[M2B]],Table2[[#This Row],[M2B_h]])</f>
        <v>13</v>
      </c>
      <c r="S497" s="15">
        <f>SUM(Table2[[#This Row],[M3B]],Table2[[#This Row],[M3B_h]])</f>
        <v>13</v>
      </c>
      <c r="T497" s="15">
        <f>SUM(Table2[[#This Row],[M4B]],Table2[[#This Row],[M4B_h]])</f>
        <v>13</v>
      </c>
    </row>
    <row r="498" spans="1:20">
      <c r="A498" s="12">
        <f>IF(Table2[[#This Row],[TT]]&lt;1,"",COUNT($A$2:$A497)+1)</f>
        <v>402</v>
      </c>
      <c r="B498" s="12" t="str">
        <f>LOWER(SUBSTITUTE(SUBSTITUTE(SUBSTITUTE(SUBSTITUTE(SUBSTITUTE(SUBSTITUTE(SUBSTITUTE(SUBSTITUTE(Table2[[#This Row],[NAMA BARANG]]," ",""),"""",""),"-",""),"/",""),"(",""),")",""),"&amp;",""),",",""))</f>
        <v>bpcoshcs8501</v>
      </c>
      <c r="C498" s="18" t="s">
        <v>558</v>
      </c>
      <c r="D498" s="19">
        <v>5</v>
      </c>
      <c r="E498" s="19" t="s">
        <v>14</v>
      </c>
      <c r="F498" s="80">
        <f>IF(Table2[[#This Row],[M5B]]="",Table2[[#This Row],[M5B_h]],SUM(Table2[[#This Row],[M5B_h]],Table2[[#This Row],[M5B]]))</f>
        <v>5</v>
      </c>
      <c r="H498" s="13" t="str">
        <f>IF(Table2[[#This Row],[M1A]]="","",Table2[[#This Row],[M1A]]-Table2[[#This Row],[AWAL]])</f>
        <v/>
      </c>
      <c r="J498" s="13" t="str">
        <f>IF(Table2[[#This Row],[M2A]]="","",SUM(Table2[[#This Row],[M2A]]-Table2[[#This Row],[M2B_h]]))</f>
        <v/>
      </c>
      <c r="L498" s="13" t="str">
        <f>IF(Table2[[#This Row],[M3A]]="","",SUM(Table2[[#This Row],[M3A]]-Table2[[#This Row],[M3B_h]]))</f>
        <v/>
      </c>
      <c r="N498" s="13" t="str">
        <f>IF(Table2[[#This Row],[M4A]]="","",SUM(Table2[[#This Row],[M4A]]-Table2[[#This Row],[M4B_h]]))</f>
        <v/>
      </c>
      <c r="O498" s="15"/>
      <c r="P498" s="15" t="str">
        <f>IF(Table2[[#This Row],[M5A]]="","",SUM(Table2[[#This Row],[M5A]]-Table2[[#This Row],[M5B_h]]))</f>
        <v/>
      </c>
      <c r="Q498" s="15">
        <f>SUM(Table2[[#This Row],[AWAL]],Table2[[#This Row],[M1B]])</f>
        <v>5</v>
      </c>
      <c r="R498" s="15">
        <f>SUM(Table2[[#This Row],[M2B]],Table2[[#This Row],[M2B_h]])</f>
        <v>5</v>
      </c>
      <c r="S498" s="15">
        <f>SUM(Table2[[#This Row],[M3B]],Table2[[#This Row],[M3B_h]])</f>
        <v>5</v>
      </c>
      <c r="T498" s="15">
        <f>SUM(Table2[[#This Row],[M4B]],Table2[[#This Row],[M4B_h]])</f>
        <v>5</v>
      </c>
    </row>
    <row r="499" spans="1:20">
      <c r="A499" s="12" t="str">
        <f>IF(Table2[[#This Row],[TT]]&lt;1,"",COUNT($A$2:$A498)+1)</f>
        <v/>
      </c>
      <c r="B499" s="12" t="str">
        <f>LOWER(SUBSTITUTE(SUBSTITUTE(SUBSTITUTE(SUBSTITUTE(SUBSTITUTE(SUBSTITUTE(SUBSTITUTE(SUBSTITUTE(Table2[[#This Row],[NAMA BARANG]]," ",""),"""",""),"-",""),"/",""),"(",""),")",""),"&amp;",""),",",""))</f>
        <v>bpcoshcs8503</v>
      </c>
      <c r="C499" s="18" t="s">
        <v>559</v>
      </c>
      <c r="D499" s="19"/>
      <c r="E499" s="19" t="s">
        <v>14</v>
      </c>
      <c r="F499" s="80">
        <f>IF(Table2[[#This Row],[M5B]]="",Table2[[#This Row],[M5B_h]],SUM(Table2[[#This Row],[M5B_h]],Table2[[#This Row],[M5B]]))</f>
        <v>0</v>
      </c>
      <c r="H499" s="13" t="str">
        <f>IF(Table2[[#This Row],[M1A]]="","",Table2[[#This Row],[M1A]]-Table2[[#This Row],[AWAL]])</f>
        <v/>
      </c>
      <c r="J499" s="13" t="str">
        <f>IF(Table2[[#This Row],[M2A]]="","",SUM(Table2[[#This Row],[M2A]]-Table2[[#This Row],[M2B_h]]))</f>
        <v/>
      </c>
      <c r="L499" s="13" t="str">
        <f>IF(Table2[[#This Row],[M3A]]="","",SUM(Table2[[#This Row],[M3A]]-Table2[[#This Row],[M3B_h]]))</f>
        <v/>
      </c>
      <c r="N499" s="13" t="str">
        <f>IF(Table2[[#This Row],[M4A]]="","",SUM(Table2[[#This Row],[M4A]]-Table2[[#This Row],[M4B_h]]))</f>
        <v/>
      </c>
      <c r="O499" s="15"/>
      <c r="P499" s="15" t="str">
        <f>IF(Table2[[#This Row],[M5A]]="","",SUM(Table2[[#This Row],[M5A]]-Table2[[#This Row],[M5B_h]]))</f>
        <v/>
      </c>
      <c r="Q499" s="15">
        <f>SUM(Table2[[#This Row],[AWAL]],Table2[[#This Row],[M1B]])</f>
        <v>0</v>
      </c>
      <c r="R499" s="15">
        <f>SUM(Table2[[#This Row],[M2B]],Table2[[#This Row],[M2B_h]])</f>
        <v>0</v>
      </c>
      <c r="S499" s="15">
        <f>SUM(Table2[[#This Row],[M3B]],Table2[[#This Row],[M3B_h]])</f>
        <v>0</v>
      </c>
      <c r="T499" s="15">
        <f>SUM(Table2[[#This Row],[M4B]],Table2[[#This Row],[M4B_h]])</f>
        <v>0</v>
      </c>
    </row>
    <row r="500" spans="1:20">
      <c r="A500" s="12">
        <f>IF(Table2[[#This Row],[TT]]&lt;1,"",COUNT($A$2:$A499)+1)</f>
        <v>403</v>
      </c>
      <c r="B500" s="12" t="str">
        <f>LOWER(SUBSTITUTE(SUBSTITUTE(SUBSTITUTE(SUBSTITUTE(SUBSTITUTE(SUBSTITUTE(SUBSTITUTE(SUBSTITUTE(Table2[[#This Row],[NAMA BARANG]]," ",""),"""",""),"-",""),"/",""),"(",""),")",""),"&amp;",""),",",""))</f>
        <v>bpcoshcs8601</v>
      </c>
      <c r="C500" s="18" t="s">
        <v>560</v>
      </c>
      <c r="D500" s="19">
        <v>10</v>
      </c>
      <c r="E500" s="19" t="s">
        <v>14</v>
      </c>
      <c r="F500" s="80">
        <f>IF(Table2[[#This Row],[M5B]]="",Table2[[#This Row],[M5B_h]],SUM(Table2[[#This Row],[M5B_h]],Table2[[#This Row],[M5B]]))</f>
        <v>9</v>
      </c>
      <c r="H500" s="13" t="str">
        <f>IF(Table2[[#This Row],[M1A]]="","",Table2[[#This Row],[M1A]]-Table2[[#This Row],[AWAL]])</f>
        <v/>
      </c>
      <c r="J500" s="13" t="str">
        <f>IF(Table2[[#This Row],[M2A]]="","",SUM(Table2[[#This Row],[M2A]]-Table2[[#This Row],[M2B_h]]))</f>
        <v/>
      </c>
      <c r="K500" s="13">
        <v>9</v>
      </c>
      <c r="L500" s="13">
        <f>IF(Table2[[#This Row],[M3A]]="","",SUM(Table2[[#This Row],[M3A]]-Table2[[#This Row],[M3B_h]]))</f>
        <v>-1</v>
      </c>
      <c r="N500" s="13" t="str">
        <f>IF(Table2[[#This Row],[M4A]]="","",SUM(Table2[[#This Row],[M4A]]-Table2[[#This Row],[M4B_h]]))</f>
        <v/>
      </c>
      <c r="O500" s="15"/>
      <c r="P500" s="15" t="str">
        <f>IF(Table2[[#This Row],[M5A]]="","",SUM(Table2[[#This Row],[M5A]]-Table2[[#This Row],[M5B_h]]))</f>
        <v/>
      </c>
      <c r="Q500" s="15">
        <f>SUM(Table2[[#This Row],[AWAL]],Table2[[#This Row],[M1B]])</f>
        <v>10</v>
      </c>
      <c r="R500" s="15">
        <f>SUM(Table2[[#This Row],[M2B]],Table2[[#This Row],[M2B_h]])</f>
        <v>10</v>
      </c>
      <c r="S500" s="15">
        <f>SUM(Table2[[#This Row],[M3B]],Table2[[#This Row],[M3B_h]])</f>
        <v>9</v>
      </c>
      <c r="T500" s="15">
        <f>SUM(Table2[[#This Row],[M4B]],Table2[[#This Row],[M4B_h]])</f>
        <v>9</v>
      </c>
    </row>
    <row r="501" spans="1:20">
      <c r="A501" s="12" t="str">
        <f>IF(Table2[[#This Row],[TT]]&lt;1,"",COUNT($A$2:$A500)+1)</f>
        <v/>
      </c>
      <c r="B501" s="12" t="str">
        <f>LOWER(SUBSTITUTE(SUBSTITUTE(SUBSTITUTE(SUBSTITUTE(SUBSTITUTE(SUBSTITUTE(SUBSTITUTE(SUBSTITUTE(Table2[[#This Row],[NAMA BARANG]]," ",""),"""",""),"-",""),"/",""),"(",""),")",""),"&amp;",""),",",""))</f>
        <v>bpcoshcsg10</v>
      </c>
      <c r="C501" s="18" t="s">
        <v>561</v>
      </c>
      <c r="D501" s="19"/>
      <c r="E501" s="19" t="s">
        <v>14</v>
      </c>
      <c r="F501" s="80">
        <f>IF(Table2[[#This Row],[M5B]]="",Table2[[#This Row],[M5B_h]],SUM(Table2[[#This Row],[M5B_h]],Table2[[#This Row],[M5B]]))</f>
        <v>0</v>
      </c>
      <c r="H501" s="13" t="str">
        <f>IF(Table2[[#This Row],[M1A]]="","",Table2[[#This Row],[M1A]]-Table2[[#This Row],[AWAL]])</f>
        <v/>
      </c>
      <c r="J501" s="13" t="str">
        <f>IF(Table2[[#This Row],[M2A]]="","",SUM(Table2[[#This Row],[M2A]]-Table2[[#This Row],[M2B_h]]))</f>
        <v/>
      </c>
      <c r="L501" s="13" t="str">
        <f>IF(Table2[[#This Row],[M3A]]="","",SUM(Table2[[#This Row],[M3A]]-Table2[[#This Row],[M3B_h]]))</f>
        <v/>
      </c>
      <c r="N501" s="13" t="str">
        <f>IF(Table2[[#This Row],[M4A]]="","",SUM(Table2[[#This Row],[M4A]]-Table2[[#This Row],[M4B_h]]))</f>
        <v/>
      </c>
      <c r="O501" s="15"/>
      <c r="P501" s="15" t="str">
        <f>IF(Table2[[#This Row],[M5A]]="","",SUM(Table2[[#This Row],[M5A]]-Table2[[#This Row],[M5B_h]]))</f>
        <v/>
      </c>
      <c r="Q501" s="15">
        <f>SUM(Table2[[#This Row],[AWAL]],Table2[[#This Row],[M1B]])</f>
        <v>0</v>
      </c>
      <c r="R501" s="15">
        <f>SUM(Table2[[#This Row],[M2B]],Table2[[#This Row],[M2B_h]])</f>
        <v>0</v>
      </c>
      <c r="S501" s="15">
        <f>SUM(Table2[[#This Row],[M3B]],Table2[[#This Row],[M3B_h]])</f>
        <v>0</v>
      </c>
      <c r="T501" s="15">
        <f>SUM(Table2[[#This Row],[M4B]],Table2[[#This Row],[M4B_h]])</f>
        <v>0</v>
      </c>
    </row>
    <row r="502" spans="1:20">
      <c r="A502" s="12">
        <f>IF(Table2[[#This Row],[TT]]&lt;1,"",COUNT($A$2:$A501)+1)</f>
        <v>404</v>
      </c>
      <c r="B502" s="12" t="str">
        <f>LOWER(SUBSTITUTE(SUBSTITUTE(SUBSTITUTE(SUBSTITUTE(SUBSTITUTE(SUBSTITUTE(SUBSTITUTE(SUBSTITUTE(Table2[[#This Row],[NAMA BARANG]]," ",""),"""",""),"-",""),"/",""),"(",""),")",""),"&amp;",""),",",""))</f>
        <v>bpcoshcsls919</v>
      </c>
      <c r="C502" s="18" t="s">
        <v>562</v>
      </c>
      <c r="D502" s="19">
        <v>3</v>
      </c>
      <c r="E502" s="19" t="s">
        <v>14</v>
      </c>
      <c r="F502" s="80">
        <f>IF(Table2[[#This Row],[M5B]]="",Table2[[#This Row],[M5B_h]],SUM(Table2[[#This Row],[M5B_h]],Table2[[#This Row],[M5B]]))</f>
        <v>3</v>
      </c>
      <c r="H502" s="13" t="str">
        <f>IF(Table2[[#This Row],[M1A]]="","",Table2[[#This Row],[M1A]]-Table2[[#This Row],[AWAL]])</f>
        <v/>
      </c>
      <c r="J502" s="13" t="str">
        <f>IF(Table2[[#This Row],[M2A]]="","",SUM(Table2[[#This Row],[M2A]]-Table2[[#This Row],[M2B_h]]))</f>
        <v/>
      </c>
      <c r="L502" s="13" t="str">
        <f>IF(Table2[[#This Row],[M3A]]="","",SUM(Table2[[#This Row],[M3A]]-Table2[[#This Row],[M3B_h]]))</f>
        <v/>
      </c>
      <c r="N502" s="13" t="str">
        <f>IF(Table2[[#This Row],[M4A]]="","",SUM(Table2[[#This Row],[M4A]]-Table2[[#This Row],[M4B_h]]))</f>
        <v/>
      </c>
      <c r="O502" s="15"/>
      <c r="P502" s="15" t="str">
        <f>IF(Table2[[#This Row],[M5A]]="","",SUM(Table2[[#This Row],[M5A]]-Table2[[#This Row],[M5B_h]]))</f>
        <v/>
      </c>
      <c r="Q502" s="15">
        <f>SUM(Table2[[#This Row],[AWAL]],Table2[[#This Row],[M1B]])</f>
        <v>3</v>
      </c>
      <c r="R502" s="15">
        <f>SUM(Table2[[#This Row],[M2B]],Table2[[#This Row],[M2B_h]])</f>
        <v>3</v>
      </c>
      <c r="S502" s="15">
        <f>SUM(Table2[[#This Row],[M3B]],Table2[[#This Row],[M3B_h]])</f>
        <v>3</v>
      </c>
      <c r="T502" s="15">
        <f>SUM(Table2[[#This Row],[M4B]],Table2[[#This Row],[M4B_h]])</f>
        <v>3</v>
      </c>
    </row>
    <row r="503" spans="1:20">
      <c r="A503" s="12">
        <f>IF(Table2[[#This Row],[TT]]&lt;1,"",COUNT($A$2:$A502)+1)</f>
        <v>405</v>
      </c>
      <c r="B503" s="12" t="str">
        <f>LOWER(SUBSTITUTE(SUBSTITUTE(SUBSTITUTE(SUBSTITUTE(SUBSTITUTE(SUBSTITUTE(SUBSTITUTE(SUBSTITUTE(Table2[[#This Row],[NAMA BARANG]]," ",""),"""",""),"-",""),"/",""),"(",""),")",""),"&amp;",""),",",""))</f>
        <v>bpdtian1015610810</v>
      </c>
      <c r="C503" s="18" t="s">
        <v>4083</v>
      </c>
      <c r="D503" s="19">
        <v>16</v>
      </c>
      <c r="E503" s="19" t="s">
        <v>14</v>
      </c>
      <c r="F503" s="80">
        <f>IF(Table2[[#This Row],[M5B]]="",Table2[[#This Row],[M5B_h]],SUM(Table2[[#This Row],[M5B_h]],Table2[[#This Row],[M5B]]))</f>
        <v>16</v>
      </c>
      <c r="H503" s="13" t="str">
        <f>IF(Table2[[#This Row],[M1A]]="","",Table2[[#This Row],[M1A]]-Table2[[#This Row],[AWAL]])</f>
        <v/>
      </c>
      <c r="J503" s="13" t="str">
        <f>IF(Table2[[#This Row],[M2A]]="","",SUM(Table2[[#This Row],[M2A]]-Table2[[#This Row],[M2B_h]]))</f>
        <v/>
      </c>
      <c r="L503" s="13" t="str">
        <f>IF(Table2[[#This Row],[M3A]]="","",SUM(Table2[[#This Row],[M3A]]-Table2[[#This Row],[M3B_h]]))</f>
        <v/>
      </c>
      <c r="N503" s="13" t="str">
        <f>IF(Table2[[#This Row],[M4A]]="","",SUM(Table2[[#This Row],[M4A]]-Table2[[#This Row],[M4B_h]]))</f>
        <v/>
      </c>
      <c r="O503" s="15"/>
      <c r="P503" s="15" t="str">
        <f>IF(Table2[[#This Row],[M5A]]="","",SUM(Table2[[#This Row],[M5A]]-Table2[[#This Row],[M5B_h]]))</f>
        <v/>
      </c>
      <c r="Q503" s="15">
        <f>SUM(Table2[[#This Row],[AWAL]],Table2[[#This Row],[M1B]])</f>
        <v>16</v>
      </c>
      <c r="R503" s="15">
        <f>SUM(Table2[[#This Row],[M2B]],Table2[[#This Row],[M2B_h]])</f>
        <v>16</v>
      </c>
      <c r="S503" s="15">
        <f>SUM(Table2[[#This Row],[M3B]],Table2[[#This Row],[M3B_h]])</f>
        <v>16</v>
      </c>
      <c r="T503" s="15">
        <f>SUM(Table2[[#This Row],[M4B]],Table2[[#This Row],[M4B_h]])</f>
        <v>16</v>
      </c>
    </row>
    <row r="504" spans="1:20">
      <c r="A504" s="96">
        <f>IF(Table2[[#This Row],[TT]]&lt;1,"",COUNT($A$2:$A503)+1)</f>
        <v>406</v>
      </c>
      <c r="B504" s="96" t="str">
        <f>LOWER(SUBSTITUTE(SUBSTITUTE(SUBSTITUTE(SUBSTITUTE(SUBSTITUTE(SUBSTITUTE(SUBSTITUTE(SUBSTITUTE(Table2[[#This Row],[NAMA BARANG]]," ",""),"""",""),"-",""),"/",""),"(",""),")",""),"&amp;",""),",",""))</f>
        <v>bpdtian2036</v>
      </c>
      <c r="C504" s="97" t="s">
        <v>4161</v>
      </c>
      <c r="D504" s="98"/>
      <c r="E504" s="99" t="s">
        <v>2626</v>
      </c>
      <c r="F504" s="100">
        <f>IF(Table2[[#This Row],[M5B]]="",Table2[[#This Row],[M5B_h]],SUM(Table2[[#This Row],[M5B_h]],Table2[[#This Row],[M5B]]))</f>
        <v>26</v>
      </c>
      <c r="G504" s="101">
        <v>26</v>
      </c>
      <c r="H504" s="102">
        <f>IF(Table2[[#This Row],[M1A]]="","",Table2[[#This Row],[M1A]]-Table2[[#This Row],[AWAL]])</f>
        <v>26</v>
      </c>
      <c r="I504" s="101"/>
      <c r="J504" s="102" t="str">
        <f>IF(Table2[[#This Row],[M2A]]="","",SUM(Table2[[#This Row],[M2A]]-Table2[[#This Row],[M2B_h]]))</f>
        <v/>
      </c>
      <c r="K504" s="101"/>
      <c r="L504" s="102" t="str">
        <f>IF(Table2[[#This Row],[M3A]]="","",SUM(Table2[[#This Row],[M3A]]-Table2[[#This Row],[M3B_h]]))</f>
        <v/>
      </c>
      <c r="M504" s="101"/>
      <c r="N504" s="102" t="str">
        <f>IF(Table2[[#This Row],[M4A]]="","",SUM(Table2[[#This Row],[M4A]]-Table2[[#This Row],[M4B_h]]))</f>
        <v/>
      </c>
      <c r="O504" s="102"/>
      <c r="P504" s="102" t="str">
        <f>IF(Table2[[#This Row],[M5A]]="","",SUM(Table2[[#This Row],[M5A]]-Table2[[#This Row],[M5B_h]]))</f>
        <v/>
      </c>
      <c r="Q504" s="102">
        <f>SUM(Table2[[#This Row],[AWAL]],Table2[[#This Row],[M1B]])</f>
        <v>26</v>
      </c>
      <c r="R504" s="102">
        <f>SUM(Table2[[#This Row],[M2B]],Table2[[#This Row],[M2B_h]])</f>
        <v>26</v>
      </c>
      <c r="S504" s="102">
        <f>SUM(Table2[[#This Row],[M3B]],Table2[[#This Row],[M3B_h]])</f>
        <v>26</v>
      </c>
      <c r="T504" s="102">
        <f>SUM(Table2[[#This Row],[M4B]],Table2[[#This Row],[M4B_h]])</f>
        <v>26</v>
      </c>
    </row>
    <row r="505" spans="1:20">
      <c r="A505" s="96" t="str">
        <f>IF(Table2[[#This Row],[TT]]&lt;1,"",COUNT($A$2:$A504)+1)</f>
        <v/>
      </c>
      <c r="B505" s="96" t="str">
        <f>LOWER(SUBSTITUTE(SUBSTITUTE(SUBSTITUTE(SUBSTITUTE(SUBSTITUTE(SUBSTITUTE(SUBSTITUTE(SUBSTITUTE(Table2[[#This Row],[NAMA BARANG]]," ",""),"""",""),"-",""),"/",""),"(",""),")",""),"&amp;",""),",",""))</f>
        <v>bpdtian801</v>
      </c>
      <c r="C505" s="97" t="s">
        <v>4160</v>
      </c>
      <c r="D505" s="98"/>
      <c r="E505" s="99" t="s">
        <v>2626</v>
      </c>
      <c r="F505" s="100">
        <f>IF(Table2[[#This Row],[M5B]]="",Table2[[#This Row],[M5B_h]],SUM(Table2[[#This Row],[M5B_h]],Table2[[#This Row],[M5B]]))</f>
        <v>0</v>
      </c>
      <c r="G505" s="101"/>
      <c r="H505" s="102" t="str">
        <f>IF(Table2[[#This Row],[M1A]]="","",Table2[[#This Row],[M1A]]-Table2[[#This Row],[AWAL]])</f>
        <v/>
      </c>
      <c r="I505" s="101"/>
      <c r="J505" s="102" t="str">
        <f>IF(Table2[[#This Row],[M2A]]="","",SUM(Table2[[#This Row],[M2A]]-Table2[[#This Row],[M2B_h]]))</f>
        <v/>
      </c>
      <c r="K505" s="101"/>
      <c r="L505" s="102" t="str">
        <f>IF(Table2[[#This Row],[M3A]]="","",SUM(Table2[[#This Row],[M3A]]-Table2[[#This Row],[M3B_h]]))</f>
        <v/>
      </c>
      <c r="M505" s="101"/>
      <c r="N505" s="102" t="str">
        <f>IF(Table2[[#This Row],[M4A]]="","",SUM(Table2[[#This Row],[M4A]]-Table2[[#This Row],[M4B_h]]))</f>
        <v/>
      </c>
      <c r="O505" s="102"/>
      <c r="P505" s="102" t="str">
        <f>IF(Table2[[#This Row],[M5A]]="","",SUM(Table2[[#This Row],[M5A]]-Table2[[#This Row],[M5B_h]]))</f>
        <v/>
      </c>
      <c r="Q505" s="102">
        <f>SUM(Table2[[#This Row],[AWAL]],Table2[[#This Row],[M1B]])</f>
        <v>0</v>
      </c>
      <c r="R505" s="102">
        <f>SUM(Table2[[#This Row],[M2B]],Table2[[#This Row],[M2B_h]])</f>
        <v>0</v>
      </c>
      <c r="S505" s="102">
        <f>SUM(Table2[[#This Row],[M3B]],Table2[[#This Row],[M3B_h]])</f>
        <v>0</v>
      </c>
      <c r="T505" s="102">
        <f>SUM(Table2[[#This Row],[M4B]],Table2[[#This Row],[M4B_h]])</f>
        <v>0</v>
      </c>
    </row>
    <row r="506" spans="1:20">
      <c r="A506" s="12">
        <f>IF(Table2[[#This Row],[TT]]&lt;1,"",COUNT($A$2:$A505)+1)</f>
        <v>407</v>
      </c>
      <c r="B506" s="12" t="str">
        <f>LOWER(SUBSTITUTE(SUBSTITUTE(SUBSTITUTE(SUBSTITUTE(SUBSTITUTE(SUBSTITUTE(SUBSTITUTE(SUBSTITUTE(Table2[[#This Row],[NAMA BARANG]]," ",""),"""",""),"-",""),"/",""),"(",""),")",""),"&amp;",""),",",""))</f>
        <v>bpdb530</v>
      </c>
      <c r="C506" s="18" t="s">
        <v>563</v>
      </c>
      <c r="D506" s="19">
        <v>5</v>
      </c>
      <c r="E506" s="19" t="s">
        <v>19</v>
      </c>
      <c r="F506" s="80">
        <f>IF(Table2[[#This Row],[M5B]]="",Table2[[#This Row],[M5B_h]],SUM(Table2[[#This Row],[M5B_h]],Table2[[#This Row],[M5B]]))</f>
        <v>4</v>
      </c>
      <c r="G506" s="13">
        <v>4</v>
      </c>
      <c r="H506" s="13">
        <f>IF(Table2[[#This Row],[M1A]]="","",Table2[[#This Row],[M1A]]-Table2[[#This Row],[AWAL]])</f>
        <v>-1</v>
      </c>
      <c r="J506" s="13" t="str">
        <f>IF(Table2[[#This Row],[M2A]]="","",SUM(Table2[[#This Row],[M2A]]-Table2[[#This Row],[M2B_h]]))</f>
        <v/>
      </c>
      <c r="L506" s="13" t="str">
        <f>IF(Table2[[#This Row],[M3A]]="","",SUM(Table2[[#This Row],[M3A]]-Table2[[#This Row],[M3B_h]]))</f>
        <v/>
      </c>
      <c r="N506" s="13" t="str">
        <f>IF(Table2[[#This Row],[M4A]]="","",SUM(Table2[[#This Row],[M4A]]-Table2[[#This Row],[M4B_h]]))</f>
        <v/>
      </c>
      <c r="O506" s="15"/>
      <c r="P506" s="15" t="str">
        <f>IF(Table2[[#This Row],[M5A]]="","",SUM(Table2[[#This Row],[M5A]]-Table2[[#This Row],[M5B_h]]))</f>
        <v/>
      </c>
      <c r="Q506" s="15">
        <f>SUM(Table2[[#This Row],[AWAL]],Table2[[#This Row],[M1B]])</f>
        <v>4</v>
      </c>
      <c r="R506" s="15">
        <f>SUM(Table2[[#This Row],[M2B]],Table2[[#This Row],[M2B_h]])</f>
        <v>4</v>
      </c>
      <c r="S506" s="15">
        <f>SUM(Table2[[#This Row],[M3B]],Table2[[#This Row],[M3B_h]])</f>
        <v>4</v>
      </c>
      <c r="T506" s="15">
        <f>SUM(Table2[[#This Row],[M4B]],Table2[[#This Row],[M4B_h]])</f>
        <v>4</v>
      </c>
    </row>
    <row r="507" spans="1:20">
      <c r="A507" s="103">
        <f>IF(Table2[[#This Row],[TT]]&lt;1,"",COUNT($A$2:$A506)+1)</f>
        <v>408</v>
      </c>
      <c r="B507" s="96" t="str">
        <f>LOWER(SUBSTITUTE(SUBSTITUTE(SUBSTITUTE(SUBSTITUTE(SUBSTITUTE(SUBSTITUTE(SUBSTITUTE(SUBSTITUTE(Table2[[#This Row],[NAMA BARANG]]," ",""),"""",""),"-",""),"/",""),"(",""),")",""),"&amp;",""),",",""))</f>
        <v>bpdbgp900</v>
      </c>
      <c r="C507" s="97" t="s">
        <v>4310</v>
      </c>
      <c r="D507" s="98"/>
      <c r="E507" s="99" t="s">
        <v>2626</v>
      </c>
      <c r="F507" s="100">
        <f>IF(Table2[[#This Row],[M5B]]="",Table2[[#This Row],[M5B_h]],SUM(Table2[[#This Row],[M5B_h]],Table2[[#This Row],[M5B]]))</f>
        <v>1</v>
      </c>
      <c r="G507" s="101"/>
      <c r="H507" s="102" t="str">
        <f>IF(Table2[[#This Row],[M1A]]="","",Table2[[#This Row],[M1A]]-Table2[[#This Row],[AWAL]])</f>
        <v/>
      </c>
      <c r="I507" s="101"/>
      <c r="J507" s="102" t="str">
        <f>IF(Table2[[#This Row],[M2A]]="","",SUM(Table2[[#This Row],[M2A]]-Table2[[#This Row],[M2B_h]]))</f>
        <v/>
      </c>
      <c r="K507" s="101"/>
      <c r="L507" s="102" t="str">
        <f>IF(Table2[[#This Row],[M3A]]="","",SUM(Table2[[#This Row],[M3A]]-Table2[[#This Row],[M3B_h]]))</f>
        <v/>
      </c>
      <c r="M507" s="101">
        <v>1</v>
      </c>
      <c r="N507" s="102">
        <f>IF(Table2[[#This Row],[M4A]]="","",SUM(Table2[[#This Row],[M4A]]-Table2[[#This Row],[M4B_h]]))</f>
        <v>1</v>
      </c>
      <c r="O507" s="102"/>
      <c r="P507" s="102" t="str">
        <f>IF(Table2[[#This Row],[M5A]]="","",SUM(Table2[[#This Row],[M5A]]-Table2[[#This Row],[M5B_h]]))</f>
        <v/>
      </c>
      <c r="Q507" s="102">
        <f>SUM(Table2[[#This Row],[AWAL]],Table2[[#This Row],[M1B]])</f>
        <v>0</v>
      </c>
      <c r="R507" s="102">
        <f>SUM(Table2[[#This Row],[M2B]],Table2[[#This Row],[M2B_h]])</f>
        <v>0</v>
      </c>
      <c r="S507" s="102">
        <f>SUM(Table2[[#This Row],[M3B]],Table2[[#This Row],[M3B_h]])</f>
        <v>0</v>
      </c>
      <c r="T507" s="102">
        <f>SUM(Table2[[#This Row],[M4B]],Table2[[#This Row],[M4B_h]])</f>
        <v>1</v>
      </c>
    </row>
    <row r="508" spans="1:20">
      <c r="A508" s="12">
        <f>IF(Table2[[#This Row],[TT]]&lt;1,"",COUNT($A$2:$A507)+1)</f>
        <v>409</v>
      </c>
      <c r="B508" s="12" t="str">
        <f>LOWER(SUBSTITUTE(SUBSTITUTE(SUBSTITUTE(SUBSTITUTE(SUBSTITUTE(SUBSTITUTE(SUBSTITUTE(SUBSTITUTE(Table2[[#This Row],[NAMA BARANG]]," ",""),"""",""),"-",""),"/",""),"(",""),")",""),"&amp;",""),",",""))</f>
        <v>bpdbsgg99</v>
      </c>
      <c r="C508" s="18" t="s">
        <v>564</v>
      </c>
      <c r="D508" s="19">
        <v>4</v>
      </c>
      <c r="E508" s="19" t="s">
        <v>14</v>
      </c>
      <c r="F508" s="80">
        <f>IF(Table2[[#This Row],[M5B]]="",Table2[[#This Row],[M5B_h]],SUM(Table2[[#This Row],[M5B_h]],Table2[[#This Row],[M5B]]))</f>
        <v>4</v>
      </c>
      <c r="H508" s="13" t="str">
        <f>IF(Table2[[#This Row],[M1A]]="","",Table2[[#This Row],[M1A]]-Table2[[#This Row],[AWAL]])</f>
        <v/>
      </c>
      <c r="J508" s="13" t="str">
        <f>IF(Table2[[#This Row],[M2A]]="","",SUM(Table2[[#This Row],[M2A]]-Table2[[#This Row],[M2B_h]]))</f>
        <v/>
      </c>
      <c r="L508" s="13" t="str">
        <f>IF(Table2[[#This Row],[M3A]]="","",SUM(Table2[[#This Row],[M3A]]-Table2[[#This Row],[M3B_h]]))</f>
        <v/>
      </c>
      <c r="N508" s="13" t="str">
        <f>IF(Table2[[#This Row],[M4A]]="","",SUM(Table2[[#This Row],[M4A]]-Table2[[#This Row],[M4B_h]]))</f>
        <v/>
      </c>
      <c r="O508" s="15"/>
      <c r="P508" s="15" t="str">
        <f>IF(Table2[[#This Row],[M5A]]="","",SUM(Table2[[#This Row],[M5A]]-Table2[[#This Row],[M5B_h]]))</f>
        <v/>
      </c>
      <c r="Q508" s="15">
        <f>SUM(Table2[[#This Row],[AWAL]],Table2[[#This Row],[M1B]])</f>
        <v>4</v>
      </c>
      <c r="R508" s="15">
        <f>SUM(Table2[[#This Row],[M2B]],Table2[[#This Row],[M2B_h]])</f>
        <v>4</v>
      </c>
      <c r="S508" s="15">
        <f>SUM(Table2[[#This Row],[M3B]],Table2[[#This Row],[M3B_h]])</f>
        <v>4</v>
      </c>
      <c r="T508" s="15">
        <f>SUM(Table2[[#This Row],[M4B]],Table2[[#This Row],[M4B_h]])</f>
        <v>4</v>
      </c>
    </row>
    <row r="509" spans="1:20">
      <c r="A509" s="12" t="str">
        <f>IF(Table2[[#This Row],[TT]]&lt;1,"",COUNT($A$2:$A508)+1)</f>
        <v/>
      </c>
      <c r="B509" s="12" t="str">
        <f>LOWER(SUBSTITUTE(SUBSTITUTE(SUBSTITUTE(SUBSTITUTE(SUBSTITUTE(SUBSTITUTE(SUBSTITUTE(SUBSTITUTE(Table2[[#This Row],[NAMA BARANG]]," ",""),"""",""),"-",""),"/",""),"(",""),")",""),"&amp;",""),",",""))</f>
        <v>bpdeboss550+refill</v>
      </c>
      <c r="C509" s="18" t="s">
        <v>565</v>
      </c>
      <c r="D509" s="19">
        <v>1</v>
      </c>
      <c r="E509" s="19" t="s">
        <v>19</v>
      </c>
      <c r="F509" s="80">
        <f>IF(Table2[[#This Row],[M5B]]="",Table2[[#This Row],[M5B_h]],SUM(Table2[[#This Row],[M5B_h]],Table2[[#This Row],[M5B]]))</f>
        <v>0</v>
      </c>
      <c r="G509" s="13">
        <v>0</v>
      </c>
      <c r="H509" s="13">
        <f>IF(Table2[[#This Row],[M1A]]="","",Table2[[#This Row],[M1A]]-Table2[[#This Row],[AWAL]])</f>
        <v>-1</v>
      </c>
      <c r="J509" s="13" t="str">
        <f>IF(Table2[[#This Row],[M2A]]="","",SUM(Table2[[#This Row],[M2A]]-Table2[[#This Row],[M2B_h]]))</f>
        <v/>
      </c>
      <c r="L509" s="13" t="str">
        <f>IF(Table2[[#This Row],[M3A]]="","",SUM(Table2[[#This Row],[M3A]]-Table2[[#This Row],[M3B_h]]))</f>
        <v/>
      </c>
      <c r="N509" s="13" t="str">
        <f>IF(Table2[[#This Row],[M4A]]="","",SUM(Table2[[#This Row],[M4A]]-Table2[[#This Row],[M4B_h]]))</f>
        <v/>
      </c>
      <c r="O509" s="15"/>
      <c r="P509" s="15" t="str">
        <f>IF(Table2[[#This Row],[M5A]]="","",SUM(Table2[[#This Row],[M5A]]-Table2[[#This Row],[M5B_h]]))</f>
        <v/>
      </c>
      <c r="Q509" s="15">
        <f>SUM(Table2[[#This Row],[AWAL]],Table2[[#This Row],[M1B]])</f>
        <v>0</v>
      </c>
      <c r="R509" s="15">
        <f>SUM(Table2[[#This Row],[M2B]],Table2[[#This Row],[M2B_h]])</f>
        <v>0</v>
      </c>
      <c r="S509" s="15">
        <f>SUM(Table2[[#This Row],[M3B]],Table2[[#This Row],[M3B_h]])</f>
        <v>0</v>
      </c>
      <c r="T509" s="15">
        <f>SUM(Table2[[#This Row],[M4B]],Table2[[#This Row],[M4B_h]])</f>
        <v>0</v>
      </c>
    </row>
    <row r="510" spans="1:20">
      <c r="A510" s="73">
        <f>IF(Table2[[#This Row],[TT]]&lt;1,"",COUNT($A$2:$A509)+1)</f>
        <v>410</v>
      </c>
      <c r="B510" s="73" t="str">
        <f>LOWER(SUBSTITUTE(SUBSTITUTE(SUBSTITUTE(SUBSTITUTE(SUBSTITUTE(SUBSTITUTE(SUBSTITUTE(SUBSTITUTE(Table2[[#This Row],[NAMA BARANG]]," ",""),"""",""),"-",""),"/",""),"(",""),")",""),"&amp;",""),",",""))</f>
        <v>bpdebozzdbg05</v>
      </c>
      <c r="C510" s="74" t="s">
        <v>3994</v>
      </c>
      <c r="D510" s="75">
        <v>4</v>
      </c>
      <c r="E510" s="76" t="s">
        <v>2521</v>
      </c>
      <c r="F510" s="85">
        <f>IF(Table2[[#This Row],[M5B]]="",Table2[[#This Row],[M5B_h]],SUM(Table2[[#This Row],[M5B_h]],Table2[[#This Row],[M5B]]))</f>
        <v>2</v>
      </c>
      <c r="G510" s="78">
        <v>3</v>
      </c>
      <c r="H510" s="77">
        <f>IF(Table2[[#This Row],[M1A]]="","",Table2[[#This Row],[M1A]]-Table2[[#This Row],[AWAL]])</f>
        <v>-1</v>
      </c>
      <c r="I510" s="78"/>
      <c r="J510" s="77" t="str">
        <f>IF(Table2[[#This Row],[M2A]]="","",SUM(Table2[[#This Row],[M2A]]-Table2[[#This Row],[M2B_h]]))</f>
        <v/>
      </c>
      <c r="K510" s="78"/>
      <c r="L510" s="77" t="str">
        <f>IF(Table2[[#This Row],[M3A]]="","",SUM(Table2[[#This Row],[M3A]]-Table2[[#This Row],[M3B_h]]))</f>
        <v/>
      </c>
      <c r="M510" s="78">
        <v>2</v>
      </c>
      <c r="N510" s="77">
        <f>IF(Table2[[#This Row],[M4A]]="","",SUM(Table2[[#This Row],[M4A]]-Table2[[#This Row],[M4B_h]]))</f>
        <v>-1</v>
      </c>
      <c r="O510" s="15"/>
      <c r="P510" s="15" t="str">
        <f>IF(Table2[[#This Row],[M5A]]="","",SUM(Table2[[#This Row],[M5A]]-Table2[[#This Row],[M5B_h]]))</f>
        <v/>
      </c>
      <c r="Q510" s="15">
        <f>SUM(Table2[[#This Row],[AWAL]],Table2[[#This Row],[M1B]])</f>
        <v>3</v>
      </c>
      <c r="R510" s="15">
        <f>SUM(Table2[[#This Row],[M2B]],Table2[[#This Row],[M2B_h]])</f>
        <v>3</v>
      </c>
      <c r="S510" s="15">
        <f>SUM(Table2[[#This Row],[M3B]],Table2[[#This Row],[M3B_h]])</f>
        <v>3</v>
      </c>
      <c r="T510" s="15">
        <f>SUM(Table2[[#This Row],[M4B]],Table2[[#This Row],[M4B_h]])</f>
        <v>2</v>
      </c>
    </row>
    <row r="511" spans="1:20">
      <c r="A511" s="73">
        <f>IF(Table2[[#This Row],[TT]]&lt;1,"",COUNT($A$2:$A510)+1)</f>
        <v>411</v>
      </c>
      <c r="B511" s="73" t="str">
        <f>LOWER(SUBSTITUTE(SUBSTITUTE(SUBSTITUTE(SUBSTITUTE(SUBSTITUTE(SUBSTITUTE(SUBSTITUTE(SUBSTITUTE(Table2[[#This Row],[NAMA BARANG]]," ",""),"""",""),"-",""),"/",""),"(",""),")",""),"&amp;",""),",",""))</f>
        <v>bpdebozzdbg08</v>
      </c>
      <c r="C511" s="74" t="s">
        <v>3995</v>
      </c>
      <c r="D511" s="75">
        <v>2</v>
      </c>
      <c r="E511" s="76" t="s">
        <v>2521</v>
      </c>
      <c r="F511" s="85">
        <f>IF(Table2[[#This Row],[M5B]]="",Table2[[#This Row],[M5B_h]],SUM(Table2[[#This Row],[M5B_h]],Table2[[#This Row],[M5B]]))</f>
        <v>3</v>
      </c>
      <c r="G511" s="78"/>
      <c r="H511" s="77" t="str">
        <f>IF(Table2[[#This Row],[M1A]]="","",Table2[[#This Row],[M1A]]-Table2[[#This Row],[AWAL]])</f>
        <v/>
      </c>
      <c r="I511" s="78"/>
      <c r="J511" s="77" t="str">
        <f>IF(Table2[[#This Row],[M2A]]="","",SUM(Table2[[#This Row],[M2A]]-Table2[[#This Row],[M2B_h]]))</f>
        <v/>
      </c>
      <c r="K511" s="78"/>
      <c r="L511" s="77" t="str">
        <f>IF(Table2[[#This Row],[M3A]]="","",SUM(Table2[[#This Row],[M3A]]-Table2[[#This Row],[M3B_h]]))</f>
        <v/>
      </c>
      <c r="M511" s="78">
        <v>3</v>
      </c>
      <c r="N511" s="77">
        <f>IF(Table2[[#This Row],[M4A]]="","",SUM(Table2[[#This Row],[M4A]]-Table2[[#This Row],[M4B_h]]))</f>
        <v>1</v>
      </c>
      <c r="O511" s="15"/>
      <c r="P511" s="15" t="str">
        <f>IF(Table2[[#This Row],[M5A]]="","",SUM(Table2[[#This Row],[M5A]]-Table2[[#This Row],[M5B_h]]))</f>
        <v/>
      </c>
      <c r="Q511" s="15">
        <f>SUM(Table2[[#This Row],[AWAL]],Table2[[#This Row],[M1B]])</f>
        <v>2</v>
      </c>
      <c r="R511" s="15">
        <f>SUM(Table2[[#This Row],[M2B]],Table2[[#This Row],[M2B_h]])</f>
        <v>2</v>
      </c>
      <c r="S511" s="15">
        <f>SUM(Table2[[#This Row],[M3B]],Table2[[#This Row],[M3B_h]])</f>
        <v>2</v>
      </c>
      <c r="T511" s="15">
        <f>SUM(Table2[[#This Row],[M4B]],Table2[[#This Row],[M4B_h]])</f>
        <v>3</v>
      </c>
    </row>
    <row r="512" spans="1:20">
      <c r="A512" s="12">
        <f>IF(Table2[[#This Row],[TT]]&lt;1,"",COUNT($A$2:$A511)+1)</f>
        <v>412</v>
      </c>
      <c r="B512" s="12" t="str">
        <f>LOWER(SUBSTITUTE(SUBSTITUTE(SUBSTITUTE(SUBSTITUTE(SUBSTITUTE(SUBSTITUTE(SUBSTITUTE(SUBSTITUTE(Table2[[#This Row],[NAMA BARANG]]," ",""),"""",""),"-",""),"/",""),"(",""),")",""),"&amp;",""),",",""))</f>
        <v>bpdesignkepalaabkotakbulat</v>
      </c>
      <c r="C512" s="18" t="s">
        <v>566</v>
      </c>
      <c r="D512" s="19">
        <v>1</v>
      </c>
      <c r="E512" s="19" t="s">
        <v>263</v>
      </c>
      <c r="F512" s="80">
        <f>IF(Table2[[#This Row],[M5B]]="",Table2[[#This Row],[M5B_h]],SUM(Table2[[#This Row],[M5B_h]],Table2[[#This Row],[M5B]]))</f>
        <v>1</v>
      </c>
      <c r="H512" s="13" t="str">
        <f>IF(Table2[[#This Row],[M1A]]="","",Table2[[#This Row],[M1A]]-Table2[[#This Row],[AWAL]])</f>
        <v/>
      </c>
      <c r="J512" s="13" t="str">
        <f>IF(Table2[[#This Row],[M2A]]="","",SUM(Table2[[#This Row],[M2A]]-Table2[[#This Row],[M2B_h]]))</f>
        <v/>
      </c>
      <c r="L512" s="13" t="str">
        <f>IF(Table2[[#This Row],[M3A]]="","",SUM(Table2[[#This Row],[M3A]]-Table2[[#This Row],[M3B_h]]))</f>
        <v/>
      </c>
      <c r="N512" s="13" t="str">
        <f>IF(Table2[[#This Row],[M4A]]="","",SUM(Table2[[#This Row],[M4A]]-Table2[[#This Row],[M4B_h]]))</f>
        <v/>
      </c>
      <c r="O512" s="15"/>
      <c r="P512" s="15" t="str">
        <f>IF(Table2[[#This Row],[M5A]]="","",SUM(Table2[[#This Row],[M5A]]-Table2[[#This Row],[M5B_h]]))</f>
        <v/>
      </c>
      <c r="Q512" s="15">
        <f>SUM(Table2[[#This Row],[AWAL]],Table2[[#This Row],[M1B]])</f>
        <v>1</v>
      </c>
      <c r="R512" s="15">
        <f>SUM(Table2[[#This Row],[M2B]],Table2[[#This Row],[M2B_h]])</f>
        <v>1</v>
      </c>
      <c r="S512" s="15">
        <f>SUM(Table2[[#This Row],[M3B]],Table2[[#This Row],[M3B_h]])</f>
        <v>1</v>
      </c>
      <c r="T512" s="15">
        <f>SUM(Table2[[#This Row],[M4B]],Table2[[#This Row],[M4B_h]])</f>
        <v>1</v>
      </c>
    </row>
    <row r="513" spans="1:20">
      <c r="A513" s="12">
        <f>IF(Table2[[#This Row],[TT]]&lt;1,"",COUNT($A$2:$A512)+1)</f>
        <v>413</v>
      </c>
      <c r="B513" s="12" t="str">
        <f>LOWER(SUBSTITUTE(SUBSTITUTE(SUBSTITUTE(SUBSTITUTE(SUBSTITUTE(SUBSTITUTE(SUBSTITUTE(SUBSTITUTE(Table2[[#This Row],[NAMA BARANG]]," ",""),"""",""),"-",""),"/",""),"(",""),")",""),"&amp;",""),",",""))</f>
        <v>bpdoraemon3008</v>
      </c>
      <c r="C513" s="18" t="s">
        <v>567</v>
      </c>
      <c r="D513" s="19">
        <v>2</v>
      </c>
      <c r="E513" s="19" t="s">
        <v>219</v>
      </c>
      <c r="F513" s="80">
        <f>IF(Table2[[#This Row],[M5B]]="",Table2[[#This Row],[M5B_h]],SUM(Table2[[#This Row],[M5B_h]],Table2[[#This Row],[M5B]]))</f>
        <v>2</v>
      </c>
      <c r="H513" s="13" t="str">
        <f>IF(Table2[[#This Row],[M1A]]="","",Table2[[#This Row],[M1A]]-Table2[[#This Row],[AWAL]])</f>
        <v/>
      </c>
      <c r="J513" s="13" t="str">
        <f>IF(Table2[[#This Row],[M2A]]="","",SUM(Table2[[#This Row],[M2A]]-Table2[[#This Row],[M2B_h]]))</f>
        <v/>
      </c>
      <c r="L513" s="13" t="str">
        <f>IF(Table2[[#This Row],[M3A]]="","",SUM(Table2[[#This Row],[M3A]]-Table2[[#This Row],[M3B_h]]))</f>
        <v/>
      </c>
      <c r="N513" s="13" t="str">
        <f>IF(Table2[[#This Row],[M4A]]="","",SUM(Table2[[#This Row],[M4A]]-Table2[[#This Row],[M4B_h]]))</f>
        <v/>
      </c>
      <c r="O513" s="15"/>
      <c r="P513" s="15" t="str">
        <f>IF(Table2[[#This Row],[M5A]]="","",SUM(Table2[[#This Row],[M5A]]-Table2[[#This Row],[M5B_h]]))</f>
        <v/>
      </c>
      <c r="Q513" s="15">
        <f>SUM(Table2[[#This Row],[AWAL]],Table2[[#This Row],[M1B]])</f>
        <v>2</v>
      </c>
      <c r="R513" s="15">
        <f>SUM(Table2[[#This Row],[M2B]],Table2[[#This Row],[M2B_h]])</f>
        <v>2</v>
      </c>
      <c r="S513" s="15">
        <f>SUM(Table2[[#This Row],[M3B]],Table2[[#This Row],[M3B_h]])</f>
        <v>2</v>
      </c>
      <c r="T513" s="15">
        <f>SUM(Table2[[#This Row],[M4B]],Table2[[#This Row],[M4B_h]])</f>
        <v>2</v>
      </c>
    </row>
    <row r="514" spans="1:20">
      <c r="A514" s="12">
        <f>IF(Table2[[#This Row],[TT]]&lt;1,"",COUNT($A$2:$A513)+1)</f>
        <v>414</v>
      </c>
      <c r="B514" s="12" t="str">
        <f>LOWER(SUBSTITUTE(SUBSTITUTE(SUBSTITUTE(SUBSTITUTE(SUBSTITUTE(SUBSTITUTE(SUBSTITUTE(SUBSTITUTE(Table2[[#This Row],[NAMA BARANG]]," ",""),"""",""),"-",""),"/",""),"(",""),")",""),"&amp;",""),",",""))</f>
        <v>bpelegant1803</v>
      </c>
      <c r="C514" s="18" t="s">
        <v>568</v>
      </c>
      <c r="D514" s="19">
        <v>2</v>
      </c>
      <c r="E514" s="19" t="s">
        <v>14</v>
      </c>
      <c r="F514" s="80">
        <f>IF(Table2[[#This Row],[M5B]]="",Table2[[#This Row],[M5B_h]],SUM(Table2[[#This Row],[M5B_h]],Table2[[#This Row],[M5B]]))</f>
        <v>2</v>
      </c>
      <c r="H514" s="13" t="str">
        <f>IF(Table2[[#This Row],[M1A]]="","",Table2[[#This Row],[M1A]]-Table2[[#This Row],[AWAL]])</f>
        <v/>
      </c>
      <c r="J514" s="13" t="str">
        <f>IF(Table2[[#This Row],[M2A]]="","",SUM(Table2[[#This Row],[M2A]]-Table2[[#This Row],[M2B_h]]))</f>
        <v/>
      </c>
      <c r="L514" s="13" t="str">
        <f>IF(Table2[[#This Row],[M3A]]="","",SUM(Table2[[#This Row],[M3A]]-Table2[[#This Row],[M3B_h]]))</f>
        <v/>
      </c>
      <c r="N514" s="13" t="str">
        <f>IF(Table2[[#This Row],[M4A]]="","",SUM(Table2[[#This Row],[M4A]]-Table2[[#This Row],[M4B_h]]))</f>
        <v/>
      </c>
      <c r="O514" s="15"/>
      <c r="P514" s="15" t="str">
        <f>IF(Table2[[#This Row],[M5A]]="","",SUM(Table2[[#This Row],[M5A]]-Table2[[#This Row],[M5B_h]]))</f>
        <v/>
      </c>
      <c r="Q514" s="15">
        <f>SUM(Table2[[#This Row],[AWAL]],Table2[[#This Row],[M1B]])</f>
        <v>2</v>
      </c>
      <c r="R514" s="15">
        <f>SUM(Table2[[#This Row],[M2B]],Table2[[#This Row],[M2B_h]])</f>
        <v>2</v>
      </c>
      <c r="S514" s="15">
        <f>SUM(Table2[[#This Row],[M3B]],Table2[[#This Row],[M3B_h]])</f>
        <v>2</v>
      </c>
      <c r="T514" s="15">
        <f>SUM(Table2[[#This Row],[M4B]],Table2[[#This Row],[M4B_h]])</f>
        <v>2</v>
      </c>
    </row>
    <row r="515" spans="1:20">
      <c r="A515" s="12">
        <f>IF(Table2[[#This Row],[TT]]&lt;1,"",COUNT($A$2:$A514)+1)</f>
        <v>415</v>
      </c>
      <c r="B515" s="12" t="str">
        <f>LOWER(SUBSTITUTE(SUBSTITUTE(SUBSTITUTE(SUBSTITUTE(SUBSTITUTE(SUBSTITUTE(SUBSTITUTE(SUBSTITUTE(Table2[[#This Row],[NAMA BARANG]]," ",""),"""",""),"-",""),"/",""),"(",""),")",""),"&amp;",""),",",""))</f>
        <v>bpexecutivebm300merah</v>
      </c>
      <c r="C515" s="18" t="s">
        <v>569</v>
      </c>
      <c r="D515" s="19">
        <v>1</v>
      </c>
      <c r="E515" s="19" t="s">
        <v>14</v>
      </c>
      <c r="F515" s="80">
        <f>IF(Table2[[#This Row],[M5B]]="",Table2[[#This Row],[M5B_h]],SUM(Table2[[#This Row],[M5B_h]],Table2[[#This Row],[M5B]]))</f>
        <v>1</v>
      </c>
      <c r="H515" s="13" t="str">
        <f>IF(Table2[[#This Row],[M1A]]="","",Table2[[#This Row],[M1A]]-Table2[[#This Row],[AWAL]])</f>
        <v/>
      </c>
      <c r="J515" s="13" t="str">
        <f>IF(Table2[[#This Row],[M2A]]="","",SUM(Table2[[#This Row],[M2A]]-Table2[[#This Row],[M2B_h]]))</f>
        <v/>
      </c>
      <c r="L515" s="13" t="str">
        <f>IF(Table2[[#This Row],[M3A]]="","",SUM(Table2[[#This Row],[M3A]]-Table2[[#This Row],[M3B_h]]))</f>
        <v/>
      </c>
      <c r="N515" s="13" t="str">
        <f>IF(Table2[[#This Row],[M4A]]="","",SUM(Table2[[#This Row],[M4A]]-Table2[[#This Row],[M4B_h]]))</f>
        <v/>
      </c>
      <c r="O515" s="15"/>
      <c r="P515" s="15" t="str">
        <f>IF(Table2[[#This Row],[M5A]]="","",SUM(Table2[[#This Row],[M5A]]-Table2[[#This Row],[M5B_h]]))</f>
        <v/>
      </c>
      <c r="Q515" s="15">
        <f>SUM(Table2[[#This Row],[AWAL]],Table2[[#This Row],[M1B]])</f>
        <v>1</v>
      </c>
      <c r="R515" s="15">
        <f>SUM(Table2[[#This Row],[M2B]],Table2[[#This Row],[M2B_h]])</f>
        <v>1</v>
      </c>
      <c r="S515" s="15">
        <f>SUM(Table2[[#This Row],[M3B]],Table2[[#This Row],[M3B_h]])</f>
        <v>1</v>
      </c>
      <c r="T515" s="15">
        <f>SUM(Table2[[#This Row],[M4B]],Table2[[#This Row],[M4B_h]])</f>
        <v>1</v>
      </c>
    </row>
    <row r="516" spans="1:20">
      <c r="A516" s="12">
        <f>IF(Table2[[#This Row],[TT]]&lt;1,"",COUNT($A$2:$A515)+1)</f>
        <v>416</v>
      </c>
      <c r="B516" s="12" t="str">
        <f>LOWER(SUBSTITUTE(SUBSTITUTE(SUBSTITUTE(SUBSTITUTE(SUBSTITUTE(SUBSTITUTE(SUBSTITUTE(SUBSTITUTE(Table2[[#This Row],[NAMA BARANG]]," ",""),"""",""),"-",""),"/",""),"(",""),")",""),"&amp;",""),",",""))</f>
        <v>bpf00103012wglitermix</v>
      </c>
      <c r="C516" s="18" t="s">
        <v>570</v>
      </c>
      <c r="D516" s="19">
        <v>5</v>
      </c>
      <c r="E516" s="19" t="s">
        <v>34</v>
      </c>
      <c r="F516" s="80">
        <f>IF(Table2[[#This Row],[M5B]]="",Table2[[#This Row],[M5B_h]],SUM(Table2[[#This Row],[M5B_h]],Table2[[#This Row],[M5B]]))</f>
        <v>5</v>
      </c>
      <c r="H516" s="13" t="str">
        <f>IF(Table2[[#This Row],[M1A]]="","",Table2[[#This Row],[M1A]]-Table2[[#This Row],[AWAL]])</f>
        <v/>
      </c>
      <c r="J516" s="13" t="str">
        <f>IF(Table2[[#This Row],[M2A]]="","",SUM(Table2[[#This Row],[M2A]]-Table2[[#This Row],[M2B_h]]))</f>
        <v/>
      </c>
      <c r="L516" s="13" t="str">
        <f>IF(Table2[[#This Row],[M3A]]="","",SUM(Table2[[#This Row],[M3A]]-Table2[[#This Row],[M3B_h]]))</f>
        <v/>
      </c>
      <c r="N516" s="13" t="str">
        <f>IF(Table2[[#This Row],[M4A]]="","",SUM(Table2[[#This Row],[M4A]]-Table2[[#This Row],[M4B_h]]))</f>
        <v/>
      </c>
      <c r="O516" s="15"/>
      <c r="P516" s="15" t="str">
        <f>IF(Table2[[#This Row],[M5A]]="","",SUM(Table2[[#This Row],[M5A]]-Table2[[#This Row],[M5B_h]]))</f>
        <v/>
      </c>
      <c r="Q516" s="15">
        <f>SUM(Table2[[#This Row],[AWAL]],Table2[[#This Row],[M1B]])</f>
        <v>5</v>
      </c>
      <c r="R516" s="15">
        <f>SUM(Table2[[#This Row],[M2B]],Table2[[#This Row],[M2B_h]])</f>
        <v>5</v>
      </c>
      <c r="S516" s="15">
        <f>SUM(Table2[[#This Row],[M3B]],Table2[[#This Row],[M3B_h]])</f>
        <v>5</v>
      </c>
      <c r="T516" s="15">
        <f>SUM(Table2[[#This Row],[M4B]],Table2[[#This Row],[M4B_h]])</f>
        <v>5</v>
      </c>
    </row>
    <row r="517" spans="1:20">
      <c r="A517" s="12">
        <f>IF(Table2[[#This Row],[TT]]&lt;1,"",COUNT($A$2:$A516)+1)</f>
        <v>417</v>
      </c>
      <c r="B517" s="12" t="str">
        <f>LOWER(SUBSTITUTE(SUBSTITUTE(SUBSTITUTE(SUBSTITUTE(SUBSTITUTE(SUBSTITUTE(SUBSTITUTE(SUBSTITUTE(Table2[[#This Row],[NAMA BARANG]]," ",""),"""",""),"-",""),"/",""),"(",""),")",""),"&amp;",""),",",""))</f>
        <v>bpf4aw4680181x36</v>
      </c>
      <c r="C517" s="18" t="s">
        <v>571</v>
      </c>
      <c r="D517" s="19">
        <v>7</v>
      </c>
      <c r="E517" s="19" t="s">
        <v>217</v>
      </c>
      <c r="F517" s="80">
        <f>IF(Table2[[#This Row],[M5B]]="",Table2[[#This Row],[M5B_h]],SUM(Table2[[#This Row],[M5B_h]],Table2[[#This Row],[M5B]]))</f>
        <v>7</v>
      </c>
      <c r="H517" s="13" t="str">
        <f>IF(Table2[[#This Row],[M1A]]="","",Table2[[#This Row],[M1A]]-Table2[[#This Row],[AWAL]])</f>
        <v/>
      </c>
      <c r="J517" s="13" t="str">
        <f>IF(Table2[[#This Row],[M2A]]="","",SUM(Table2[[#This Row],[M2A]]-Table2[[#This Row],[M2B_h]]))</f>
        <v/>
      </c>
      <c r="L517" s="13" t="str">
        <f>IF(Table2[[#This Row],[M3A]]="","",SUM(Table2[[#This Row],[M3A]]-Table2[[#This Row],[M3B_h]]))</f>
        <v/>
      </c>
      <c r="N517" s="13" t="str">
        <f>IF(Table2[[#This Row],[M4A]]="","",SUM(Table2[[#This Row],[M4A]]-Table2[[#This Row],[M4B_h]]))</f>
        <v/>
      </c>
      <c r="O517" s="15"/>
      <c r="P517" s="15" t="str">
        <f>IF(Table2[[#This Row],[M5A]]="","",SUM(Table2[[#This Row],[M5A]]-Table2[[#This Row],[M5B_h]]))</f>
        <v/>
      </c>
      <c r="Q517" s="15">
        <f>SUM(Table2[[#This Row],[AWAL]],Table2[[#This Row],[M1B]])</f>
        <v>7</v>
      </c>
      <c r="R517" s="15">
        <f>SUM(Table2[[#This Row],[M2B]],Table2[[#This Row],[M2B_h]])</f>
        <v>7</v>
      </c>
      <c r="S517" s="15">
        <f>SUM(Table2[[#This Row],[M3B]],Table2[[#This Row],[M3B_h]])</f>
        <v>7</v>
      </c>
      <c r="T517" s="15">
        <f>SUM(Table2[[#This Row],[M4B]],Table2[[#This Row],[M4B_h]])</f>
        <v>7</v>
      </c>
    </row>
    <row r="518" spans="1:20">
      <c r="A518" s="12">
        <f>IF(Table2[[#This Row],[TT]]&lt;1,"",COUNT($A$2:$A517)+1)</f>
        <v>418</v>
      </c>
      <c r="B518" s="12" t="str">
        <f>LOWER(SUBSTITUTE(SUBSTITUTE(SUBSTITUTE(SUBSTITUTE(SUBSTITUTE(SUBSTITUTE(SUBSTITUTE(SUBSTITUTE(Table2[[#This Row],[NAMA BARANG]]," ",""),"""",""),"-",""),"/",""),"(",""),")",""),"&amp;",""),",",""))</f>
        <v>bpfancy18888</v>
      </c>
      <c r="C518" s="18" t="s">
        <v>572</v>
      </c>
      <c r="D518" s="19">
        <v>1</v>
      </c>
      <c r="E518" s="19" t="s">
        <v>14</v>
      </c>
      <c r="F518" s="80">
        <f>IF(Table2[[#This Row],[M5B]]="",Table2[[#This Row],[M5B_h]],SUM(Table2[[#This Row],[M5B_h]],Table2[[#This Row],[M5B]]))</f>
        <v>1</v>
      </c>
      <c r="H518" s="13" t="str">
        <f>IF(Table2[[#This Row],[M1A]]="","",Table2[[#This Row],[M1A]]-Table2[[#This Row],[AWAL]])</f>
        <v/>
      </c>
      <c r="J518" s="13" t="str">
        <f>IF(Table2[[#This Row],[M2A]]="","",SUM(Table2[[#This Row],[M2A]]-Table2[[#This Row],[M2B_h]]))</f>
        <v/>
      </c>
      <c r="L518" s="13" t="str">
        <f>IF(Table2[[#This Row],[M3A]]="","",SUM(Table2[[#This Row],[M3A]]-Table2[[#This Row],[M3B_h]]))</f>
        <v/>
      </c>
      <c r="N518" s="13" t="str">
        <f>IF(Table2[[#This Row],[M4A]]="","",SUM(Table2[[#This Row],[M4A]]-Table2[[#This Row],[M4B_h]]))</f>
        <v/>
      </c>
      <c r="O518" s="15"/>
      <c r="P518" s="15" t="str">
        <f>IF(Table2[[#This Row],[M5A]]="","",SUM(Table2[[#This Row],[M5A]]-Table2[[#This Row],[M5B_h]]))</f>
        <v/>
      </c>
      <c r="Q518" s="15">
        <f>SUM(Table2[[#This Row],[AWAL]],Table2[[#This Row],[M1B]])</f>
        <v>1</v>
      </c>
      <c r="R518" s="15">
        <f>SUM(Table2[[#This Row],[M2B]],Table2[[#This Row],[M2B_h]])</f>
        <v>1</v>
      </c>
      <c r="S518" s="15">
        <f>SUM(Table2[[#This Row],[M3B]],Table2[[#This Row],[M3B_h]])</f>
        <v>1</v>
      </c>
      <c r="T518" s="15">
        <f>SUM(Table2[[#This Row],[M4B]],Table2[[#This Row],[M4B_h]])</f>
        <v>1</v>
      </c>
    </row>
    <row r="519" spans="1:20">
      <c r="A519" s="12">
        <f>IF(Table2[[#This Row],[TT]]&lt;1,"",COUNT($A$2:$A518)+1)</f>
        <v>419</v>
      </c>
      <c r="B519" s="12" t="str">
        <f>LOWER(SUBSTITUTE(SUBSTITUTE(SUBSTITUTE(SUBSTITUTE(SUBSTITUTE(SUBSTITUTE(SUBSTITUTE(SUBSTITUTE(Table2[[#This Row],[NAMA BARANG]]," ",""),"""",""),"-",""),"/",""),"(",""),")",""),"&amp;",""),",",""))</f>
        <v>bpfancyabbesar2638</v>
      </c>
      <c r="C519" s="18" t="s">
        <v>573</v>
      </c>
      <c r="D519" s="19">
        <v>2</v>
      </c>
      <c r="E519" s="19" t="s">
        <v>14</v>
      </c>
      <c r="F519" s="80">
        <f>IF(Table2[[#This Row],[M5B]]="",Table2[[#This Row],[M5B_h]],SUM(Table2[[#This Row],[M5B_h]],Table2[[#This Row],[M5B]]))</f>
        <v>2</v>
      </c>
      <c r="H519" s="13" t="str">
        <f>IF(Table2[[#This Row],[M1A]]="","",Table2[[#This Row],[M1A]]-Table2[[#This Row],[AWAL]])</f>
        <v/>
      </c>
      <c r="J519" s="13" t="str">
        <f>IF(Table2[[#This Row],[M2A]]="","",SUM(Table2[[#This Row],[M2A]]-Table2[[#This Row],[M2B_h]]))</f>
        <v/>
      </c>
      <c r="L519" s="13" t="str">
        <f>IF(Table2[[#This Row],[M3A]]="","",SUM(Table2[[#This Row],[M3A]]-Table2[[#This Row],[M3B_h]]))</f>
        <v/>
      </c>
      <c r="N519" s="13" t="str">
        <f>IF(Table2[[#This Row],[M4A]]="","",SUM(Table2[[#This Row],[M4A]]-Table2[[#This Row],[M4B_h]]))</f>
        <v/>
      </c>
      <c r="O519" s="15"/>
      <c r="P519" s="15" t="str">
        <f>IF(Table2[[#This Row],[M5A]]="","",SUM(Table2[[#This Row],[M5A]]-Table2[[#This Row],[M5B_h]]))</f>
        <v/>
      </c>
      <c r="Q519" s="15">
        <f>SUM(Table2[[#This Row],[AWAL]],Table2[[#This Row],[M1B]])</f>
        <v>2</v>
      </c>
      <c r="R519" s="15">
        <f>SUM(Table2[[#This Row],[M2B]],Table2[[#This Row],[M2B_h]])</f>
        <v>2</v>
      </c>
      <c r="S519" s="15">
        <f>SUM(Table2[[#This Row],[M3B]],Table2[[#This Row],[M3B_h]])</f>
        <v>2</v>
      </c>
      <c r="T519" s="15">
        <f>SUM(Table2[[#This Row],[M4B]],Table2[[#This Row],[M4B_h]])</f>
        <v>2</v>
      </c>
    </row>
    <row r="520" spans="1:20">
      <c r="A520" s="12">
        <f>IF(Table2[[#This Row],[TT]]&lt;1,"",COUNT($A$2:$A519)+1)</f>
        <v>420</v>
      </c>
      <c r="B520" s="12" t="str">
        <f>LOWER(SUBSTITUTE(SUBSTITUTE(SUBSTITUTE(SUBSTITUTE(SUBSTITUTE(SUBSTITUTE(SUBSTITUTE(SUBSTITUTE(Table2[[#This Row],[NAMA BARANG]]," ",""),"""",""),"-",""),"/",""),"(",""),")",""),"&amp;",""),",",""))</f>
        <v>bpfancyketapeltiup2629a5abtiup26594</v>
      </c>
      <c r="C520" s="18" t="s">
        <v>574</v>
      </c>
      <c r="D520" s="19">
        <v>9</v>
      </c>
      <c r="E520" s="19" t="s">
        <v>14</v>
      </c>
      <c r="F520" s="80">
        <f>IF(Table2[[#This Row],[M5B]]="",Table2[[#This Row],[M5B_h]],SUM(Table2[[#This Row],[M5B_h]],Table2[[#This Row],[M5B]]))</f>
        <v>9</v>
      </c>
      <c r="H520" s="13" t="str">
        <f>IF(Table2[[#This Row],[M1A]]="","",Table2[[#This Row],[M1A]]-Table2[[#This Row],[AWAL]])</f>
        <v/>
      </c>
      <c r="J520" s="13" t="str">
        <f>IF(Table2[[#This Row],[M2A]]="","",SUM(Table2[[#This Row],[M2A]]-Table2[[#This Row],[M2B_h]]))</f>
        <v/>
      </c>
      <c r="L520" s="13" t="str">
        <f>IF(Table2[[#This Row],[M3A]]="","",SUM(Table2[[#This Row],[M3A]]-Table2[[#This Row],[M3B_h]]))</f>
        <v/>
      </c>
      <c r="N520" s="13" t="str">
        <f>IF(Table2[[#This Row],[M4A]]="","",SUM(Table2[[#This Row],[M4A]]-Table2[[#This Row],[M4B_h]]))</f>
        <v/>
      </c>
      <c r="O520" s="15"/>
      <c r="P520" s="15" t="str">
        <f>IF(Table2[[#This Row],[M5A]]="","",SUM(Table2[[#This Row],[M5A]]-Table2[[#This Row],[M5B_h]]))</f>
        <v/>
      </c>
      <c r="Q520" s="15">
        <f>SUM(Table2[[#This Row],[AWAL]],Table2[[#This Row],[M1B]])</f>
        <v>9</v>
      </c>
      <c r="R520" s="15">
        <f>SUM(Table2[[#This Row],[M2B]],Table2[[#This Row],[M2B_h]])</f>
        <v>9</v>
      </c>
      <c r="S520" s="15">
        <f>SUM(Table2[[#This Row],[M3B]],Table2[[#This Row],[M3B_h]])</f>
        <v>9</v>
      </c>
      <c r="T520" s="15">
        <f>SUM(Table2[[#This Row],[M4B]],Table2[[#This Row],[M4B_h]])</f>
        <v>9</v>
      </c>
    </row>
    <row r="521" spans="1:20">
      <c r="A521" s="31" t="str">
        <f>IF(Table2[[#This Row],[TT]]&lt;1,"",COUNT($A$2:$A520)+1)</f>
        <v/>
      </c>
      <c r="B521" s="31" t="str">
        <f>LOWER(SUBSTITUTE(SUBSTITUTE(SUBSTITUTE(SUBSTITUTE(SUBSTITUTE(SUBSTITUTE(SUBSTITUTE(SUBSTITUTE(Table2[[#This Row],[NAMA BARANG]]," ",""),"""",""),"-",""),"/",""),"(",""),")",""),"&amp;",""),",",""))</f>
        <v>bpfinetech0.3htdonga</v>
      </c>
      <c r="C521" s="33" t="s">
        <v>2833</v>
      </c>
      <c r="D521" s="29">
        <v>2</v>
      </c>
      <c r="E521" s="35" t="s">
        <v>2684</v>
      </c>
      <c r="F521" s="84">
        <f>IF(Table2[[#This Row],[M5B]]="",Table2[[#This Row],[M5B_h]],SUM(Table2[[#This Row],[M5B_h]],Table2[[#This Row],[M5B]]))</f>
        <v>0</v>
      </c>
      <c r="G521" s="32"/>
      <c r="H521" s="36" t="str">
        <f>IF(Table2[[#This Row],[M1A]]="","",Table2[[#This Row],[M1A]]-Table2[[#This Row],[AWAL]])</f>
        <v/>
      </c>
      <c r="I521" s="32">
        <v>0</v>
      </c>
      <c r="J521" s="36">
        <f>IF(Table2[[#This Row],[M2A]]="","",SUM(Table2[[#This Row],[M2A]]-Table2[[#This Row],[M2B_h]]))</f>
        <v>-2</v>
      </c>
      <c r="K521" s="32"/>
      <c r="L521" s="36" t="str">
        <f>IF(Table2[[#This Row],[M3A]]="","",SUM(Table2[[#This Row],[M3A]]-Table2[[#This Row],[M3B_h]]))</f>
        <v/>
      </c>
      <c r="M521" s="32"/>
      <c r="N521" s="36" t="str">
        <f>IF(Table2[[#This Row],[M4A]]="","",SUM(Table2[[#This Row],[M4A]]-Table2[[#This Row],[M4B_h]]))</f>
        <v/>
      </c>
      <c r="O521" s="15"/>
      <c r="P521" s="15" t="str">
        <f>IF(Table2[[#This Row],[M5A]]="","",SUM(Table2[[#This Row],[M5A]]-Table2[[#This Row],[M5B_h]]))</f>
        <v/>
      </c>
      <c r="Q521" s="15">
        <f>SUM(Table2[[#This Row],[AWAL]],Table2[[#This Row],[M1B]])</f>
        <v>2</v>
      </c>
      <c r="R521" s="15">
        <f>SUM(Table2[[#This Row],[M2B]],Table2[[#This Row],[M2B_h]])</f>
        <v>0</v>
      </c>
      <c r="S521" s="15">
        <f>SUM(Table2[[#This Row],[M3B]],Table2[[#This Row],[M3B_h]])</f>
        <v>0</v>
      </c>
      <c r="T521" s="15">
        <f>SUM(Table2[[#This Row],[M4B]],Table2[[#This Row],[M4B_h]])</f>
        <v>0</v>
      </c>
    </row>
    <row r="522" spans="1:20">
      <c r="A522" s="12">
        <f>IF(Table2[[#This Row],[TT]]&lt;1,"",COUNT($A$2:$A521)+1)</f>
        <v>421</v>
      </c>
      <c r="B522" s="12" t="str">
        <f>LOWER(SUBSTITUTE(SUBSTITUTE(SUBSTITUTE(SUBSTITUTE(SUBSTITUTE(SUBSTITUTE(SUBSTITUTE(SUBSTITUTE(Table2[[#This Row],[NAMA BARANG]]," ",""),"""",""),"-",""),"/",""),"(",""),")",""),"&amp;",""),",",""))</f>
        <v>bpfootball1box=24</v>
      </c>
      <c r="C522" s="18" t="s">
        <v>575</v>
      </c>
      <c r="D522" s="19">
        <v>1</v>
      </c>
      <c r="E522" s="19" t="s">
        <v>93</v>
      </c>
      <c r="F522" s="80">
        <f>IF(Table2[[#This Row],[M5B]]="",Table2[[#This Row],[M5B_h]],SUM(Table2[[#This Row],[M5B_h]],Table2[[#This Row],[M5B]]))</f>
        <v>1</v>
      </c>
      <c r="H522" s="13" t="str">
        <f>IF(Table2[[#This Row],[M1A]]="","",Table2[[#This Row],[M1A]]-Table2[[#This Row],[AWAL]])</f>
        <v/>
      </c>
      <c r="J522" s="13" t="str">
        <f>IF(Table2[[#This Row],[M2A]]="","",SUM(Table2[[#This Row],[M2A]]-Table2[[#This Row],[M2B_h]]))</f>
        <v/>
      </c>
      <c r="L522" s="13" t="str">
        <f>IF(Table2[[#This Row],[M3A]]="","",SUM(Table2[[#This Row],[M3A]]-Table2[[#This Row],[M3B_h]]))</f>
        <v/>
      </c>
      <c r="N522" s="13" t="str">
        <f>IF(Table2[[#This Row],[M4A]]="","",SUM(Table2[[#This Row],[M4A]]-Table2[[#This Row],[M4B_h]]))</f>
        <v/>
      </c>
      <c r="O522" s="15"/>
      <c r="P522" s="15" t="str">
        <f>IF(Table2[[#This Row],[M5A]]="","",SUM(Table2[[#This Row],[M5A]]-Table2[[#This Row],[M5B_h]]))</f>
        <v/>
      </c>
      <c r="Q522" s="15">
        <f>SUM(Table2[[#This Row],[AWAL]],Table2[[#This Row],[M1B]])</f>
        <v>1</v>
      </c>
      <c r="R522" s="15">
        <f>SUM(Table2[[#This Row],[M2B]],Table2[[#This Row],[M2B_h]])</f>
        <v>1</v>
      </c>
      <c r="S522" s="15">
        <f>SUM(Table2[[#This Row],[M3B]],Table2[[#This Row],[M3B_h]])</f>
        <v>1</v>
      </c>
      <c r="T522" s="15">
        <f>SUM(Table2[[#This Row],[M4B]],Table2[[#This Row],[M4B_h]])</f>
        <v>1</v>
      </c>
    </row>
    <row r="523" spans="1:20">
      <c r="A523" s="14" t="str">
        <f>IF(Table2[[#This Row],[TT]]&lt;1,"",COUNT($A$2:$A522)+1)</f>
        <v/>
      </c>
      <c r="B523" s="14" t="str">
        <f>LOWER(SUBSTITUTE(SUBSTITUTE(SUBSTITUTE(SUBSTITUTE(SUBSTITUTE(SUBSTITUTE(SUBSTITUTE(SUBSTITUTE(Table2[[#This Row],[NAMA BARANG]]," ",""),"""",""),"-",""),"/",""),"(",""),")",""),"&amp;",""),",",""))</f>
        <v>bpgelcsg163</v>
      </c>
      <c r="C523" s="17" t="s">
        <v>3133</v>
      </c>
      <c r="D523" s="19"/>
      <c r="E523" s="29" t="s">
        <v>2626</v>
      </c>
      <c r="F523" s="80">
        <f>IF(Table2[[#This Row],[M5B]]="",Table2[[#This Row],[M5B_h]],SUM(Table2[[#This Row],[M5B_h]],Table2[[#This Row],[M5B]]))</f>
        <v>0</v>
      </c>
      <c r="H523" s="15" t="str">
        <f>IF(Table2[[#This Row],[M1A]]="","",Table2[[#This Row],[M1A]]-Table2[[#This Row],[AWAL]])</f>
        <v/>
      </c>
      <c r="J523" s="15" t="str">
        <f>IF(Table2[[#This Row],[M2A]]="","",SUM(Table2[[#This Row],[M2A]]-Table2[[#This Row],[M2B_h]]))</f>
        <v/>
      </c>
      <c r="L523" s="15" t="str">
        <f>IF(Table2[[#This Row],[M3A]]="","",SUM(Table2[[#This Row],[M3A]]-Table2[[#This Row],[M3B_h]]))</f>
        <v/>
      </c>
      <c r="N523" s="15" t="str">
        <f>IF(Table2[[#This Row],[M4A]]="","",SUM(Table2[[#This Row],[M4A]]-Table2[[#This Row],[M4B_h]]))</f>
        <v/>
      </c>
      <c r="O523" s="15"/>
      <c r="P523" s="15" t="str">
        <f>IF(Table2[[#This Row],[M5A]]="","",SUM(Table2[[#This Row],[M5A]]-Table2[[#This Row],[M5B_h]]))</f>
        <v/>
      </c>
      <c r="Q523" s="15">
        <f>SUM(Table2[[#This Row],[AWAL]],Table2[[#This Row],[M1B]])</f>
        <v>0</v>
      </c>
      <c r="R523" s="15">
        <f>SUM(Table2[[#This Row],[M2B]],Table2[[#This Row],[M2B_h]])</f>
        <v>0</v>
      </c>
      <c r="S523" s="15">
        <f>SUM(Table2[[#This Row],[M3B]],Table2[[#This Row],[M3B_h]])</f>
        <v>0</v>
      </c>
      <c r="T523" s="15">
        <f>SUM(Table2[[#This Row],[M4B]],Table2[[#This Row],[M4B_h]])</f>
        <v>0</v>
      </c>
    </row>
    <row r="524" spans="1:20">
      <c r="A524" s="14" t="str">
        <f>IF(Table2[[#This Row],[TT]]&lt;1,"",COUNT($A$2:$A523)+1)</f>
        <v/>
      </c>
      <c r="B524" s="14" t="str">
        <f>LOWER(SUBSTITUTE(SUBSTITUTE(SUBSTITUTE(SUBSTITUTE(SUBSTITUTE(SUBSTITUTE(SUBSTITUTE(SUBSTITUTE(Table2[[#This Row],[NAMA BARANG]]," ",""),"""",""),"-",""),"/",""),"(",""),")",""),"&amp;",""),",",""))</f>
        <v>bpgelcsg165</v>
      </c>
      <c r="C524" s="17" t="s">
        <v>3134</v>
      </c>
      <c r="D524" s="19"/>
      <c r="E524" s="29" t="s">
        <v>2626</v>
      </c>
      <c r="F524" s="80">
        <f>IF(Table2[[#This Row],[M5B]]="",Table2[[#This Row],[M5B_h]],SUM(Table2[[#This Row],[M5B_h]],Table2[[#This Row],[M5B]]))</f>
        <v>0</v>
      </c>
      <c r="H524" s="15" t="str">
        <f>IF(Table2[[#This Row],[M1A]]="","",Table2[[#This Row],[M1A]]-Table2[[#This Row],[AWAL]])</f>
        <v/>
      </c>
      <c r="J524" s="15" t="str">
        <f>IF(Table2[[#This Row],[M2A]]="","",SUM(Table2[[#This Row],[M2A]]-Table2[[#This Row],[M2B_h]]))</f>
        <v/>
      </c>
      <c r="L524" s="15" t="str">
        <f>IF(Table2[[#This Row],[M3A]]="","",SUM(Table2[[#This Row],[M3A]]-Table2[[#This Row],[M3B_h]]))</f>
        <v/>
      </c>
      <c r="N524" s="15" t="str">
        <f>IF(Table2[[#This Row],[M4A]]="","",SUM(Table2[[#This Row],[M4A]]-Table2[[#This Row],[M4B_h]]))</f>
        <v/>
      </c>
      <c r="O524" s="15"/>
      <c r="P524" s="15" t="str">
        <f>IF(Table2[[#This Row],[M5A]]="","",SUM(Table2[[#This Row],[M5A]]-Table2[[#This Row],[M5B_h]]))</f>
        <v/>
      </c>
      <c r="Q524" s="15">
        <f>SUM(Table2[[#This Row],[AWAL]],Table2[[#This Row],[M1B]])</f>
        <v>0</v>
      </c>
      <c r="R524" s="15">
        <f>SUM(Table2[[#This Row],[M2B]],Table2[[#This Row],[M2B_h]])</f>
        <v>0</v>
      </c>
      <c r="S524" s="15">
        <f>SUM(Table2[[#This Row],[M3B]],Table2[[#This Row],[M3B_h]])</f>
        <v>0</v>
      </c>
      <c r="T524" s="15">
        <f>SUM(Table2[[#This Row],[M4B]],Table2[[#This Row],[M4B_h]])</f>
        <v>0</v>
      </c>
    </row>
    <row r="525" spans="1:20">
      <c r="A525" s="14" t="str">
        <f>IF(Table2[[#This Row],[TT]]&lt;1,"",COUNT($A$2:$A524)+1)</f>
        <v/>
      </c>
      <c r="B525" s="14" t="str">
        <f>LOWER(SUBSTITUTE(SUBSTITUTE(SUBSTITUTE(SUBSTITUTE(SUBSTITUTE(SUBSTITUTE(SUBSTITUTE(SUBSTITUTE(Table2[[#This Row],[NAMA BARANG]]," ",""),"""",""),"-",""),"/",""),"(",""),")",""),"&amp;",""),",",""))</f>
        <v>bpgelcsg167</v>
      </c>
      <c r="C525" s="17" t="s">
        <v>3135</v>
      </c>
      <c r="D525" s="19"/>
      <c r="E525" s="29" t="s">
        <v>2626</v>
      </c>
      <c r="F525" s="80">
        <f>IF(Table2[[#This Row],[M5B]]="",Table2[[#This Row],[M5B_h]],SUM(Table2[[#This Row],[M5B_h]],Table2[[#This Row],[M5B]]))</f>
        <v>0</v>
      </c>
      <c r="H525" s="15" t="str">
        <f>IF(Table2[[#This Row],[M1A]]="","",Table2[[#This Row],[M1A]]-Table2[[#This Row],[AWAL]])</f>
        <v/>
      </c>
      <c r="J525" s="15" t="str">
        <f>IF(Table2[[#This Row],[M2A]]="","",SUM(Table2[[#This Row],[M2A]]-Table2[[#This Row],[M2B_h]]))</f>
        <v/>
      </c>
      <c r="L525" s="15" t="str">
        <f>IF(Table2[[#This Row],[M3A]]="","",SUM(Table2[[#This Row],[M3A]]-Table2[[#This Row],[M3B_h]]))</f>
        <v/>
      </c>
      <c r="N525" s="15" t="str">
        <f>IF(Table2[[#This Row],[M4A]]="","",SUM(Table2[[#This Row],[M4A]]-Table2[[#This Row],[M4B_h]]))</f>
        <v/>
      </c>
      <c r="O525" s="15"/>
      <c r="P525" s="15" t="str">
        <f>IF(Table2[[#This Row],[M5A]]="","",SUM(Table2[[#This Row],[M5A]]-Table2[[#This Row],[M5B_h]]))</f>
        <v/>
      </c>
      <c r="Q525" s="15">
        <f>SUM(Table2[[#This Row],[AWAL]],Table2[[#This Row],[M1B]])</f>
        <v>0</v>
      </c>
      <c r="R525" s="15">
        <f>SUM(Table2[[#This Row],[M2B]],Table2[[#This Row],[M2B_h]])</f>
        <v>0</v>
      </c>
      <c r="S525" s="15">
        <f>SUM(Table2[[#This Row],[M3B]],Table2[[#This Row],[M3B_h]])</f>
        <v>0</v>
      </c>
      <c r="T525" s="15">
        <f>SUM(Table2[[#This Row],[M4B]],Table2[[#This Row],[M4B_h]])</f>
        <v>0</v>
      </c>
    </row>
    <row r="526" spans="1:20">
      <c r="A526" s="14" t="str">
        <f>IF(Table2[[#This Row],[TT]]&lt;1,"",COUNT($A$2:$A525)+1)</f>
        <v/>
      </c>
      <c r="B526" s="14" t="str">
        <f>LOWER(SUBSTITUTE(SUBSTITUTE(SUBSTITUTE(SUBSTITUTE(SUBSTITUTE(SUBSTITUTE(SUBSTITUTE(SUBSTITUTE(Table2[[#This Row],[NAMA BARANG]]," ",""),"""",""),"-",""),"/",""),"(",""),")",""),"&amp;",""),",",""))</f>
        <v>bpgelcsg168</v>
      </c>
      <c r="C526" s="17" t="s">
        <v>3136</v>
      </c>
      <c r="D526" s="19"/>
      <c r="E526" s="29" t="s">
        <v>2626</v>
      </c>
      <c r="F526" s="80">
        <f>IF(Table2[[#This Row],[M5B]]="",Table2[[#This Row],[M5B_h]],SUM(Table2[[#This Row],[M5B_h]],Table2[[#This Row],[M5B]]))</f>
        <v>0</v>
      </c>
      <c r="H526" s="15" t="str">
        <f>IF(Table2[[#This Row],[M1A]]="","",Table2[[#This Row],[M1A]]-Table2[[#This Row],[AWAL]])</f>
        <v/>
      </c>
      <c r="J526" s="15" t="str">
        <f>IF(Table2[[#This Row],[M2A]]="","",SUM(Table2[[#This Row],[M2A]]-Table2[[#This Row],[M2B_h]]))</f>
        <v/>
      </c>
      <c r="L526" s="15" t="str">
        <f>IF(Table2[[#This Row],[M3A]]="","",SUM(Table2[[#This Row],[M3A]]-Table2[[#This Row],[M3B_h]]))</f>
        <v/>
      </c>
      <c r="N526" s="15" t="str">
        <f>IF(Table2[[#This Row],[M4A]]="","",SUM(Table2[[#This Row],[M4A]]-Table2[[#This Row],[M4B_h]]))</f>
        <v/>
      </c>
      <c r="O526" s="15"/>
      <c r="P526" s="15" t="str">
        <f>IF(Table2[[#This Row],[M5A]]="","",SUM(Table2[[#This Row],[M5A]]-Table2[[#This Row],[M5B_h]]))</f>
        <v/>
      </c>
      <c r="Q526" s="15">
        <f>SUM(Table2[[#This Row],[AWAL]],Table2[[#This Row],[M1B]])</f>
        <v>0</v>
      </c>
      <c r="R526" s="15">
        <f>SUM(Table2[[#This Row],[M2B]],Table2[[#This Row],[M2B_h]])</f>
        <v>0</v>
      </c>
      <c r="S526" s="15">
        <f>SUM(Table2[[#This Row],[M3B]],Table2[[#This Row],[M3B_h]])</f>
        <v>0</v>
      </c>
      <c r="T526" s="15">
        <f>SUM(Table2[[#This Row],[M4B]],Table2[[#This Row],[M4B_h]])</f>
        <v>0</v>
      </c>
    </row>
    <row r="527" spans="1:20">
      <c r="A527" s="14" t="str">
        <f>IF(Table2[[#This Row],[TT]]&lt;1,"",COUNT($A$2:$A526)+1)</f>
        <v/>
      </c>
      <c r="B527" s="14" t="str">
        <f>LOWER(SUBSTITUTE(SUBSTITUTE(SUBSTITUTE(SUBSTITUTE(SUBSTITUTE(SUBSTITUTE(SUBSTITUTE(SUBSTITUTE(Table2[[#This Row],[NAMA BARANG]]," ",""),"""",""),"-",""),"/",""),"(",""),")",""),"&amp;",""),",",""))</f>
        <v>bpgeldbg05</v>
      </c>
      <c r="C527" s="17" t="s">
        <v>3001</v>
      </c>
      <c r="D527" s="19"/>
      <c r="E527" s="29" t="s">
        <v>2521</v>
      </c>
      <c r="F527" s="80">
        <f>IF(Table2[[#This Row],[M5B]]="",Table2[[#This Row],[M5B_h]],SUM(Table2[[#This Row],[M5B_h]],Table2[[#This Row],[M5B]]))</f>
        <v>0</v>
      </c>
      <c r="H527" s="15" t="str">
        <f>IF(Table2[[#This Row],[M1A]]="","",Table2[[#This Row],[M1A]]-Table2[[#This Row],[AWAL]])</f>
        <v/>
      </c>
      <c r="J527" s="15" t="str">
        <f>IF(Table2[[#This Row],[M2A]]="","",SUM(Table2[[#This Row],[M2A]]-Table2[[#This Row],[M2B_h]]))</f>
        <v/>
      </c>
      <c r="L527" s="15" t="str">
        <f>IF(Table2[[#This Row],[M3A]]="","",SUM(Table2[[#This Row],[M3A]]-Table2[[#This Row],[M3B_h]]))</f>
        <v/>
      </c>
      <c r="N527" s="15" t="str">
        <f>IF(Table2[[#This Row],[M4A]]="","",SUM(Table2[[#This Row],[M4A]]-Table2[[#This Row],[M4B_h]]))</f>
        <v/>
      </c>
      <c r="O527" s="15"/>
      <c r="P527" s="15" t="str">
        <f>IF(Table2[[#This Row],[M5A]]="","",SUM(Table2[[#This Row],[M5A]]-Table2[[#This Row],[M5B_h]]))</f>
        <v/>
      </c>
      <c r="Q527" s="15">
        <f>SUM(Table2[[#This Row],[AWAL]],Table2[[#This Row],[M1B]])</f>
        <v>0</v>
      </c>
      <c r="R527" s="15">
        <f>SUM(Table2[[#This Row],[M2B]],Table2[[#This Row],[M2B_h]])</f>
        <v>0</v>
      </c>
      <c r="S527" s="15">
        <f>SUM(Table2[[#This Row],[M3B]],Table2[[#This Row],[M3B_h]])</f>
        <v>0</v>
      </c>
      <c r="T527" s="15">
        <f>SUM(Table2[[#This Row],[M4B]],Table2[[#This Row],[M4B_h]])</f>
        <v>0</v>
      </c>
    </row>
    <row r="528" spans="1:20">
      <c r="A528" s="12" t="str">
        <f>IF(Table2[[#This Row],[TT]]&lt;1,"",COUNT($A$2:$A527)+1)</f>
        <v/>
      </c>
      <c r="B528" s="12" t="str">
        <f>LOWER(SUBSTITUTE(SUBSTITUTE(SUBSTITUTE(SUBSTITUTE(SUBSTITUTE(SUBSTITUTE(SUBSTITUTE(SUBSTITUTE(Table2[[#This Row],[NAMA BARANG]]," ",""),"""",""),"-",""),"/",""),"(",""),")",""),"&amp;",""),",",""))</f>
        <v>bpgeldebozz07530</v>
      </c>
      <c r="C528" s="18" t="s">
        <v>576</v>
      </c>
      <c r="D528" s="19"/>
      <c r="E528" s="19" t="s">
        <v>19</v>
      </c>
      <c r="F528" s="80">
        <f>IF(Table2[[#This Row],[M5B]]="",Table2[[#This Row],[M5B_h]],SUM(Table2[[#This Row],[M5B_h]],Table2[[#This Row],[M5B]]))</f>
        <v>0</v>
      </c>
      <c r="H528" s="13" t="str">
        <f>IF(Table2[[#This Row],[M1A]]="","",Table2[[#This Row],[M1A]]-Table2[[#This Row],[AWAL]])</f>
        <v/>
      </c>
      <c r="J528" s="13" t="str">
        <f>IF(Table2[[#This Row],[M2A]]="","",SUM(Table2[[#This Row],[M2A]]-Table2[[#This Row],[M2B_h]]))</f>
        <v/>
      </c>
      <c r="L528" s="13" t="str">
        <f>IF(Table2[[#This Row],[M3A]]="","",SUM(Table2[[#This Row],[M3A]]-Table2[[#This Row],[M3B_h]]))</f>
        <v/>
      </c>
      <c r="N528" s="13" t="str">
        <f>IF(Table2[[#This Row],[M4A]]="","",SUM(Table2[[#This Row],[M4A]]-Table2[[#This Row],[M4B_h]]))</f>
        <v/>
      </c>
      <c r="O528" s="15"/>
      <c r="P528" s="15" t="str">
        <f>IF(Table2[[#This Row],[M5A]]="","",SUM(Table2[[#This Row],[M5A]]-Table2[[#This Row],[M5B_h]]))</f>
        <v/>
      </c>
      <c r="Q528" s="15">
        <f>SUM(Table2[[#This Row],[AWAL]],Table2[[#This Row],[M1B]])</f>
        <v>0</v>
      </c>
      <c r="R528" s="15">
        <f>SUM(Table2[[#This Row],[M2B]],Table2[[#This Row],[M2B_h]])</f>
        <v>0</v>
      </c>
      <c r="S528" s="15">
        <f>SUM(Table2[[#This Row],[M3B]],Table2[[#This Row],[M3B_h]])</f>
        <v>0</v>
      </c>
      <c r="T528" s="15">
        <f>SUM(Table2[[#This Row],[M4B]],Table2[[#This Row],[M4B_h]])</f>
        <v>0</v>
      </c>
    </row>
    <row r="529" spans="1:20">
      <c r="A529" s="12" t="str">
        <f>IF(Table2[[#This Row],[TT]]&lt;1,"",COUNT($A$2:$A528)+1)</f>
        <v/>
      </c>
      <c r="B529" s="12" t="str">
        <f>LOWER(SUBSTITUTE(SUBSTITUTE(SUBSTITUTE(SUBSTITUTE(SUBSTITUTE(SUBSTITUTE(SUBSTITUTE(SUBSTITUTE(Table2[[#This Row],[NAMA BARANG]]," ",""),"""",""),"-",""),"/",""),"(",""),")",""),"&amp;",""),",",""))</f>
        <v>bpgelkoxikxgp926</v>
      </c>
      <c r="C529" s="17" t="s">
        <v>2714</v>
      </c>
      <c r="E529" s="29" t="s">
        <v>2626</v>
      </c>
      <c r="F529" s="80">
        <f>IF(Table2[[#This Row],[M5B]]="",Table2[[#This Row],[M5B_h]],SUM(Table2[[#This Row],[M5B_h]],Table2[[#This Row],[M5B]]))</f>
        <v>0</v>
      </c>
      <c r="H529" s="13" t="str">
        <f>IF(Table2[[#This Row],[M1A]]="","",Table2[[#This Row],[M1A]]-Table2[[#This Row],[AWAL]])</f>
        <v/>
      </c>
      <c r="J529" s="13" t="str">
        <f>IF(Table2[[#This Row],[M2A]]="","",SUM(Table2[[#This Row],[M2A]]-Table2[[#This Row],[M2B_h]]))</f>
        <v/>
      </c>
      <c r="L529" s="13" t="str">
        <f>IF(Table2[[#This Row],[M3A]]="","",SUM(Table2[[#This Row],[M3A]]-Table2[[#This Row],[M3B_h]]))</f>
        <v/>
      </c>
      <c r="N529" s="13" t="str">
        <f>IF(Table2[[#This Row],[M4A]]="","",SUM(Table2[[#This Row],[M4A]]-Table2[[#This Row],[M4B_h]]))</f>
        <v/>
      </c>
      <c r="O529" s="15"/>
      <c r="P529" s="15" t="str">
        <f>IF(Table2[[#This Row],[M5A]]="","",SUM(Table2[[#This Row],[M5A]]-Table2[[#This Row],[M5B_h]]))</f>
        <v/>
      </c>
      <c r="Q529" s="15">
        <f>SUM(Table2[[#This Row],[AWAL]],Table2[[#This Row],[M1B]])</f>
        <v>0</v>
      </c>
      <c r="R529" s="15">
        <f>SUM(Table2[[#This Row],[M2B]],Table2[[#This Row],[M2B_h]])</f>
        <v>0</v>
      </c>
      <c r="S529" s="15">
        <f>SUM(Table2[[#This Row],[M3B]],Table2[[#This Row],[M3B_h]])</f>
        <v>0</v>
      </c>
      <c r="T529" s="15">
        <f>SUM(Table2[[#This Row],[M4B]],Table2[[#This Row],[M4B_h]])</f>
        <v>0</v>
      </c>
    </row>
    <row r="530" spans="1:20">
      <c r="A530" s="12" t="str">
        <f>IF(Table2[[#This Row],[TT]]&lt;1,"",COUNT($A$2:$A529)+1)</f>
        <v/>
      </c>
      <c r="B530" s="12" t="str">
        <f>LOWER(SUBSTITUTE(SUBSTITUTE(SUBSTITUTE(SUBSTITUTE(SUBSTITUTE(SUBSTITUTE(SUBSTITUTE(SUBSTITUTE(Table2[[#This Row],[NAMA BARANG]]," ",""),"""",""),"-",""),"/",""),"(",""),")",""),"&amp;",""),",",""))</f>
        <v>bpgelkoxikxgp927</v>
      </c>
      <c r="C530" s="17" t="s">
        <v>2715</v>
      </c>
      <c r="E530" s="29" t="s">
        <v>2626</v>
      </c>
      <c r="F530" s="80">
        <f>IF(Table2[[#This Row],[M5B]]="",Table2[[#This Row],[M5B_h]],SUM(Table2[[#This Row],[M5B_h]],Table2[[#This Row],[M5B]]))</f>
        <v>0</v>
      </c>
      <c r="H530" s="13" t="str">
        <f>IF(Table2[[#This Row],[M1A]]="","",Table2[[#This Row],[M1A]]-Table2[[#This Row],[AWAL]])</f>
        <v/>
      </c>
      <c r="J530" s="13" t="str">
        <f>IF(Table2[[#This Row],[M2A]]="","",SUM(Table2[[#This Row],[M2A]]-Table2[[#This Row],[M2B_h]]))</f>
        <v/>
      </c>
      <c r="L530" s="13" t="str">
        <f>IF(Table2[[#This Row],[M3A]]="","",SUM(Table2[[#This Row],[M3A]]-Table2[[#This Row],[M3B_h]]))</f>
        <v/>
      </c>
      <c r="N530" s="13" t="str">
        <f>IF(Table2[[#This Row],[M4A]]="","",SUM(Table2[[#This Row],[M4A]]-Table2[[#This Row],[M4B_h]]))</f>
        <v/>
      </c>
      <c r="O530" s="15"/>
      <c r="P530" s="15" t="str">
        <f>IF(Table2[[#This Row],[M5A]]="","",SUM(Table2[[#This Row],[M5A]]-Table2[[#This Row],[M5B_h]]))</f>
        <v/>
      </c>
      <c r="Q530" s="15">
        <f>SUM(Table2[[#This Row],[AWAL]],Table2[[#This Row],[M1B]])</f>
        <v>0</v>
      </c>
      <c r="R530" s="15">
        <f>SUM(Table2[[#This Row],[M2B]],Table2[[#This Row],[M2B_h]])</f>
        <v>0</v>
      </c>
      <c r="S530" s="15">
        <f>SUM(Table2[[#This Row],[M3B]],Table2[[#This Row],[M3B_h]])</f>
        <v>0</v>
      </c>
      <c r="T530" s="15">
        <f>SUM(Table2[[#This Row],[M4B]],Table2[[#This Row],[M4B_h]])</f>
        <v>0</v>
      </c>
    </row>
    <row r="531" spans="1:20">
      <c r="A531" s="12" t="str">
        <f>IF(Table2[[#This Row],[TT]]&lt;1,"",COUNT($A$2:$A530)+1)</f>
        <v/>
      </c>
      <c r="B531" s="12" t="str">
        <f>LOWER(SUBSTITUTE(SUBSTITUTE(SUBSTITUTE(SUBSTITUTE(SUBSTITUTE(SUBSTITUTE(SUBSTITUTE(SUBSTITUTE(Table2[[#This Row],[NAMA BARANG]]," ",""),"""",""),"-",""),"/",""),"(",""),")",""),"&amp;",""),",",""))</f>
        <v>bpgelkoxikxgp928</v>
      </c>
      <c r="C531" s="17" t="s">
        <v>2716</v>
      </c>
      <c r="E531" s="29" t="s">
        <v>2626</v>
      </c>
      <c r="F531" s="80">
        <f>IF(Table2[[#This Row],[M5B]]="",Table2[[#This Row],[M5B_h]],SUM(Table2[[#This Row],[M5B_h]],Table2[[#This Row],[M5B]]))</f>
        <v>0</v>
      </c>
      <c r="H531" s="13" t="str">
        <f>IF(Table2[[#This Row],[M1A]]="","",Table2[[#This Row],[M1A]]-Table2[[#This Row],[AWAL]])</f>
        <v/>
      </c>
      <c r="J531" s="13" t="str">
        <f>IF(Table2[[#This Row],[M2A]]="","",SUM(Table2[[#This Row],[M2A]]-Table2[[#This Row],[M2B_h]]))</f>
        <v/>
      </c>
      <c r="L531" s="13" t="str">
        <f>IF(Table2[[#This Row],[M3A]]="","",SUM(Table2[[#This Row],[M3A]]-Table2[[#This Row],[M3B_h]]))</f>
        <v/>
      </c>
      <c r="N531" s="13" t="str">
        <f>IF(Table2[[#This Row],[M4A]]="","",SUM(Table2[[#This Row],[M4A]]-Table2[[#This Row],[M4B_h]]))</f>
        <v/>
      </c>
      <c r="O531" s="15"/>
      <c r="P531" s="15" t="str">
        <f>IF(Table2[[#This Row],[M5A]]="","",SUM(Table2[[#This Row],[M5A]]-Table2[[#This Row],[M5B_h]]))</f>
        <v/>
      </c>
      <c r="Q531" s="15">
        <f>SUM(Table2[[#This Row],[AWAL]],Table2[[#This Row],[M1B]])</f>
        <v>0</v>
      </c>
      <c r="R531" s="15">
        <f>SUM(Table2[[#This Row],[M2B]],Table2[[#This Row],[M2B_h]])</f>
        <v>0</v>
      </c>
      <c r="S531" s="15">
        <f>SUM(Table2[[#This Row],[M3B]],Table2[[#This Row],[M3B_h]])</f>
        <v>0</v>
      </c>
      <c r="T531" s="15">
        <f>SUM(Table2[[#This Row],[M4B]],Table2[[#This Row],[M4B_h]])</f>
        <v>0</v>
      </c>
    </row>
    <row r="532" spans="1:20">
      <c r="A532" s="12" t="str">
        <f>IF(Table2[[#This Row],[TT]]&lt;1,"",COUNT($A$2:$A531)+1)</f>
        <v/>
      </c>
      <c r="B532" s="12" t="str">
        <f>LOWER(SUBSTITUTE(SUBSTITUTE(SUBSTITUTE(SUBSTITUTE(SUBSTITUTE(SUBSTITUTE(SUBSTITUTE(SUBSTITUTE(Table2[[#This Row],[NAMA BARANG]]," ",""),"""",""),"-",""),"/",""),"(",""),")",""),"&amp;",""),",",""))</f>
        <v>bpgelkoxikxgp929</v>
      </c>
      <c r="C532" s="17" t="s">
        <v>2717</v>
      </c>
      <c r="E532" s="29" t="s">
        <v>2626</v>
      </c>
      <c r="F532" s="80">
        <f>IF(Table2[[#This Row],[M5B]]="",Table2[[#This Row],[M5B_h]],SUM(Table2[[#This Row],[M5B_h]],Table2[[#This Row],[M5B]]))</f>
        <v>0</v>
      </c>
      <c r="H532" s="13" t="str">
        <f>IF(Table2[[#This Row],[M1A]]="","",Table2[[#This Row],[M1A]]-Table2[[#This Row],[AWAL]])</f>
        <v/>
      </c>
      <c r="J532" s="13" t="str">
        <f>IF(Table2[[#This Row],[M2A]]="","",SUM(Table2[[#This Row],[M2A]]-Table2[[#This Row],[M2B_h]]))</f>
        <v/>
      </c>
      <c r="L532" s="13" t="str">
        <f>IF(Table2[[#This Row],[M3A]]="","",SUM(Table2[[#This Row],[M3A]]-Table2[[#This Row],[M3B_h]]))</f>
        <v/>
      </c>
      <c r="N532" s="13" t="str">
        <f>IF(Table2[[#This Row],[M4A]]="","",SUM(Table2[[#This Row],[M4A]]-Table2[[#This Row],[M4B_h]]))</f>
        <v/>
      </c>
      <c r="O532" s="15"/>
      <c r="P532" s="15" t="str">
        <f>IF(Table2[[#This Row],[M5A]]="","",SUM(Table2[[#This Row],[M5A]]-Table2[[#This Row],[M5B_h]]))</f>
        <v/>
      </c>
      <c r="Q532" s="15">
        <f>SUM(Table2[[#This Row],[AWAL]],Table2[[#This Row],[M1B]])</f>
        <v>0</v>
      </c>
      <c r="R532" s="15">
        <f>SUM(Table2[[#This Row],[M2B]],Table2[[#This Row],[M2B_h]])</f>
        <v>0</v>
      </c>
      <c r="S532" s="15">
        <f>SUM(Table2[[#This Row],[M3B]],Table2[[#This Row],[M3B_h]])</f>
        <v>0</v>
      </c>
      <c r="T532" s="15">
        <f>SUM(Table2[[#This Row],[M4B]],Table2[[#This Row],[M4B_h]])</f>
        <v>0</v>
      </c>
    </row>
    <row r="533" spans="1:20">
      <c r="A533" s="12" t="str">
        <f>IF(Table2[[#This Row],[TT]]&lt;1,"",COUNT($A$2:$A532)+1)</f>
        <v/>
      </c>
      <c r="B533" s="12" t="str">
        <f>LOWER(SUBSTITUTE(SUBSTITUTE(SUBSTITUTE(SUBSTITUTE(SUBSTITUTE(SUBSTITUTE(SUBSTITUTE(SUBSTITUTE(Table2[[#This Row],[NAMA BARANG]]," ",""),"""",""),"-",""),"/",""),"(",""),")",""),"&amp;",""),",",""))</f>
        <v>bpgelkoxikxgp930</v>
      </c>
      <c r="C533" s="17" t="s">
        <v>2718</v>
      </c>
      <c r="E533" s="29" t="s">
        <v>2626</v>
      </c>
      <c r="F533" s="80">
        <f>IF(Table2[[#This Row],[M5B]]="",Table2[[#This Row],[M5B_h]],SUM(Table2[[#This Row],[M5B_h]],Table2[[#This Row],[M5B]]))</f>
        <v>0</v>
      </c>
      <c r="H533" s="13" t="str">
        <f>IF(Table2[[#This Row],[M1A]]="","",Table2[[#This Row],[M1A]]-Table2[[#This Row],[AWAL]])</f>
        <v/>
      </c>
      <c r="J533" s="13" t="str">
        <f>IF(Table2[[#This Row],[M2A]]="","",SUM(Table2[[#This Row],[M2A]]-Table2[[#This Row],[M2B_h]]))</f>
        <v/>
      </c>
      <c r="L533" s="13" t="str">
        <f>IF(Table2[[#This Row],[M3A]]="","",SUM(Table2[[#This Row],[M3A]]-Table2[[#This Row],[M3B_h]]))</f>
        <v/>
      </c>
      <c r="N533" s="13" t="str">
        <f>IF(Table2[[#This Row],[M4A]]="","",SUM(Table2[[#This Row],[M4A]]-Table2[[#This Row],[M4B_h]]))</f>
        <v/>
      </c>
      <c r="O533" s="15"/>
      <c r="P533" s="15" t="str">
        <f>IF(Table2[[#This Row],[M5A]]="","",SUM(Table2[[#This Row],[M5A]]-Table2[[#This Row],[M5B_h]]))</f>
        <v/>
      </c>
      <c r="Q533" s="15">
        <f>SUM(Table2[[#This Row],[AWAL]],Table2[[#This Row],[M1B]])</f>
        <v>0</v>
      </c>
      <c r="R533" s="15">
        <f>SUM(Table2[[#This Row],[M2B]],Table2[[#This Row],[M2B_h]])</f>
        <v>0</v>
      </c>
      <c r="S533" s="15">
        <f>SUM(Table2[[#This Row],[M3B]],Table2[[#This Row],[M3B_h]])</f>
        <v>0</v>
      </c>
      <c r="T533" s="15">
        <f>SUM(Table2[[#This Row],[M4B]],Table2[[#This Row],[M4B_h]])</f>
        <v>0</v>
      </c>
    </row>
    <row r="534" spans="1:20">
      <c r="A534" s="31" t="str">
        <f>IF(Table2[[#This Row],[TT]]&lt;1,"",COUNT($A$2:$A533)+1)</f>
        <v/>
      </c>
      <c r="B534" s="31" t="str">
        <f>LOWER(SUBSTITUTE(SUBSTITUTE(SUBSTITUTE(SUBSTITUTE(SUBSTITUTE(SUBSTITUTE(SUBSTITUTE(SUBSTITUTE(Table2[[#This Row],[NAMA BARANG]]," ",""),"""",""),"-",""),"/",""),"(",""),")",""),"&amp;",""),",",""))</f>
        <v>bpgelsq103paris</v>
      </c>
      <c r="C534" s="33" t="s">
        <v>2829</v>
      </c>
      <c r="E534" s="35" t="s">
        <v>2626</v>
      </c>
      <c r="F534" s="84">
        <f>IF(Table2[[#This Row],[M5B]]="",Table2[[#This Row],[M5B_h]],SUM(Table2[[#This Row],[M5B_h]],Table2[[#This Row],[M5B]]))</f>
        <v>0</v>
      </c>
      <c r="G534" s="32"/>
      <c r="H534" s="36" t="str">
        <f>IF(Table2[[#This Row],[M1A]]="","",Table2[[#This Row],[M1A]]-Table2[[#This Row],[AWAL]])</f>
        <v/>
      </c>
      <c r="I534" s="32"/>
      <c r="J534" s="36" t="str">
        <f>IF(Table2[[#This Row],[M2A]]="","",SUM(Table2[[#This Row],[M2A]]-Table2[[#This Row],[M2B_h]]))</f>
        <v/>
      </c>
      <c r="K534" s="32"/>
      <c r="L534" s="36" t="str">
        <f>IF(Table2[[#This Row],[M3A]]="","",SUM(Table2[[#This Row],[M3A]]-Table2[[#This Row],[M3B_h]]))</f>
        <v/>
      </c>
      <c r="M534" s="32"/>
      <c r="N534" s="36" t="str">
        <f>IF(Table2[[#This Row],[M4A]]="","",SUM(Table2[[#This Row],[M4A]]-Table2[[#This Row],[M4B_h]]))</f>
        <v/>
      </c>
      <c r="O534" s="15"/>
      <c r="P534" s="15" t="str">
        <f>IF(Table2[[#This Row],[M5A]]="","",SUM(Table2[[#This Row],[M5A]]-Table2[[#This Row],[M5B_h]]))</f>
        <v/>
      </c>
      <c r="Q534" s="15">
        <f>SUM(Table2[[#This Row],[AWAL]],Table2[[#This Row],[M1B]])</f>
        <v>0</v>
      </c>
      <c r="R534" s="15">
        <f>SUM(Table2[[#This Row],[M2B]],Table2[[#This Row],[M2B_h]])</f>
        <v>0</v>
      </c>
      <c r="S534" s="15">
        <f>SUM(Table2[[#This Row],[M3B]],Table2[[#This Row],[M3B_h]])</f>
        <v>0</v>
      </c>
      <c r="T534" s="15">
        <f>SUM(Table2[[#This Row],[M4B]],Table2[[#This Row],[M4B_h]])</f>
        <v>0</v>
      </c>
    </row>
    <row r="535" spans="1:20">
      <c r="A535" s="31" t="str">
        <f>IF(Table2[[#This Row],[TT]]&lt;1,"",COUNT($A$2:$A534)+1)</f>
        <v/>
      </c>
      <c r="B535" s="31" t="str">
        <f>LOWER(SUBSTITUTE(SUBSTITUTE(SUBSTITUTE(SUBSTITUTE(SUBSTITUTE(SUBSTITUTE(SUBSTITUTE(SUBSTITUTE(Table2[[#This Row],[NAMA BARANG]]," ",""),"""",""),"-",""),"/",""),"(",""),")",""),"&amp;",""),",",""))</f>
        <v>bpgelsq112popcorn</v>
      </c>
      <c r="C535" s="33" t="s">
        <v>2830</v>
      </c>
      <c r="E535" s="35" t="s">
        <v>2626</v>
      </c>
      <c r="F535" s="84">
        <f>IF(Table2[[#This Row],[M5B]]="",Table2[[#This Row],[M5B_h]],SUM(Table2[[#This Row],[M5B_h]],Table2[[#This Row],[M5B]]))</f>
        <v>0</v>
      </c>
      <c r="G535" s="32"/>
      <c r="H535" s="36" t="str">
        <f>IF(Table2[[#This Row],[M1A]]="","",Table2[[#This Row],[M1A]]-Table2[[#This Row],[AWAL]])</f>
        <v/>
      </c>
      <c r="I535" s="32"/>
      <c r="J535" s="36" t="str">
        <f>IF(Table2[[#This Row],[M2A]]="","",SUM(Table2[[#This Row],[M2A]]-Table2[[#This Row],[M2B_h]]))</f>
        <v/>
      </c>
      <c r="K535" s="32"/>
      <c r="L535" s="36" t="str">
        <f>IF(Table2[[#This Row],[M3A]]="","",SUM(Table2[[#This Row],[M3A]]-Table2[[#This Row],[M3B_h]]))</f>
        <v/>
      </c>
      <c r="M535" s="32"/>
      <c r="N535" s="36" t="str">
        <f>IF(Table2[[#This Row],[M4A]]="","",SUM(Table2[[#This Row],[M4A]]-Table2[[#This Row],[M4B_h]]))</f>
        <v/>
      </c>
      <c r="O535" s="15"/>
      <c r="P535" s="15" t="str">
        <f>IF(Table2[[#This Row],[M5A]]="","",SUM(Table2[[#This Row],[M5A]]-Table2[[#This Row],[M5B_h]]))</f>
        <v/>
      </c>
      <c r="Q535" s="15">
        <f>SUM(Table2[[#This Row],[AWAL]],Table2[[#This Row],[M1B]])</f>
        <v>0</v>
      </c>
      <c r="R535" s="15">
        <f>SUM(Table2[[#This Row],[M2B]],Table2[[#This Row],[M2B_h]])</f>
        <v>0</v>
      </c>
      <c r="S535" s="15">
        <f>SUM(Table2[[#This Row],[M3B]],Table2[[#This Row],[M3B_h]])</f>
        <v>0</v>
      </c>
      <c r="T535" s="15">
        <f>SUM(Table2[[#This Row],[M4B]],Table2[[#This Row],[M4B_h]])</f>
        <v>0</v>
      </c>
    </row>
    <row r="536" spans="1:20">
      <c r="A536" s="31" t="str">
        <f>IF(Table2[[#This Row],[TT]]&lt;1,"",COUNT($A$2:$A535)+1)</f>
        <v/>
      </c>
      <c r="B536" s="31" t="str">
        <f>LOWER(SUBSTITUTE(SUBSTITUTE(SUBSTITUTE(SUBSTITUTE(SUBSTITUTE(SUBSTITUTE(SUBSTITUTE(SUBSTITUTE(Table2[[#This Row],[NAMA BARANG]]," ",""),"""",""),"-",""),"/",""),"(",""),")",""),"&amp;",""),",",""))</f>
        <v>bpgelsq116hijabcute</v>
      </c>
      <c r="C536" s="33" t="s">
        <v>2890</v>
      </c>
      <c r="E536" s="35" t="s">
        <v>2626</v>
      </c>
      <c r="F536" s="84">
        <f>IF(Table2[[#This Row],[M5B]]="",Table2[[#This Row],[M5B_h]],SUM(Table2[[#This Row],[M5B_h]],Table2[[#This Row],[M5B]]))</f>
        <v>0</v>
      </c>
      <c r="G536" s="32"/>
      <c r="H536" s="36" t="str">
        <f>IF(Table2[[#This Row],[M1A]]="","",Table2[[#This Row],[M1A]]-Table2[[#This Row],[AWAL]])</f>
        <v/>
      </c>
      <c r="I536" s="32"/>
      <c r="J536" s="36" t="str">
        <f>IF(Table2[[#This Row],[M2A]]="","",SUM(Table2[[#This Row],[M2A]]-Table2[[#This Row],[M2B_h]]))</f>
        <v/>
      </c>
      <c r="K536" s="32"/>
      <c r="L536" s="36" t="str">
        <f>IF(Table2[[#This Row],[M3A]]="","",SUM(Table2[[#This Row],[M3A]]-Table2[[#This Row],[M3B_h]]))</f>
        <v/>
      </c>
      <c r="M536" s="32"/>
      <c r="N536" s="36" t="str">
        <f>IF(Table2[[#This Row],[M4A]]="","",SUM(Table2[[#This Row],[M4A]]-Table2[[#This Row],[M4B_h]]))</f>
        <v/>
      </c>
      <c r="O536" s="15"/>
      <c r="P536" s="15" t="str">
        <f>IF(Table2[[#This Row],[M5A]]="","",SUM(Table2[[#This Row],[M5A]]-Table2[[#This Row],[M5B_h]]))</f>
        <v/>
      </c>
      <c r="Q536" s="15">
        <f>SUM(Table2[[#This Row],[AWAL]],Table2[[#This Row],[M1B]])</f>
        <v>0</v>
      </c>
      <c r="R536" s="15">
        <f>SUM(Table2[[#This Row],[M2B]],Table2[[#This Row],[M2B_h]])</f>
        <v>0</v>
      </c>
      <c r="S536" s="15">
        <f>SUM(Table2[[#This Row],[M3B]],Table2[[#This Row],[M3B_h]])</f>
        <v>0</v>
      </c>
      <c r="T536" s="15">
        <f>SUM(Table2[[#This Row],[M4B]],Table2[[#This Row],[M4B_h]])</f>
        <v>0</v>
      </c>
    </row>
    <row r="537" spans="1:20">
      <c r="A537" s="31" t="str">
        <f>IF(Table2[[#This Row],[TT]]&lt;1,"",COUNT($A$2:$A536)+1)</f>
        <v/>
      </c>
      <c r="B537" s="31" t="str">
        <f>LOWER(SUBSTITUTE(SUBSTITUTE(SUBSTITUTE(SUBSTITUTE(SUBSTITUTE(SUBSTITUTE(SUBSTITUTE(SUBSTITUTE(Table2[[#This Row],[NAMA BARANG]]," ",""),"""",""),"-",""),"/",""),"(",""),")",""),"&amp;",""),",",""))</f>
        <v>bpgelsq118owlcute</v>
      </c>
      <c r="C537" s="33" t="s">
        <v>2831</v>
      </c>
      <c r="E537" s="35" t="s">
        <v>2626</v>
      </c>
      <c r="F537" s="84">
        <f>IF(Table2[[#This Row],[M5B]]="",Table2[[#This Row],[M5B_h]],SUM(Table2[[#This Row],[M5B_h]],Table2[[#This Row],[M5B]]))</f>
        <v>0</v>
      </c>
      <c r="G537" s="32"/>
      <c r="H537" s="36" t="str">
        <f>IF(Table2[[#This Row],[M1A]]="","",Table2[[#This Row],[M1A]]-Table2[[#This Row],[AWAL]])</f>
        <v/>
      </c>
      <c r="I537" s="32"/>
      <c r="J537" s="36" t="str">
        <f>IF(Table2[[#This Row],[M2A]]="","",SUM(Table2[[#This Row],[M2A]]-Table2[[#This Row],[M2B_h]]))</f>
        <v/>
      </c>
      <c r="K537" s="32"/>
      <c r="L537" s="36" t="str">
        <f>IF(Table2[[#This Row],[M3A]]="","",SUM(Table2[[#This Row],[M3A]]-Table2[[#This Row],[M3B_h]]))</f>
        <v/>
      </c>
      <c r="M537" s="32"/>
      <c r="N537" s="36" t="str">
        <f>IF(Table2[[#This Row],[M4A]]="","",SUM(Table2[[#This Row],[M4A]]-Table2[[#This Row],[M4B_h]]))</f>
        <v/>
      </c>
      <c r="O537" s="15"/>
      <c r="P537" s="15" t="str">
        <f>IF(Table2[[#This Row],[M5A]]="","",SUM(Table2[[#This Row],[M5A]]-Table2[[#This Row],[M5B_h]]))</f>
        <v/>
      </c>
      <c r="Q537" s="15">
        <f>SUM(Table2[[#This Row],[AWAL]],Table2[[#This Row],[M1B]])</f>
        <v>0</v>
      </c>
      <c r="R537" s="15">
        <f>SUM(Table2[[#This Row],[M2B]],Table2[[#This Row],[M2B_h]])</f>
        <v>0</v>
      </c>
      <c r="S537" s="15">
        <f>SUM(Table2[[#This Row],[M3B]],Table2[[#This Row],[M3B_h]])</f>
        <v>0</v>
      </c>
      <c r="T537" s="15">
        <f>SUM(Table2[[#This Row],[M4B]],Table2[[#This Row],[M4B_h]])</f>
        <v>0</v>
      </c>
    </row>
    <row r="538" spans="1:20">
      <c r="A538" s="31" t="str">
        <f>IF(Table2[[#This Row],[TT]]&lt;1,"",COUNT($A$2:$A537)+1)</f>
        <v/>
      </c>
      <c r="B538" s="31" t="str">
        <f>LOWER(SUBSTITUTE(SUBSTITUTE(SUBSTITUTE(SUBSTITUTE(SUBSTITUTE(SUBSTITUTE(SUBSTITUTE(SUBSTITUTE(Table2[[#This Row],[NAMA BARANG]]," ",""),"""",""),"-",""),"/",""),"(",""),")",""),"&amp;",""),",",""))</f>
        <v>bpgelsq119robotcross</v>
      </c>
      <c r="C538" s="33" t="s">
        <v>2827</v>
      </c>
      <c r="E538" s="35" t="s">
        <v>2626</v>
      </c>
      <c r="F538" s="84">
        <f>IF(Table2[[#This Row],[M5B]]="",Table2[[#This Row],[M5B_h]],SUM(Table2[[#This Row],[M5B_h]],Table2[[#This Row],[M5B]]))</f>
        <v>0</v>
      </c>
      <c r="G538" s="32"/>
      <c r="H538" s="36" t="str">
        <f>IF(Table2[[#This Row],[M1A]]="","",Table2[[#This Row],[M1A]]-Table2[[#This Row],[AWAL]])</f>
        <v/>
      </c>
      <c r="I538" s="32"/>
      <c r="J538" s="36" t="str">
        <f>IF(Table2[[#This Row],[M2A]]="","",SUM(Table2[[#This Row],[M2A]]-Table2[[#This Row],[M2B_h]]))</f>
        <v/>
      </c>
      <c r="K538" s="32"/>
      <c r="L538" s="36" t="str">
        <f>IF(Table2[[#This Row],[M3A]]="","",SUM(Table2[[#This Row],[M3A]]-Table2[[#This Row],[M3B_h]]))</f>
        <v/>
      </c>
      <c r="M538" s="32"/>
      <c r="N538" s="36" t="str">
        <f>IF(Table2[[#This Row],[M4A]]="","",SUM(Table2[[#This Row],[M4A]]-Table2[[#This Row],[M4B_h]]))</f>
        <v/>
      </c>
      <c r="O538" s="15"/>
      <c r="P538" s="15" t="str">
        <f>IF(Table2[[#This Row],[M5A]]="","",SUM(Table2[[#This Row],[M5A]]-Table2[[#This Row],[M5B_h]]))</f>
        <v/>
      </c>
      <c r="Q538" s="15">
        <f>SUM(Table2[[#This Row],[AWAL]],Table2[[#This Row],[M1B]])</f>
        <v>0</v>
      </c>
      <c r="R538" s="15">
        <f>SUM(Table2[[#This Row],[M2B]],Table2[[#This Row],[M2B_h]])</f>
        <v>0</v>
      </c>
      <c r="S538" s="15">
        <f>SUM(Table2[[#This Row],[M3B]],Table2[[#This Row],[M3B_h]])</f>
        <v>0</v>
      </c>
      <c r="T538" s="15">
        <f>SUM(Table2[[#This Row],[M4B]],Table2[[#This Row],[M4B_h]])</f>
        <v>0</v>
      </c>
    </row>
    <row r="539" spans="1:20">
      <c r="A539" s="31" t="str">
        <f>IF(Table2[[#This Row],[TT]]&lt;1,"",COUNT($A$2:$A538)+1)</f>
        <v/>
      </c>
      <c r="B539" s="31" t="str">
        <f>LOWER(SUBSTITUTE(SUBSTITUTE(SUBSTITUTE(SUBSTITUTE(SUBSTITUTE(SUBSTITUTE(SUBSTITUTE(SUBSTITUTE(Table2[[#This Row],[NAMA BARANG]]," ",""),"""",""),"-",""),"/",""),"(",""),")",""),"&amp;",""),",",""))</f>
        <v>bpgelsq120united</v>
      </c>
      <c r="C539" s="33" t="s">
        <v>2826</v>
      </c>
      <c r="E539" s="35" t="s">
        <v>2626</v>
      </c>
      <c r="F539" s="84">
        <f>IF(Table2[[#This Row],[M5B]]="",Table2[[#This Row],[M5B_h]],SUM(Table2[[#This Row],[M5B_h]],Table2[[#This Row],[M5B]]))</f>
        <v>0</v>
      </c>
      <c r="G539" s="32"/>
      <c r="H539" s="36" t="str">
        <f>IF(Table2[[#This Row],[M1A]]="","",Table2[[#This Row],[M1A]]-Table2[[#This Row],[AWAL]])</f>
        <v/>
      </c>
      <c r="I539" s="32"/>
      <c r="J539" s="36" t="str">
        <f>IF(Table2[[#This Row],[M2A]]="","",SUM(Table2[[#This Row],[M2A]]-Table2[[#This Row],[M2B_h]]))</f>
        <v/>
      </c>
      <c r="K539" s="32"/>
      <c r="L539" s="36" t="str">
        <f>IF(Table2[[#This Row],[M3A]]="","",SUM(Table2[[#This Row],[M3A]]-Table2[[#This Row],[M3B_h]]))</f>
        <v/>
      </c>
      <c r="M539" s="32"/>
      <c r="N539" s="36" t="str">
        <f>IF(Table2[[#This Row],[M4A]]="","",SUM(Table2[[#This Row],[M4A]]-Table2[[#This Row],[M4B_h]]))</f>
        <v/>
      </c>
      <c r="O539" s="15"/>
      <c r="P539" s="15" t="str">
        <f>IF(Table2[[#This Row],[M5A]]="","",SUM(Table2[[#This Row],[M5A]]-Table2[[#This Row],[M5B_h]]))</f>
        <v/>
      </c>
      <c r="Q539" s="15">
        <f>SUM(Table2[[#This Row],[AWAL]],Table2[[#This Row],[M1B]])</f>
        <v>0</v>
      </c>
      <c r="R539" s="15">
        <f>SUM(Table2[[#This Row],[M2B]],Table2[[#This Row],[M2B_h]])</f>
        <v>0</v>
      </c>
      <c r="S539" s="15">
        <f>SUM(Table2[[#This Row],[M3B]],Table2[[#This Row],[M3B_h]])</f>
        <v>0</v>
      </c>
      <c r="T539" s="15">
        <f>SUM(Table2[[#This Row],[M4B]],Table2[[#This Row],[M4B_h]])</f>
        <v>0</v>
      </c>
    </row>
    <row r="540" spans="1:20">
      <c r="A540" s="31" t="str">
        <f>IF(Table2[[#This Row],[TT]]&lt;1,"",COUNT($A$2:$A539)+1)</f>
        <v/>
      </c>
      <c r="B540" s="31" t="str">
        <f>LOWER(SUBSTITUTE(SUBSTITUTE(SUBSTITUTE(SUBSTITUTE(SUBSTITUTE(SUBSTITUTE(SUBSTITUTE(SUBSTITUTE(Table2[[#This Row],[NAMA BARANG]]," ",""),"""",""),"-",""),"/",""),"(",""),")",""),"&amp;",""),",",""))</f>
        <v>bpgelsq203retro</v>
      </c>
      <c r="C540" s="33" t="s">
        <v>2825</v>
      </c>
      <c r="E540" s="35" t="s">
        <v>2626</v>
      </c>
      <c r="F540" s="84">
        <f>IF(Table2[[#This Row],[M5B]]="",Table2[[#This Row],[M5B_h]],SUM(Table2[[#This Row],[M5B_h]],Table2[[#This Row],[M5B]]))</f>
        <v>0</v>
      </c>
      <c r="G540" s="32"/>
      <c r="H540" s="36" t="str">
        <f>IF(Table2[[#This Row],[M1A]]="","",Table2[[#This Row],[M1A]]-Table2[[#This Row],[AWAL]])</f>
        <v/>
      </c>
      <c r="I540" s="32"/>
      <c r="J540" s="36" t="str">
        <f>IF(Table2[[#This Row],[M2A]]="","",SUM(Table2[[#This Row],[M2A]]-Table2[[#This Row],[M2B_h]]))</f>
        <v/>
      </c>
      <c r="K540" s="32"/>
      <c r="L540" s="36" t="str">
        <f>IF(Table2[[#This Row],[M3A]]="","",SUM(Table2[[#This Row],[M3A]]-Table2[[#This Row],[M3B_h]]))</f>
        <v/>
      </c>
      <c r="M540" s="32"/>
      <c r="N540" s="36" t="str">
        <f>IF(Table2[[#This Row],[M4A]]="","",SUM(Table2[[#This Row],[M4A]]-Table2[[#This Row],[M4B_h]]))</f>
        <v/>
      </c>
      <c r="O540" s="15"/>
      <c r="P540" s="15" t="str">
        <f>IF(Table2[[#This Row],[M5A]]="","",SUM(Table2[[#This Row],[M5A]]-Table2[[#This Row],[M5B_h]]))</f>
        <v/>
      </c>
      <c r="Q540" s="15">
        <f>SUM(Table2[[#This Row],[AWAL]],Table2[[#This Row],[M1B]])</f>
        <v>0</v>
      </c>
      <c r="R540" s="15">
        <f>SUM(Table2[[#This Row],[M2B]],Table2[[#This Row],[M2B_h]])</f>
        <v>0</v>
      </c>
      <c r="S540" s="15">
        <f>SUM(Table2[[#This Row],[M3B]],Table2[[#This Row],[M3B_h]])</f>
        <v>0</v>
      </c>
      <c r="T540" s="15">
        <f>SUM(Table2[[#This Row],[M4B]],Table2[[#This Row],[M4B_h]])</f>
        <v>0</v>
      </c>
    </row>
    <row r="541" spans="1:20">
      <c r="A541" s="31" t="str">
        <f>IF(Table2[[#This Row],[TT]]&lt;1,"",COUNT($A$2:$A540)+1)</f>
        <v/>
      </c>
      <c r="B541" s="31" t="str">
        <f>LOWER(SUBSTITUTE(SUBSTITUTE(SUBSTITUTE(SUBSTITUTE(SUBSTITUTE(SUBSTITUTE(SUBSTITUTE(SUBSTITUTE(Table2[[#This Row],[NAMA BARANG]]," ",""),"""",""),"-",""),"/",""),"(",""),")",""),"&amp;",""),",",""))</f>
        <v>bpgelsq204vintage</v>
      </c>
      <c r="C541" s="33" t="s">
        <v>2891</v>
      </c>
      <c r="E541" s="35" t="s">
        <v>2626</v>
      </c>
      <c r="F541" s="84">
        <f>IF(Table2[[#This Row],[M5B]]="",Table2[[#This Row],[M5B_h]],SUM(Table2[[#This Row],[M5B_h]],Table2[[#This Row],[M5B]]))</f>
        <v>0</v>
      </c>
      <c r="G541" s="32"/>
      <c r="H541" s="36" t="str">
        <f>IF(Table2[[#This Row],[M1A]]="","",Table2[[#This Row],[M1A]]-Table2[[#This Row],[AWAL]])</f>
        <v/>
      </c>
      <c r="I541" s="32"/>
      <c r="J541" s="36" t="str">
        <f>IF(Table2[[#This Row],[M2A]]="","",SUM(Table2[[#This Row],[M2A]]-Table2[[#This Row],[M2B_h]]))</f>
        <v/>
      </c>
      <c r="K541" s="32"/>
      <c r="L541" s="36" t="str">
        <f>IF(Table2[[#This Row],[M3A]]="","",SUM(Table2[[#This Row],[M3A]]-Table2[[#This Row],[M3B_h]]))</f>
        <v/>
      </c>
      <c r="M541" s="32"/>
      <c r="N541" s="36" t="str">
        <f>IF(Table2[[#This Row],[M4A]]="","",SUM(Table2[[#This Row],[M4A]]-Table2[[#This Row],[M4B_h]]))</f>
        <v/>
      </c>
      <c r="O541" s="15"/>
      <c r="P541" s="15" t="str">
        <f>IF(Table2[[#This Row],[M5A]]="","",SUM(Table2[[#This Row],[M5A]]-Table2[[#This Row],[M5B_h]]))</f>
        <v/>
      </c>
      <c r="Q541" s="15">
        <f>SUM(Table2[[#This Row],[AWAL]],Table2[[#This Row],[M1B]])</f>
        <v>0</v>
      </c>
      <c r="R541" s="15">
        <f>SUM(Table2[[#This Row],[M2B]],Table2[[#This Row],[M2B_h]])</f>
        <v>0</v>
      </c>
      <c r="S541" s="15">
        <f>SUM(Table2[[#This Row],[M3B]],Table2[[#This Row],[M3B_h]])</f>
        <v>0</v>
      </c>
      <c r="T541" s="15">
        <f>SUM(Table2[[#This Row],[M4B]],Table2[[#This Row],[M4B_h]])</f>
        <v>0</v>
      </c>
    </row>
    <row r="542" spans="1:20">
      <c r="A542" s="31" t="str">
        <f>IF(Table2[[#This Row],[TT]]&lt;1,"",COUNT($A$2:$A541)+1)</f>
        <v/>
      </c>
      <c r="B542" s="31" t="str">
        <f>LOWER(SUBSTITUTE(SUBSTITUTE(SUBSTITUTE(SUBSTITUTE(SUBSTITUTE(SUBSTITUTE(SUBSTITUTE(SUBSTITUTE(Table2[[#This Row],[NAMA BARANG]]," ",""),"""",""),"-",""),"/",""),"(",""),")",""),"&amp;",""),",",""))</f>
        <v>bpgelsq205teencute</v>
      </c>
      <c r="C542" s="33" t="s">
        <v>2828</v>
      </c>
      <c r="E542" s="35" t="s">
        <v>2626</v>
      </c>
      <c r="F542" s="84">
        <f>IF(Table2[[#This Row],[M5B]]="",Table2[[#This Row],[M5B_h]],SUM(Table2[[#This Row],[M5B_h]],Table2[[#This Row],[M5B]]))</f>
        <v>0</v>
      </c>
      <c r="G542" s="32"/>
      <c r="H542" s="36" t="str">
        <f>IF(Table2[[#This Row],[M1A]]="","",Table2[[#This Row],[M1A]]-Table2[[#This Row],[AWAL]])</f>
        <v/>
      </c>
      <c r="I542" s="32"/>
      <c r="J542" s="36" t="str">
        <f>IF(Table2[[#This Row],[M2A]]="","",SUM(Table2[[#This Row],[M2A]]-Table2[[#This Row],[M2B_h]]))</f>
        <v/>
      </c>
      <c r="K542" s="32"/>
      <c r="L542" s="36" t="str">
        <f>IF(Table2[[#This Row],[M3A]]="","",SUM(Table2[[#This Row],[M3A]]-Table2[[#This Row],[M3B_h]]))</f>
        <v/>
      </c>
      <c r="M542" s="32"/>
      <c r="N542" s="36" t="str">
        <f>IF(Table2[[#This Row],[M4A]]="","",SUM(Table2[[#This Row],[M4A]]-Table2[[#This Row],[M4B_h]]))</f>
        <v/>
      </c>
      <c r="O542" s="15"/>
      <c r="P542" s="15" t="str">
        <f>IF(Table2[[#This Row],[M5A]]="","",SUM(Table2[[#This Row],[M5A]]-Table2[[#This Row],[M5B_h]]))</f>
        <v/>
      </c>
      <c r="Q542" s="15">
        <f>SUM(Table2[[#This Row],[AWAL]],Table2[[#This Row],[M1B]])</f>
        <v>0</v>
      </c>
      <c r="R542" s="15">
        <f>SUM(Table2[[#This Row],[M2B]],Table2[[#This Row],[M2B_h]])</f>
        <v>0</v>
      </c>
      <c r="S542" s="15">
        <f>SUM(Table2[[#This Row],[M3B]],Table2[[#This Row],[M3B_h]])</f>
        <v>0</v>
      </c>
      <c r="T542" s="15">
        <f>SUM(Table2[[#This Row],[M4B]],Table2[[#This Row],[M4B_h]])</f>
        <v>0</v>
      </c>
    </row>
    <row r="543" spans="1:20">
      <c r="A543" s="31" t="str">
        <f>IF(Table2[[#This Row],[TT]]&lt;1,"",COUNT($A$2:$A542)+1)</f>
        <v/>
      </c>
      <c r="B543" s="31" t="str">
        <f>LOWER(SUBSTITUTE(SUBSTITUTE(SUBSTITUTE(SUBSTITUTE(SUBSTITUTE(SUBSTITUTE(SUBSTITUTE(SUBSTITUTE(Table2[[#This Row],[NAMA BARANG]]," ",""),"""",""),"-",""),"/",""),"(",""),")",""),"&amp;",""),",",""))</f>
        <v>bpgelsq812candynow</v>
      </c>
      <c r="C543" s="33" t="s">
        <v>2832</v>
      </c>
      <c r="E543" s="35" t="s">
        <v>2626</v>
      </c>
      <c r="F543" s="84">
        <f>IF(Table2[[#This Row],[M5B]]="",Table2[[#This Row],[M5B_h]],SUM(Table2[[#This Row],[M5B_h]],Table2[[#This Row],[M5B]]))</f>
        <v>0</v>
      </c>
      <c r="G543" s="32"/>
      <c r="H543" s="36" t="str">
        <f>IF(Table2[[#This Row],[M1A]]="","",Table2[[#This Row],[M1A]]-Table2[[#This Row],[AWAL]])</f>
        <v/>
      </c>
      <c r="I543" s="32"/>
      <c r="J543" s="36" t="str">
        <f>IF(Table2[[#This Row],[M2A]]="","",SUM(Table2[[#This Row],[M2A]]-Table2[[#This Row],[M2B_h]]))</f>
        <v/>
      </c>
      <c r="K543" s="32"/>
      <c r="L543" s="36" t="str">
        <f>IF(Table2[[#This Row],[M3A]]="","",SUM(Table2[[#This Row],[M3A]]-Table2[[#This Row],[M3B_h]]))</f>
        <v/>
      </c>
      <c r="M543" s="32"/>
      <c r="N543" s="36" t="str">
        <f>IF(Table2[[#This Row],[M4A]]="","",SUM(Table2[[#This Row],[M4A]]-Table2[[#This Row],[M4B_h]]))</f>
        <v/>
      </c>
      <c r="O543" s="15"/>
      <c r="P543" s="15" t="str">
        <f>IF(Table2[[#This Row],[M5A]]="","",SUM(Table2[[#This Row],[M5A]]-Table2[[#This Row],[M5B_h]]))</f>
        <v/>
      </c>
      <c r="Q543" s="15">
        <f>SUM(Table2[[#This Row],[AWAL]],Table2[[#This Row],[M1B]])</f>
        <v>0</v>
      </c>
      <c r="R543" s="15">
        <f>SUM(Table2[[#This Row],[M2B]],Table2[[#This Row],[M2B_h]])</f>
        <v>0</v>
      </c>
      <c r="S543" s="15">
        <f>SUM(Table2[[#This Row],[M3B]],Table2[[#This Row],[M3B_h]])</f>
        <v>0</v>
      </c>
      <c r="T543" s="15">
        <f>SUM(Table2[[#This Row],[M4B]],Table2[[#This Row],[M4B_h]])</f>
        <v>0</v>
      </c>
    </row>
    <row r="544" spans="1:20">
      <c r="A544" s="14" t="str">
        <f>IF(Table2[[#This Row],[TT]]&lt;1,"",COUNT($A$2:$A543)+1)</f>
        <v/>
      </c>
      <c r="B544" s="14" t="str">
        <f>LOWER(SUBSTITUTE(SUBSTITUTE(SUBSTITUTE(SUBSTITUTE(SUBSTITUTE(SUBSTITUTE(SUBSTITUTE(SUBSTITUTE(Table2[[#This Row],[NAMA BARANG]]," ",""),"""",""),"-",""),"/",""),"(",""),")",""),"&amp;",""),",",""))</f>
        <v>bpgeltf342b</v>
      </c>
      <c r="C544" s="17" t="s">
        <v>3137</v>
      </c>
      <c r="D544" s="19">
        <v>1</v>
      </c>
      <c r="E544" s="29" t="s">
        <v>2684</v>
      </c>
      <c r="F544" s="80">
        <f>IF(Table2[[#This Row],[M5B]]="",Table2[[#This Row],[M5B_h]],SUM(Table2[[#This Row],[M5B_h]],Table2[[#This Row],[M5B]]))</f>
        <v>0</v>
      </c>
      <c r="G544" s="13">
        <v>0</v>
      </c>
      <c r="H544" s="15">
        <f>IF(Table2[[#This Row],[M1A]]="","",Table2[[#This Row],[M1A]]-Table2[[#This Row],[AWAL]])</f>
        <v>-1</v>
      </c>
      <c r="J544" s="15" t="str">
        <f>IF(Table2[[#This Row],[M2A]]="","",SUM(Table2[[#This Row],[M2A]]-Table2[[#This Row],[M2B_h]]))</f>
        <v/>
      </c>
      <c r="L544" s="15" t="str">
        <f>IF(Table2[[#This Row],[M3A]]="","",SUM(Table2[[#This Row],[M3A]]-Table2[[#This Row],[M3B_h]]))</f>
        <v/>
      </c>
      <c r="N544" s="15" t="str">
        <f>IF(Table2[[#This Row],[M4A]]="","",SUM(Table2[[#This Row],[M4A]]-Table2[[#This Row],[M4B_h]]))</f>
        <v/>
      </c>
      <c r="O544" s="15"/>
      <c r="P544" s="15" t="str">
        <f>IF(Table2[[#This Row],[M5A]]="","",SUM(Table2[[#This Row],[M5A]]-Table2[[#This Row],[M5B_h]]))</f>
        <v/>
      </c>
      <c r="Q544" s="15">
        <f>SUM(Table2[[#This Row],[AWAL]],Table2[[#This Row],[M1B]])</f>
        <v>0</v>
      </c>
      <c r="R544" s="15">
        <f>SUM(Table2[[#This Row],[M2B]],Table2[[#This Row],[M2B_h]])</f>
        <v>0</v>
      </c>
      <c r="S544" s="15">
        <f>SUM(Table2[[#This Row],[M3B]],Table2[[#This Row],[M3B_h]])</f>
        <v>0</v>
      </c>
      <c r="T544" s="15">
        <f>SUM(Table2[[#This Row],[M4B]],Table2[[#This Row],[M4B_h]])</f>
        <v>0</v>
      </c>
    </row>
    <row r="545" spans="1:20">
      <c r="A545" s="103">
        <f>IF(Table2[[#This Row],[TT]]&lt;1,"",COUNT($A$2:$A544)+1)</f>
        <v>422</v>
      </c>
      <c r="B545" s="96" t="str">
        <f>LOWER(SUBSTITUTE(SUBSTITUTE(SUBSTITUTE(SUBSTITUTE(SUBSTITUTE(SUBSTITUTE(SUBSTITUTE(SUBSTITUTE(Table2[[#This Row],[NAMA BARANG]]," ",""),"""",""),"-",""),"/",""),"(",""),")",""),"&amp;",""),",",""))</f>
        <v>bpgeltg3358032610</v>
      </c>
      <c r="C545" s="97" t="s">
        <v>4302</v>
      </c>
      <c r="D545" s="98"/>
      <c r="E545" s="99" t="s">
        <v>2626</v>
      </c>
      <c r="F545" s="100">
        <f>IF(Table2[[#This Row],[M5B]]="",Table2[[#This Row],[M5B_h]],SUM(Table2[[#This Row],[M5B_h]],Table2[[#This Row],[M5B]]))</f>
        <v>2</v>
      </c>
      <c r="G545" s="101"/>
      <c r="H545" s="102" t="str">
        <f>IF(Table2[[#This Row],[M1A]]="","",Table2[[#This Row],[M1A]]-Table2[[#This Row],[AWAL]])</f>
        <v/>
      </c>
      <c r="I545" s="101"/>
      <c r="J545" s="102" t="str">
        <f>IF(Table2[[#This Row],[M2A]]="","",SUM(Table2[[#This Row],[M2A]]-Table2[[#This Row],[M2B_h]]))</f>
        <v/>
      </c>
      <c r="K545" s="101"/>
      <c r="L545" s="102" t="str">
        <f>IF(Table2[[#This Row],[M3A]]="","",SUM(Table2[[#This Row],[M3A]]-Table2[[#This Row],[M3B_h]]))</f>
        <v/>
      </c>
      <c r="M545" s="101">
        <v>2</v>
      </c>
      <c r="N545" s="102">
        <f>IF(Table2[[#This Row],[M4A]]="","",SUM(Table2[[#This Row],[M4A]]-Table2[[#This Row],[M4B_h]]))</f>
        <v>2</v>
      </c>
      <c r="O545" s="102"/>
      <c r="P545" s="102" t="str">
        <f>IF(Table2[[#This Row],[M5A]]="","",SUM(Table2[[#This Row],[M5A]]-Table2[[#This Row],[M5B_h]]))</f>
        <v/>
      </c>
      <c r="Q545" s="102">
        <f>SUM(Table2[[#This Row],[AWAL]],Table2[[#This Row],[M1B]])</f>
        <v>0</v>
      </c>
      <c r="R545" s="102">
        <f>SUM(Table2[[#This Row],[M2B]],Table2[[#This Row],[M2B_h]])</f>
        <v>0</v>
      </c>
      <c r="S545" s="102">
        <f>SUM(Table2[[#This Row],[M3B]],Table2[[#This Row],[M3B_h]])</f>
        <v>0</v>
      </c>
      <c r="T545" s="102">
        <f>SUM(Table2[[#This Row],[M4B]],Table2[[#This Row],[M4B_h]])</f>
        <v>2</v>
      </c>
    </row>
    <row r="546" spans="1:20">
      <c r="A546" s="12" t="str">
        <f>IF(Table2[[#This Row],[TT]]&lt;1,"",COUNT($A$2:$A545)+1)</f>
        <v/>
      </c>
      <c r="B546" s="12" t="str">
        <f>LOWER(SUBSTITUTE(SUBSTITUTE(SUBSTITUTE(SUBSTITUTE(SUBSTITUTE(SUBSTITUTE(SUBSTITUTE(SUBSTITUTE(Table2[[#This Row],[NAMA BARANG]]," ",""),"""",""),"-",""),"/",""),"(",""),")",""),"&amp;",""),",",""))</f>
        <v>bpgeltz1000</v>
      </c>
      <c r="C546" s="18" t="s">
        <v>577</v>
      </c>
      <c r="D546" s="19"/>
      <c r="E546" s="19" t="s">
        <v>14</v>
      </c>
      <c r="F546" s="80">
        <f>IF(Table2[[#This Row],[M5B]]="",Table2[[#This Row],[M5B_h]],SUM(Table2[[#This Row],[M5B_h]],Table2[[#This Row],[M5B]]))</f>
        <v>0</v>
      </c>
      <c r="H546" s="13" t="str">
        <f>IF(Table2[[#This Row],[M1A]]="","",Table2[[#This Row],[M1A]]-Table2[[#This Row],[AWAL]])</f>
        <v/>
      </c>
      <c r="J546" s="13" t="str">
        <f>IF(Table2[[#This Row],[M2A]]="","",SUM(Table2[[#This Row],[M2A]]-Table2[[#This Row],[M2B_h]]))</f>
        <v/>
      </c>
      <c r="L546" s="13" t="str">
        <f>IF(Table2[[#This Row],[M3A]]="","",SUM(Table2[[#This Row],[M3A]]-Table2[[#This Row],[M3B_h]]))</f>
        <v/>
      </c>
      <c r="N546" s="13" t="str">
        <f>IF(Table2[[#This Row],[M4A]]="","",SUM(Table2[[#This Row],[M4A]]-Table2[[#This Row],[M4B_h]]))</f>
        <v/>
      </c>
      <c r="O546" s="15"/>
      <c r="P546" s="15" t="str">
        <f>IF(Table2[[#This Row],[M5A]]="","",SUM(Table2[[#This Row],[M5A]]-Table2[[#This Row],[M5B_h]]))</f>
        <v/>
      </c>
      <c r="Q546" s="15">
        <f>SUM(Table2[[#This Row],[AWAL]],Table2[[#This Row],[M1B]])</f>
        <v>0</v>
      </c>
      <c r="R546" s="15">
        <f>SUM(Table2[[#This Row],[M2B]],Table2[[#This Row],[M2B_h]])</f>
        <v>0</v>
      </c>
      <c r="S546" s="15">
        <f>SUM(Table2[[#This Row],[M3B]],Table2[[#This Row],[M3B_h]])</f>
        <v>0</v>
      </c>
      <c r="T546" s="15">
        <f>SUM(Table2[[#This Row],[M4B]],Table2[[#This Row],[M4B_h]])</f>
        <v>0</v>
      </c>
    </row>
    <row r="547" spans="1:20">
      <c r="A547" s="12">
        <f>IF(Table2[[#This Row],[TT]]&lt;1,"",COUNT($A$2:$A546)+1)</f>
        <v>423</v>
      </c>
      <c r="B547" s="12" t="str">
        <f>LOWER(SUBSTITUTE(SUBSTITUTE(SUBSTITUTE(SUBSTITUTE(SUBSTITUTE(SUBSTITUTE(SUBSTITUTE(SUBSTITUTE(Table2[[#This Row],[NAMA BARANG]]," ",""),"""",""),"-",""),"/",""),"(",""),")",""),"&amp;",""),",",""))</f>
        <v>bpgeltz1002</v>
      </c>
      <c r="C547" s="18" t="s">
        <v>578</v>
      </c>
      <c r="D547" s="19">
        <v>14</v>
      </c>
      <c r="E547" s="19" t="s">
        <v>14</v>
      </c>
      <c r="F547" s="80">
        <f>IF(Table2[[#This Row],[M5B]]="",Table2[[#This Row],[M5B_h]],SUM(Table2[[#This Row],[M5B_h]],Table2[[#This Row],[M5B]]))</f>
        <v>14</v>
      </c>
      <c r="H547" s="13" t="str">
        <f>IF(Table2[[#This Row],[M1A]]="","",Table2[[#This Row],[M1A]]-Table2[[#This Row],[AWAL]])</f>
        <v/>
      </c>
      <c r="J547" s="13" t="str">
        <f>IF(Table2[[#This Row],[M2A]]="","",SUM(Table2[[#This Row],[M2A]]-Table2[[#This Row],[M2B_h]]))</f>
        <v/>
      </c>
      <c r="L547" s="13" t="str">
        <f>IF(Table2[[#This Row],[M3A]]="","",SUM(Table2[[#This Row],[M3A]]-Table2[[#This Row],[M3B_h]]))</f>
        <v/>
      </c>
      <c r="N547" s="13" t="str">
        <f>IF(Table2[[#This Row],[M4A]]="","",SUM(Table2[[#This Row],[M4A]]-Table2[[#This Row],[M4B_h]]))</f>
        <v/>
      </c>
      <c r="O547" s="15"/>
      <c r="P547" s="15" t="str">
        <f>IF(Table2[[#This Row],[M5A]]="","",SUM(Table2[[#This Row],[M5A]]-Table2[[#This Row],[M5B_h]]))</f>
        <v/>
      </c>
      <c r="Q547" s="15">
        <f>SUM(Table2[[#This Row],[AWAL]],Table2[[#This Row],[M1B]])</f>
        <v>14</v>
      </c>
      <c r="R547" s="15">
        <f>SUM(Table2[[#This Row],[M2B]],Table2[[#This Row],[M2B_h]])</f>
        <v>14</v>
      </c>
      <c r="S547" s="15">
        <f>SUM(Table2[[#This Row],[M3B]],Table2[[#This Row],[M3B_h]])</f>
        <v>14</v>
      </c>
      <c r="T547" s="15">
        <f>SUM(Table2[[#This Row],[M4B]],Table2[[#This Row],[M4B_h]])</f>
        <v>14</v>
      </c>
    </row>
    <row r="548" spans="1:20">
      <c r="A548" s="12">
        <f>IF(Table2[[#This Row],[TT]]&lt;1,"",COUNT($A$2:$A547)+1)</f>
        <v>424</v>
      </c>
      <c r="B548" s="12" t="str">
        <f>LOWER(SUBSTITUTE(SUBSTITUTE(SUBSTITUTE(SUBSTITUTE(SUBSTITUTE(SUBSTITUTE(SUBSTITUTE(SUBSTITUTE(Table2[[#This Row],[NAMA BARANG]]," ",""),"""",""),"-",""),"/",""),"(",""),")",""),"&amp;",""),",",""))</f>
        <v>bpgell01369030hati+mainan</v>
      </c>
      <c r="C548" s="18" t="s">
        <v>579</v>
      </c>
      <c r="D548" s="19">
        <v>1</v>
      </c>
      <c r="E548" s="19" t="s">
        <v>14</v>
      </c>
      <c r="F548" s="80">
        <f>IF(Table2[[#This Row],[M5B]]="",Table2[[#This Row],[M5B_h]],SUM(Table2[[#This Row],[M5B_h]],Table2[[#This Row],[M5B]]))</f>
        <v>1</v>
      </c>
      <c r="H548" s="13" t="str">
        <f>IF(Table2[[#This Row],[M1A]]="","",Table2[[#This Row],[M1A]]-Table2[[#This Row],[AWAL]])</f>
        <v/>
      </c>
      <c r="J548" s="13" t="str">
        <f>IF(Table2[[#This Row],[M2A]]="","",SUM(Table2[[#This Row],[M2A]]-Table2[[#This Row],[M2B_h]]))</f>
        <v/>
      </c>
      <c r="L548" s="13" t="str">
        <f>IF(Table2[[#This Row],[M3A]]="","",SUM(Table2[[#This Row],[M3A]]-Table2[[#This Row],[M3B_h]]))</f>
        <v/>
      </c>
      <c r="N548" s="13" t="str">
        <f>IF(Table2[[#This Row],[M4A]]="","",SUM(Table2[[#This Row],[M4A]]-Table2[[#This Row],[M4B_h]]))</f>
        <v/>
      </c>
      <c r="O548" s="15"/>
      <c r="P548" s="15" t="str">
        <f>IF(Table2[[#This Row],[M5A]]="","",SUM(Table2[[#This Row],[M5A]]-Table2[[#This Row],[M5B_h]]))</f>
        <v/>
      </c>
      <c r="Q548" s="15">
        <f>SUM(Table2[[#This Row],[AWAL]],Table2[[#This Row],[M1B]])</f>
        <v>1</v>
      </c>
      <c r="R548" s="15">
        <f>SUM(Table2[[#This Row],[M2B]],Table2[[#This Row],[M2B_h]])</f>
        <v>1</v>
      </c>
      <c r="S548" s="15">
        <f>SUM(Table2[[#This Row],[M3B]],Table2[[#This Row],[M3B_h]])</f>
        <v>1</v>
      </c>
      <c r="T548" s="15">
        <f>SUM(Table2[[#This Row],[M4B]],Table2[[#This Row],[M4B_h]])</f>
        <v>1</v>
      </c>
    </row>
    <row r="549" spans="1:20">
      <c r="A549" s="12">
        <f>IF(Table2[[#This Row],[TT]]&lt;1,"",COUNT($A$2:$A548)+1)</f>
        <v>425</v>
      </c>
      <c r="B549" s="12" t="str">
        <f>LOWER(SUBSTITUTE(SUBSTITUTE(SUBSTITUTE(SUBSTITUTE(SUBSTITUTE(SUBSTITUTE(SUBSTITUTE(SUBSTITUTE(Table2[[#This Row],[NAMA BARANG]]," ",""),"""",""),"-",""),"/",""),"(",""),")",""),"&amp;",""),",",""))</f>
        <v>bpgell0313</v>
      </c>
      <c r="C549" s="18" t="s">
        <v>580</v>
      </c>
      <c r="D549" s="19">
        <v>1</v>
      </c>
      <c r="E549" s="19" t="s">
        <v>525</v>
      </c>
      <c r="F549" s="80">
        <f>IF(Table2[[#This Row],[M5B]]="",Table2[[#This Row],[M5B_h]],SUM(Table2[[#This Row],[M5B_h]],Table2[[#This Row],[M5B]]))</f>
        <v>1</v>
      </c>
      <c r="H549" s="13" t="str">
        <f>IF(Table2[[#This Row],[M1A]]="","",Table2[[#This Row],[M1A]]-Table2[[#This Row],[AWAL]])</f>
        <v/>
      </c>
      <c r="J549" s="13" t="str">
        <f>IF(Table2[[#This Row],[M2A]]="","",SUM(Table2[[#This Row],[M2A]]-Table2[[#This Row],[M2B_h]]))</f>
        <v/>
      </c>
      <c r="L549" s="13" t="str">
        <f>IF(Table2[[#This Row],[M3A]]="","",SUM(Table2[[#This Row],[M3A]]-Table2[[#This Row],[M3B_h]]))</f>
        <v/>
      </c>
      <c r="N549" s="13" t="str">
        <f>IF(Table2[[#This Row],[M4A]]="","",SUM(Table2[[#This Row],[M4A]]-Table2[[#This Row],[M4B_h]]))</f>
        <v/>
      </c>
      <c r="O549" s="15"/>
      <c r="P549" s="15" t="str">
        <f>IF(Table2[[#This Row],[M5A]]="","",SUM(Table2[[#This Row],[M5A]]-Table2[[#This Row],[M5B_h]]))</f>
        <v/>
      </c>
      <c r="Q549" s="15">
        <f>SUM(Table2[[#This Row],[AWAL]],Table2[[#This Row],[M1B]])</f>
        <v>1</v>
      </c>
      <c r="R549" s="15">
        <f>SUM(Table2[[#This Row],[M2B]],Table2[[#This Row],[M2B_h]])</f>
        <v>1</v>
      </c>
      <c r="S549" s="15">
        <f>SUM(Table2[[#This Row],[M3B]],Table2[[#This Row],[M3B_h]])</f>
        <v>1</v>
      </c>
      <c r="T549" s="15">
        <f>SUM(Table2[[#This Row],[M4B]],Table2[[#This Row],[M4B_h]])</f>
        <v>1</v>
      </c>
    </row>
    <row r="550" spans="1:20">
      <c r="A550" s="12">
        <f>IF(Table2[[#This Row],[TT]]&lt;1,"",COUNT($A$2:$A549)+1)</f>
        <v>426</v>
      </c>
      <c r="B550" s="12" t="str">
        <f>LOWER(SUBSTITUTE(SUBSTITUTE(SUBSTITUTE(SUBSTITUTE(SUBSTITUTE(SUBSTITUTE(SUBSTITUTE(SUBSTITUTE(Table2[[#This Row],[NAMA BARANG]]," ",""),"""",""),"-",""),"/",""),"(",""),")",""),"&amp;",""),",",""))</f>
        <v>bpgell0910boneka</v>
      </c>
      <c r="C550" s="18" t="s">
        <v>581</v>
      </c>
      <c r="D550" s="19">
        <v>1</v>
      </c>
      <c r="E550" s="19" t="s">
        <v>14</v>
      </c>
      <c r="F550" s="80">
        <f>IF(Table2[[#This Row],[M5B]]="",Table2[[#This Row],[M5B_h]],SUM(Table2[[#This Row],[M5B_h]],Table2[[#This Row],[M5B]]))</f>
        <v>1</v>
      </c>
      <c r="H550" s="13" t="str">
        <f>IF(Table2[[#This Row],[M1A]]="","",Table2[[#This Row],[M1A]]-Table2[[#This Row],[AWAL]])</f>
        <v/>
      </c>
      <c r="J550" s="13" t="str">
        <f>IF(Table2[[#This Row],[M2A]]="","",SUM(Table2[[#This Row],[M2A]]-Table2[[#This Row],[M2B_h]]))</f>
        <v/>
      </c>
      <c r="L550" s="13" t="str">
        <f>IF(Table2[[#This Row],[M3A]]="","",SUM(Table2[[#This Row],[M3A]]-Table2[[#This Row],[M3B_h]]))</f>
        <v/>
      </c>
      <c r="N550" s="13" t="str">
        <f>IF(Table2[[#This Row],[M4A]]="","",SUM(Table2[[#This Row],[M4A]]-Table2[[#This Row],[M4B_h]]))</f>
        <v/>
      </c>
      <c r="O550" s="15"/>
      <c r="P550" s="15" t="str">
        <f>IF(Table2[[#This Row],[M5A]]="","",SUM(Table2[[#This Row],[M5A]]-Table2[[#This Row],[M5B_h]]))</f>
        <v/>
      </c>
      <c r="Q550" s="15">
        <f>SUM(Table2[[#This Row],[AWAL]],Table2[[#This Row],[M1B]])</f>
        <v>1</v>
      </c>
      <c r="R550" s="15">
        <f>SUM(Table2[[#This Row],[M2B]],Table2[[#This Row],[M2B_h]])</f>
        <v>1</v>
      </c>
      <c r="S550" s="15">
        <f>SUM(Table2[[#This Row],[M3B]],Table2[[#This Row],[M3B_h]])</f>
        <v>1</v>
      </c>
      <c r="T550" s="15">
        <f>SUM(Table2[[#This Row],[M4B]],Table2[[#This Row],[M4B_h]])</f>
        <v>1</v>
      </c>
    </row>
    <row r="551" spans="1:20">
      <c r="A551" s="12">
        <f>IF(Table2[[#This Row],[TT]]&lt;1,"",COUNT($A$2:$A550)+1)</f>
        <v>427</v>
      </c>
      <c r="B551" s="12" t="str">
        <f>LOWER(SUBSTITUTE(SUBSTITUTE(SUBSTITUTE(SUBSTITUTE(SUBSTITUTE(SUBSTITUTE(SUBSTITUTE(SUBSTITUTE(Table2[[#This Row],[NAMA BARANG]]," ",""),"""",""),"-",""),"/",""),"(",""),")",""),"&amp;",""),",",""))</f>
        <v>bpgell1188</v>
      </c>
      <c r="C551" s="18" t="s">
        <v>582</v>
      </c>
      <c r="D551" s="19">
        <v>15</v>
      </c>
      <c r="E551" s="19" t="s">
        <v>14</v>
      </c>
      <c r="F551" s="80">
        <f>IF(Table2[[#This Row],[M5B]]="",Table2[[#This Row],[M5B_h]],SUM(Table2[[#This Row],[M5B_h]],Table2[[#This Row],[M5B]]))</f>
        <v>15</v>
      </c>
      <c r="H551" s="13" t="str">
        <f>IF(Table2[[#This Row],[M1A]]="","",Table2[[#This Row],[M1A]]-Table2[[#This Row],[AWAL]])</f>
        <v/>
      </c>
      <c r="J551" s="13" t="str">
        <f>IF(Table2[[#This Row],[M2A]]="","",SUM(Table2[[#This Row],[M2A]]-Table2[[#This Row],[M2B_h]]))</f>
        <v/>
      </c>
      <c r="L551" s="13" t="str">
        <f>IF(Table2[[#This Row],[M3A]]="","",SUM(Table2[[#This Row],[M3A]]-Table2[[#This Row],[M3B_h]]))</f>
        <v/>
      </c>
      <c r="N551" s="13" t="str">
        <f>IF(Table2[[#This Row],[M4A]]="","",SUM(Table2[[#This Row],[M4A]]-Table2[[#This Row],[M4B_h]]))</f>
        <v/>
      </c>
      <c r="O551" s="15"/>
      <c r="P551" s="15" t="str">
        <f>IF(Table2[[#This Row],[M5A]]="","",SUM(Table2[[#This Row],[M5A]]-Table2[[#This Row],[M5B_h]]))</f>
        <v/>
      </c>
      <c r="Q551" s="15">
        <f>SUM(Table2[[#This Row],[AWAL]],Table2[[#This Row],[M1B]])</f>
        <v>15</v>
      </c>
      <c r="R551" s="15">
        <f>SUM(Table2[[#This Row],[M2B]],Table2[[#This Row],[M2B_h]])</f>
        <v>15</v>
      </c>
      <c r="S551" s="15">
        <f>SUM(Table2[[#This Row],[M3B]],Table2[[#This Row],[M3B_h]])</f>
        <v>15</v>
      </c>
      <c r="T551" s="15">
        <f>SUM(Table2[[#This Row],[M4B]],Table2[[#This Row],[M4B_h]])</f>
        <v>15</v>
      </c>
    </row>
    <row r="552" spans="1:20">
      <c r="A552" s="12">
        <f>IF(Table2[[#This Row],[TT]]&lt;1,"",COUNT($A$2:$A551)+1)</f>
        <v>428</v>
      </c>
      <c r="B552" s="12" t="str">
        <f>LOWER(SUBSTITUTE(SUBSTITUTE(SUBSTITUTE(SUBSTITUTE(SUBSTITUTE(SUBSTITUTE(SUBSTITUTE(SUBSTITUTE(Table2[[#This Row],[NAMA BARANG]]," ",""),"""",""),"-",""),"/",""),"(",""),")",""),"&amp;",""),",",""))</f>
        <v>bpgell12w2010m19a</v>
      </c>
      <c r="C552" s="18" t="s">
        <v>583</v>
      </c>
      <c r="D552" s="19">
        <v>1</v>
      </c>
      <c r="E552" s="19" t="s">
        <v>14</v>
      </c>
      <c r="F552" s="80">
        <f>IF(Table2[[#This Row],[M5B]]="",Table2[[#This Row],[M5B_h]],SUM(Table2[[#This Row],[M5B_h]],Table2[[#This Row],[M5B]]))</f>
        <v>1</v>
      </c>
      <c r="H552" s="13" t="str">
        <f>IF(Table2[[#This Row],[M1A]]="","",Table2[[#This Row],[M1A]]-Table2[[#This Row],[AWAL]])</f>
        <v/>
      </c>
      <c r="J552" s="13" t="str">
        <f>IF(Table2[[#This Row],[M2A]]="","",SUM(Table2[[#This Row],[M2A]]-Table2[[#This Row],[M2B_h]]))</f>
        <v/>
      </c>
      <c r="L552" s="13" t="str">
        <f>IF(Table2[[#This Row],[M3A]]="","",SUM(Table2[[#This Row],[M3A]]-Table2[[#This Row],[M3B_h]]))</f>
        <v/>
      </c>
      <c r="N552" s="13" t="str">
        <f>IF(Table2[[#This Row],[M4A]]="","",SUM(Table2[[#This Row],[M4A]]-Table2[[#This Row],[M4B_h]]))</f>
        <v/>
      </c>
      <c r="O552" s="15"/>
      <c r="P552" s="15" t="str">
        <f>IF(Table2[[#This Row],[M5A]]="","",SUM(Table2[[#This Row],[M5A]]-Table2[[#This Row],[M5B_h]]))</f>
        <v/>
      </c>
      <c r="Q552" s="15">
        <f>SUM(Table2[[#This Row],[AWAL]],Table2[[#This Row],[M1B]])</f>
        <v>1</v>
      </c>
      <c r="R552" s="15">
        <f>SUM(Table2[[#This Row],[M2B]],Table2[[#This Row],[M2B_h]])</f>
        <v>1</v>
      </c>
      <c r="S552" s="15">
        <f>SUM(Table2[[#This Row],[M3B]],Table2[[#This Row],[M3B_h]])</f>
        <v>1</v>
      </c>
      <c r="T552" s="15">
        <f>SUM(Table2[[#This Row],[M4B]],Table2[[#This Row],[M4B_h]])</f>
        <v>1</v>
      </c>
    </row>
    <row r="553" spans="1:20">
      <c r="A553" s="12">
        <f>IF(Table2[[#This Row],[TT]]&lt;1,"",COUNT($A$2:$A552)+1)</f>
        <v>429</v>
      </c>
      <c r="B553" s="12" t="str">
        <f>LOWER(SUBSTITUTE(SUBSTITUTE(SUBSTITUTE(SUBSTITUTE(SUBSTITUTE(SUBSTITUTE(SUBSTITUTE(SUBSTITUTE(Table2[[#This Row],[NAMA BARANG]]," ",""),"""",""),"-",""),"/",""),"(",""),")",""),"&amp;",""),",",""))</f>
        <v>bpgell15181</v>
      </c>
      <c r="C553" s="18" t="s">
        <v>584</v>
      </c>
      <c r="D553" s="19">
        <v>1</v>
      </c>
      <c r="E553" s="19" t="s">
        <v>525</v>
      </c>
      <c r="F553" s="80">
        <f>IF(Table2[[#This Row],[M5B]]="",Table2[[#This Row],[M5B_h]],SUM(Table2[[#This Row],[M5B_h]],Table2[[#This Row],[M5B]]))</f>
        <v>1</v>
      </c>
      <c r="H553" s="13" t="str">
        <f>IF(Table2[[#This Row],[M1A]]="","",Table2[[#This Row],[M1A]]-Table2[[#This Row],[AWAL]])</f>
        <v/>
      </c>
      <c r="J553" s="13" t="str">
        <f>IF(Table2[[#This Row],[M2A]]="","",SUM(Table2[[#This Row],[M2A]]-Table2[[#This Row],[M2B_h]]))</f>
        <v/>
      </c>
      <c r="L553" s="13" t="str">
        <f>IF(Table2[[#This Row],[M3A]]="","",SUM(Table2[[#This Row],[M3A]]-Table2[[#This Row],[M3B_h]]))</f>
        <v/>
      </c>
      <c r="N553" s="13" t="str">
        <f>IF(Table2[[#This Row],[M4A]]="","",SUM(Table2[[#This Row],[M4A]]-Table2[[#This Row],[M4B_h]]))</f>
        <v/>
      </c>
      <c r="O553" s="15"/>
      <c r="P553" s="15" t="str">
        <f>IF(Table2[[#This Row],[M5A]]="","",SUM(Table2[[#This Row],[M5A]]-Table2[[#This Row],[M5B_h]]))</f>
        <v/>
      </c>
      <c r="Q553" s="15">
        <f>SUM(Table2[[#This Row],[AWAL]],Table2[[#This Row],[M1B]])</f>
        <v>1</v>
      </c>
      <c r="R553" s="15">
        <f>SUM(Table2[[#This Row],[M2B]],Table2[[#This Row],[M2B_h]])</f>
        <v>1</v>
      </c>
      <c r="S553" s="15">
        <f>SUM(Table2[[#This Row],[M3B]],Table2[[#This Row],[M3B_h]])</f>
        <v>1</v>
      </c>
      <c r="T553" s="15">
        <f>SUM(Table2[[#This Row],[M4B]],Table2[[#This Row],[M4B_h]])</f>
        <v>1</v>
      </c>
    </row>
    <row r="554" spans="1:20">
      <c r="A554" s="12">
        <f>IF(Table2[[#This Row],[TT]]&lt;1,"",COUNT($A$2:$A553)+1)</f>
        <v>430</v>
      </c>
      <c r="B554" s="12" t="str">
        <f>LOWER(SUBSTITUTE(SUBSTITUTE(SUBSTITUTE(SUBSTITUTE(SUBSTITUTE(SUBSTITUTE(SUBSTITUTE(SUBSTITUTE(Table2[[#This Row],[NAMA BARANG]]," ",""),"""",""),"-",""),"/",""),"(",""),")",""),"&amp;",""),",",""))</f>
        <v>bpgell566</v>
      </c>
      <c r="C554" s="18" t="s">
        <v>585</v>
      </c>
      <c r="D554" s="19">
        <v>2</v>
      </c>
      <c r="E554" s="19" t="s">
        <v>14</v>
      </c>
      <c r="F554" s="80">
        <f>IF(Table2[[#This Row],[M5B]]="",Table2[[#This Row],[M5B_h]],SUM(Table2[[#This Row],[M5B_h]],Table2[[#This Row],[M5B]]))</f>
        <v>2</v>
      </c>
      <c r="H554" s="13" t="str">
        <f>IF(Table2[[#This Row],[M1A]]="","",Table2[[#This Row],[M1A]]-Table2[[#This Row],[AWAL]])</f>
        <v/>
      </c>
      <c r="J554" s="13" t="str">
        <f>IF(Table2[[#This Row],[M2A]]="","",SUM(Table2[[#This Row],[M2A]]-Table2[[#This Row],[M2B_h]]))</f>
        <v/>
      </c>
      <c r="L554" s="13" t="str">
        <f>IF(Table2[[#This Row],[M3A]]="","",SUM(Table2[[#This Row],[M3A]]-Table2[[#This Row],[M3B_h]]))</f>
        <v/>
      </c>
      <c r="N554" s="13" t="str">
        <f>IF(Table2[[#This Row],[M4A]]="","",SUM(Table2[[#This Row],[M4A]]-Table2[[#This Row],[M4B_h]]))</f>
        <v/>
      </c>
      <c r="O554" s="15"/>
      <c r="P554" s="15" t="str">
        <f>IF(Table2[[#This Row],[M5A]]="","",SUM(Table2[[#This Row],[M5A]]-Table2[[#This Row],[M5B_h]]))</f>
        <v/>
      </c>
      <c r="Q554" s="15">
        <f>SUM(Table2[[#This Row],[AWAL]],Table2[[#This Row],[M1B]])</f>
        <v>2</v>
      </c>
      <c r="R554" s="15">
        <f>SUM(Table2[[#This Row],[M2B]],Table2[[#This Row],[M2B_h]])</f>
        <v>2</v>
      </c>
      <c r="S554" s="15">
        <f>SUM(Table2[[#This Row],[M3B]],Table2[[#This Row],[M3B_h]])</f>
        <v>2</v>
      </c>
      <c r="T554" s="15">
        <f>SUM(Table2[[#This Row],[M4B]],Table2[[#This Row],[M4B_h]])</f>
        <v>2</v>
      </c>
    </row>
    <row r="555" spans="1:20">
      <c r="A555" s="12">
        <f>IF(Table2[[#This Row],[TT]]&lt;1,"",COUNT($A$2:$A554)+1)</f>
        <v>431</v>
      </c>
      <c r="B555" s="12" t="str">
        <f>LOWER(SUBSTITUTE(SUBSTITUTE(SUBSTITUTE(SUBSTITUTE(SUBSTITUTE(SUBSTITUTE(SUBSTITUTE(SUBSTITUTE(Table2[[#This Row],[NAMA BARANG]]," ",""),"""",""),"-",""),"/",""),"(",""),")",""),"&amp;",""),",",""))</f>
        <v>bpgell585</v>
      </c>
      <c r="C555" s="18" t="s">
        <v>586</v>
      </c>
      <c r="D555" s="19">
        <v>17</v>
      </c>
      <c r="E555" s="19" t="s">
        <v>14</v>
      </c>
      <c r="F555" s="80">
        <f>IF(Table2[[#This Row],[M5B]]="",Table2[[#This Row],[M5B_h]],SUM(Table2[[#This Row],[M5B_h]],Table2[[#This Row],[M5B]]))</f>
        <v>17</v>
      </c>
      <c r="H555" s="13" t="str">
        <f>IF(Table2[[#This Row],[M1A]]="","",Table2[[#This Row],[M1A]]-Table2[[#This Row],[AWAL]])</f>
        <v/>
      </c>
      <c r="J555" s="13" t="str">
        <f>IF(Table2[[#This Row],[M2A]]="","",SUM(Table2[[#This Row],[M2A]]-Table2[[#This Row],[M2B_h]]))</f>
        <v/>
      </c>
      <c r="L555" s="13" t="str">
        <f>IF(Table2[[#This Row],[M3A]]="","",SUM(Table2[[#This Row],[M3A]]-Table2[[#This Row],[M3B_h]]))</f>
        <v/>
      </c>
      <c r="N555" s="13" t="str">
        <f>IF(Table2[[#This Row],[M4A]]="","",SUM(Table2[[#This Row],[M4A]]-Table2[[#This Row],[M4B_h]]))</f>
        <v/>
      </c>
      <c r="O555" s="15"/>
      <c r="P555" s="15" t="str">
        <f>IF(Table2[[#This Row],[M5A]]="","",SUM(Table2[[#This Row],[M5A]]-Table2[[#This Row],[M5B_h]]))</f>
        <v/>
      </c>
      <c r="Q555" s="15">
        <f>SUM(Table2[[#This Row],[AWAL]],Table2[[#This Row],[M1B]])</f>
        <v>17</v>
      </c>
      <c r="R555" s="15">
        <f>SUM(Table2[[#This Row],[M2B]],Table2[[#This Row],[M2B_h]])</f>
        <v>17</v>
      </c>
      <c r="S555" s="15">
        <f>SUM(Table2[[#This Row],[M3B]],Table2[[#This Row],[M3B_h]])</f>
        <v>17</v>
      </c>
      <c r="T555" s="15">
        <f>SUM(Table2[[#This Row],[M4B]],Table2[[#This Row],[M4B_h]])</f>
        <v>17</v>
      </c>
    </row>
    <row r="556" spans="1:20">
      <c r="A556" s="12">
        <f>IF(Table2[[#This Row],[TT]]&lt;1,"",COUNT($A$2:$A555)+1)</f>
        <v>432</v>
      </c>
      <c r="B556" s="12" t="str">
        <f>LOWER(SUBSTITUTE(SUBSTITUTE(SUBSTITUTE(SUBSTITUTE(SUBSTITUTE(SUBSTITUTE(SUBSTITUTE(SUBSTITUTE(Table2[[#This Row],[NAMA BARANG]]," ",""),"""",""),"-",""),"/",""),"(",""),")",""),"&amp;",""),",",""))</f>
        <v>bpgell7013</v>
      </c>
      <c r="C556" s="18" t="s">
        <v>587</v>
      </c>
      <c r="D556" s="19">
        <v>13</v>
      </c>
      <c r="E556" s="19" t="s">
        <v>525</v>
      </c>
      <c r="F556" s="80">
        <f>IF(Table2[[#This Row],[M5B]]="",Table2[[#This Row],[M5B_h]],SUM(Table2[[#This Row],[M5B_h]],Table2[[#This Row],[M5B]]))</f>
        <v>13</v>
      </c>
      <c r="H556" s="13" t="str">
        <f>IF(Table2[[#This Row],[M1A]]="","",Table2[[#This Row],[M1A]]-Table2[[#This Row],[AWAL]])</f>
        <v/>
      </c>
      <c r="J556" s="13" t="str">
        <f>IF(Table2[[#This Row],[M2A]]="","",SUM(Table2[[#This Row],[M2A]]-Table2[[#This Row],[M2B_h]]))</f>
        <v/>
      </c>
      <c r="L556" s="13" t="str">
        <f>IF(Table2[[#This Row],[M3A]]="","",SUM(Table2[[#This Row],[M3A]]-Table2[[#This Row],[M3B_h]]))</f>
        <v/>
      </c>
      <c r="N556" s="13" t="str">
        <f>IF(Table2[[#This Row],[M4A]]="","",SUM(Table2[[#This Row],[M4A]]-Table2[[#This Row],[M4B_h]]))</f>
        <v/>
      </c>
      <c r="O556" s="15"/>
      <c r="P556" s="15" t="str">
        <f>IF(Table2[[#This Row],[M5A]]="","",SUM(Table2[[#This Row],[M5A]]-Table2[[#This Row],[M5B_h]]))</f>
        <v/>
      </c>
      <c r="Q556" s="15">
        <f>SUM(Table2[[#This Row],[AWAL]],Table2[[#This Row],[M1B]])</f>
        <v>13</v>
      </c>
      <c r="R556" s="15">
        <f>SUM(Table2[[#This Row],[M2B]],Table2[[#This Row],[M2B_h]])</f>
        <v>13</v>
      </c>
      <c r="S556" s="15">
        <f>SUM(Table2[[#This Row],[M3B]],Table2[[#This Row],[M3B_h]])</f>
        <v>13</v>
      </c>
      <c r="T556" s="15">
        <f>SUM(Table2[[#This Row],[M4B]],Table2[[#This Row],[M4B_h]])</f>
        <v>13</v>
      </c>
    </row>
    <row r="557" spans="1:20">
      <c r="A557" s="12">
        <f>IF(Table2[[#This Row],[TT]]&lt;1,"",COUNT($A$2:$A556)+1)</f>
        <v>433</v>
      </c>
      <c r="B557" s="12" t="str">
        <f>LOWER(SUBSTITUTE(SUBSTITUTE(SUBSTITUTE(SUBSTITUTE(SUBSTITUTE(SUBSTITUTE(SUBSTITUTE(SUBSTITUTE(Table2[[#This Row],[NAMA BARANG]]," ",""),"""",""),"-",""),"/",""),"(",""),")",""),"&amp;",""),",",""))</f>
        <v>bpgell7022kunci</v>
      </c>
      <c r="C557" s="18" t="s">
        <v>588</v>
      </c>
      <c r="D557" s="19">
        <v>40</v>
      </c>
      <c r="E557" s="19" t="s">
        <v>525</v>
      </c>
      <c r="F557" s="80">
        <f>IF(Table2[[#This Row],[M5B]]="",Table2[[#This Row],[M5B_h]],SUM(Table2[[#This Row],[M5B_h]],Table2[[#This Row],[M5B]]))</f>
        <v>40</v>
      </c>
      <c r="H557" s="13" t="str">
        <f>IF(Table2[[#This Row],[M1A]]="","",Table2[[#This Row],[M1A]]-Table2[[#This Row],[AWAL]])</f>
        <v/>
      </c>
      <c r="J557" s="13" t="str">
        <f>IF(Table2[[#This Row],[M2A]]="","",SUM(Table2[[#This Row],[M2A]]-Table2[[#This Row],[M2B_h]]))</f>
        <v/>
      </c>
      <c r="L557" s="13" t="str">
        <f>IF(Table2[[#This Row],[M3A]]="","",SUM(Table2[[#This Row],[M3A]]-Table2[[#This Row],[M3B_h]]))</f>
        <v/>
      </c>
      <c r="N557" s="13" t="str">
        <f>IF(Table2[[#This Row],[M4A]]="","",SUM(Table2[[#This Row],[M4A]]-Table2[[#This Row],[M4B_h]]))</f>
        <v/>
      </c>
      <c r="O557" s="15"/>
      <c r="P557" s="15" t="str">
        <f>IF(Table2[[#This Row],[M5A]]="","",SUM(Table2[[#This Row],[M5A]]-Table2[[#This Row],[M5B_h]]))</f>
        <v/>
      </c>
      <c r="Q557" s="15">
        <f>SUM(Table2[[#This Row],[AWAL]],Table2[[#This Row],[M1B]])</f>
        <v>40</v>
      </c>
      <c r="R557" s="15">
        <f>SUM(Table2[[#This Row],[M2B]],Table2[[#This Row],[M2B_h]])</f>
        <v>40</v>
      </c>
      <c r="S557" s="15">
        <f>SUM(Table2[[#This Row],[M3B]],Table2[[#This Row],[M3B_h]])</f>
        <v>40</v>
      </c>
      <c r="T557" s="15">
        <f>SUM(Table2[[#This Row],[M4B]],Table2[[#This Row],[M4B_h]])</f>
        <v>40</v>
      </c>
    </row>
    <row r="558" spans="1:20">
      <c r="A558" s="12">
        <f>IF(Table2[[#This Row],[TT]]&lt;1,"",COUNT($A$2:$A557)+1)</f>
        <v>434</v>
      </c>
      <c r="B558" s="12" t="str">
        <f>LOWER(SUBSTITUTE(SUBSTITUTE(SUBSTITUTE(SUBSTITUTE(SUBSTITUTE(SUBSTITUTE(SUBSTITUTE(SUBSTITUTE(Table2[[#This Row],[NAMA BARANG]]," ",""),"""",""),"-",""),"/",""),"(",""),")",""),"&amp;",""),",",""))</f>
        <v>bpgell7026</v>
      </c>
      <c r="C558" s="25" t="s">
        <v>589</v>
      </c>
      <c r="D558" s="26">
        <v>17</v>
      </c>
      <c r="E558" s="26" t="s">
        <v>525</v>
      </c>
      <c r="F558" s="80">
        <f>IF(Table2[[#This Row],[M5B]]="",Table2[[#This Row],[M5B_h]],SUM(Table2[[#This Row],[M5B_h]],Table2[[#This Row],[M5B]]))</f>
        <v>17</v>
      </c>
      <c r="H558" s="13" t="str">
        <f>IF(Table2[[#This Row],[M1A]]="","",Table2[[#This Row],[M1A]]-Table2[[#This Row],[AWAL]])</f>
        <v/>
      </c>
      <c r="J558" s="13" t="str">
        <f>IF(Table2[[#This Row],[M2A]]="","",SUM(Table2[[#This Row],[M2A]]-Table2[[#This Row],[M2B_h]]))</f>
        <v/>
      </c>
      <c r="L558" s="13" t="str">
        <f>IF(Table2[[#This Row],[M3A]]="","",SUM(Table2[[#This Row],[M3A]]-Table2[[#This Row],[M3B_h]]))</f>
        <v/>
      </c>
      <c r="N558" s="13" t="str">
        <f>IF(Table2[[#This Row],[M4A]]="","",SUM(Table2[[#This Row],[M4A]]-Table2[[#This Row],[M4B_h]]))</f>
        <v/>
      </c>
      <c r="O558" s="15"/>
      <c r="P558" s="15" t="str">
        <f>IF(Table2[[#This Row],[M5A]]="","",SUM(Table2[[#This Row],[M5A]]-Table2[[#This Row],[M5B_h]]))</f>
        <v/>
      </c>
      <c r="Q558" s="15">
        <f>SUM(Table2[[#This Row],[AWAL]],Table2[[#This Row],[M1B]])</f>
        <v>17</v>
      </c>
      <c r="R558" s="15">
        <f>SUM(Table2[[#This Row],[M2B]],Table2[[#This Row],[M2B_h]])</f>
        <v>17</v>
      </c>
      <c r="S558" s="15">
        <f>SUM(Table2[[#This Row],[M3B]],Table2[[#This Row],[M3B_h]])</f>
        <v>17</v>
      </c>
      <c r="T558" s="15">
        <f>SUM(Table2[[#This Row],[M4B]],Table2[[#This Row],[M4B_h]])</f>
        <v>17</v>
      </c>
    </row>
    <row r="559" spans="1:20">
      <c r="A559" s="12">
        <f>IF(Table2[[#This Row],[TT]]&lt;1,"",COUNT($A$2:$A558)+1)</f>
        <v>435</v>
      </c>
      <c r="B559" s="12" t="str">
        <f>LOWER(SUBSTITUTE(SUBSTITUTE(SUBSTITUTE(SUBSTITUTE(SUBSTITUTE(SUBSTITUTE(SUBSTITUTE(SUBSTITUTE(Table2[[#This Row],[NAMA BARANG]]," ",""),"""",""),"-",""),"/",""),"(",""),")",""),"&amp;",""),",",""))</f>
        <v>bpgell7038</v>
      </c>
      <c r="C559" s="18" t="s">
        <v>590</v>
      </c>
      <c r="D559" s="19">
        <v>7</v>
      </c>
      <c r="E559" s="19" t="s">
        <v>525</v>
      </c>
      <c r="F559" s="80">
        <f>IF(Table2[[#This Row],[M5B]]="",Table2[[#This Row],[M5B_h]],SUM(Table2[[#This Row],[M5B_h]],Table2[[#This Row],[M5B]]))</f>
        <v>7</v>
      </c>
      <c r="H559" s="13" t="str">
        <f>IF(Table2[[#This Row],[M1A]]="","",Table2[[#This Row],[M1A]]-Table2[[#This Row],[AWAL]])</f>
        <v/>
      </c>
      <c r="J559" s="13" t="str">
        <f>IF(Table2[[#This Row],[M2A]]="","",SUM(Table2[[#This Row],[M2A]]-Table2[[#This Row],[M2B_h]]))</f>
        <v/>
      </c>
      <c r="L559" s="13" t="str">
        <f>IF(Table2[[#This Row],[M3A]]="","",SUM(Table2[[#This Row],[M3A]]-Table2[[#This Row],[M3B_h]]))</f>
        <v/>
      </c>
      <c r="N559" s="13" t="str">
        <f>IF(Table2[[#This Row],[M4A]]="","",SUM(Table2[[#This Row],[M4A]]-Table2[[#This Row],[M4B_h]]))</f>
        <v/>
      </c>
      <c r="O559" s="15"/>
      <c r="P559" s="15" t="str">
        <f>IF(Table2[[#This Row],[M5A]]="","",SUM(Table2[[#This Row],[M5A]]-Table2[[#This Row],[M5B_h]]))</f>
        <v/>
      </c>
      <c r="Q559" s="15">
        <f>SUM(Table2[[#This Row],[AWAL]],Table2[[#This Row],[M1B]])</f>
        <v>7</v>
      </c>
      <c r="R559" s="15">
        <f>SUM(Table2[[#This Row],[M2B]],Table2[[#This Row],[M2B_h]])</f>
        <v>7</v>
      </c>
      <c r="S559" s="15">
        <f>SUM(Table2[[#This Row],[M3B]],Table2[[#This Row],[M3B_h]])</f>
        <v>7</v>
      </c>
      <c r="T559" s="15">
        <f>SUM(Table2[[#This Row],[M4B]],Table2[[#This Row],[M4B_h]])</f>
        <v>7</v>
      </c>
    </row>
    <row r="560" spans="1:20">
      <c r="A560" s="12">
        <f>IF(Table2[[#This Row],[TT]]&lt;1,"",COUNT($A$2:$A559)+1)</f>
        <v>436</v>
      </c>
      <c r="B560" s="12" t="str">
        <f>LOWER(SUBSTITUTE(SUBSTITUTE(SUBSTITUTE(SUBSTITUTE(SUBSTITUTE(SUBSTITUTE(SUBSTITUTE(SUBSTITUTE(Table2[[#This Row],[NAMA BARANG]]," ",""),"""",""),"-",""),"/",""),"(",""),")",""),"&amp;",""),",",""))</f>
        <v>bpgell7039</v>
      </c>
      <c r="C560" s="18" t="s">
        <v>591</v>
      </c>
      <c r="D560" s="19">
        <v>1</v>
      </c>
      <c r="E560" s="19" t="s">
        <v>525</v>
      </c>
      <c r="F560" s="80">
        <f>IF(Table2[[#This Row],[M5B]]="",Table2[[#This Row],[M5B_h]],SUM(Table2[[#This Row],[M5B_h]],Table2[[#This Row],[M5B]]))</f>
        <v>1</v>
      </c>
      <c r="H560" s="13" t="str">
        <f>IF(Table2[[#This Row],[M1A]]="","",Table2[[#This Row],[M1A]]-Table2[[#This Row],[AWAL]])</f>
        <v/>
      </c>
      <c r="J560" s="13" t="str">
        <f>IF(Table2[[#This Row],[M2A]]="","",SUM(Table2[[#This Row],[M2A]]-Table2[[#This Row],[M2B_h]]))</f>
        <v/>
      </c>
      <c r="L560" s="13" t="str">
        <f>IF(Table2[[#This Row],[M3A]]="","",SUM(Table2[[#This Row],[M3A]]-Table2[[#This Row],[M3B_h]]))</f>
        <v/>
      </c>
      <c r="N560" s="13" t="str">
        <f>IF(Table2[[#This Row],[M4A]]="","",SUM(Table2[[#This Row],[M4A]]-Table2[[#This Row],[M4B_h]]))</f>
        <v/>
      </c>
      <c r="O560" s="15"/>
      <c r="P560" s="15" t="str">
        <f>IF(Table2[[#This Row],[M5A]]="","",SUM(Table2[[#This Row],[M5A]]-Table2[[#This Row],[M5B_h]]))</f>
        <v/>
      </c>
      <c r="Q560" s="15">
        <f>SUM(Table2[[#This Row],[AWAL]],Table2[[#This Row],[M1B]])</f>
        <v>1</v>
      </c>
      <c r="R560" s="15">
        <f>SUM(Table2[[#This Row],[M2B]],Table2[[#This Row],[M2B_h]])</f>
        <v>1</v>
      </c>
      <c r="S560" s="15">
        <f>SUM(Table2[[#This Row],[M3B]],Table2[[#This Row],[M3B_h]])</f>
        <v>1</v>
      </c>
      <c r="T560" s="15">
        <f>SUM(Table2[[#This Row],[M4B]],Table2[[#This Row],[M4B_h]])</f>
        <v>1</v>
      </c>
    </row>
    <row r="561" spans="1:20">
      <c r="A561" s="12">
        <f>IF(Table2[[#This Row],[TT]]&lt;1,"",COUNT($A$2:$A560)+1)</f>
        <v>437</v>
      </c>
      <c r="B561" s="12" t="str">
        <f>LOWER(SUBSTITUTE(SUBSTITUTE(SUBSTITUTE(SUBSTITUTE(SUBSTITUTE(SUBSTITUTE(SUBSTITUTE(SUBSTITUTE(Table2[[#This Row],[NAMA BARANG]]," ",""),"""",""),"-",""),"/",""),"(",""),")",""),"&amp;",""),",",""))</f>
        <v>bpgell7043</v>
      </c>
      <c r="C561" s="18" t="s">
        <v>592</v>
      </c>
      <c r="D561" s="19">
        <v>40</v>
      </c>
      <c r="E561" s="19" t="s">
        <v>525</v>
      </c>
      <c r="F561" s="80">
        <f>IF(Table2[[#This Row],[M5B]]="",Table2[[#This Row],[M5B_h]],SUM(Table2[[#This Row],[M5B_h]],Table2[[#This Row],[M5B]]))</f>
        <v>40</v>
      </c>
      <c r="H561" s="13" t="str">
        <f>IF(Table2[[#This Row],[M1A]]="","",Table2[[#This Row],[M1A]]-Table2[[#This Row],[AWAL]])</f>
        <v/>
      </c>
      <c r="J561" s="13" t="str">
        <f>IF(Table2[[#This Row],[M2A]]="","",SUM(Table2[[#This Row],[M2A]]-Table2[[#This Row],[M2B_h]]))</f>
        <v/>
      </c>
      <c r="L561" s="13" t="str">
        <f>IF(Table2[[#This Row],[M3A]]="","",SUM(Table2[[#This Row],[M3A]]-Table2[[#This Row],[M3B_h]]))</f>
        <v/>
      </c>
      <c r="N561" s="13" t="str">
        <f>IF(Table2[[#This Row],[M4A]]="","",SUM(Table2[[#This Row],[M4A]]-Table2[[#This Row],[M4B_h]]))</f>
        <v/>
      </c>
      <c r="O561" s="15"/>
      <c r="P561" s="15" t="str">
        <f>IF(Table2[[#This Row],[M5A]]="","",SUM(Table2[[#This Row],[M5A]]-Table2[[#This Row],[M5B_h]]))</f>
        <v/>
      </c>
      <c r="Q561" s="15">
        <f>SUM(Table2[[#This Row],[AWAL]],Table2[[#This Row],[M1B]])</f>
        <v>40</v>
      </c>
      <c r="R561" s="15">
        <f>SUM(Table2[[#This Row],[M2B]],Table2[[#This Row],[M2B_h]])</f>
        <v>40</v>
      </c>
      <c r="S561" s="15">
        <f>SUM(Table2[[#This Row],[M3B]],Table2[[#This Row],[M3B_h]])</f>
        <v>40</v>
      </c>
      <c r="T561" s="15">
        <f>SUM(Table2[[#This Row],[M4B]],Table2[[#This Row],[M4B_h]])</f>
        <v>40</v>
      </c>
    </row>
    <row r="562" spans="1:20">
      <c r="A562" s="12">
        <f>IF(Table2[[#This Row],[TT]]&lt;1,"",COUNT($A$2:$A561)+1)</f>
        <v>438</v>
      </c>
      <c r="B562" s="12" t="str">
        <f>LOWER(SUBSTITUTE(SUBSTITUTE(SUBSTITUTE(SUBSTITUTE(SUBSTITUTE(SUBSTITUTE(SUBSTITUTE(SUBSTITUTE(Table2[[#This Row],[NAMA BARANG]]," ",""),"""",""),"-",""),"/",""),"(",""),")",""),"&amp;",""),",",""))</f>
        <v>bpgell7045</v>
      </c>
      <c r="C562" s="18" t="s">
        <v>593</v>
      </c>
      <c r="D562" s="19">
        <v>29</v>
      </c>
      <c r="E562" s="19" t="s">
        <v>525</v>
      </c>
      <c r="F562" s="80">
        <f>IF(Table2[[#This Row],[M5B]]="",Table2[[#This Row],[M5B_h]],SUM(Table2[[#This Row],[M5B_h]],Table2[[#This Row],[M5B]]))</f>
        <v>29</v>
      </c>
      <c r="H562" s="13" t="str">
        <f>IF(Table2[[#This Row],[M1A]]="","",Table2[[#This Row],[M1A]]-Table2[[#This Row],[AWAL]])</f>
        <v/>
      </c>
      <c r="J562" s="13" t="str">
        <f>IF(Table2[[#This Row],[M2A]]="","",SUM(Table2[[#This Row],[M2A]]-Table2[[#This Row],[M2B_h]]))</f>
        <v/>
      </c>
      <c r="L562" s="13" t="str">
        <f>IF(Table2[[#This Row],[M3A]]="","",SUM(Table2[[#This Row],[M3A]]-Table2[[#This Row],[M3B_h]]))</f>
        <v/>
      </c>
      <c r="N562" s="13" t="str">
        <f>IF(Table2[[#This Row],[M4A]]="","",SUM(Table2[[#This Row],[M4A]]-Table2[[#This Row],[M4B_h]]))</f>
        <v/>
      </c>
      <c r="O562" s="15"/>
      <c r="P562" s="15" t="str">
        <f>IF(Table2[[#This Row],[M5A]]="","",SUM(Table2[[#This Row],[M5A]]-Table2[[#This Row],[M5B_h]]))</f>
        <v/>
      </c>
      <c r="Q562" s="15">
        <f>SUM(Table2[[#This Row],[AWAL]],Table2[[#This Row],[M1B]])</f>
        <v>29</v>
      </c>
      <c r="R562" s="15">
        <f>SUM(Table2[[#This Row],[M2B]],Table2[[#This Row],[M2B_h]])</f>
        <v>29</v>
      </c>
      <c r="S562" s="15">
        <f>SUM(Table2[[#This Row],[M3B]],Table2[[#This Row],[M3B_h]])</f>
        <v>29</v>
      </c>
      <c r="T562" s="15">
        <f>SUM(Table2[[#This Row],[M4B]],Table2[[#This Row],[M4B_h]])</f>
        <v>29</v>
      </c>
    </row>
    <row r="563" spans="1:20">
      <c r="A563" s="12">
        <f>IF(Table2[[#This Row],[TT]]&lt;1,"",COUNT($A$2:$A562)+1)</f>
        <v>439</v>
      </c>
      <c r="B563" s="12" t="str">
        <f>LOWER(SUBSTITUTE(SUBSTITUTE(SUBSTITUTE(SUBSTITUTE(SUBSTITUTE(SUBSTITUTE(SUBSTITUTE(SUBSTITUTE(Table2[[#This Row],[NAMA BARANG]]," ",""),"""",""),"-",""),"/",""),"(",""),")",""),"&amp;",""),",",""))</f>
        <v>bpgell7092</v>
      </c>
      <c r="C563" s="18" t="s">
        <v>594</v>
      </c>
      <c r="D563" s="19">
        <v>37</v>
      </c>
      <c r="E563" s="19" t="s">
        <v>525</v>
      </c>
      <c r="F563" s="80">
        <f>IF(Table2[[#This Row],[M5B]]="",Table2[[#This Row],[M5B_h]],SUM(Table2[[#This Row],[M5B_h]],Table2[[#This Row],[M5B]]))</f>
        <v>37</v>
      </c>
      <c r="H563" s="13" t="str">
        <f>IF(Table2[[#This Row],[M1A]]="","",Table2[[#This Row],[M1A]]-Table2[[#This Row],[AWAL]])</f>
        <v/>
      </c>
      <c r="J563" s="13" t="str">
        <f>IF(Table2[[#This Row],[M2A]]="","",SUM(Table2[[#This Row],[M2A]]-Table2[[#This Row],[M2B_h]]))</f>
        <v/>
      </c>
      <c r="L563" s="13" t="str">
        <f>IF(Table2[[#This Row],[M3A]]="","",SUM(Table2[[#This Row],[M3A]]-Table2[[#This Row],[M3B_h]]))</f>
        <v/>
      </c>
      <c r="N563" s="13" t="str">
        <f>IF(Table2[[#This Row],[M4A]]="","",SUM(Table2[[#This Row],[M4A]]-Table2[[#This Row],[M4B_h]]))</f>
        <v/>
      </c>
      <c r="O563" s="15"/>
      <c r="P563" s="15" t="str">
        <f>IF(Table2[[#This Row],[M5A]]="","",SUM(Table2[[#This Row],[M5A]]-Table2[[#This Row],[M5B_h]]))</f>
        <v/>
      </c>
      <c r="Q563" s="15">
        <f>SUM(Table2[[#This Row],[AWAL]],Table2[[#This Row],[M1B]])</f>
        <v>37</v>
      </c>
      <c r="R563" s="15">
        <f>SUM(Table2[[#This Row],[M2B]],Table2[[#This Row],[M2B_h]])</f>
        <v>37</v>
      </c>
      <c r="S563" s="15">
        <f>SUM(Table2[[#This Row],[M3B]],Table2[[#This Row],[M3B_h]])</f>
        <v>37</v>
      </c>
      <c r="T563" s="15">
        <f>SUM(Table2[[#This Row],[M4B]],Table2[[#This Row],[M4B_h]])</f>
        <v>37</v>
      </c>
    </row>
    <row r="564" spans="1:20">
      <c r="A564" s="12">
        <f>IF(Table2[[#This Row],[TT]]&lt;1,"",COUNT($A$2:$A563)+1)</f>
        <v>440</v>
      </c>
      <c r="B564" s="12" t="str">
        <f>LOWER(SUBSTITUTE(SUBSTITUTE(SUBSTITUTE(SUBSTITUTE(SUBSTITUTE(SUBSTITUTE(SUBSTITUTE(SUBSTITUTE(Table2[[#This Row],[NAMA BARANG]]," ",""),"""",""),"-",""),"/",""),"(",""),")",""),"&amp;",""),",",""))</f>
        <v>bpgell8021080310</v>
      </c>
      <c r="C564" s="18" t="s">
        <v>595</v>
      </c>
      <c r="D564" s="19">
        <v>20</v>
      </c>
      <c r="E564" s="19" t="s">
        <v>14</v>
      </c>
      <c r="F564" s="80">
        <f>IF(Table2[[#This Row],[M5B]]="",Table2[[#This Row],[M5B_h]],SUM(Table2[[#This Row],[M5B_h]],Table2[[#This Row],[M5B]]))</f>
        <v>20</v>
      </c>
      <c r="H564" s="13" t="str">
        <f>IF(Table2[[#This Row],[M1A]]="","",Table2[[#This Row],[M1A]]-Table2[[#This Row],[AWAL]])</f>
        <v/>
      </c>
      <c r="J564" s="13" t="str">
        <f>IF(Table2[[#This Row],[M2A]]="","",SUM(Table2[[#This Row],[M2A]]-Table2[[#This Row],[M2B_h]]))</f>
        <v/>
      </c>
      <c r="L564" s="13" t="str">
        <f>IF(Table2[[#This Row],[M3A]]="","",SUM(Table2[[#This Row],[M3A]]-Table2[[#This Row],[M3B_h]]))</f>
        <v/>
      </c>
      <c r="N564" s="13" t="str">
        <f>IF(Table2[[#This Row],[M4A]]="","",SUM(Table2[[#This Row],[M4A]]-Table2[[#This Row],[M4B_h]]))</f>
        <v/>
      </c>
      <c r="O564" s="15"/>
      <c r="P564" s="15" t="str">
        <f>IF(Table2[[#This Row],[M5A]]="","",SUM(Table2[[#This Row],[M5A]]-Table2[[#This Row],[M5B_h]]))</f>
        <v/>
      </c>
      <c r="Q564" s="15">
        <f>SUM(Table2[[#This Row],[AWAL]],Table2[[#This Row],[M1B]])</f>
        <v>20</v>
      </c>
      <c r="R564" s="15">
        <f>SUM(Table2[[#This Row],[M2B]],Table2[[#This Row],[M2B_h]])</f>
        <v>20</v>
      </c>
      <c r="S564" s="15">
        <f>SUM(Table2[[#This Row],[M3B]],Table2[[#This Row],[M3B_h]])</f>
        <v>20</v>
      </c>
      <c r="T564" s="15">
        <f>SUM(Table2[[#This Row],[M4B]],Table2[[#This Row],[M4B_h]])</f>
        <v>20</v>
      </c>
    </row>
    <row r="565" spans="1:20">
      <c r="A565" s="12">
        <f>IF(Table2[[#This Row],[TT]]&lt;1,"",COUNT($A$2:$A564)+1)</f>
        <v>441</v>
      </c>
      <c r="B565" s="12" t="str">
        <f>LOWER(SUBSTITUTE(SUBSTITUTE(SUBSTITUTE(SUBSTITUTE(SUBSTITUTE(SUBSTITUTE(SUBSTITUTE(SUBSTITUTE(Table2[[#This Row],[NAMA BARANG]]," ",""),"""",""),"-",""),"/",""),"(",""),")",""),"&amp;",""),",",""))</f>
        <v>bpgell805118069</v>
      </c>
      <c r="C565" s="18" t="s">
        <v>596</v>
      </c>
      <c r="D565" s="19">
        <v>20</v>
      </c>
      <c r="E565" s="19" t="s">
        <v>14</v>
      </c>
      <c r="F565" s="80">
        <f>IF(Table2[[#This Row],[M5B]]="",Table2[[#This Row],[M5B_h]],SUM(Table2[[#This Row],[M5B_h]],Table2[[#This Row],[M5B]]))</f>
        <v>20</v>
      </c>
      <c r="H565" s="13" t="str">
        <f>IF(Table2[[#This Row],[M1A]]="","",Table2[[#This Row],[M1A]]-Table2[[#This Row],[AWAL]])</f>
        <v/>
      </c>
      <c r="J565" s="13" t="str">
        <f>IF(Table2[[#This Row],[M2A]]="","",SUM(Table2[[#This Row],[M2A]]-Table2[[#This Row],[M2B_h]]))</f>
        <v/>
      </c>
      <c r="L565" s="13" t="str">
        <f>IF(Table2[[#This Row],[M3A]]="","",SUM(Table2[[#This Row],[M3A]]-Table2[[#This Row],[M3B_h]]))</f>
        <v/>
      </c>
      <c r="N565" s="13" t="str">
        <f>IF(Table2[[#This Row],[M4A]]="","",SUM(Table2[[#This Row],[M4A]]-Table2[[#This Row],[M4B_h]]))</f>
        <v/>
      </c>
      <c r="O565" s="15"/>
      <c r="P565" s="15" t="str">
        <f>IF(Table2[[#This Row],[M5A]]="","",SUM(Table2[[#This Row],[M5A]]-Table2[[#This Row],[M5B_h]]))</f>
        <v/>
      </c>
      <c r="Q565" s="15">
        <f>SUM(Table2[[#This Row],[AWAL]],Table2[[#This Row],[M1B]])</f>
        <v>20</v>
      </c>
      <c r="R565" s="15">
        <f>SUM(Table2[[#This Row],[M2B]],Table2[[#This Row],[M2B_h]])</f>
        <v>20</v>
      </c>
      <c r="S565" s="15">
        <f>SUM(Table2[[#This Row],[M3B]],Table2[[#This Row],[M3B_h]])</f>
        <v>20</v>
      </c>
      <c r="T565" s="15">
        <f>SUM(Table2[[#This Row],[M4B]],Table2[[#This Row],[M4B_h]])</f>
        <v>20</v>
      </c>
    </row>
    <row r="566" spans="1:20">
      <c r="A566" s="12">
        <f>IF(Table2[[#This Row],[TT]]&lt;1,"",COUNT($A$2:$A565)+1)</f>
        <v>442</v>
      </c>
      <c r="B566" s="12" t="str">
        <f>LOWER(SUBSTITUTE(SUBSTITUTE(SUBSTITUTE(SUBSTITUTE(SUBSTITUTE(SUBSTITUTE(SUBSTITUTE(SUBSTITUTE(Table2[[#This Row],[NAMA BARANG]]," ",""),"""",""),"-",""),"/",""),"(",""),")",""),"&amp;",""),",",""))</f>
        <v>bpgell807</v>
      </c>
      <c r="C566" s="18" t="s">
        <v>597</v>
      </c>
      <c r="D566" s="19">
        <v>15</v>
      </c>
      <c r="E566" s="19" t="s">
        <v>14</v>
      </c>
      <c r="F566" s="80">
        <f>IF(Table2[[#This Row],[M5B]]="",Table2[[#This Row],[M5B_h]],SUM(Table2[[#This Row],[M5B_h]],Table2[[#This Row],[M5B]]))</f>
        <v>15</v>
      </c>
      <c r="H566" s="13" t="str">
        <f>IF(Table2[[#This Row],[M1A]]="","",Table2[[#This Row],[M1A]]-Table2[[#This Row],[AWAL]])</f>
        <v/>
      </c>
      <c r="J566" s="13" t="str">
        <f>IF(Table2[[#This Row],[M2A]]="","",SUM(Table2[[#This Row],[M2A]]-Table2[[#This Row],[M2B_h]]))</f>
        <v/>
      </c>
      <c r="L566" s="13" t="str">
        <f>IF(Table2[[#This Row],[M3A]]="","",SUM(Table2[[#This Row],[M3A]]-Table2[[#This Row],[M3B_h]]))</f>
        <v/>
      </c>
      <c r="N566" s="13" t="str">
        <f>IF(Table2[[#This Row],[M4A]]="","",SUM(Table2[[#This Row],[M4A]]-Table2[[#This Row],[M4B_h]]))</f>
        <v/>
      </c>
      <c r="O566" s="15"/>
      <c r="P566" s="15" t="str">
        <f>IF(Table2[[#This Row],[M5A]]="","",SUM(Table2[[#This Row],[M5A]]-Table2[[#This Row],[M5B_h]]))</f>
        <v/>
      </c>
      <c r="Q566" s="15">
        <f>SUM(Table2[[#This Row],[AWAL]],Table2[[#This Row],[M1B]])</f>
        <v>15</v>
      </c>
      <c r="R566" s="15">
        <f>SUM(Table2[[#This Row],[M2B]],Table2[[#This Row],[M2B_h]])</f>
        <v>15</v>
      </c>
      <c r="S566" s="15">
        <f>SUM(Table2[[#This Row],[M3B]],Table2[[#This Row],[M3B_h]])</f>
        <v>15</v>
      </c>
      <c r="T566" s="15">
        <f>SUM(Table2[[#This Row],[M4B]],Table2[[#This Row],[M4B_h]])</f>
        <v>15</v>
      </c>
    </row>
    <row r="567" spans="1:20">
      <c r="A567" s="16">
        <f>IF(Table2[[#This Row],[TT]]&lt;1,"",COUNT($A$2:$A566)+1)</f>
        <v>443</v>
      </c>
      <c r="B567" s="16" t="str">
        <f>LOWER(SUBSTITUTE(SUBSTITUTE(SUBSTITUTE(SUBSTITUTE(SUBSTITUTE(SUBSTITUTE(SUBSTITUTE(SUBSTITUTE(Table2[[#This Row],[NAMA BARANG]]," ",""),"""",""),"-",""),"/",""),"(",""),")",""),"&amp;",""),",",""))</f>
        <v>bpgell8853segitigabola</v>
      </c>
      <c r="C567" s="18" t="s">
        <v>598</v>
      </c>
      <c r="D567" s="19">
        <v>8</v>
      </c>
      <c r="E567" s="19" t="s">
        <v>14</v>
      </c>
      <c r="F567" s="83">
        <f>IF(Table2[[#This Row],[M5B]]="",Table2[[#This Row],[M5B_h]],SUM(Table2[[#This Row],[M5B_h]],Table2[[#This Row],[M5B]]))</f>
        <v>8</v>
      </c>
      <c r="G567" s="17"/>
      <c r="H567" s="65" t="str">
        <f>IF(Table2[[#This Row],[M1A]]="","",Table2[[#This Row],[M1A]]-Table2[[#This Row],[AWAL]])</f>
        <v/>
      </c>
      <c r="I567" s="17"/>
      <c r="J567" s="65" t="str">
        <f>IF(Table2[[#This Row],[M2A]]="","",SUM(Table2[[#This Row],[M2A]]-Table2[[#This Row],[M2B_h]]))</f>
        <v/>
      </c>
      <c r="K567" s="17"/>
      <c r="L567" s="65" t="str">
        <f>IF(Table2[[#This Row],[M3A]]="","",SUM(Table2[[#This Row],[M3A]]-Table2[[#This Row],[M3B_h]]))</f>
        <v/>
      </c>
      <c r="M567" s="65"/>
      <c r="N567" s="65" t="str">
        <f>IF(Table2[[#This Row],[M4A]]="","",SUM(Table2[[#This Row],[M4A]]-Table2[[#This Row],[M4B_h]]))</f>
        <v/>
      </c>
      <c r="O567" s="15"/>
      <c r="P567" s="15" t="str">
        <f>IF(Table2[[#This Row],[M5A]]="","",SUM(Table2[[#This Row],[M5A]]-Table2[[#This Row],[M5B_h]]))</f>
        <v/>
      </c>
      <c r="Q567" s="15">
        <f>SUM(Table2[[#This Row],[AWAL]],Table2[[#This Row],[M1B]])</f>
        <v>8</v>
      </c>
      <c r="R567" s="15">
        <f>SUM(Table2[[#This Row],[M2B]],Table2[[#This Row],[M2B_h]])</f>
        <v>8</v>
      </c>
      <c r="S567" s="15">
        <f>SUM(Table2[[#This Row],[M3B]],Table2[[#This Row],[M3B_h]])</f>
        <v>8</v>
      </c>
      <c r="T567" s="15">
        <f>SUM(Table2[[#This Row],[M4B]],Table2[[#This Row],[M4B_h]])</f>
        <v>8</v>
      </c>
    </row>
    <row r="568" spans="1:20">
      <c r="A568" s="12">
        <f>IF(Table2[[#This Row],[TT]]&lt;1,"",COUNT($A$2:$A567)+1)</f>
        <v>444</v>
      </c>
      <c r="B568" s="12" t="str">
        <f>LOWER(SUBSTITUTE(SUBSTITUTE(SUBSTITUTE(SUBSTITUTE(SUBSTITUTE(SUBSTITUTE(SUBSTITUTE(SUBSTITUTE(Table2[[#This Row],[NAMA BARANG]]," ",""),"""",""),"-",""),"/",""),"(",""),")",""),"&amp;",""),",",""))</f>
        <v>bpgell917903</v>
      </c>
      <c r="C568" s="25" t="s">
        <v>599</v>
      </c>
      <c r="D568" s="26">
        <v>13</v>
      </c>
      <c r="E568" s="26" t="s">
        <v>14</v>
      </c>
      <c r="F568" s="80">
        <f>IF(Table2[[#This Row],[M5B]]="",Table2[[#This Row],[M5B_h]],SUM(Table2[[#This Row],[M5B_h]],Table2[[#This Row],[M5B]]))</f>
        <v>13</v>
      </c>
      <c r="H568" s="13" t="str">
        <f>IF(Table2[[#This Row],[M1A]]="","",Table2[[#This Row],[M1A]]-Table2[[#This Row],[AWAL]])</f>
        <v/>
      </c>
      <c r="J568" s="13" t="str">
        <f>IF(Table2[[#This Row],[M2A]]="","",SUM(Table2[[#This Row],[M2A]]-Table2[[#This Row],[M2B_h]]))</f>
        <v/>
      </c>
      <c r="L568" s="13" t="str">
        <f>IF(Table2[[#This Row],[M3A]]="","",SUM(Table2[[#This Row],[M3A]]-Table2[[#This Row],[M3B_h]]))</f>
        <v/>
      </c>
      <c r="N568" s="13" t="str">
        <f>IF(Table2[[#This Row],[M4A]]="","",SUM(Table2[[#This Row],[M4A]]-Table2[[#This Row],[M4B_h]]))</f>
        <v/>
      </c>
      <c r="O568" s="15"/>
      <c r="P568" s="15" t="str">
        <f>IF(Table2[[#This Row],[M5A]]="","",SUM(Table2[[#This Row],[M5A]]-Table2[[#This Row],[M5B_h]]))</f>
        <v/>
      </c>
      <c r="Q568" s="15">
        <f>SUM(Table2[[#This Row],[AWAL]],Table2[[#This Row],[M1B]])</f>
        <v>13</v>
      </c>
      <c r="R568" s="15">
        <f>SUM(Table2[[#This Row],[M2B]],Table2[[#This Row],[M2B_h]])</f>
        <v>13</v>
      </c>
      <c r="S568" s="15">
        <f>SUM(Table2[[#This Row],[M3B]],Table2[[#This Row],[M3B_h]])</f>
        <v>13</v>
      </c>
      <c r="T568" s="15">
        <f>SUM(Table2[[#This Row],[M4B]],Table2[[#This Row],[M4B_h]])</f>
        <v>13</v>
      </c>
    </row>
    <row r="569" spans="1:20">
      <c r="A569" s="12">
        <f>IF(Table2[[#This Row],[TT]]&lt;1,"",COUNT($A$2:$A568)+1)</f>
        <v>445</v>
      </c>
      <c r="B569" s="12" t="str">
        <f>LOWER(SUBSTITUTE(SUBSTITUTE(SUBSTITUTE(SUBSTITUTE(SUBSTITUTE(SUBSTITUTE(SUBSTITUTE(SUBSTITUTE(Table2[[#This Row],[NAMA BARANG]]," ",""),"""",""),"-",""),"/",""),"(",""),")",""),"&amp;",""),",",""))</f>
        <v>bpgell9518tankair</v>
      </c>
      <c r="C569" s="18" t="s">
        <v>600</v>
      </c>
      <c r="D569" s="19">
        <v>2</v>
      </c>
      <c r="E569" s="19" t="s">
        <v>601</v>
      </c>
      <c r="F569" s="80">
        <f>IF(Table2[[#This Row],[M5B]]="",Table2[[#This Row],[M5B_h]],SUM(Table2[[#This Row],[M5B_h]],Table2[[#This Row],[M5B]]))</f>
        <v>2</v>
      </c>
      <c r="H569" s="13" t="str">
        <f>IF(Table2[[#This Row],[M1A]]="","",Table2[[#This Row],[M1A]]-Table2[[#This Row],[AWAL]])</f>
        <v/>
      </c>
      <c r="J569" s="13" t="str">
        <f>IF(Table2[[#This Row],[M2A]]="","",SUM(Table2[[#This Row],[M2A]]-Table2[[#This Row],[M2B_h]]))</f>
        <v/>
      </c>
      <c r="L569" s="13" t="str">
        <f>IF(Table2[[#This Row],[M3A]]="","",SUM(Table2[[#This Row],[M3A]]-Table2[[#This Row],[M3B_h]]))</f>
        <v/>
      </c>
      <c r="N569" s="13" t="str">
        <f>IF(Table2[[#This Row],[M4A]]="","",SUM(Table2[[#This Row],[M4A]]-Table2[[#This Row],[M4B_h]]))</f>
        <v/>
      </c>
      <c r="O569" s="15"/>
      <c r="P569" s="15" t="str">
        <f>IF(Table2[[#This Row],[M5A]]="","",SUM(Table2[[#This Row],[M5A]]-Table2[[#This Row],[M5B_h]]))</f>
        <v/>
      </c>
      <c r="Q569" s="15">
        <f>SUM(Table2[[#This Row],[AWAL]],Table2[[#This Row],[M1B]])</f>
        <v>2</v>
      </c>
      <c r="R569" s="15">
        <f>SUM(Table2[[#This Row],[M2B]],Table2[[#This Row],[M2B_h]])</f>
        <v>2</v>
      </c>
      <c r="S569" s="15">
        <f>SUM(Table2[[#This Row],[M3B]],Table2[[#This Row],[M3B_h]])</f>
        <v>2</v>
      </c>
      <c r="T569" s="15">
        <f>SUM(Table2[[#This Row],[M4B]],Table2[[#This Row],[M4B_h]])</f>
        <v>2</v>
      </c>
    </row>
    <row r="570" spans="1:20">
      <c r="A570" s="12">
        <f>IF(Table2[[#This Row],[TT]]&lt;1,"",COUNT($A$2:$A569)+1)</f>
        <v>446</v>
      </c>
      <c r="B570" s="12" t="str">
        <f>LOWER(SUBSTITUTE(SUBSTITUTE(SUBSTITUTE(SUBSTITUTE(SUBSTITUTE(SUBSTITUTE(SUBSTITUTE(SUBSTITUTE(Table2[[#This Row],[NAMA BARANG]]," ",""),"""",""),"-",""),"/",""),"(",""),")",""),"&amp;",""),",",""))</f>
        <v>bpgellaopogp1895</v>
      </c>
      <c r="C570" s="25" t="s">
        <v>602</v>
      </c>
      <c r="D570" s="26">
        <v>2</v>
      </c>
      <c r="E570" s="26" t="s">
        <v>14</v>
      </c>
      <c r="F570" s="80">
        <f>IF(Table2[[#This Row],[M5B]]="",Table2[[#This Row],[M5B_h]],SUM(Table2[[#This Row],[M5B_h]],Table2[[#This Row],[M5B]]))</f>
        <v>2</v>
      </c>
      <c r="H570" s="13" t="str">
        <f>IF(Table2[[#This Row],[M1A]]="","",Table2[[#This Row],[M1A]]-Table2[[#This Row],[AWAL]])</f>
        <v/>
      </c>
      <c r="J570" s="13" t="str">
        <f>IF(Table2[[#This Row],[M2A]]="","",SUM(Table2[[#This Row],[M2A]]-Table2[[#This Row],[M2B_h]]))</f>
        <v/>
      </c>
      <c r="L570" s="13" t="str">
        <f>IF(Table2[[#This Row],[M3A]]="","",SUM(Table2[[#This Row],[M3A]]-Table2[[#This Row],[M3B_h]]))</f>
        <v/>
      </c>
      <c r="N570" s="13" t="str">
        <f>IF(Table2[[#This Row],[M4A]]="","",SUM(Table2[[#This Row],[M4A]]-Table2[[#This Row],[M4B_h]]))</f>
        <v/>
      </c>
      <c r="O570" s="15"/>
      <c r="P570" s="15" t="str">
        <f>IF(Table2[[#This Row],[M5A]]="","",SUM(Table2[[#This Row],[M5A]]-Table2[[#This Row],[M5B_h]]))</f>
        <v/>
      </c>
      <c r="Q570" s="15">
        <f>SUM(Table2[[#This Row],[AWAL]],Table2[[#This Row],[M1B]])</f>
        <v>2</v>
      </c>
      <c r="R570" s="15">
        <f>SUM(Table2[[#This Row],[M2B]],Table2[[#This Row],[M2B_h]])</f>
        <v>2</v>
      </c>
      <c r="S570" s="15">
        <f>SUM(Table2[[#This Row],[M3B]],Table2[[#This Row],[M3B_h]])</f>
        <v>2</v>
      </c>
      <c r="T570" s="15">
        <f>SUM(Table2[[#This Row],[M4B]],Table2[[#This Row],[M4B_h]])</f>
        <v>2</v>
      </c>
    </row>
    <row r="571" spans="1:20">
      <c r="A571" s="12">
        <f>IF(Table2[[#This Row],[TT]]&lt;1,"",COUNT($A$2:$A570)+1)</f>
        <v>447</v>
      </c>
      <c r="B571" s="12" t="str">
        <f>LOWER(SUBSTITUTE(SUBSTITUTE(SUBSTITUTE(SUBSTITUTE(SUBSTITUTE(SUBSTITUTE(SUBSTITUTE(SUBSTITUTE(Table2[[#This Row],[NAMA BARANG]]," ",""),"""",""),"-",""),"/",""),"(",""),")",""),"&amp;",""),",",""))</f>
        <v>bpgellaopogp032warna</v>
      </c>
      <c r="C571" s="25" t="s">
        <v>603</v>
      </c>
      <c r="D571" s="26">
        <v>2</v>
      </c>
      <c r="E571" s="26" t="s">
        <v>66</v>
      </c>
      <c r="F571" s="80">
        <f>IF(Table2[[#This Row],[M5B]]="",Table2[[#This Row],[M5B_h]],SUM(Table2[[#This Row],[M5B_h]],Table2[[#This Row],[M5B]]))</f>
        <v>2</v>
      </c>
      <c r="H571" s="13" t="str">
        <f>IF(Table2[[#This Row],[M1A]]="","",Table2[[#This Row],[M1A]]-Table2[[#This Row],[AWAL]])</f>
        <v/>
      </c>
      <c r="J571" s="13" t="str">
        <f>IF(Table2[[#This Row],[M2A]]="","",SUM(Table2[[#This Row],[M2A]]-Table2[[#This Row],[M2B_h]]))</f>
        <v/>
      </c>
      <c r="L571" s="13" t="str">
        <f>IF(Table2[[#This Row],[M3A]]="","",SUM(Table2[[#This Row],[M3A]]-Table2[[#This Row],[M3B_h]]))</f>
        <v/>
      </c>
      <c r="N571" s="13" t="str">
        <f>IF(Table2[[#This Row],[M4A]]="","",SUM(Table2[[#This Row],[M4A]]-Table2[[#This Row],[M4B_h]]))</f>
        <v/>
      </c>
      <c r="O571" s="15"/>
      <c r="P571" s="15" t="str">
        <f>IF(Table2[[#This Row],[M5A]]="","",SUM(Table2[[#This Row],[M5A]]-Table2[[#This Row],[M5B_h]]))</f>
        <v/>
      </c>
      <c r="Q571" s="15">
        <f>SUM(Table2[[#This Row],[AWAL]],Table2[[#This Row],[M1B]])</f>
        <v>2</v>
      </c>
      <c r="R571" s="15">
        <f>SUM(Table2[[#This Row],[M2B]],Table2[[#This Row],[M2B_h]])</f>
        <v>2</v>
      </c>
      <c r="S571" s="15">
        <f>SUM(Table2[[#This Row],[M3B]],Table2[[#This Row],[M3B_h]])</f>
        <v>2</v>
      </c>
      <c r="T571" s="15">
        <f>SUM(Table2[[#This Row],[M4B]],Table2[[#This Row],[M4B_h]])</f>
        <v>2</v>
      </c>
    </row>
    <row r="572" spans="1:20">
      <c r="A572" s="12">
        <f>IF(Table2[[#This Row],[TT]]&lt;1,"",COUNT($A$2:$A571)+1)</f>
        <v>448</v>
      </c>
      <c r="B572" s="12" t="str">
        <f>LOWER(SUBSTITUTE(SUBSTITUTE(SUBSTITUTE(SUBSTITUTE(SUBSTITUTE(SUBSTITUTE(SUBSTITUTE(SUBSTITUTE(Table2[[#This Row],[NAMA BARANG]]," ",""),"""",""),"-",""),"/",""),"(",""),")",""),"&amp;",""),",",""))</f>
        <v>bpgellb1550366</v>
      </c>
      <c r="C572" s="18" t="s">
        <v>604</v>
      </c>
      <c r="D572" s="19">
        <v>14</v>
      </c>
      <c r="E572" s="19" t="s">
        <v>14</v>
      </c>
      <c r="F572" s="80">
        <f>IF(Table2[[#This Row],[M5B]]="",Table2[[#This Row],[M5B_h]],SUM(Table2[[#This Row],[M5B_h]],Table2[[#This Row],[M5B]]))</f>
        <v>14</v>
      </c>
      <c r="H572" s="13" t="str">
        <f>IF(Table2[[#This Row],[M1A]]="","",Table2[[#This Row],[M1A]]-Table2[[#This Row],[AWAL]])</f>
        <v/>
      </c>
      <c r="J572" s="13" t="str">
        <f>IF(Table2[[#This Row],[M2A]]="","",SUM(Table2[[#This Row],[M2A]]-Table2[[#This Row],[M2B_h]]))</f>
        <v/>
      </c>
      <c r="L572" s="13" t="str">
        <f>IF(Table2[[#This Row],[M3A]]="","",SUM(Table2[[#This Row],[M3A]]-Table2[[#This Row],[M3B_h]]))</f>
        <v/>
      </c>
      <c r="N572" s="13" t="str">
        <f>IF(Table2[[#This Row],[M4A]]="","",SUM(Table2[[#This Row],[M4A]]-Table2[[#This Row],[M4B_h]]))</f>
        <v/>
      </c>
      <c r="O572" s="15"/>
      <c r="P572" s="15" t="str">
        <f>IF(Table2[[#This Row],[M5A]]="","",SUM(Table2[[#This Row],[M5A]]-Table2[[#This Row],[M5B_h]]))</f>
        <v/>
      </c>
      <c r="Q572" s="15">
        <f>SUM(Table2[[#This Row],[AWAL]],Table2[[#This Row],[M1B]])</f>
        <v>14</v>
      </c>
      <c r="R572" s="15">
        <f>SUM(Table2[[#This Row],[M2B]],Table2[[#This Row],[M2B_h]])</f>
        <v>14</v>
      </c>
      <c r="S572" s="15">
        <f>SUM(Table2[[#This Row],[M3B]],Table2[[#This Row],[M3B_h]])</f>
        <v>14</v>
      </c>
      <c r="T572" s="15">
        <f>SUM(Table2[[#This Row],[M4B]],Table2[[#This Row],[M4B_h]])</f>
        <v>14</v>
      </c>
    </row>
    <row r="573" spans="1:20">
      <c r="A573" s="12">
        <f>IF(Table2[[#This Row],[TT]]&lt;1,"",COUNT($A$2:$A572)+1)</f>
        <v>449</v>
      </c>
      <c r="B573" s="12" t="str">
        <f>LOWER(SUBSTITUTE(SUBSTITUTE(SUBSTITUTE(SUBSTITUTE(SUBSTITUTE(SUBSTITUTE(SUBSTITUTE(SUBSTITUTE(Table2[[#This Row],[NAMA BARANG]]," ",""),"""",""),"-",""),"/",""),"(",""),")",""),"&amp;",""),",",""))</f>
        <v>bpgellelmoh1m1</v>
      </c>
      <c r="C573" s="18" t="s">
        <v>605</v>
      </c>
      <c r="D573" s="19">
        <v>2</v>
      </c>
      <c r="E573" s="19" t="s">
        <v>19</v>
      </c>
      <c r="F573" s="80">
        <f>IF(Table2[[#This Row],[M5B]]="",Table2[[#This Row],[M5B_h]],SUM(Table2[[#This Row],[M5B_h]],Table2[[#This Row],[M5B]]))</f>
        <v>2</v>
      </c>
      <c r="H573" s="13" t="str">
        <f>IF(Table2[[#This Row],[M1A]]="","",Table2[[#This Row],[M1A]]-Table2[[#This Row],[AWAL]])</f>
        <v/>
      </c>
      <c r="J573" s="13" t="str">
        <f>IF(Table2[[#This Row],[M2A]]="","",SUM(Table2[[#This Row],[M2A]]-Table2[[#This Row],[M2B_h]]))</f>
        <v/>
      </c>
      <c r="L573" s="13" t="str">
        <f>IF(Table2[[#This Row],[M3A]]="","",SUM(Table2[[#This Row],[M3A]]-Table2[[#This Row],[M3B_h]]))</f>
        <v/>
      </c>
      <c r="N573" s="13" t="str">
        <f>IF(Table2[[#This Row],[M4A]]="","",SUM(Table2[[#This Row],[M4A]]-Table2[[#This Row],[M4B_h]]))</f>
        <v/>
      </c>
      <c r="O573" s="15"/>
      <c r="P573" s="15" t="str">
        <f>IF(Table2[[#This Row],[M5A]]="","",SUM(Table2[[#This Row],[M5A]]-Table2[[#This Row],[M5B_h]]))</f>
        <v/>
      </c>
      <c r="Q573" s="15">
        <f>SUM(Table2[[#This Row],[AWAL]],Table2[[#This Row],[M1B]])</f>
        <v>2</v>
      </c>
      <c r="R573" s="15">
        <f>SUM(Table2[[#This Row],[M2B]],Table2[[#This Row],[M2B_h]])</f>
        <v>2</v>
      </c>
      <c r="S573" s="15">
        <f>SUM(Table2[[#This Row],[M3B]],Table2[[#This Row],[M3B_h]])</f>
        <v>2</v>
      </c>
      <c r="T573" s="15">
        <f>SUM(Table2[[#This Row],[M4B]],Table2[[#This Row],[M4B_h]])</f>
        <v>2</v>
      </c>
    </row>
    <row r="574" spans="1:20">
      <c r="A574" s="12">
        <f>IF(Table2[[#This Row],[TT]]&lt;1,"",COUNT($A$2:$A573)+1)</f>
        <v>450</v>
      </c>
      <c r="B574" s="12" t="str">
        <f>LOWER(SUBSTITUTE(SUBSTITUTE(SUBSTITUTE(SUBSTITUTE(SUBSTITUTE(SUBSTITUTE(SUBSTITUTE(SUBSTITUTE(Table2[[#This Row],[NAMA BARANG]]," ",""),"""",""),"-",""),"/",""),"(",""),")",""),"&amp;",""),",",""))</f>
        <v>bpgellexecutive16927773</v>
      </c>
      <c r="C574" s="18" t="s">
        <v>606</v>
      </c>
      <c r="D574" s="19">
        <v>5</v>
      </c>
      <c r="E574" s="19" t="s">
        <v>14</v>
      </c>
      <c r="F574" s="80">
        <f>IF(Table2[[#This Row],[M5B]]="",Table2[[#This Row],[M5B_h]],SUM(Table2[[#This Row],[M5B_h]],Table2[[#This Row],[M5B]]))</f>
        <v>5</v>
      </c>
      <c r="H574" s="13" t="str">
        <f>IF(Table2[[#This Row],[M1A]]="","",Table2[[#This Row],[M1A]]-Table2[[#This Row],[AWAL]])</f>
        <v/>
      </c>
      <c r="J574" s="13" t="str">
        <f>IF(Table2[[#This Row],[M2A]]="","",SUM(Table2[[#This Row],[M2A]]-Table2[[#This Row],[M2B_h]]))</f>
        <v/>
      </c>
      <c r="L574" s="13" t="str">
        <f>IF(Table2[[#This Row],[M3A]]="","",SUM(Table2[[#This Row],[M3A]]-Table2[[#This Row],[M3B_h]]))</f>
        <v/>
      </c>
      <c r="N574" s="13" t="str">
        <f>IF(Table2[[#This Row],[M4A]]="","",SUM(Table2[[#This Row],[M4A]]-Table2[[#This Row],[M4B_h]]))</f>
        <v/>
      </c>
      <c r="O574" s="15"/>
      <c r="P574" s="15" t="str">
        <f>IF(Table2[[#This Row],[M5A]]="","",SUM(Table2[[#This Row],[M5A]]-Table2[[#This Row],[M5B_h]]))</f>
        <v/>
      </c>
      <c r="Q574" s="15">
        <f>SUM(Table2[[#This Row],[AWAL]],Table2[[#This Row],[M1B]])</f>
        <v>5</v>
      </c>
      <c r="R574" s="15">
        <f>SUM(Table2[[#This Row],[M2B]],Table2[[#This Row],[M2B_h]])</f>
        <v>5</v>
      </c>
      <c r="S574" s="15">
        <f>SUM(Table2[[#This Row],[M3B]],Table2[[#This Row],[M3B_h]])</f>
        <v>5</v>
      </c>
      <c r="T574" s="15">
        <f>SUM(Table2[[#This Row],[M4B]],Table2[[#This Row],[M4B_h]])</f>
        <v>5</v>
      </c>
    </row>
    <row r="575" spans="1:20">
      <c r="A575" s="12">
        <f>IF(Table2[[#This Row],[TT]]&lt;1,"",COUNT($A$2:$A574)+1)</f>
        <v>451</v>
      </c>
      <c r="B575" s="12" t="str">
        <f>LOWER(SUBSTITUTE(SUBSTITUTE(SUBSTITUTE(SUBSTITUTE(SUBSTITUTE(SUBSTITUTE(SUBSTITUTE(SUBSTITUTE(Table2[[#This Row],[NAMA BARANG]]," ",""),"""",""),"-",""),"/",""),"(",""),")",""),"&amp;",""),",",""))</f>
        <v>bpgellg2036biru</v>
      </c>
      <c r="C575" s="18" t="s">
        <v>607</v>
      </c>
      <c r="D575" s="19">
        <v>5</v>
      </c>
      <c r="E575" s="19" t="s">
        <v>14</v>
      </c>
      <c r="F575" s="80">
        <f>IF(Table2[[#This Row],[M5B]]="",Table2[[#This Row],[M5B_h]],SUM(Table2[[#This Row],[M5B_h]],Table2[[#This Row],[M5B]]))</f>
        <v>5</v>
      </c>
      <c r="H575" s="13" t="str">
        <f>IF(Table2[[#This Row],[M1A]]="","",Table2[[#This Row],[M1A]]-Table2[[#This Row],[AWAL]])</f>
        <v/>
      </c>
      <c r="J575" s="13" t="str">
        <f>IF(Table2[[#This Row],[M2A]]="","",SUM(Table2[[#This Row],[M2A]]-Table2[[#This Row],[M2B_h]]))</f>
        <v/>
      </c>
      <c r="L575" s="13" t="str">
        <f>IF(Table2[[#This Row],[M3A]]="","",SUM(Table2[[#This Row],[M3A]]-Table2[[#This Row],[M3B_h]]))</f>
        <v/>
      </c>
      <c r="N575" s="13" t="str">
        <f>IF(Table2[[#This Row],[M4A]]="","",SUM(Table2[[#This Row],[M4A]]-Table2[[#This Row],[M4B_h]]))</f>
        <v/>
      </c>
      <c r="O575" s="15"/>
      <c r="P575" s="15" t="str">
        <f>IF(Table2[[#This Row],[M5A]]="","",SUM(Table2[[#This Row],[M5A]]-Table2[[#This Row],[M5B_h]]))</f>
        <v/>
      </c>
      <c r="Q575" s="15">
        <f>SUM(Table2[[#This Row],[AWAL]],Table2[[#This Row],[M1B]])</f>
        <v>5</v>
      </c>
      <c r="R575" s="15">
        <f>SUM(Table2[[#This Row],[M2B]],Table2[[#This Row],[M2B_h]])</f>
        <v>5</v>
      </c>
      <c r="S575" s="15">
        <f>SUM(Table2[[#This Row],[M3B]],Table2[[#This Row],[M3B_h]])</f>
        <v>5</v>
      </c>
      <c r="T575" s="15">
        <f>SUM(Table2[[#This Row],[M4B]],Table2[[#This Row],[M4B_h]])</f>
        <v>5</v>
      </c>
    </row>
    <row r="576" spans="1:20">
      <c r="A576" s="12" t="str">
        <f>IF(Table2[[#This Row],[TT]]&lt;1,"",COUNT($A$2:$A575)+1)</f>
        <v/>
      </c>
      <c r="B576" s="12" t="str">
        <f>LOWER(SUBSTITUTE(SUBSTITUTE(SUBSTITUTE(SUBSTITUTE(SUBSTITUTE(SUBSTITUTE(SUBSTITUTE(SUBSTITUTE(Table2[[#This Row],[NAMA BARANG]]," ",""),"""",""),"-",""),"/",""),"(",""),")",""),"&amp;",""),",",""))</f>
        <v>bpgellglpsq0112w</v>
      </c>
      <c r="C576" s="18" t="s">
        <v>608</v>
      </c>
      <c r="D576" s="19">
        <v>1</v>
      </c>
      <c r="E576" s="19" t="s">
        <v>538</v>
      </c>
      <c r="F576" s="80">
        <f>IF(Table2[[#This Row],[M5B]]="",Table2[[#This Row],[M5B_h]],SUM(Table2[[#This Row],[M5B_h]],Table2[[#This Row],[M5B]]))</f>
        <v>0</v>
      </c>
      <c r="H576" s="13" t="str">
        <f>IF(Table2[[#This Row],[M1A]]="","",Table2[[#This Row],[M1A]]-Table2[[#This Row],[AWAL]])</f>
        <v/>
      </c>
      <c r="J576" s="13" t="str">
        <f>IF(Table2[[#This Row],[M2A]]="","",SUM(Table2[[#This Row],[M2A]]-Table2[[#This Row],[M2B_h]]))</f>
        <v/>
      </c>
      <c r="L576" s="13" t="str">
        <f>IF(Table2[[#This Row],[M3A]]="","",SUM(Table2[[#This Row],[M3A]]-Table2[[#This Row],[M3B_h]]))</f>
        <v/>
      </c>
      <c r="M576" s="13">
        <v>0</v>
      </c>
      <c r="N576" s="13">
        <f>IF(Table2[[#This Row],[M4A]]="","",SUM(Table2[[#This Row],[M4A]]-Table2[[#This Row],[M4B_h]]))</f>
        <v>-1</v>
      </c>
      <c r="O576" s="15"/>
      <c r="P576" s="15" t="str">
        <f>IF(Table2[[#This Row],[M5A]]="","",SUM(Table2[[#This Row],[M5A]]-Table2[[#This Row],[M5B_h]]))</f>
        <v/>
      </c>
      <c r="Q576" s="15">
        <f>SUM(Table2[[#This Row],[AWAL]],Table2[[#This Row],[M1B]])</f>
        <v>1</v>
      </c>
      <c r="R576" s="15">
        <f>SUM(Table2[[#This Row],[M2B]],Table2[[#This Row],[M2B_h]])</f>
        <v>1</v>
      </c>
      <c r="S576" s="15">
        <f>SUM(Table2[[#This Row],[M3B]],Table2[[#This Row],[M3B_h]])</f>
        <v>1</v>
      </c>
      <c r="T576" s="15">
        <f>SUM(Table2[[#This Row],[M4B]],Table2[[#This Row],[M4B_h]])</f>
        <v>0</v>
      </c>
    </row>
    <row r="577" spans="1:20">
      <c r="A577" s="12">
        <f>IF(Table2[[#This Row],[TT]]&lt;1,"",COUNT($A$2:$A576)+1)</f>
        <v>452</v>
      </c>
      <c r="B577" s="12" t="str">
        <f>LOWER(SUBSTITUTE(SUBSTITUTE(SUBSTITUTE(SUBSTITUTE(SUBSTITUTE(SUBSTITUTE(SUBSTITUTE(SUBSTITUTE(Table2[[#This Row],[NAMA BARANG]]," ",""),"""",""),"-",""),"/",""),"(",""),")",""),"&amp;",""),",",""))</f>
        <v>bpgellgp1016gold</v>
      </c>
      <c r="C577" s="18" t="s">
        <v>609</v>
      </c>
      <c r="D577" s="19">
        <v>5</v>
      </c>
      <c r="E577" s="19" t="s">
        <v>14</v>
      </c>
      <c r="F577" s="80">
        <f>IF(Table2[[#This Row],[M5B]]="",Table2[[#This Row],[M5B_h]],SUM(Table2[[#This Row],[M5B_h]],Table2[[#This Row],[M5B]]))</f>
        <v>5</v>
      </c>
      <c r="H577" s="13" t="str">
        <f>IF(Table2[[#This Row],[M1A]]="","",Table2[[#This Row],[M1A]]-Table2[[#This Row],[AWAL]])</f>
        <v/>
      </c>
      <c r="J577" s="13" t="str">
        <f>IF(Table2[[#This Row],[M2A]]="","",SUM(Table2[[#This Row],[M2A]]-Table2[[#This Row],[M2B_h]]))</f>
        <v/>
      </c>
      <c r="L577" s="13" t="str">
        <f>IF(Table2[[#This Row],[M3A]]="","",SUM(Table2[[#This Row],[M3A]]-Table2[[#This Row],[M3B_h]]))</f>
        <v/>
      </c>
      <c r="N577" s="13" t="str">
        <f>IF(Table2[[#This Row],[M4A]]="","",SUM(Table2[[#This Row],[M4A]]-Table2[[#This Row],[M4B_h]]))</f>
        <v/>
      </c>
      <c r="O577" s="15"/>
      <c r="P577" s="15" t="str">
        <f>IF(Table2[[#This Row],[M5A]]="","",SUM(Table2[[#This Row],[M5A]]-Table2[[#This Row],[M5B_h]]))</f>
        <v/>
      </c>
      <c r="Q577" s="15">
        <f>SUM(Table2[[#This Row],[AWAL]],Table2[[#This Row],[M1B]])</f>
        <v>5</v>
      </c>
      <c r="R577" s="15">
        <f>SUM(Table2[[#This Row],[M2B]],Table2[[#This Row],[M2B_h]])</f>
        <v>5</v>
      </c>
      <c r="S577" s="15">
        <f>SUM(Table2[[#This Row],[M3B]],Table2[[#This Row],[M3B_h]])</f>
        <v>5</v>
      </c>
      <c r="T577" s="15">
        <f>SUM(Table2[[#This Row],[M4B]],Table2[[#This Row],[M4B_h]])</f>
        <v>5</v>
      </c>
    </row>
    <row r="578" spans="1:20">
      <c r="A578" s="12">
        <f>IF(Table2[[#This Row],[TT]]&lt;1,"",COUNT($A$2:$A577)+1)</f>
        <v>453</v>
      </c>
      <c r="B578" s="12" t="str">
        <f>LOWER(SUBSTITUTE(SUBSTITUTE(SUBSTITUTE(SUBSTITUTE(SUBSTITUTE(SUBSTITUTE(SUBSTITUTE(SUBSTITUTE(Table2[[#This Row],[NAMA BARANG]]," ",""),"""",""),"-",""),"/",""),"(",""),")",""),"&amp;",""),",",""))</f>
        <v>bpgellgp1016silver</v>
      </c>
      <c r="C578" s="18" t="s">
        <v>610</v>
      </c>
      <c r="D578" s="19">
        <v>4</v>
      </c>
      <c r="E578" s="19" t="s">
        <v>14</v>
      </c>
      <c r="F578" s="80">
        <f>IF(Table2[[#This Row],[M5B]]="",Table2[[#This Row],[M5B_h]],SUM(Table2[[#This Row],[M5B_h]],Table2[[#This Row],[M5B]]))</f>
        <v>4</v>
      </c>
      <c r="H578" s="13" t="str">
        <f>IF(Table2[[#This Row],[M1A]]="","",Table2[[#This Row],[M1A]]-Table2[[#This Row],[AWAL]])</f>
        <v/>
      </c>
      <c r="J578" s="13" t="str">
        <f>IF(Table2[[#This Row],[M2A]]="","",SUM(Table2[[#This Row],[M2A]]-Table2[[#This Row],[M2B_h]]))</f>
        <v/>
      </c>
      <c r="L578" s="13" t="str">
        <f>IF(Table2[[#This Row],[M3A]]="","",SUM(Table2[[#This Row],[M3A]]-Table2[[#This Row],[M3B_h]]))</f>
        <v/>
      </c>
      <c r="N578" s="13" t="str">
        <f>IF(Table2[[#This Row],[M4A]]="","",SUM(Table2[[#This Row],[M4A]]-Table2[[#This Row],[M4B_h]]))</f>
        <v/>
      </c>
      <c r="O578" s="15"/>
      <c r="P578" s="15" t="str">
        <f>IF(Table2[[#This Row],[M5A]]="","",SUM(Table2[[#This Row],[M5A]]-Table2[[#This Row],[M5B_h]]))</f>
        <v/>
      </c>
      <c r="Q578" s="15">
        <f>SUM(Table2[[#This Row],[AWAL]],Table2[[#This Row],[M1B]])</f>
        <v>4</v>
      </c>
      <c r="R578" s="15">
        <f>SUM(Table2[[#This Row],[M2B]],Table2[[#This Row],[M2B_h]])</f>
        <v>4</v>
      </c>
      <c r="S578" s="15">
        <f>SUM(Table2[[#This Row],[M3B]],Table2[[#This Row],[M3B_h]])</f>
        <v>4</v>
      </c>
      <c r="T578" s="15">
        <f>SUM(Table2[[#This Row],[M4B]],Table2[[#This Row],[M4B_h]])</f>
        <v>4</v>
      </c>
    </row>
    <row r="579" spans="1:20">
      <c r="A579" s="12">
        <f>IF(Table2[[#This Row],[TT]]&lt;1,"",COUNT($A$2:$A578)+1)</f>
        <v>454</v>
      </c>
      <c r="B579" s="12" t="str">
        <f>LOWER(SUBSTITUTE(SUBSTITUTE(SUBSTITUTE(SUBSTITUTE(SUBSTITUTE(SUBSTITUTE(SUBSTITUTE(SUBSTITUTE(Table2[[#This Row],[NAMA BARANG]]," ",""),"""",""),"-",""),"/",""),"(",""),")",""),"&amp;",""),",",""))</f>
        <v>bpgellgp956</v>
      </c>
      <c r="C579" s="18" t="s">
        <v>611</v>
      </c>
      <c r="D579" s="19">
        <v>2</v>
      </c>
      <c r="E579" s="19" t="s">
        <v>14</v>
      </c>
      <c r="F579" s="80">
        <f>IF(Table2[[#This Row],[M5B]]="",Table2[[#This Row],[M5B_h]],SUM(Table2[[#This Row],[M5B_h]],Table2[[#This Row],[M5B]]))</f>
        <v>2</v>
      </c>
      <c r="H579" s="13" t="str">
        <f>IF(Table2[[#This Row],[M1A]]="","",Table2[[#This Row],[M1A]]-Table2[[#This Row],[AWAL]])</f>
        <v/>
      </c>
      <c r="J579" s="13" t="str">
        <f>IF(Table2[[#This Row],[M2A]]="","",SUM(Table2[[#This Row],[M2A]]-Table2[[#This Row],[M2B_h]]))</f>
        <v/>
      </c>
      <c r="L579" s="13" t="str">
        <f>IF(Table2[[#This Row],[M3A]]="","",SUM(Table2[[#This Row],[M3A]]-Table2[[#This Row],[M3B_h]]))</f>
        <v/>
      </c>
      <c r="N579" s="13" t="str">
        <f>IF(Table2[[#This Row],[M4A]]="","",SUM(Table2[[#This Row],[M4A]]-Table2[[#This Row],[M4B_h]]))</f>
        <v/>
      </c>
      <c r="O579" s="15"/>
      <c r="P579" s="15" t="str">
        <f>IF(Table2[[#This Row],[M5A]]="","",SUM(Table2[[#This Row],[M5A]]-Table2[[#This Row],[M5B_h]]))</f>
        <v/>
      </c>
      <c r="Q579" s="15">
        <f>SUM(Table2[[#This Row],[AWAL]],Table2[[#This Row],[M1B]])</f>
        <v>2</v>
      </c>
      <c r="R579" s="15">
        <f>SUM(Table2[[#This Row],[M2B]],Table2[[#This Row],[M2B_h]])</f>
        <v>2</v>
      </c>
      <c r="S579" s="15">
        <f>SUM(Table2[[#This Row],[M3B]],Table2[[#This Row],[M3B_h]])</f>
        <v>2</v>
      </c>
      <c r="T579" s="15">
        <f>SUM(Table2[[#This Row],[M4B]],Table2[[#This Row],[M4B_h]])</f>
        <v>2</v>
      </c>
    </row>
    <row r="580" spans="1:20">
      <c r="A580" s="12">
        <f>IF(Table2[[#This Row],[TT]]&lt;1,"",COUNT($A$2:$A579)+1)</f>
        <v>455</v>
      </c>
      <c r="B580" s="12" t="str">
        <f>LOWER(SUBSTITUTE(SUBSTITUTE(SUBSTITUTE(SUBSTITUTE(SUBSTITUTE(SUBSTITUTE(SUBSTITUTE(SUBSTITUTE(Table2[[#This Row],[NAMA BARANG]]," ",""),"""",""),"-",""),"/",""),"(",""),")",""),"&amp;",""),",",""))</f>
        <v>bpgellgp963</v>
      </c>
      <c r="C580" s="18" t="s">
        <v>612</v>
      </c>
      <c r="D580" s="19">
        <v>3</v>
      </c>
      <c r="E580" s="19" t="s">
        <v>14</v>
      </c>
      <c r="F580" s="80">
        <f>IF(Table2[[#This Row],[M5B]]="",Table2[[#This Row],[M5B_h]],SUM(Table2[[#This Row],[M5B_h]],Table2[[#This Row],[M5B]]))</f>
        <v>3</v>
      </c>
      <c r="H580" s="13" t="str">
        <f>IF(Table2[[#This Row],[M1A]]="","",Table2[[#This Row],[M1A]]-Table2[[#This Row],[AWAL]])</f>
        <v/>
      </c>
      <c r="J580" s="13" t="str">
        <f>IF(Table2[[#This Row],[M2A]]="","",SUM(Table2[[#This Row],[M2A]]-Table2[[#This Row],[M2B_h]]))</f>
        <v/>
      </c>
      <c r="L580" s="13" t="str">
        <f>IF(Table2[[#This Row],[M3A]]="","",SUM(Table2[[#This Row],[M3A]]-Table2[[#This Row],[M3B_h]]))</f>
        <v/>
      </c>
      <c r="N580" s="13" t="str">
        <f>IF(Table2[[#This Row],[M4A]]="","",SUM(Table2[[#This Row],[M4A]]-Table2[[#This Row],[M4B_h]]))</f>
        <v/>
      </c>
      <c r="O580" s="15"/>
      <c r="P580" s="15" t="str">
        <f>IF(Table2[[#This Row],[M5A]]="","",SUM(Table2[[#This Row],[M5A]]-Table2[[#This Row],[M5B_h]]))</f>
        <v/>
      </c>
      <c r="Q580" s="15">
        <f>SUM(Table2[[#This Row],[AWAL]],Table2[[#This Row],[M1B]])</f>
        <v>3</v>
      </c>
      <c r="R580" s="15">
        <f>SUM(Table2[[#This Row],[M2B]],Table2[[#This Row],[M2B_h]])</f>
        <v>3</v>
      </c>
      <c r="S580" s="15">
        <f>SUM(Table2[[#This Row],[M3B]],Table2[[#This Row],[M3B_h]])</f>
        <v>3</v>
      </c>
      <c r="T580" s="15">
        <f>SUM(Table2[[#This Row],[M4B]],Table2[[#This Row],[M4B_h]])</f>
        <v>3</v>
      </c>
    </row>
    <row r="581" spans="1:20">
      <c r="A581" s="12">
        <f>IF(Table2[[#This Row],[TT]]&lt;1,"",COUNT($A$2:$A580)+1)</f>
        <v>456</v>
      </c>
      <c r="B581" s="12" t="str">
        <f>LOWER(SUBSTITUTE(SUBSTITUTE(SUBSTITUTE(SUBSTITUTE(SUBSTITUTE(SUBSTITUTE(SUBSTITUTE(SUBSTITUTE(Table2[[#This Row],[NAMA BARANG]]," ",""),"""",""),"-",""),"/",""),"(",""),")",""),"&amp;",""),",",""))</f>
        <v>bpgellgramatah15h213</v>
      </c>
      <c r="C581" s="18" t="s">
        <v>613</v>
      </c>
      <c r="D581" s="19">
        <v>18</v>
      </c>
      <c r="E581" s="19" t="s">
        <v>14</v>
      </c>
      <c r="F581" s="80">
        <f>IF(Table2[[#This Row],[M5B]]="",Table2[[#This Row],[M5B_h]],SUM(Table2[[#This Row],[M5B_h]],Table2[[#This Row],[M5B]]))</f>
        <v>18</v>
      </c>
      <c r="H581" s="13" t="str">
        <f>IF(Table2[[#This Row],[M1A]]="","",Table2[[#This Row],[M1A]]-Table2[[#This Row],[AWAL]])</f>
        <v/>
      </c>
      <c r="J581" s="13" t="str">
        <f>IF(Table2[[#This Row],[M2A]]="","",SUM(Table2[[#This Row],[M2A]]-Table2[[#This Row],[M2B_h]]))</f>
        <v/>
      </c>
      <c r="L581" s="13" t="str">
        <f>IF(Table2[[#This Row],[M3A]]="","",SUM(Table2[[#This Row],[M3A]]-Table2[[#This Row],[M3B_h]]))</f>
        <v/>
      </c>
      <c r="N581" s="13" t="str">
        <f>IF(Table2[[#This Row],[M4A]]="","",SUM(Table2[[#This Row],[M4A]]-Table2[[#This Row],[M4B_h]]))</f>
        <v/>
      </c>
      <c r="O581" s="15"/>
      <c r="P581" s="15" t="str">
        <f>IF(Table2[[#This Row],[M5A]]="","",SUM(Table2[[#This Row],[M5A]]-Table2[[#This Row],[M5B_h]]))</f>
        <v/>
      </c>
      <c r="Q581" s="15">
        <f>SUM(Table2[[#This Row],[AWAL]],Table2[[#This Row],[M1B]])</f>
        <v>18</v>
      </c>
      <c r="R581" s="15">
        <f>SUM(Table2[[#This Row],[M2B]],Table2[[#This Row],[M2B_h]])</f>
        <v>18</v>
      </c>
      <c r="S581" s="15">
        <f>SUM(Table2[[#This Row],[M3B]],Table2[[#This Row],[M3B_h]])</f>
        <v>18</v>
      </c>
      <c r="T581" s="15">
        <f>SUM(Table2[[#This Row],[M4B]],Table2[[#This Row],[M4B_h]])</f>
        <v>18</v>
      </c>
    </row>
    <row r="582" spans="1:20">
      <c r="A582" s="12">
        <f>IF(Table2[[#This Row],[TT]]&lt;1,"",COUNT($A$2:$A581)+1)</f>
        <v>457</v>
      </c>
      <c r="B582" s="12" t="str">
        <f>LOWER(SUBSTITUTE(SUBSTITUTE(SUBSTITUTE(SUBSTITUTE(SUBSTITUTE(SUBSTITUTE(SUBSTITUTE(SUBSTITUTE(Table2[[#This Row],[NAMA BARANG]]," ",""),"""",""),"-",""),"/",""),"(",""),")",""),"&amp;",""),",",""))</f>
        <v>bpgellgramatah5</v>
      </c>
      <c r="C582" s="18" t="s">
        <v>614</v>
      </c>
      <c r="D582" s="19">
        <v>5</v>
      </c>
      <c r="E582" s="19" t="s">
        <v>14</v>
      </c>
      <c r="F582" s="80">
        <f>IF(Table2[[#This Row],[M5B]]="",Table2[[#This Row],[M5B_h]],SUM(Table2[[#This Row],[M5B_h]],Table2[[#This Row],[M5B]]))</f>
        <v>5</v>
      </c>
      <c r="H582" s="13" t="str">
        <f>IF(Table2[[#This Row],[M1A]]="","",Table2[[#This Row],[M1A]]-Table2[[#This Row],[AWAL]])</f>
        <v/>
      </c>
      <c r="J582" s="13" t="str">
        <f>IF(Table2[[#This Row],[M2A]]="","",SUM(Table2[[#This Row],[M2A]]-Table2[[#This Row],[M2B_h]]))</f>
        <v/>
      </c>
      <c r="L582" s="13" t="str">
        <f>IF(Table2[[#This Row],[M3A]]="","",SUM(Table2[[#This Row],[M3A]]-Table2[[#This Row],[M3B_h]]))</f>
        <v/>
      </c>
      <c r="N582" s="13" t="str">
        <f>IF(Table2[[#This Row],[M4A]]="","",SUM(Table2[[#This Row],[M4A]]-Table2[[#This Row],[M4B_h]]))</f>
        <v/>
      </c>
      <c r="O582" s="15"/>
      <c r="P582" s="15" t="str">
        <f>IF(Table2[[#This Row],[M5A]]="","",SUM(Table2[[#This Row],[M5A]]-Table2[[#This Row],[M5B_h]]))</f>
        <v/>
      </c>
      <c r="Q582" s="15">
        <f>SUM(Table2[[#This Row],[AWAL]],Table2[[#This Row],[M1B]])</f>
        <v>5</v>
      </c>
      <c r="R582" s="15">
        <f>SUM(Table2[[#This Row],[M2B]],Table2[[#This Row],[M2B_h]])</f>
        <v>5</v>
      </c>
      <c r="S582" s="15">
        <f>SUM(Table2[[#This Row],[M3B]],Table2[[#This Row],[M3B_h]])</f>
        <v>5</v>
      </c>
      <c r="T582" s="15">
        <f>SUM(Table2[[#This Row],[M4B]],Table2[[#This Row],[M4B_h]])</f>
        <v>5</v>
      </c>
    </row>
    <row r="583" spans="1:20">
      <c r="A583" s="12">
        <f>IF(Table2[[#This Row],[TT]]&lt;1,"",COUNT($A$2:$A582)+1)</f>
        <v>458</v>
      </c>
      <c r="B583" s="12" t="str">
        <f>LOWER(SUBSTITUTE(SUBSTITUTE(SUBSTITUTE(SUBSTITUTE(SUBSTITUTE(SUBSTITUTE(SUBSTITUTE(SUBSTITUTE(Table2[[#This Row],[NAMA BARANG]]," ",""),"""",""),"-",""),"/",""),"(",""),")",""),"&amp;",""),",",""))</f>
        <v>bpgellhbk510</v>
      </c>
      <c r="C583" s="18" t="s">
        <v>615</v>
      </c>
      <c r="D583" s="19">
        <v>7</v>
      </c>
      <c r="E583" s="19" t="s">
        <v>14</v>
      </c>
      <c r="F583" s="80">
        <f>IF(Table2[[#This Row],[M5B]]="",Table2[[#This Row],[M5B_h]],SUM(Table2[[#This Row],[M5B_h]],Table2[[#This Row],[M5B]]))</f>
        <v>7</v>
      </c>
      <c r="H583" s="13" t="str">
        <f>IF(Table2[[#This Row],[M1A]]="","",Table2[[#This Row],[M1A]]-Table2[[#This Row],[AWAL]])</f>
        <v/>
      </c>
      <c r="J583" s="13" t="str">
        <f>IF(Table2[[#This Row],[M2A]]="","",SUM(Table2[[#This Row],[M2A]]-Table2[[#This Row],[M2B_h]]))</f>
        <v/>
      </c>
      <c r="L583" s="13" t="str">
        <f>IF(Table2[[#This Row],[M3A]]="","",SUM(Table2[[#This Row],[M3A]]-Table2[[#This Row],[M3B_h]]))</f>
        <v/>
      </c>
      <c r="N583" s="13" t="str">
        <f>IF(Table2[[#This Row],[M4A]]="","",SUM(Table2[[#This Row],[M4A]]-Table2[[#This Row],[M4B_h]]))</f>
        <v/>
      </c>
      <c r="O583" s="15"/>
      <c r="P583" s="15" t="str">
        <f>IF(Table2[[#This Row],[M5A]]="","",SUM(Table2[[#This Row],[M5A]]-Table2[[#This Row],[M5B_h]]))</f>
        <v/>
      </c>
      <c r="Q583" s="15">
        <f>SUM(Table2[[#This Row],[AWAL]],Table2[[#This Row],[M1B]])</f>
        <v>7</v>
      </c>
      <c r="R583" s="15">
        <f>SUM(Table2[[#This Row],[M2B]],Table2[[#This Row],[M2B_h]])</f>
        <v>7</v>
      </c>
      <c r="S583" s="15">
        <f>SUM(Table2[[#This Row],[M3B]],Table2[[#This Row],[M3B_h]])</f>
        <v>7</v>
      </c>
      <c r="T583" s="15">
        <f>SUM(Table2[[#This Row],[M4B]],Table2[[#This Row],[M4B_h]])</f>
        <v>7</v>
      </c>
    </row>
    <row r="584" spans="1:20">
      <c r="A584" s="12">
        <f>IF(Table2[[#This Row],[TT]]&lt;1,"",COUNT($A$2:$A583)+1)</f>
        <v>459</v>
      </c>
      <c r="B584" s="12" t="str">
        <f>LOWER(SUBSTITUTE(SUBSTITUTE(SUBSTITUTE(SUBSTITUTE(SUBSTITUTE(SUBSTITUTE(SUBSTITUTE(SUBSTITUTE(Table2[[#This Row],[NAMA BARANG]]," ",""),"""",""),"-",""),"/",""),"(",""),")",""),"&amp;",""),",",""))</f>
        <v>bpgellhs1215</v>
      </c>
      <c r="C584" s="18" t="s">
        <v>616</v>
      </c>
      <c r="D584" s="19">
        <v>2</v>
      </c>
      <c r="E584" s="19" t="s">
        <v>14</v>
      </c>
      <c r="F584" s="80">
        <f>IF(Table2[[#This Row],[M5B]]="",Table2[[#This Row],[M5B_h]],SUM(Table2[[#This Row],[M5B_h]],Table2[[#This Row],[M5B]]))</f>
        <v>2</v>
      </c>
      <c r="H584" s="13" t="str">
        <f>IF(Table2[[#This Row],[M1A]]="","",Table2[[#This Row],[M1A]]-Table2[[#This Row],[AWAL]])</f>
        <v/>
      </c>
      <c r="J584" s="13" t="str">
        <f>IF(Table2[[#This Row],[M2A]]="","",SUM(Table2[[#This Row],[M2A]]-Table2[[#This Row],[M2B_h]]))</f>
        <v/>
      </c>
      <c r="L584" s="13" t="str">
        <f>IF(Table2[[#This Row],[M3A]]="","",SUM(Table2[[#This Row],[M3A]]-Table2[[#This Row],[M3B_h]]))</f>
        <v/>
      </c>
      <c r="N584" s="13" t="str">
        <f>IF(Table2[[#This Row],[M4A]]="","",SUM(Table2[[#This Row],[M4A]]-Table2[[#This Row],[M4B_h]]))</f>
        <v/>
      </c>
      <c r="O584" s="15"/>
      <c r="P584" s="15" t="str">
        <f>IF(Table2[[#This Row],[M5A]]="","",SUM(Table2[[#This Row],[M5A]]-Table2[[#This Row],[M5B_h]]))</f>
        <v/>
      </c>
      <c r="Q584" s="15">
        <f>SUM(Table2[[#This Row],[AWAL]],Table2[[#This Row],[M1B]])</f>
        <v>2</v>
      </c>
      <c r="R584" s="15">
        <f>SUM(Table2[[#This Row],[M2B]],Table2[[#This Row],[M2B_h]])</f>
        <v>2</v>
      </c>
      <c r="S584" s="15">
        <f>SUM(Table2[[#This Row],[M3B]],Table2[[#This Row],[M3B_h]])</f>
        <v>2</v>
      </c>
      <c r="T584" s="15">
        <f>SUM(Table2[[#This Row],[M4B]],Table2[[#This Row],[M4B_h]])</f>
        <v>2</v>
      </c>
    </row>
    <row r="585" spans="1:20">
      <c r="A585" s="12">
        <f>IF(Table2[[#This Row],[TT]]&lt;1,"",COUNT($A$2:$A584)+1)</f>
        <v>460</v>
      </c>
      <c r="B585" s="12" t="str">
        <f>LOWER(SUBSTITUTE(SUBSTITUTE(SUBSTITUTE(SUBSTITUTE(SUBSTITUTE(SUBSTITUTE(SUBSTITUTE(SUBSTITUTE(Table2[[#This Row],[NAMA BARANG]]," ",""),"""",""),"-",""),"/",""),"(",""),")",""),"&amp;",""),",",""))</f>
        <v>bpgelljd.860mmoro70</v>
      </c>
      <c r="C585" s="18" t="s">
        <v>617</v>
      </c>
      <c r="D585" s="19">
        <v>10</v>
      </c>
      <c r="E585" s="19" t="s">
        <v>67</v>
      </c>
      <c r="F585" s="80">
        <f>IF(Table2[[#This Row],[M5B]]="",Table2[[#This Row],[M5B_h]],SUM(Table2[[#This Row],[M5B_h]],Table2[[#This Row],[M5B]]))</f>
        <v>10</v>
      </c>
      <c r="H585" s="13" t="str">
        <f>IF(Table2[[#This Row],[M1A]]="","",Table2[[#This Row],[M1A]]-Table2[[#This Row],[AWAL]])</f>
        <v/>
      </c>
      <c r="J585" s="13" t="str">
        <f>IF(Table2[[#This Row],[M2A]]="","",SUM(Table2[[#This Row],[M2A]]-Table2[[#This Row],[M2B_h]]))</f>
        <v/>
      </c>
      <c r="L585" s="13" t="str">
        <f>IF(Table2[[#This Row],[M3A]]="","",SUM(Table2[[#This Row],[M3A]]-Table2[[#This Row],[M3B_h]]))</f>
        <v/>
      </c>
      <c r="N585" s="13" t="str">
        <f>IF(Table2[[#This Row],[M4A]]="","",SUM(Table2[[#This Row],[M4A]]-Table2[[#This Row],[M4B_h]]))</f>
        <v/>
      </c>
      <c r="O585" s="15"/>
      <c r="P585" s="15" t="str">
        <f>IF(Table2[[#This Row],[M5A]]="","",SUM(Table2[[#This Row],[M5A]]-Table2[[#This Row],[M5B_h]]))</f>
        <v/>
      </c>
      <c r="Q585" s="15">
        <f>SUM(Table2[[#This Row],[AWAL]],Table2[[#This Row],[M1B]])</f>
        <v>10</v>
      </c>
      <c r="R585" s="15">
        <f>SUM(Table2[[#This Row],[M2B]],Table2[[#This Row],[M2B_h]])</f>
        <v>10</v>
      </c>
      <c r="S585" s="15">
        <f>SUM(Table2[[#This Row],[M3B]],Table2[[#This Row],[M3B_h]])</f>
        <v>10</v>
      </c>
      <c r="T585" s="15">
        <f>SUM(Table2[[#This Row],[M4B]],Table2[[#This Row],[M4B_h]])</f>
        <v>10</v>
      </c>
    </row>
    <row r="586" spans="1:20">
      <c r="A586" s="12">
        <f>IF(Table2[[#This Row],[TT]]&lt;1,"",COUNT($A$2:$A585)+1)</f>
        <v>461</v>
      </c>
      <c r="B586" s="12" t="str">
        <f>LOWER(SUBSTITUTE(SUBSTITUTE(SUBSTITUTE(SUBSTITUTE(SUBSTITUTE(SUBSTITUTE(SUBSTITUTE(SUBSTITUTE(Table2[[#This Row],[NAMA BARANG]]," ",""),"""",""),"-",""),"/",""),"(",""),")",""),"&amp;",""),",",""))</f>
        <v>bpgelljiausue8color1set=8pc</v>
      </c>
      <c r="C586" s="18" t="s">
        <v>618</v>
      </c>
      <c r="D586" s="19">
        <v>3</v>
      </c>
      <c r="E586" s="19" t="s">
        <v>619</v>
      </c>
      <c r="F586" s="80">
        <f>IF(Table2[[#This Row],[M5B]]="",Table2[[#This Row],[M5B_h]],SUM(Table2[[#This Row],[M5B_h]],Table2[[#This Row],[M5B]]))</f>
        <v>3</v>
      </c>
      <c r="H586" s="13" t="str">
        <f>IF(Table2[[#This Row],[M1A]]="","",Table2[[#This Row],[M1A]]-Table2[[#This Row],[AWAL]])</f>
        <v/>
      </c>
      <c r="J586" s="13" t="str">
        <f>IF(Table2[[#This Row],[M2A]]="","",SUM(Table2[[#This Row],[M2A]]-Table2[[#This Row],[M2B_h]]))</f>
        <v/>
      </c>
      <c r="L586" s="13" t="str">
        <f>IF(Table2[[#This Row],[M3A]]="","",SUM(Table2[[#This Row],[M3A]]-Table2[[#This Row],[M3B_h]]))</f>
        <v/>
      </c>
      <c r="N586" s="13" t="str">
        <f>IF(Table2[[#This Row],[M4A]]="","",SUM(Table2[[#This Row],[M4A]]-Table2[[#This Row],[M4B_h]]))</f>
        <v/>
      </c>
      <c r="O586" s="15"/>
      <c r="P586" s="15" t="str">
        <f>IF(Table2[[#This Row],[M5A]]="","",SUM(Table2[[#This Row],[M5A]]-Table2[[#This Row],[M5B_h]]))</f>
        <v/>
      </c>
      <c r="Q586" s="15">
        <f>SUM(Table2[[#This Row],[AWAL]],Table2[[#This Row],[M1B]])</f>
        <v>3</v>
      </c>
      <c r="R586" s="15">
        <f>SUM(Table2[[#This Row],[M2B]],Table2[[#This Row],[M2B_h]])</f>
        <v>3</v>
      </c>
      <c r="S586" s="15">
        <f>SUM(Table2[[#This Row],[M3B]],Table2[[#This Row],[M3B_h]])</f>
        <v>3</v>
      </c>
      <c r="T586" s="15">
        <f>SUM(Table2[[#This Row],[M4B]],Table2[[#This Row],[M4B_h]])</f>
        <v>3</v>
      </c>
    </row>
    <row r="587" spans="1:20">
      <c r="A587" s="12">
        <f>IF(Table2[[#This Row],[TT]]&lt;1,"",COUNT($A$2:$A586)+1)</f>
        <v>462</v>
      </c>
      <c r="B587" s="12" t="str">
        <f>LOWER(SUBSTITUTE(SUBSTITUTE(SUBSTITUTE(SUBSTITUTE(SUBSTITUTE(SUBSTITUTE(SUBSTITUTE(SUBSTITUTE(Table2[[#This Row],[NAMA BARANG]]," ",""),"""",""),"-",""),"/",""),"(",""),")",""),"&amp;",""),",",""))</f>
        <v>bpgellk593</v>
      </c>
      <c r="C587" s="18" t="s">
        <v>620</v>
      </c>
      <c r="D587" s="19">
        <v>28</v>
      </c>
      <c r="E587" s="19" t="s">
        <v>14</v>
      </c>
      <c r="F587" s="80">
        <f>IF(Table2[[#This Row],[M5B]]="",Table2[[#This Row],[M5B_h]],SUM(Table2[[#This Row],[M5B_h]],Table2[[#This Row],[M5B]]))</f>
        <v>27</v>
      </c>
      <c r="H587" s="13" t="str">
        <f>IF(Table2[[#This Row],[M1A]]="","",Table2[[#This Row],[M1A]]-Table2[[#This Row],[AWAL]])</f>
        <v/>
      </c>
      <c r="J587" s="13" t="str">
        <f>IF(Table2[[#This Row],[M2A]]="","",SUM(Table2[[#This Row],[M2A]]-Table2[[#This Row],[M2B_h]]))</f>
        <v/>
      </c>
      <c r="K587" s="13">
        <v>27</v>
      </c>
      <c r="L587" s="13">
        <f>IF(Table2[[#This Row],[M3A]]="","",SUM(Table2[[#This Row],[M3A]]-Table2[[#This Row],[M3B_h]]))</f>
        <v>-1</v>
      </c>
      <c r="N587" s="13" t="str">
        <f>IF(Table2[[#This Row],[M4A]]="","",SUM(Table2[[#This Row],[M4A]]-Table2[[#This Row],[M4B_h]]))</f>
        <v/>
      </c>
      <c r="O587" s="15"/>
      <c r="P587" s="15" t="str">
        <f>IF(Table2[[#This Row],[M5A]]="","",SUM(Table2[[#This Row],[M5A]]-Table2[[#This Row],[M5B_h]]))</f>
        <v/>
      </c>
      <c r="Q587" s="15">
        <f>SUM(Table2[[#This Row],[AWAL]],Table2[[#This Row],[M1B]])</f>
        <v>28</v>
      </c>
      <c r="R587" s="15">
        <f>SUM(Table2[[#This Row],[M2B]],Table2[[#This Row],[M2B_h]])</f>
        <v>28</v>
      </c>
      <c r="S587" s="15">
        <f>SUM(Table2[[#This Row],[M3B]],Table2[[#This Row],[M3B_h]])</f>
        <v>27</v>
      </c>
      <c r="T587" s="15">
        <f>SUM(Table2[[#This Row],[M4B]],Table2[[#This Row],[M4B_h]])</f>
        <v>27</v>
      </c>
    </row>
    <row r="588" spans="1:20">
      <c r="A588" s="12">
        <f>IF(Table2[[#This Row],[TT]]&lt;1,"",COUNT($A$2:$A587)+1)</f>
        <v>463</v>
      </c>
      <c r="B588" s="12" t="str">
        <f>LOWER(SUBSTITUTE(SUBSTITUTE(SUBSTITUTE(SUBSTITUTE(SUBSTITUTE(SUBSTITUTE(SUBSTITUTE(SUBSTITUTE(Table2[[#This Row],[NAMA BARANG]]," ",""),"""",""),"-",""),"/",""),"(",""),")",""),"&amp;",""),",",""))</f>
        <v>bpgellmicrotop808ht</v>
      </c>
      <c r="C588" s="18" t="s">
        <v>621</v>
      </c>
      <c r="D588" s="19">
        <v>6</v>
      </c>
      <c r="E588" s="19" t="s">
        <v>121</v>
      </c>
      <c r="F588" s="80">
        <f>IF(Table2[[#This Row],[M5B]]="",Table2[[#This Row],[M5B_h]],SUM(Table2[[#This Row],[M5B_h]],Table2[[#This Row],[M5B]]))</f>
        <v>6</v>
      </c>
      <c r="H588" s="13" t="str">
        <f>IF(Table2[[#This Row],[M1A]]="","",Table2[[#This Row],[M1A]]-Table2[[#This Row],[AWAL]])</f>
        <v/>
      </c>
      <c r="J588" s="13" t="str">
        <f>IF(Table2[[#This Row],[M2A]]="","",SUM(Table2[[#This Row],[M2A]]-Table2[[#This Row],[M2B_h]]))</f>
        <v/>
      </c>
      <c r="L588" s="13" t="str">
        <f>IF(Table2[[#This Row],[M3A]]="","",SUM(Table2[[#This Row],[M3A]]-Table2[[#This Row],[M3B_h]]))</f>
        <v/>
      </c>
      <c r="N588" s="13" t="str">
        <f>IF(Table2[[#This Row],[M4A]]="","",SUM(Table2[[#This Row],[M4A]]-Table2[[#This Row],[M4B_h]]))</f>
        <v/>
      </c>
      <c r="O588" s="15"/>
      <c r="P588" s="15" t="str">
        <f>IF(Table2[[#This Row],[M5A]]="","",SUM(Table2[[#This Row],[M5A]]-Table2[[#This Row],[M5B_h]]))</f>
        <v/>
      </c>
      <c r="Q588" s="15">
        <f>SUM(Table2[[#This Row],[AWAL]],Table2[[#This Row],[M1B]])</f>
        <v>6</v>
      </c>
      <c r="R588" s="15">
        <f>SUM(Table2[[#This Row],[M2B]],Table2[[#This Row],[M2B_h]])</f>
        <v>6</v>
      </c>
      <c r="S588" s="15">
        <f>SUM(Table2[[#This Row],[M3B]],Table2[[#This Row],[M3B_h]])</f>
        <v>6</v>
      </c>
      <c r="T588" s="15">
        <f>SUM(Table2[[#This Row],[M4B]],Table2[[#This Row],[M4B_h]])</f>
        <v>6</v>
      </c>
    </row>
    <row r="589" spans="1:20">
      <c r="A589" s="12">
        <f>IF(Table2[[#This Row],[TT]]&lt;1,"",COUNT($A$2:$A588)+1)</f>
        <v>464</v>
      </c>
      <c r="B589" s="12" t="str">
        <f>LOWER(SUBSTITUTE(SUBSTITUTE(SUBSTITUTE(SUBSTITUTE(SUBSTITUTE(SUBSTITUTE(SUBSTITUTE(SUBSTITUTE(Table2[[#This Row],[NAMA BARANG]]," ",""),"""",""),"-",""),"/",""),"(",""),")",""),"&amp;",""),",",""))</f>
        <v>bpgellmp10124</v>
      </c>
      <c r="C589" s="18" t="s">
        <v>622</v>
      </c>
      <c r="D589" s="19">
        <v>4</v>
      </c>
      <c r="E589" s="19" t="s">
        <v>14</v>
      </c>
      <c r="F589" s="80">
        <f>IF(Table2[[#This Row],[M5B]]="",Table2[[#This Row],[M5B_h]],SUM(Table2[[#This Row],[M5B_h]],Table2[[#This Row],[M5B]]))</f>
        <v>4</v>
      </c>
      <c r="H589" s="13" t="str">
        <f>IF(Table2[[#This Row],[M1A]]="","",Table2[[#This Row],[M1A]]-Table2[[#This Row],[AWAL]])</f>
        <v/>
      </c>
      <c r="J589" s="13" t="str">
        <f>IF(Table2[[#This Row],[M2A]]="","",SUM(Table2[[#This Row],[M2A]]-Table2[[#This Row],[M2B_h]]))</f>
        <v/>
      </c>
      <c r="L589" s="13" t="str">
        <f>IF(Table2[[#This Row],[M3A]]="","",SUM(Table2[[#This Row],[M3A]]-Table2[[#This Row],[M3B_h]]))</f>
        <v/>
      </c>
      <c r="N589" s="13" t="str">
        <f>IF(Table2[[#This Row],[M4A]]="","",SUM(Table2[[#This Row],[M4A]]-Table2[[#This Row],[M4B_h]]))</f>
        <v/>
      </c>
      <c r="O589" s="15"/>
      <c r="P589" s="15" t="str">
        <f>IF(Table2[[#This Row],[M5A]]="","",SUM(Table2[[#This Row],[M5A]]-Table2[[#This Row],[M5B_h]]))</f>
        <v/>
      </c>
      <c r="Q589" s="15">
        <f>SUM(Table2[[#This Row],[AWAL]],Table2[[#This Row],[M1B]])</f>
        <v>4</v>
      </c>
      <c r="R589" s="15">
        <f>SUM(Table2[[#This Row],[M2B]],Table2[[#This Row],[M2B_h]])</f>
        <v>4</v>
      </c>
      <c r="S589" s="15">
        <f>SUM(Table2[[#This Row],[M3B]],Table2[[#This Row],[M3B_h]])</f>
        <v>4</v>
      </c>
      <c r="T589" s="15">
        <f>SUM(Table2[[#This Row],[M4B]],Table2[[#This Row],[M4B_h]])</f>
        <v>4</v>
      </c>
    </row>
    <row r="590" spans="1:20">
      <c r="A590" s="12">
        <f>IF(Table2[[#This Row],[TT]]&lt;1,"",COUNT($A$2:$A589)+1)</f>
        <v>465</v>
      </c>
      <c r="B590" s="12" t="str">
        <f>LOWER(SUBSTITUTE(SUBSTITUTE(SUBSTITUTE(SUBSTITUTE(SUBSTITUTE(SUBSTITUTE(SUBSTITUTE(SUBSTITUTE(Table2[[#This Row],[NAMA BARANG]]," ",""),"""",""),"-",""),"/",""),"(",""),")",""),"&amp;",""),",",""))</f>
        <v>bpgellmp1118</v>
      </c>
      <c r="C590" s="18" t="s">
        <v>623</v>
      </c>
      <c r="D590" s="19">
        <v>5</v>
      </c>
      <c r="E590" s="19" t="s">
        <v>14</v>
      </c>
      <c r="F590" s="80">
        <f>IF(Table2[[#This Row],[M5B]]="",Table2[[#This Row],[M5B_h]],SUM(Table2[[#This Row],[M5B_h]],Table2[[#This Row],[M5B]]))</f>
        <v>5</v>
      </c>
      <c r="H590" s="13" t="str">
        <f>IF(Table2[[#This Row],[M1A]]="","",Table2[[#This Row],[M1A]]-Table2[[#This Row],[AWAL]])</f>
        <v/>
      </c>
      <c r="J590" s="13" t="str">
        <f>IF(Table2[[#This Row],[M2A]]="","",SUM(Table2[[#This Row],[M2A]]-Table2[[#This Row],[M2B_h]]))</f>
        <v/>
      </c>
      <c r="L590" s="13" t="str">
        <f>IF(Table2[[#This Row],[M3A]]="","",SUM(Table2[[#This Row],[M3A]]-Table2[[#This Row],[M3B_h]]))</f>
        <v/>
      </c>
      <c r="N590" s="13" t="str">
        <f>IF(Table2[[#This Row],[M4A]]="","",SUM(Table2[[#This Row],[M4A]]-Table2[[#This Row],[M4B_h]]))</f>
        <v/>
      </c>
      <c r="O590" s="15"/>
      <c r="P590" s="15" t="str">
        <f>IF(Table2[[#This Row],[M5A]]="","",SUM(Table2[[#This Row],[M5A]]-Table2[[#This Row],[M5B_h]]))</f>
        <v/>
      </c>
      <c r="Q590" s="15">
        <f>SUM(Table2[[#This Row],[AWAL]],Table2[[#This Row],[M1B]])</f>
        <v>5</v>
      </c>
      <c r="R590" s="15">
        <f>SUM(Table2[[#This Row],[M2B]],Table2[[#This Row],[M2B_h]])</f>
        <v>5</v>
      </c>
      <c r="S590" s="15">
        <f>SUM(Table2[[#This Row],[M3B]],Table2[[#This Row],[M3B_h]])</f>
        <v>5</v>
      </c>
      <c r="T590" s="15">
        <f>SUM(Table2[[#This Row],[M4B]],Table2[[#This Row],[M4B_h]])</f>
        <v>5</v>
      </c>
    </row>
    <row r="591" spans="1:20">
      <c r="A591" s="12">
        <f>IF(Table2[[#This Row],[TT]]&lt;1,"",COUNT($A$2:$A590)+1)</f>
        <v>466</v>
      </c>
      <c r="B591" s="12" t="str">
        <f>LOWER(SUBSTITUTE(SUBSTITUTE(SUBSTITUTE(SUBSTITUTE(SUBSTITUTE(SUBSTITUTE(SUBSTITUTE(SUBSTITUTE(Table2[[#This Row],[NAMA BARANG]]," ",""),"""",""),"-",""),"/",""),"(",""),")",""),"&amp;",""),",",""))</f>
        <v>bpgellnatto88551x48</v>
      </c>
      <c r="C591" s="18" t="s">
        <v>624</v>
      </c>
      <c r="D591" s="19">
        <v>3</v>
      </c>
      <c r="E591" s="19" t="s">
        <v>14</v>
      </c>
      <c r="F591" s="80">
        <f>IF(Table2[[#This Row],[M5B]]="",Table2[[#This Row],[M5B_h]],SUM(Table2[[#This Row],[M5B_h]],Table2[[#This Row],[M5B]]))</f>
        <v>3</v>
      </c>
      <c r="H591" s="13" t="str">
        <f>IF(Table2[[#This Row],[M1A]]="","",Table2[[#This Row],[M1A]]-Table2[[#This Row],[AWAL]])</f>
        <v/>
      </c>
      <c r="J591" s="13" t="str">
        <f>IF(Table2[[#This Row],[M2A]]="","",SUM(Table2[[#This Row],[M2A]]-Table2[[#This Row],[M2B_h]]))</f>
        <v/>
      </c>
      <c r="L591" s="13" t="str">
        <f>IF(Table2[[#This Row],[M3A]]="","",SUM(Table2[[#This Row],[M3A]]-Table2[[#This Row],[M3B_h]]))</f>
        <v/>
      </c>
      <c r="N591" s="13" t="str">
        <f>IF(Table2[[#This Row],[M4A]]="","",SUM(Table2[[#This Row],[M4A]]-Table2[[#This Row],[M4B_h]]))</f>
        <v/>
      </c>
      <c r="O591" s="15"/>
      <c r="P591" s="15" t="str">
        <f>IF(Table2[[#This Row],[M5A]]="","",SUM(Table2[[#This Row],[M5A]]-Table2[[#This Row],[M5B_h]]))</f>
        <v/>
      </c>
      <c r="Q591" s="15">
        <f>SUM(Table2[[#This Row],[AWAL]],Table2[[#This Row],[M1B]])</f>
        <v>3</v>
      </c>
      <c r="R591" s="15">
        <f>SUM(Table2[[#This Row],[M2B]],Table2[[#This Row],[M2B_h]])</f>
        <v>3</v>
      </c>
      <c r="S591" s="15">
        <f>SUM(Table2[[#This Row],[M3B]],Table2[[#This Row],[M3B_h]])</f>
        <v>3</v>
      </c>
      <c r="T591" s="15">
        <f>SUM(Table2[[#This Row],[M4B]],Table2[[#This Row],[M4B_h]])</f>
        <v>3</v>
      </c>
    </row>
    <row r="592" spans="1:20">
      <c r="A592" s="12">
        <f>IF(Table2[[#This Row],[TT]]&lt;1,"",COUNT($A$2:$A591)+1)</f>
        <v>467</v>
      </c>
      <c r="B592" s="12" t="str">
        <f>LOWER(SUBSTITUTE(SUBSTITUTE(SUBSTITUTE(SUBSTITUTE(SUBSTITUTE(SUBSTITUTE(SUBSTITUTE(SUBSTITUTE(Table2[[#This Row],[NAMA BARANG]]," ",""),"""",""),"-",""),"/",""),"(",""),")",""),"&amp;",""),",",""))</f>
        <v>bpgellpong2merah1dos=20</v>
      </c>
      <c r="C592" s="18" t="s">
        <v>625</v>
      </c>
      <c r="D592" s="19">
        <v>4</v>
      </c>
      <c r="E592" s="19" t="s">
        <v>626</v>
      </c>
      <c r="F592" s="80">
        <f>IF(Table2[[#This Row],[M5B]]="",Table2[[#This Row],[M5B_h]],SUM(Table2[[#This Row],[M5B_h]],Table2[[#This Row],[M5B]]))</f>
        <v>4</v>
      </c>
      <c r="H592" s="13" t="str">
        <f>IF(Table2[[#This Row],[M1A]]="","",Table2[[#This Row],[M1A]]-Table2[[#This Row],[AWAL]])</f>
        <v/>
      </c>
      <c r="J592" s="13" t="str">
        <f>IF(Table2[[#This Row],[M2A]]="","",SUM(Table2[[#This Row],[M2A]]-Table2[[#This Row],[M2B_h]]))</f>
        <v/>
      </c>
      <c r="L592" s="13" t="str">
        <f>IF(Table2[[#This Row],[M3A]]="","",SUM(Table2[[#This Row],[M3A]]-Table2[[#This Row],[M3B_h]]))</f>
        <v/>
      </c>
      <c r="N592" s="13" t="str">
        <f>IF(Table2[[#This Row],[M4A]]="","",SUM(Table2[[#This Row],[M4A]]-Table2[[#This Row],[M4B_h]]))</f>
        <v/>
      </c>
      <c r="O592" s="15"/>
      <c r="P592" s="15" t="str">
        <f>IF(Table2[[#This Row],[M5A]]="","",SUM(Table2[[#This Row],[M5A]]-Table2[[#This Row],[M5B_h]]))</f>
        <v/>
      </c>
      <c r="Q592" s="15">
        <f>SUM(Table2[[#This Row],[AWAL]],Table2[[#This Row],[M1B]])</f>
        <v>4</v>
      </c>
      <c r="R592" s="15">
        <f>SUM(Table2[[#This Row],[M2B]],Table2[[#This Row],[M2B_h]])</f>
        <v>4</v>
      </c>
      <c r="S592" s="15">
        <f>SUM(Table2[[#This Row],[M3B]],Table2[[#This Row],[M3B_h]])</f>
        <v>4</v>
      </c>
      <c r="T592" s="15">
        <f>SUM(Table2[[#This Row],[M4B]],Table2[[#This Row],[M4B_h]])</f>
        <v>4</v>
      </c>
    </row>
    <row r="593" spans="1:20">
      <c r="A593" s="12">
        <f>IF(Table2[[#This Row],[TT]]&lt;1,"",COUNT($A$2:$A592)+1)</f>
        <v>468</v>
      </c>
      <c r="B593" s="12" t="str">
        <f>LOWER(SUBSTITUTE(SUBSTITUTE(SUBSTITUTE(SUBSTITUTE(SUBSTITUTE(SUBSTITUTE(SUBSTITUTE(SUBSTITUTE(Table2[[#This Row],[NAMA BARANG]]," ",""),"""",""),"-",""),"/",""),"(",""),")",""),"&amp;",""),",",""))</f>
        <v>bpgellsanmao2320</v>
      </c>
      <c r="C593" s="18" t="s">
        <v>627</v>
      </c>
      <c r="D593" s="19">
        <v>5</v>
      </c>
      <c r="E593" s="19" t="s">
        <v>14</v>
      </c>
      <c r="F593" s="80">
        <f>IF(Table2[[#This Row],[M5B]]="",Table2[[#This Row],[M5B_h]],SUM(Table2[[#This Row],[M5B_h]],Table2[[#This Row],[M5B]]))</f>
        <v>5</v>
      </c>
      <c r="H593" s="13" t="str">
        <f>IF(Table2[[#This Row],[M1A]]="","",Table2[[#This Row],[M1A]]-Table2[[#This Row],[AWAL]])</f>
        <v/>
      </c>
      <c r="J593" s="13" t="str">
        <f>IF(Table2[[#This Row],[M2A]]="","",SUM(Table2[[#This Row],[M2A]]-Table2[[#This Row],[M2B_h]]))</f>
        <v/>
      </c>
      <c r="L593" s="13" t="str">
        <f>IF(Table2[[#This Row],[M3A]]="","",SUM(Table2[[#This Row],[M3A]]-Table2[[#This Row],[M3B_h]]))</f>
        <v/>
      </c>
      <c r="N593" s="13" t="str">
        <f>IF(Table2[[#This Row],[M4A]]="","",SUM(Table2[[#This Row],[M4A]]-Table2[[#This Row],[M4B_h]]))</f>
        <v/>
      </c>
      <c r="O593" s="15"/>
      <c r="P593" s="15" t="str">
        <f>IF(Table2[[#This Row],[M5A]]="","",SUM(Table2[[#This Row],[M5A]]-Table2[[#This Row],[M5B_h]]))</f>
        <v/>
      </c>
      <c r="Q593" s="15">
        <f>SUM(Table2[[#This Row],[AWAL]],Table2[[#This Row],[M1B]])</f>
        <v>5</v>
      </c>
      <c r="R593" s="15">
        <f>SUM(Table2[[#This Row],[M2B]],Table2[[#This Row],[M2B_h]])</f>
        <v>5</v>
      </c>
      <c r="S593" s="15">
        <f>SUM(Table2[[#This Row],[M3B]],Table2[[#This Row],[M3B_h]])</f>
        <v>5</v>
      </c>
      <c r="T593" s="15">
        <f>SUM(Table2[[#This Row],[M4B]],Table2[[#This Row],[M4B_h]])</f>
        <v>5</v>
      </c>
    </row>
    <row r="594" spans="1:20">
      <c r="A594" s="12">
        <f>IF(Table2[[#This Row],[TT]]&lt;1,"",COUNT($A$2:$A593)+1)</f>
        <v>469</v>
      </c>
      <c r="B594" s="12" t="str">
        <f>LOWER(SUBSTITUTE(SUBSTITUTE(SUBSTITUTE(SUBSTITUTE(SUBSTITUTE(SUBSTITUTE(SUBSTITUTE(SUBSTITUTE(Table2[[#This Row],[NAMA BARANG]]," ",""),"""",""),"-",""),"/",""),"(",""),")",""),"&amp;",""),",",""))</f>
        <v>bpgellsanmao9578</v>
      </c>
      <c r="C594" s="18" t="s">
        <v>628</v>
      </c>
      <c r="D594" s="19">
        <v>5</v>
      </c>
      <c r="E594" s="19" t="s">
        <v>243</v>
      </c>
      <c r="F594" s="80">
        <f>IF(Table2[[#This Row],[M5B]]="",Table2[[#This Row],[M5B_h]],SUM(Table2[[#This Row],[M5B_h]],Table2[[#This Row],[M5B]]))</f>
        <v>5</v>
      </c>
      <c r="H594" s="13" t="str">
        <f>IF(Table2[[#This Row],[M1A]]="","",Table2[[#This Row],[M1A]]-Table2[[#This Row],[AWAL]])</f>
        <v/>
      </c>
      <c r="J594" s="13" t="str">
        <f>IF(Table2[[#This Row],[M2A]]="","",SUM(Table2[[#This Row],[M2A]]-Table2[[#This Row],[M2B_h]]))</f>
        <v/>
      </c>
      <c r="L594" s="13" t="str">
        <f>IF(Table2[[#This Row],[M3A]]="","",SUM(Table2[[#This Row],[M3A]]-Table2[[#This Row],[M3B_h]]))</f>
        <v/>
      </c>
      <c r="N594" s="13" t="str">
        <f>IF(Table2[[#This Row],[M4A]]="","",SUM(Table2[[#This Row],[M4A]]-Table2[[#This Row],[M4B_h]]))</f>
        <v/>
      </c>
      <c r="O594" s="15"/>
      <c r="P594" s="15" t="str">
        <f>IF(Table2[[#This Row],[M5A]]="","",SUM(Table2[[#This Row],[M5A]]-Table2[[#This Row],[M5B_h]]))</f>
        <v/>
      </c>
      <c r="Q594" s="15">
        <f>SUM(Table2[[#This Row],[AWAL]],Table2[[#This Row],[M1B]])</f>
        <v>5</v>
      </c>
      <c r="R594" s="15">
        <f>SUM(Table2[[#This Row],[M2B]],Table2[[#This Row],[M2B_h]])</f>
        <v>5</v>
      </c>
      <c r="S594" s="15">
        <f>SUM(Table2[[#This Row],[M3B]],Table2[[#This Row],[M3B_h]])</f>
        <v>5</v>
      </c>
      <c r="T594" s="15">
        <f>SUM(Table2[[#This Row],[M4B]],Table2[[#This Row],[M4B_h]])</f>
        <v>5</v>
      </c>
    </row>
    <row r="595" spans="1:20">
      <c r="A595" s="12">
        <f>IF(Table2[[#This Row],[TT]]&lt;1,"",COUNT($A$2:$A594)+1)</f>
        <v>470</v>
      </c>
      <c r="B595" s="12" t="str">
        <f>LOWER(SUBSTITUTE(SUBSTITUTE(SUBSTITUTE(SUBSTITUTE(SUBSTITUTE(SUBSTITUTE(SUBSTITUTE(SUBSTITUTE(Table2[[#This Row],[NAMA BARANG]]," ",""),"""",""),"-",""),"/",""),"(",""),")",""),"&amp;",""),",",""))</f>
        <v>bpgellsanmao95903</v>
      </c>
      <c r="C595" s="18" t="s">
        <v>629</v>
      </c>
      <c r="D595" s="19">
        <v>2</v>
      </c>
      <c r="E595" s="19" t="s">
        <v>243</v>
      </c>
      <c r="F595" s="80">
        <f>IF(Table2[[#This Row],[M5B]]="",Table2[[#This Row],[M5B_h]],SUM(Table2[[#This Row],[M5B_h]],Table2[[#This Row],[M5B]]))</f>
        <v>2</v>
      </c>
      <c r="H595" s="13" t="str">
        <f>IF(Table2[[#This Row],[M1A]]="","",Table2[[#This Row],[M1A]]-Table2[[#This Row],[AWAL]])</f>
        <v/>
      </c>
      <c r="J595" s="13" t="str">
        <f>IF(Table2[[#This Row],[M2A]]="","",SUM(Table2[[#This Row],[M2A]]-Table2[[#This Row],[M2B_h]]))</f>
        <v/>
      </c>
      <c r="L595" s="13" t="str">
        <f>IF(Table2[[#This Row],[M3A]]="","",SUM(Table2[[#This Row],[M3A]]-Table2[[#This Row],[M3B_h]]))</f>
        <v/>
      </c>
      <c r="N595" s="13" t="str">
        <f>IF(Table2[[#This Row],[M4A]]="","",SUM(Table2[[#This Row],[M4A]]-Table2[[#This Row],[M4B_h]]))</f>
        <v/>
      </c>
      <c r="O595" s="15"/>
      <c r="P595" s="15" t="str">
        <f>IF(Table2[[#This Row],[M5A]]="","",SUM(Table2[[#This Row],[M5A]]-Table2[[#This Row],[M5B_h]]))</f>
        <v/>
      </c>
      <c r="Q595" s="15">
        <f>SUM(Table2[[#This Row],[AWAL]],Table2[[#This Row],[M1B]])</f>
        <v>2</v>
      </c>
      <c r="R595" s="15">
        <f>SUM(Table2[[#This Row],[M2B]],Table2[[#This Row],[M2B_h]])</f>
        <v>2</v>
      </c>
      <c r="S595" s="15">
        <f>SUM(Table2[[#This Row],[M3B]],Table2[[#This Row],[M3B_h]])</f>
        <v>2</v>
      </c>
      <c r="T595" s="15">
        <f>SUM(Table2[[#This Row],[M4B]],Table2[[#This Row],[M4B_h]])</f>
        <v>2</v>
      </c>
    </row>
    <row r="596" spans="1:20">
      <c r="A596" s="12">
        <f>IF(Table2[[#This Row],[TT]]&lt;1,"",COUNT($A$2:$A595)+1)</f>
        <v>471</v>
      </c>
      <c r="B596" s="12" t="str">
        <f>LOWER(SUBSTITUTE(SUBSTITUTE(SUBSTITUTE(SUBSTITUTE(SUBSTITUTE(SUBSTITUTE(SUBSTITUTE(SUBSTITUTE(Table2[[#This Row],[NAMA BARANG]]," ",""),"""",""),"-",""),"/",""),"(",""),")",""),"&amp;",""),",",""))</f>
        <v>bpgellsanmao97333</v>
      </c>
      <c r="C596" s="18" t="s">
        <v>630</v>
      </c>
      <c r="D596" s="19">
        <v>2</v>
      </c>
      <c r="E596" s="19" t="s">
        <v>14</v>
      </c>
      <c r="F596" s="80">
        <f>IF(Table2[[#This Row],[M5B]]="",Table2[[#This Row],[M5B_h]],SUM(Table2[[#This Row],[M5B_h]],Table2[[#This Row],[M5B]]))</f>
        <v>2</v>
      </c>
      <c r="H596" s="13" t="str">
        <f>IF(Table2[[#This Row],[M1A]]="","",Table2[[#This Row],[M1A]]-Table2[[#This Row],[AWAL]])</f>
        <v/>
      </c>
      <c r="J596" s="13" t="str">
        <f>IF(Table2[[#This Row],[M2A]]="","",SUM(Table2[[#This Row],[M2A]]-Table2[[#This Row],[M2B_h]]))</f>
        <v/>
      </c>
      <c r="L596" s="13" t="str">
        <f>IF(Table2[[#This Row],[M3A]]="","",SUM(Table2[[#This Row],[M3A]]-Table2[[#This Row],[M3B_h]]))</f>
        <v/>
      </c>
      <c r="N596" s="13" t="str">
        <f>IF(Table2[[#This Row],[M4A]]="","",SUM(Table2[[#This Row],[M4A]]-Table2[[#This Row],[M4B_h]]))</f>
        <v/>
      </c>
      <c r="O596" s="15"/>
      <c r="P596" s="15" t="str">
        <f>IF(Table2[[#This Row],[M5A]]="","",SUM(Table2[[#This Row],[M5A]]-Table2[[#This Row],[M5B_h]]))</f>
        <v/>
      </c>
      <c r="Q596" s="15">
        <f>SUM(Table2[[#This Row],[AWAL]],Table2[[#This Row],[M1B]])</f>
        <v>2</v>
      </c>
      <c r="R596" s="15">
        <f>SUM(Table2[[#This Row],[M2B]],Table2[[#This Row],[M2B_h]])</f>
        <v>2</v>
      </c>
      <c r="S596" s="15">
        <f>SUM(Table2[[#This Row],[M3B]],Table2[[#This Row],[M3B_h]])</f>
        <v>2</v>
      </c>
      <c r="T596" s="15">
        <f>SUM(Table2[[#This Row],[M4B]],Table2[[#This Row],[M4B_h]])</f>
        <v>2</v>
      </c>
    </row>
    <row r="597" spans="1:20">
      <c r="A597" s="12">
        <f>IF(Table2[[#This Row],[TT]]&lt;1,"",COUNT($A$2:$A596)+1)</f>
        <v>472</v>
      </c>
      <c r="B597" s="12" t="str">
        <f>LOWER(SUBSTITUTE(SUBSTITUTE(SUBSTITUTE(SUBSTITUTE(SUBSTITUTE(SUBSTITUTE(SUBSTITUTE(SUBSTITUTE(Table2[[#This Row],[NAMA BARANG]]," ",""),"""",""),"-",""),"/",""),"(",""),")",""),"&amp;",""),",",""))</f>
        <v>bpgellsanmao9909</v>
      </c>
      <c r="C597" s="18" t="s">
        <v>631</v>
      </c>
      <c r="D597" s="19">
        <v>7</v>
      </c>
      <c r="E597" s="19" t="s">
        <v>14</v>
      </c>
      <c r="F597" s="80">
        <f>IF(Table2[[#This Row],[M5B]]="",Table2[[#This Row],[M5B_h]],SUM(Table2[[#This Row],[M5B_h]],Table2[[#This Row],[M5B]]))</f>
        <v>7</v>
      </c>
      <c r="H597" s="13" t="str">
        <f>IF(Table2[[#This Row],[M1A]]="","",Table2[[#This Row],[M1A]]-Table2[[#This Row],[AWAL]])</f>
        <v/>
      </c>
      <c r="J597" s="13" t="str">
        <f>IF(Table2[[#This Row],[M2A]]="","",SUM(Table2[[#This Row],[M2A]]-Table2[[#This Row],[M2B_h]]))</f>
        <v/>
      </c>
      <c r="L597" s="13" t="str">
        <f>IF(Table2[[#This Row],[M3A]]="","",SUM(Table2[[#This Row],[M3A]]-Table2[[#This Row],[M3B_h]]))</f>
        <v/>
      </c>
      <c r="N597" s="13" t="str">
        <f>IF(Table2[[#This Row],[M4A]]="","",SUM(Table2[[#This Row],[M4A]]-Table2[[#This Row],[M4B_h]]))</f>
        <v/>
      </c>
      <c r="O597" s="15"/>
      <c r="P597" s="15" t="str">
        <f>IF(Table2[[#This Row],[M5A]]="","",SUM(Table2[[#This Row],[M5A]]-Table2[[#This Row],[M5B_h]]))</f>
        <v/>
      </c>
      <c r="Q597" s="15">
        <f>SUM(Table2[[#This Row],[AWAL]],Table2[[#This Row],[M1B]])</f>
        <v>7</v>
      </c>
      <c r="R597" s="15">
        <f>SUM(Table2[[#This Row],[M2B]],Table2[[#This Row],[M2B_h]])</f>
        <v>7</v>
      </c>
      <c r="S597" s="15">
        <f>SUM(Table2[[#This Row],[M3B]],Table2[[#This Row],[M3B_h]])</f>
        <v>7</v>
      </c>
      <c r="T597" s="15">
        <f>SUM(Table2[[#This Row],[M4B]],Table2[[#This Row],[M4B_h]])</f>
        <v>7</v>
      </c>
    </row>
    <row r="598" spans="1:20">
      <c r="A598" s="12">
        <f>IF(Table2[[#This Row],[TT]]&lt;1,"",COUNT($A$2:$A597)+1)</f>
        <v>473</v>
      </c>
      <c r="B598" s="12" t="str">
        <f>LOWER(SUBSTITUTE(SUBSTITUTE(SUBSTITUTE(SUBSTITUTE(SUBSTITUTE(SUBSTITUTE(SUBSTITUTE(SUBSTITUTE(Table2[[#This Row],[NAMA BARANG]]," ",""),"""",""),"-",""),"/",""),"(",""),")",""),"&amp;",""),",",""))</f>
        <v>bpgellspraygp218</v>
      </c>
      <c r="C598" s="18" t="s">
        <v>632</v>
      </c>
      <c r="D598" s="19">
        <v>2</v>
      </c>
      <c r="E598" s="19" t="s">
        <v>14</v>
      </c>
      <c r="F598" s="80">
        <f>IF(Table2[[#This Row],[M5B]]="",Table2[[#This Row],[M5B_h]],SUM(Table2[[#This Row],[M5B_h]],Table2[[#This Row],[M5B]]))</f>
        <v>2</v>
      </c>
      <c r="H598" s="13" t="str">
        <f>IF(Table2[[#This Row],[M1A]]="","",Table2[[#This Row],[M1A]]-Table2[[#This Row],[AWAL]])</f>
        <v/>
      </c>
      <c r="J598" s="13" t="str">
        <f>IF(Table2[[#This Row],[M2A]]="","",SUM(Table2[[#This Row],[M2A]]-Table2[[#This Row],[M2B_h]]))</f>
        <v/>
      </c>
      <c r="L598" s="13" t="str">
        <f>IF(Table2[[#This Row],[M3A]]="","",SUM(Table2[[#This Row],[M3A]]-Table2[[#This Row],[M3B_h]]))</f>
        <v/>
      </c>
      <c r="N598" s="13" t="str">
        <f>IF(Table2[[#This Row],[M4A]]="","",SUM(Table2[[#This Row],[M4A]]-Table2[[#This Row],[M4B_h]]))</f>
        <v/>
      </c>
      <c r="O598" s="15"/>
      <c r="P598" s="15" t="str">
        <f>IF(Table2[[#This Row],[M5A]]="","",SUM(Table2[[#This Row],[M5A]]-Table2[[#This Row],[M5B_h]]))</f>
        <v/>
      </c>
      <c r="Q598" s="15">
        <f>SUM(Table2[[#This Row],[AWAL]],Table2[[#This Row],[M1B]])</f>
        <v>2</v>
      </c>
      <c r="R598" s="15">
        <f>SUM(Table2[[#This Row],[M2B]],Table2[[#This Row],[M2B_h]])</f>
        <v>2</v>
      </c>
      <c r="S598" s="15">
        <f>SUM(Table2[[#This Row],[M3B]],Table2[[#This Row],[M3B_h]])</f>
        <v>2</v>
      </c>
      <c r="T598" s="15">
        <f>SUM(Table2[[#This Row],[M4B]],Table2[[#This Row],[M4B_h]])</f>
        <v>2</v>
      </c>
    </row>
    <row r="599" spans="1:20">
      <c r="A599" s="12" t="str">
        <f>IF(Table2[[#This Row],[TT]]&lt;1,"",COUNT($A$2:$A598)+1)</f>
        <v/>
      </c>
      <c r="B599" s="12" t="str">
        <f>LOWER(SUBSTITUTE(SUBSTITUTE(SUBSTITUTE(SUBSTITUTE(SUBSTITUTE(SUBSTITUTE(SUBSTITUTE(SUBSTITUTE(Table2[[#This Row],[NAMA BARANG]]," ",""),"""",""),"-",""),"/",""),"(",""),")",""),"&amp;",""),",",""))</f>
        <v>bpgellvc1602bts</v>
      </c>
      <c r="C599" s="18" t="s">
        <v>633</v>
      </c>
      <c r="D599" s="19"/>
      <c r="E599" s="19" t="s">
        <v>14</v>
      </c>
      <c r="F599" s="80">
        <f>IF(Table2[[#This Row],[M5B]]="",Table2[[#This Row],[M5B_h]],SUM(Table2[[#This Row],[M5B_h]],Table2[[#This Row],[M5B]]))</f>
        <v>0</v>
      </c>
      <c r="H599" s="13" t="str">
        <f>IF(Table2[[#This Row],[M1A]]="","",Table2[[#This Row],[M1A]]-Table2[[#This Row],[AWAL]])</f>
        <v/>
      </c>
      <c r="J599" s="13" t="str">
        <f>IF(Table2[[#This Row],[M2A]]="","",SUM(Table2[[#This Row],[M2A]]-Table2[[#This Row],[M2B_h]]))</f>
        <v/>
      </c>
      <c r="L599" s="13" t="str">
        <f>IF(Table2[[#This Row],[M3A]]="","",SUM(Table2[[#This Row],[M3A]]-Table2[[#This Row],[M3B_h]]))</f>
        <v/>
      </c>
      <c r="N599" s="13" t="str">
        <f>IF(Table2[[#This Row],[M4A]]="","",SUM(Table2[[#This Row],[M4A]]-Table2[[#This Row],[M4B_h]]))</f>
        <v/>
      </c>
      <c r="O599" s="15"/>
      <c r="P599" s="15" t="str">
        <f>IF(Table2[[#This Row],[M5A]]="","",SUM(Table2[[#This Row],[M5A]]-Table2[[#This Row],[M5B_h]]))</f>
        <v/>
      </c>
      <c r="Q599" s="15">
        <f>SUM(Table2[[#This Row],[AWAL]],Table2[[#This Row],[M1B]])</f>
        <v>0</v>
      </c>
      <c r="R599" s="15">
        <f>SUM(Table2[[#This Row],[M2B]],Table2[[#This Row],[M2B_h]])</f>
        <v>0</v>
      </c>
      <c r="S599" s="15">
        <f>SUM(Table2[[#This Row],[M3B]],Table2[[#This Row],[M3B_h]])</f>
        <v>0</v>
      </c>
      <c r="T599" s="15">
        <f>SUM(Table2[[#This Row],[M4B]],Table2[[#This Row],[M4B_h]])</f>
        <v>0</v>
      </c>
    </row>
    <row r="600" spans="1:20">
      <c r="A600" s="12">
        <f>IF(Table2[[#This Row],[TT]]&lt;1,"",COUNT($A$2:$A599)+1)</f>
        <v>474</v>
      </c>
      <c r="B600" s="12" t="str">
        <f>LOWER(SUBSTITUTE(SUBSTITUTE(SUBSTITUTE(SUBSTITUTE(SUBSTITUTE(SUBSTITUTE(SUBSTITUTE(SUBSTITUTE(Table2[[#This Row],[NAMA BARANG]]," ",""),"""",""),"-",""),"/",""),"(",""),")",""),"&amp;",""),",",""))</f>
        <v>bpgliter12wbdo2912c14144</v>
      </c>
      <c r="C600" s="18" t="s">
        <v>634</v>
      </c>
      <c r="D600" s="19">
        <v>5</v>
      </c>
      <c r="E600" s="19" t="s">
        <v>635</v>
      </c>
      <c r="F600" s="80">
        <f>IF(Table2[[#This Row],[M5B]]="",Table2[[#This Row],[M5B_h]],SUM(Table2[[#This Row],[M5B_h]],Table2[[#This Row],[M5B]]))</f>
        <v>5</v>
      </c>
      <c r="H600" s="13" t="str">
        <f>IF(Table2[[#This Row],[M1A]]="","",Table2[[#This Row],[M1A]]-Table2[[#This Row],[AWAL]])</f>
        <v/>
      </c>
      <c r="J600" s="13" t="str">
        <f>IF(Table2[[#This Row],[M2A]]="","",SUM(Table2[[#This Row],[M2A]]-Table2[[#This Row],[M2B_h]]))</f>
        <v/>
      </c>
      <c r="L600" s="13" t="str">
        <f>IF(Table2[[#This Row],[M3A]]="","",SUM(Table2[[#This Row],[M3A]]-Table2[[#This Row],[M3B_h]]))</f>
        <v/>
      </c>
      <c r="N600" s="13" t="str">
        <f>IF(Table2[[#This Row],[M4A]]="","",SUM(Table2[[#This Row],[M4A]]-Table2[[#This Row],[M4B_h]]))</f>
        <v/>
      </c>
      <c r="O600" s="15"/>
      <c r="P600" s="15" t="str">
        <f>IF(Table2[[#This Row],[M5A]]="","",SUM(Table2[[#This Row],[M5A]]-Table2[[#This Row],[M5B_h]]))</f>
        <v/>
      </c>
      <c r="Q600" s="15">
        <f>SUM(Table2[[#This Row],[AWAL]],Table2[[#This Row],[M1B]])</f>
        <v>5</v>
      </c>
      <c r="R600" s="15">
        <f>SUM(Table2[[#This Row],[M2B]],Table2[[#This Row],[M2B_h]])</f>
        <v>5</v>
      </c>
      <c r="S600" s="15">
        <f>SUM(Table2[[#This Row],[M3B]],Table2[[#This Row],[M3B_h]])</f>
        <v>5</v>
      </c>
      <c r="T600" s="15">
        <f>SUM(Table2[[#This Row],[M4B]],Table2[[#This Row],[M4B_h]])</f>
        <v>5</v>
      </c>
    </row>
    <row r="601" spans="1:20">
      <c r="A601" s="12">
        <f>IF(Table2[[#This Row],[TT]]&lt;1,"",COUNT($A$2:$A600)+1)</f>
        <v>475</v>
      </c>
      <c r="B601" s="12" t="str">
        <f>LOWER(SUBSTITUTE(SUBSTITUTE(SUBSTITUTE(SUBSTITUTE(SUBSTITUTE(SUBSTITUTE(SUBSTITUTE(SUBSTITUTE(Table2[[#This Row],[NAMA BARANG]]," ",""),"""",""),"-",""),"/",""),"(",""),")",""),"&amp;",""),",",""))</f>
        <v>bpgliter12wbdo4912c14147</v>
      </c>
      <c r="C601" s="18" t="s">
        <v>636</v>
      </c>
      <c r="D601" s="19">
        <v>8</v>
      </c>
      <c r="E601" s="19" t="s">
        <v>637</v>
      </c>
      <c r="F601" s="80">
        <f>IF(Table2[[#This Row],[M5B]]="",Table2[[#This Row],[M5B_h]],SUM(Table2[[#This Row],[M5B_h]],Table2[[#This Row],[M5B]]))</f>
        <v>8</v>
      </c>
      <c r="H601" s="13" t="str">
        <f>IF(Table2[[#This Row],[M1A]]="","",Table2[[#This Row],[M1A]]-Table2[[#This Row],[AWAL]])</f>
        <v/>
      </c>
      <c r="J601" s="13" t="str">
        <f>IF(Table2[[#This Row],[M2A]]="","",SUM(Table2[[#This Row],[M2A]]-Table2[[#This Row],[M2B_h]]))</f>
        <v/>
      </c>
      <c r="L601" s="13" t="str">
        <f>IF(Table2[[#This Row],[M3A]]="","",SUM(Table2[[#This Row],[M3A]]-Table2[[#This Row],[M3B_h]]))</f>
        <v/>
      </c>
      <c r="N601" s="13" t="str">
        <f>IF(Table2[[#This Row],[M4A]]="","",SUM(Table2[[#This Row],[M4A]]-Table2[[#This Row],[M4B_h]]))</f>
        <v/>
      </c>
      <c r="O601" s="15"/>
      <c r="P601" s="15" t="str">
        <f>IF(Table2[[#This Row],[M5A]]="","",SUM(Table2[[#This Row],[M5A]]-Table2[[#This Row],[M5B_h]]))</f>
        <v/>
      </c>
      <c r="Q601" s="15">
        <f>SUM(Table2[[#This Row],[AWAL]],Table2[[#This Row],[M1B]])</f>
        <v>8</v>
      </c>
      <c r="R601" s="15">
        <f>SUM(Table2[[#This Row],[M2B]],Table2[[#This Row],[M2B_h]])</f>
        <v>8</v>
      </c>
      <c r="S601" s="15">
        <f>SUM(Table2[[#This Row],[M3B]],Table2[[#This Row],[M3B_h]])</f>
        <v>8</v>
      </c>
      <c r="T601" s="15">
        <f>SUM(Table2[[#This Row],[M4B]],Table2[[#This Row],[M4B_h]])</f>
        <v>8</v>
      </c>
    </row>
    <row r="602" spans="1:20">
      <c r="A602" s="12">
        <f>IF(Table2[[#This Row],[TT]]&lt;1,"",COUNT($A$2:$A601)+1)</f>
        <v>476</v>
      </c>
      <c r="B602" s="12" t="str">
        <f>LOWER(SUBSTITUTE(SUBSTITUTE(SUBSTITUTE(SUBSTITUTE(SUBSTITUTE(SUBSTITUTE(SUBSTITUTE(SUBSTITUTE(Table2[[#This Row],[NAMA BARANG]]," ",""),"""",""),"-",""),"/",""),"(",""),")",""),"&amp;",""),",",""))</f>
        <v>bpgliter12wc1133</v>
      </c>
      <c r="C602" s="18" t="s">
        <v>638</v>
      </c>
      <c r="D602" s="19">
        <v>9</v>
      </c>
      <c r="E602" s="19" t="s">
        <v>635</v>
      </c>
      <c r="F602" s="80">
        <f>IF(Table2[[#This Row],[M5B]]="",Table2[[#This Row],[M5B_h]],SUM(Table2[[#This Row],[M5B_h]],Table2[[#This Row],[M5B]]))</f>
        <v>9</v>
      </c>
      <c r="H602" s="13" t="str">
        <f>IF(Table2[[#This Row],[M1A]]="","",Table2[[#This Row],[M1A]]-Table2[[#This Row],[AWAL]])</f>
        <v/>
      </c>
      <c r="J602" s="13" t="str">
        <f>IF(Table2[[#This Row],[M2A]]="","",SUM(Table2[[#This Row],[M2A]]-Table2[[#This Row],[M2B_h]]))</f>
        <v/>
      </c>
      <c r="L602" s="13" t="str">
        <f>IF(Table2[[#This Row],[M3A]]="","",SUM(Table2[[#This Row],[M3A]]-Table2[[#This Row],[M3B_h]]))</f>
        <v/>
      </c>
      <c r="N602" s="13" t="str">
        <f>IF(Table2[[#This Row],[M4A]]="","",SUM(Table2[[#This Row],[M4A]]-Table2[[#This Row],[M4B_h]]))</f>
        <v/>
      </c>
      <c r="O602" s="15"/>
      <c r="P602" s="15" t="str">
        <f>IF(Table2[[#This Row],[M5A]]="","",SUM(Table2[[#This Row],[M5A]]-Table2[[#This Row],[M5B_h]]))</f>
        <v/>
      </c>
      <c r="Q602" s="15">
        <f>SUM(Table2[[#This Row],[AWAL]],Table2[[#This Row],[M1B]])</f>
        <v>9</v>
      </c>
      <c r="R602" s="15">
        <f>SUM(Table2[[#This Row],[M2B]],Table2[[#This Row],[M2B_h]])</f>
        <v>9</v>
      </c>
      <c r="S602" s="15">
        <f>SUM(Table2[[#This Row],[M3B]],Table2[[#This Row],[M3B_h]])</f>
        <v>9</v>
      </c>
      <c r="T602" s="15">
        <f>SUM(Table2[[#This Row],[M4B]],Table2[[#This Row],[M4B_h]])</f>
        <v>9</v>
      </c>
    </row>
    <row r="603" spans="1:20">
      <c r="A603" s="12">
        <f>IF(Table2[[#This Row],[TT]]&lt;1,"",COUNT($A$2:$A602)+1)</f>
        <v>477</v>
      </c>
      <c r="B603" s="12" t="str">
        <f>LOWER(SUBSTITUTE(SUBSTITUTE(SUBSTITUTE(SUBSTITUTE(SUBSTITUTE(SUBSTITUTE(SUBSTITUTE(SUBSTITUTE(Table2[[#This Row],[NAMA BARANG]]," ",""),"""",""),"-",""),"/",""),"(",""),")",""),"&amp;",""),",",""))</f>
        <v>bpgliter12wk701a1k7014</v>
      </c>
      <c r="C603" s="18" t="s">
        <v>639</v>
      </c>
      <c r="D603" s="19">
        <v>5</v>
      </c>
      <c r="E603" s="19" t="s">
        <v>14</v>
      </c>
      <c r="F603" s="80">
        <f>IF(Table2[[#This Row],[M5B]]="",Table2[[#This Row],[M5B_h]],SUM(Table2[[#This Row],[M5B_h]],Table2[[#This Row],[M5B]]))</f>
        <v>5</v>
      </c>
      <c r="H603" s="13" t="str">
        <f>IF(Table2[[#This Row],[M1A]]="","",Table2[[#This Row],[M1A]]-Table2[[#This Row],[AWAL]])</f>
        <v/>
      </c>
      <c r="J603" s="13" t="str">
        <f>IF(Table2[[#This Row],[M2A]]="","",SUM(Table2[[#This Row],[M2A]]-Table2[[#This Row],[M2B_h]]))</f>
        <v/>
      </c>
      <c r="L603" s="13" t="str">
        <f>IF(Table2[[#This Row],[M3A]]="","",SUM(Table2[[#This Row],[M3A]]-Table2[[#This Row],[M3B_h]]))</f>
        <v/>
      </c>
      <c r="N603" s="13" t="str">
        <f>IF(Table2[[#This Row],[M4A]]="","",SUM(Table2[[#This Row],[M4A]]-Table2[[#This Row],[M4B_h]]))</f>
        <v/>
      </c>
      <c r="O603" s="15"/>
      <c r="P603" s="15" t="str">
        <f>IF(Table2[[#This Row],[M5A]]="","",SUM(Table2[[#This Row],[M5A]]-Table2[[#This Row],[M5B_h]]))</f>
        <v/>
      </c>
      <c r="Q603" s="15">
        <f>SUM(Table2[[#This Row],[AWAL]],Table2[[#This Row],[M1B]])</f>
        <v>5</v>
      </c>
      <c r="R603" s="15">
        <f>SUM(Table2[[#This Row],[M2B]],Table2[[#This Row],[M2B_h]])</f>
        <v>5</v>
      </c>
      <c r="S603" s="15">
        <f>SUM(Table2[[#This Row],[M3B]],Table2[[#This Row],[M3B_h]])</f>
        <v>5</v>
      </c>
      <c r="T603" s="15">
        <f>SUM(Table2[[#This Row],[M4B]],Table2[[#This Row],[M4B_h]])</f>
        <v>5</v>
      </c>
    </row>
    <row r="604" spans="1:20">
      <c r="A604" s="12">
        <f>IF(Table2[[#This Row],[TT]]&lt;1,"",COUNT($A$2:$A603)+1)</f>
        <v>478</v>
      </c>
      <c r="B604" s="12" t="str">
        <f>LOWER(SUBSTITUTE(SUBSTITUTE(SUBSTITUTE(SUBSTITUTE(SUBSTITUTE(SUBSTITUTE(SUBSTITUTE(SUBSTITUTE(Table2[[#This Row],[NAMA BARANG]]," ",""),"""",""),"-",""),"/",""),"(",""),")",""),"&amp;",""),",",""))</f>
        <v>bpgp1022</v>
      </c>
      <c r="C604" s="18" t="s">
        <v>640</v>
      </c>
      <c r="D604" s="19">
        <v>4</v>
      </c>
      <c r="E604" s="19" t="s">
        <v>14</v>
      </c>
      <c r="F604" s="80">
        <f>IF(Table2[[#This Row],[M5B]]="",Table2[[#This Row],[M5B_h]],SUM(Table2[[#This Row],[M5B_h]],Table2[[#This Row],[M5B]]))</f>
        <v>4</v>
      </c>
      <c r="H604" s="13" t="str">
        <f>IF(Table2[[#This Row],[M1A]]="","",Table2[[#This Row],[M1A]]-Table2[[#This Row],[AWAL]])</f>
        <v/>
      </c>
      <c r="J604" s="13" t="str">
        <f>IF(Table2[[#This Row],[M2A]]="","",SUM(Table2[[#This Row],[M2A]]-Table2[[#This Row],[M2B_h]]))</f>
        <v/>
      </c>
      <c r="L604" s="13" t="str">
        <f>IF(Table2[[#This Row],[M3A]]="","",SUM(Table2[[#This Row],[M3A]]-Table2[[#This Row],[M3B_h]]))</f>
        <v/>
      </c>
      <c r="N604" s="13" t="str">
        <f>IF(Table2[[#This Row],[M4A]]="","",SUM(Table2[[#This Row],[M4A]]-Table2[[#This Row],[M4B_h]]))</f>
        <v/>
      </c>
      <c r="O604" s="15"/>
      <c r="P604" s="15" t="str">
        <f>IF(Table2[[#This Row],[M5A]]="","",SUM(Table2[[#This Row],[M5A]]-Table2[[#This Row],[M5B_h]]))</f>
        <v/>
      </c>
      <c r="Q604" s="15">
        <f>SUM(Table2[[#This Row],[AWAL]],Table2[[#This Row],[M1B]])</f>
        <v>4</v>
      </c>
      <c r="R604" s="15">
        <f>SUM(Table2[[#This Row],[M2B]],Table2[[#This Row],[M2B_h]])</f>
        <v>4</v>
      </c>
      <c r="S604" s="15">
        <f>SUM(Table2[[#This Row],[M3B]],Table2[[#This Row],[M3B_h]])</f>
        <v>4</v>
      </c>
      <c r="T604" s="15">
        <f>SUM(Table2[[#This Row],[M4B]],Table2[[#This Row],[M4B_h]])</f>
        <v>4</v>
      </c>
    </row>
    <row r="605" spans="1:20">
      <c r="A605" s="12">
        <f>IF(Table2[[#This Row],[TT]]&lt;1,"",COUNT($A$2:$A604)+1)</f>
        <v>479</v>
      </c>
      <c r="B605" s="12" t="str">
        <f>LOWER(SUBSTITUTE(SUBSTITUTE(SUBSTITUTE(SUBSTITUTE(SUBSTITUTE(SUBSTITUTE(SUBSTITUTE(SUBSTITUTE(Table2[[#This Row],[NAMA BARANG]]," ",""),"""",""),"-",""),"/",""),"(",""),")",""),"&amp;",""),",",""))</f>
        <v>bpgp3139</v>
      </c>
      <c r="C605" s="18" t="s">
        <v>641</v>
      </c>
      <c r="D605" s="19">
        <v>3</v>
      </c>
      <c r="E605" s="19" t="s">
        <v>642</v>
      </c>
      <c r="F605" s="80">
        <f>IF(Table2[[#This Row],[M5B]]="",Table2[[#This Row],[M5B_h]],SUM(Table2[[#This Row],[M5B_h]],Table2[[#This Row],[M5B]]))</f>
        <v>3</v>
      </c>
      <c r="H605" s="13" t="str">
        <f>IF(Table2[[#This Row],[M1A]]="","",Table2[[#This Row],[M1A]]-Table2[[#This Row],[AWAL]])</f>
        <v/>
      </c>
      <c r="J605" s="13" t="str">
        <f>IF(Table2[[#This Row],[M2A]]="","",SUM(Table2[[#This Row],[M2A]]-Table2[[#This Row],[M2B_h]]))</f>
        <v/>
      </c>
      <c r="L605" s="13" t="str">
        <f>IF(Table2[[#This Row],[M3A]]="","",SUM(Table2[[#This Row],[M3A]]-Table2[[#This Row],[M3B_h]]))</f>
        <v/>
      </c>
      <c r="N605" s="13" t="str">
        <f>IF(Table2[[#This Row],[M4A]]="","",SUM(Table2[[#This Row],[M4A]]-Table2[[#This Row],[M4B_h]]))</f>
        <v/>
      </c>
      <c r="O605" s="15"/>
      <c r="P605" s="15" t="str">
        <f>IF(Table2[[#This Row],[M5A]]="","",SUM(Table2[[#This Row],[M5A]]-Table2[[#This Row],[M5B_h]]))</f>
        <v/>
      </c>
      <c r="Q605" s="15">
        <f>SUM(Table2[[#This Row],[AWAL]],Table2[[#This Row],[M1B]])</f>
        <v>3</v>
      </c>
      <c r="R605" s="15">
        <f>SUM(Table2[[#This Row],[M2B]],Table2[[#This Row],[M2B_h]])</f>
        <v>3</v>
      </c>
      <c r="S605" s="15">
        <f>SUM(Table2[[#This Row],[M3B]],Table2[[#This Row],[M3B_h]])</f>
        <v>3</v>
      </c>
      <c r="T605" s="15">
        <f>SUM(Table2[[#This Row],[M4B]],Table2[[#This Row],[M4B_h]])</f>
        <v>3</v>
      </c>
    </row>
    <row r="606" spans="1:20">
      <c r="A606" s="12">
        <f>IF(Table2[[#This Row],[TT]]&lt;1,"",COUNT($A$2:$A605)+1)</f>
        <v>480</v>
      </c>
      <c r="B606" s="12" t="str">
        <f>LOWER(SUBSTITUTE(SUBSTITUTE(SUBSTITUTE(SUBSTITUTE(SUBSTITUTE(SUBSTITUTE(SUBSTITUTE(SUBSTITUTE(Table2[[#This Row],[NAMA BARANG]]," ",""),"""",""),"-",""),"/",""),"(",""),")",""),"&amp;",""),",",""))</f>
        <v>bpgp609</v>
      </c>
      <c r="C606" s="18" t="s">
        <v>643</v>
      </c>
      <c r="D606" s="19">
        <v>4</v>
      </c>
      <c r="E606" s="19" t="s">
        <v>14</v>
      </c>
      <c r="F606" s="80">
        <f>IF(Table2[[#This Row],[M5B]]="",Table2[[#This Row],[M5B_h]],SUM(Table2[[#This Row],[M5B_h]],Table2[[#This Row],[M5B]]))</f>
        <v>4</v>
      </c>
      <c r="H606" s="13" t="str">
        <f>IF(Table2[[#This Row],[M1A]]="","",Table2[[#This Row],[M1A]]-Table2[[#This Row],[AWAL]])</f>
        <v/>
      </c>
      <c r="J606" s="13" t="str">
        <f>IF(Table2[[#This Row],[M2A]]="","",SUM(Table2[[#This Row],[M2A]]-Table2[[#This Row],[M2B_h]]))</f>
        <v/>
      </c>
      <c r="L606" s="13" t="str">
        <f>IF(Table2[[#This Row],[M3A]]="","",SUM(Table2[[#This Row],[M3A]]-Table2[[#This Row],[M3B_h]]))</f>
        <v/>
      </c>
      <c r="N606" s="13" t="str">
        <f>IF(Table2[[#This Row],[M4A]]="","",SUM(Table2[[#This Row],[M4A]]-Table2[[#This Row],[M4B_h]]))</f>
        <v/>
      </c>
      <c r="O606" s="15"/>
      <c r="P606" s="15" t="str">
        <f>IF(Table2[[#This Row],[M5A]]="","",SUM(Table2[[#This Row],[M5A]]-Table2[[#This Row],[M5B_h]]))</f>
        <v/>
      </c>
      <c r="Q606" s="15">
        <f>SUM(Table2[[#This Row],[AWAL]],Table2[[#This Row],[M1B]])</f>
        <v>4</v>
      </c>
      <c r="R606" s="15">
        <f>SUM(Table2[[#This Row],[M2B]],Table2[[#This Row],[M2B_h]])</f>
        <v>4</v>
      </c>
      <c r="S606" s="15">
        <f>SUM(Table2[[#This Row],[M3B]],Table2[[#This Row],[M3B_h]])</f>
        <v>4</v>
      </c>
      <c r="T606" s="15">
        <f>SUM(Table2[[#This Row],[M4B]],Table2[[#This Row],[M4B_h]])</f>
        <v>4</v>
      </c>
    </row>
    <row r="607" spans="1:20">
      <c r="A607" s="12">
        <f>IF(Table2[[#This Row],[TT]]&lt;1,"",COUNT($A$2:$A606)+1)</f>
        <v>481</v>
      </c>
      <c r="B607" s="12" t="str">
        <f>LOWER(SUBSTITUTE(SUBSTITUTE(SUBSTITUTE(SUBSTITUTE(SUBSTITUTE(SUBSTITUTE(SUBSTITUTE(SUBSTITUTE(Table2[[#This Row],[NAMA BARANG]]," ",""),"""",""),"-",""),"/",""),"(",""),")",""),"&amp;",""),",",""))</f>
        <v>bpgp7037</v>
      </c>
      <c r="C607" s="18" t="s">
        <v>644</v>
      </c>
      <c r="D607" s="19">
        <v>4</v>
      </c>
      <c r="E607" s="19" t="s">
        <v>525</v>
      </c>
      <c r="F607" s="80">
        <f>IF(Table2[[#This Row],[M5B]]="",Table2[[#This Row],[M5B_h]],SUM(Table2[[#This Row],[M5B_h]],Table2[[#This Row],[M5B]]))</f>
        <v>4</v>
      </c>
      <c r="H607" s="13" t="str">
        <f>IF(Table2[[#This Row],[M1A]]="","",Table2[[#This Row],[M1A]]-Table2[[#This Row],[AWAL]])</f>
        <v/>
      </c>
      <c r="J607" s="13" t="str">
        <f>IF(Table2[[#This Row],[M2A]]="","",SUM(Table2[[#This Row],[M2A]]-Table2[[#This Row],[M2B_h]]))</f>
        <v/>
      </c>
      <c r="L607" s="13" t="str">
        <f>IF(Table2[[#This Row],[M3A]]="","",SUM(Table2[[#This Row],[M3A]]-Table2[[#This Row],[M3B_h]]))</f>
        <v/>
      </c>
      <c r="N607" s="13" t="str">
        <f>IF(Table2[[#This Row],[M4A]]="","",SUM(Table2[[#This Row],[M4A]]-Table2[[#This Row],[M4B_h]]))</f>
        <v/>
      </c>
      <c r="O607" s="15"/>
      <c r="P607" s="15" t="str">
        <f>IF(Table2[[#This Row],[M5A]]="","",SUM(Table2[[#This Row],[M5A]]-Table2[[#This Row],[M5B_h]]))</f>
        <v/>
      </c>
      <c r="Q607" s="15">
        <f>SUM(Table2[[#This Row],[AWAL]],Table2[[#This Row],[M1B]])</f>
        <v>4</v>
      </c>
      <c r="R607" s="15">
        <f>SUM(Table2[[#This Row],[M2B]],Table2[[#This Row],[M2B_h]])</f>
        <v>4</v>
      </c>
      <c r="S607" s="15">
        <f>SUM(Table2[[#This Row],[M3B]],Table2[[#This Row],[M3B_h]])</f>
        <v>4</v>
      </c>
      <c r="T607" s="15">
        <f>SUM(Table2[[#This Row],[M4B]],Table2[[#This Row],[M4B_h]])</f>
        <v>4</v>
      </c>
    </row>
    <row r="608" spans="1:20">
      <c r="A608" s="12">
        <f>IF(Table2[[#This Row],[TT]]&lt;1,"",COUNT($A$2:$A607)+1)</f>
        <v>482</v>
      </c>
      <c r="B608" s="12" t="str">
        <f>LOWER(SUBSTITUTE(SUBSTITUTE(SUBSTITUTE(SUBSTITUTE(SUBSTITUTE(SUBSTITUTE(SUBSTITUTE(SUBSTITUTE(Table2[[#This Row],[NAMA BARANG]]," ",""),"""",""),"-",""),"/",""),"(",""),")",""),"&amp;",""),",",""))</f>
        <v>bpgp9002</v>
      </c>
      <c r="C608" s="18" t="s">
        <v>2855</v>
      </c>
      <c r="D608" s="19">
        <v>2</v>
      </c>
      <c r="E608" s="19" t="s">
        <v>525</v>
      </c>
      <c r="F608" s="80">
        <f>IF(Table2[[#This Row],[M5B]]="",Table2[[#This Row],[M5B_h]],SUM(Table2[[#This Row],[M5B_h]],Table2[[#This Row],[M5B]]))</f>
        <v>2</v>
      </c>
      <c r="H608" s="13" t="str">
        <f>IF(Table2[[#This Row],[M1A]]="","",Table2[[#This Row],[M1A]]-Table2[[#This Row],[AWAL]])</f>
        <v/>
      </c>
      <c r="J608" s="13" t="str">
        <f>IF(Table2[[#This Row],[M2A]]="","",SUM(Table2[[#This Row],[M2A]]-Table2[[#This Row],[M2B_h]]))</f>
        <v/>
      </c>
      <c r="L608" s="13" t="str">
        <f>IF(Table2[[#This Row],[M3A]]="","",SUM(Table2[[#This Row],[M3A]]-Table2[[#This Row],[M3B_h]]))</f>
        <v/>
      </c>
      <c r="N608" s="13" t="str">
        <f>IF(Table2[[#This Row],[M4A]]="","",SUM(Table2[[#This Row],[M4A]]-Table2[[#This Row],[M4B_h]]))</f>
        <v/>
      </c>
      <c r="O608" s="15"/>
      <c r="P608" s="15" t="str">
        <f>IF(Table2[[#This Row],[M5A]]="","",SUM(Table2[[#This Row],[M5A]]-Table2[[#This Row],[M5B_h]]))</f>
        <v/>
      </c>
      <c r="Q608" s="15">
        <f>SUM(Table2[[#This Row],[AWAL]],Table2[[#This Row],[M1B]])</f>
        <v>2</v>
      </c>
      <c r="R608" s="15">
        <f>SUM(Table2[[#This Row],[M2B]],Table2[[#This Row],[M2B_h]])</f>
        <v>2</v>
      </c>
      <c r="S608" s="15">
        <f>SUM(Table2[[#This Row],[M3B]],Table2[[#This Row],[M3B_h]])</f>
        <v>2</v>
      </c>
      <c r="T608" s="15">
        <f>SUM(Table2[[#This Row],[M4B]],Table2[[#This Row],[M4B_h]])</f>
        <v>2</v>
      </c>
    </row>
    <row r="609" spans="1:20">
      <c r="A609" s="12">
        <f>IF(Table2[[#This Row],[TT]]&lt;1,"",COUNT($A$2:$A608)+1)</f>
        <v>483</v>
      </c>
      <c r="B609" s="12" t="str">
        <f>LOWER(SUBSTITUTE(SUBSTITUTE(SUBSTITUTE(SUBSTITUTE(SUBSTITUTE(SUBSTITUTE(SUBSTITUTE(SUBSTITUTE(Table2[[#This Row],[NAMA BARANG]]," ",""),"""",""),"-",""),"/",""),"(",""),")",""),"&amp;",""),",",""))</f>
        <v>bpgp91121900610</v>
      </c>
      <c r="C609" s="18" t="s">
        <v>2647</v>
      </c>
      <c r="D609" s="19">
        <v>11</v>
      </c>
      <c r="E609" s="19" t="s">
        <v>525</v>
      </c>
      <c r="F609" s="80">
        <f>IF(Table2[[#This Row],[M5B]]="",Table2[[#This Row],[M5B_h]],SUM(Table2[[#This Row],[M5B_h]],Table2[[#This Row],[M5B]]))</f>
        <v>11</v>
      </c>
      <c r="H609" s="13" t="str">
        <f>IF(Table2[[#This Row],[M1A]]="","",Table2[[#This Row],[M1A]]-Table2[[#This Row],[AWAL]])</f>
        <v/>
      </c>
      <c r="J609" s="13" t="str">
        <f>IF(Table2[[#This Row],[M2A]]="","",SUM(Table2[[#This Row],[M2A]]-Table2[[#This Row],[M2B_h]]))</f>
        <v/>
      </c>
      <c r="L609" s="13" t="str">
        <f>IF(Table2[[#This Row],[M3A]]="","",SUM(Table2[[#This Row],[M3A]]-Table2[[#This Row],[M3B_h]]))</f>
        <v/>
      </c>
      <c r="N609" s="13" t="str">
        <f>IF(Table2[[#This Row],[M4A]]="","",SUM(Table2[[#This Row],[M4A]]-Table2[[#This Row],[M4B_h]]))</f>
        <v/>
      </c>
      <c r="O609" s="15"/>
      <c r="P609" s="15" t="str">
        <f>IF(Table2[[#This Row],[M5A]]="","",SUM(Table2[[#This Row],[M5A]]-Table2[[#This Row],[M5B_h]]))</f>
        <v/>
      </c>
      <c r="Q609" s="15">
        <f>SUM(Table2[[#This Row],[AWAL]],Table2[[#This Row],[M1B]])</f>
        <v>11</v>
      </c>
      <c r="R609" s="15">
        <f>SUM(Table2[[#This Row],[M2B]],Table2[[#This Row],[M2B_h]])</f>
        <v>11</v>
      </c>
      <c r="S609" s="15">
        <f>SUM(Table2[[#This Row],[M3B]],Table2[[#This Row],[M3B_h]])</f>
        <v>11</v>
      </c>
      <c r="T609" s="15">
        <f>SUM(Table2[[#This Row],[M4B]],Table2[[#This Row],[M4B_h]])</f>
        <v>11</v>
      </c>
    </row>
    <row r="610" spans="1:20">
      <c r="A610" s="12">
        <f>IF(Table2[[#This Row],[TT]]&lt;1,"",COUNT($A$2:$A609)+1)</f>
        <v>484</v>
      </c>
      <c r="B610" s="12" t="str">
        <f>LOWER(SUBSTITUTE(SUBSTITUTE(SUBSTITUTE(SUBSTITUTE(SUBSTITUTE(SUBSTITUTE(SUBSTITUTE(SUBSTITUTE(Table2[[#This Row],[NAMA BARANG]]," ",""),"""",""),"-",""),"/",""),"(",""),")",""),"&amp;",""),",",""))</f>
        <v>bphapusv6791</v>
      </c>
      <c r="C610" s="18" t="s">
        <v>645</v>
      </c>
      <c r="D610" s="19">
        <v>8</v>
      </c>
      <c r="E610" s="19" t="s">
        <v>140</v>
      </c>
      <c r="F610" s="80">
        <f>IF(Table2[[#This Row],[M5B]]="",Table2[[#This Row],[M5B_h]],SUM(Table2[[#This Row],[M5B_h]],Table2[[#This Row],[M5B]]))</f>
        <v>8</v>
      </c>
      <c r="H610" s="13" t="str">
        <f>IF(Table2[[#This Row],[M1A]]="","",Table2[[#This Row],[M1A]]-Table2[[#This Row],[AWAL]])</f>
        <v/>
      </c>
      <c r="J610" s="13" t="str">
        <f>IF(Table2[[#This Row],[M2A]]="","",SUM(Table2[[#This Row],[M2A]]-Table2[[#This Row],[M2B_h]]))</f>
        <v/>
      </c>
      <c r="L610" s="13" t="str">
        <f>IF(Table2[[#This Row],[M3A]]="","",SUM(Table2[[#This Row],[M3A]]-Table2[[#This Row],[M3B_h]]))</f>
        <v/>
      </c>
      <c r="N610" s="13" t="str">
        <f>IF(Table2[[#This Row],[M4A]]="","",SUM(Table2[[#This Row],[M4A]]-Table2[[#This Row],[M4B_h]]))</f>
        <v/>
      </c>
      <c r="O610" s="15"/>
      <c r="P610" s="15" t="str">
        <f>IF(Table2[[#This Row],[M5A]]="","",SUM(Table2[[#This Row],[M5A]]-Table2[[#This Row],[M5B_h]]))</f>
        <v/>
      </c>
      <c r="Q610" s="15">
        <f>SUM(Table2[[#This Row],[AWAL]],Table2[[#This Row],[M1B]])</f>
        <v>8</v>
      </c>
      <c r="R610" s="15">
        <f>SUM(Table2[[#This Row],[M2B]],Table2[[#This Row],[M2B_h]])</f>
        <v>8</v>
      </c>
      <c r="S610" s="15">
        <f>SUM(Table2[[#This Row],[M3B]],Table2[[#This Row],[M3B_h]])</f>
        <v>8</v>
      </c>
      <c r="T610" s="15">
        <f>SUM(Table2[[#This Row],[M4B]],Table2[[#This Row],[M4B_h]])</f>
        <v>8</v>
      </c>
    </row>
    <row r="611" spans="1:20">
      <c r="A611" s="12">
        <f>IF(Table2[[#This Row],[TT]]&lt;1,"",COUNT($A$2:$A610)+1)</f>
        <v>485</v>
      </c>
      <c r="B611" s="12" t="str">
        <f>LOWER(SUBSTITUTE(SUBSTITUTE(SUBSTITUTE(SUBSTITUTE(SUBSTITUTE(SUBSTITUTE(SUBSTITUTE(SUBSTITUTE(Table2[[#This Row],[NAMA BARANG]]," ",""),"""",""),"-",""),"/",""),"(",""),")",""),"&amp;",""),",",""))</f>
        <v>bpheroset50</v>
      </c>
      <c r="C611" s="18" t="s">
        <v>646</v>
      </c>
      <c r="D611" s="19">
        <v>13</v>
      </c>
      <c r="E611" s="19" t="s">
        <v>43</v>
      </c>
      <c r="F611" s="80">
        <f>IF(Table2[[#This Row],[M5B]]="",Table2[[#This Row],[M5B_h]],SUM(Table2[[#This Row],[M5B_h]],Table2[[#This Row],[M5B]]))</f>
        <v>13</v>
      </c>
      <c r="H611" s="13" t="str">
        <f>IF(Table2[[#This Row],[M1A]]="","",Table2[[#This Row],[M1A]]-Table2[[#This Row],[AWAL]])</f>
        <v/>
      </c>
      <c r="J611" s="13" t="str">
        <f>IF(Table2[[#This Row],[M2A]]="","",SUM(Table2[[#This Row],[M2A]]-Table2[[#This Row],[M2B_h]]))</f>
        <v/>
      </c>
      <c r="L611" s="13" t="str">
        <f>IF(Table2[[#This Row],[M3A]]="","",SUM(Table2[[#This Row],[M3A]]-Table2[[#This Row],[M3B_h]]))</f>
        <v/>
      </c>
      <c r="N611" s="13" t="str">
        <f>IF(Table2[[#This Row],[M4A]]="","",SUM(Table2[[#This Row],[M4A]]-Table2[[#This Row],[M4B_h]]))</f>
        <v/>
      </c>
      <c r="O611" s="15"/>
      <c r="P611" s="15" t="str">
        <f>IF(Table2[[#This Row],[M5A]]="","",SUM(Table2[[#This Row],[M5A]]-Table2[[#This Row],[M5B_h]]))</f>
        <v/>
      </c>
      <c r="Q611" s="15">
        <f>SUM(Table2[[#This Row],[AWAL]],Table2[[#This Row],[M1B]])</f>
        <v>13</v>
      </c>
      <c r="R611" s="15">
        <f>SUM(Table2[[#This Row],[M2B]],Table2[[#This Row],[M2B_h]])</f>
        <v>13</v>
      </c>
      <c r="S611" s="15">
        <f>SUM(Table2[[#This Row],[M3B]],Table2[[#This Row],[M3B_h]])</f>
        <v>13</v>
      </c>
      <c r="T611" s="15">
        <f>SUM(Table2[[#This Row],[M4B]],Table2[[#This Row],[M4B_h]])</f>
        <v>13</v>
      </c>
    </row>
    <row r="612" spans="1:20">
      <c r="A612" s="12">
        <f>IF(Table2[[#This Row],[TT]]&lt;1,"",COUNT($A$2:$A611)+1)</f>
        <v>486</v>
      </c>
      <c r="B612" s="12" t="str">
        <f>LOWER(SUBSTITUTE(SUBSTITUTE(SUBSTITUTE(SUBSTITUTE(SUBSTITUTE(SUBSTITUTE(SUBSTITUTE(SUBSTITUTE(Table2[[#This Row],[NAMA BARANG]]," ",""),"""",""),"-",""),"/",""),"(",""),")",""),"&amp;",""),",",""))</f>
        <v>bphilltopht1020</v>
      </c>
      <c r="C612" s="18" t="s">
        <v>647</v>
      </c>
      <c r="D612" s="19">
        <v>39</v>
      </c>
      <c r="E612" s="19" t="s">
        <v>14</v>
      </c>
      <c r="F612" s="80">
        <f>IF(Table2[[#This Row],[M5B]]="",Table2[[#This Row],[M5B_h]],SUM(Table2[[#This Row],[M5B_h]],Table2[[#This Row],[M5B]]))</f>
        <v>34</v>
      </c>
      <c r="H612" s="13" t="str">
        <f>IF(Table2[[#This Row],[M1A]]="","",Table2[[#This Row],[M1A]]-Table2[[#This Row],[AWAL]])</f>
        <v/>
      </c>
      <c r="I612" s="13">
        <v>38</v>
      </c>
      <c r="J612" s="13">
        <f>IF(Table2[[#This Row],[M2A]]="","",SUM(Table2[[#This Row],[M2A]]-Table2[[#This Row],[M2B_h]]))</f>
        <v>-1</v>
      </c>
      <c r="K612" s="13">
        <v>36</v>
      </c>
      <c r="L612" s="13">
        <f>IF(Table2[[#This Row],[M3A]]="","",SUM(Table2[[#This Row],[M3A]]-Table2[[#This Row],[M3B_h]]))</f>
        <v>-2</v>
      </c>
      <c r="M612" s="13">
        <v>34</v>
      </c>
      <c r="N612" s="13">
        <f>IF(Table2[[#This Row],[M4A]]="","",SUM(Table2[[#This Row],[M4A]]-Table2[[#This Row],[M4B_h]]))</f>
        <v>-2</v>
      </c>
      <c r="O612" s="15"/>
      <c r="P612" s="15" t="str">
        <f>IF(Table2[[#This Row],[M5A]]="","",SUM(Table2[[#This Row],[M5A]]-Table2[[#This Row],[M5B_h]]))</f>
        <v/>
      </c>
      <c r="Q612" s="15">
        <f>SUM(Table2[[#This Row],[AWAL]],Table2[[#This Row],[M1B]])</f>
        <v>39</v>
      </c>
      <c r="R612" s="15">
        <f>SUM(Table2[[#This Row],[M2B]],Table2[[#This Row],[M2B_h]])</f>
        <v>38</v>
      </c>
      <c r="S612" s="15">
        <f>SUM(Table2[[#This Row],[M3B]],Table2[[#This Row],[M3B_h]])</f>
        <v>36</v>
      </c>
      <c r="T612" s="15">
        <f>SUM(Table2[[#This Row],[M4B]],Table2[[#This Row],[M4B_h]])</f>
        <v>34</v>
      </c>
    </row>
    <row r="613" spans="1:20">
      <c r="A613" s="12">
        <f>IF(Table2[[#This Row],[TT]]&lt;1,"",COUNT($A$2:$A612)+1)</f>
        <v>487</v>
      </c>
      <c r="B613" s="12" t="str">
        <f>LOWER(SUBSTITUTE(SUBSTITUTE(SUBSTITUTE(SUBSTITUTE(SUBSTITUTE(SUBSTITUTE(SUBSTITUTE(SUBSTITUTE(Table2[[#This Row],[NAMA BARANG]]," ",""),"""",""),"-",""),"/",""),"(",""),")",""),"&amp;",""),",",""))</f>
        <v>bphkpanjang36</v>
      </c>
      <c r="C613" s="18" t="s">
        <v>648</v>
      </c>
      <c r="D613" s="19">
        <v>2</v>
      </c>
      <c r="E613" s="19" t="s">
        <v>214</v>
      </c>
      <c r="F613" s="80">
        <f>IF(Table2[[#This Row],[M5B]]="",Table2[[#This Row],[M5B_h]],SUM(Table2[[#This Row],[M5B_h]],Table2[[#This Row],[M5B]]))</f>
        <v>2</v>
      </c>
      <c r="H613" s="13" t="str">
        <f>IF(Table2[[#This Row],[M1A]]="","",Table2[[#This Row],[M1A]]-Table2[[#This Row],[AWAL]])</f>
        <v/>
      </c>
      <c r="J613" s="13" t="str">
        <f>IF(Table2[[#This Row],[M2A]]="","",SUM(Table2[[#This Row],[M2A]]-Table2[[#This Row],[M2B_h]]))</f>
        <v/>
      </c>
      <c r="L613" s="13" t="str">
        <f>IF(Table2[[#This Row],[M3A]]="","",SUM(Table2[[#This Row],[M3A]]-Table2[[#This Row],[M3B_h]]))</f>
        <v/>
      </c>
      <c r="N613" s="13" t="str">
        <f>IF(Table2[[#This Row],[M4A]]="","",SUM(Table2[[#This Row],[M4A]]-Table2[[#This Row],[M4B_h]]))</f>
        <v/>
      </c>
      <c r="O613" s="15"/>
      <c r="P613" s="15" t="str">
        <f>IF(Table2[[#This Row],[M5A]]="","",SUM(Table2[[#This Row],[M5A]]-Table2[[#This Row],[M5B_h]]))</f>
        <v/>
      </c>
      <c r="Q613" s="15">
        <f>SUM(Table2[[#This Row],[AWAL]],Table2[[#This Row],[M1B]])</f>
        <v>2</v>
      </c>
      <c r="R613" s="15">
        <f>SUM(Table2[[#This Row],[M2B]],Table2[[#This Row],[M2B_h]])</f>
        <v>2</v>
      </c>
      <c r="S613" s="15">
        <f>SUM(Table2[[#This Row],[M3B]],Table2[[#This Row],[M3B_h]])</f>
        <v>2</v>
      </c>
      <c r="T613" s="15">
        <f>SUM(Table2[[#This Row],[M4B]],Table2[[#This Row],[M4B_h]])</f>
        <v>2</v>
      </c>
    </row>
    <row r="614" spans="1:20">
      <c r="A614" s="12">
        <f>IF(Table2[[#This Row],[TT]]&lt;1,"",COUNT($A$2:$A613)+1)</f>
        <v>488</v>
      </c>
      <c r="B614" s="12" t="str">
        <f>LOWER(SUBSTITUTE(SUBSTITUTE(SUBSTITUTE(SUBSTITUTE(SUBSTITUTE(SUBSTITUTE(SUBSTITUTE(SUBSTITUTE(Table2[[#This Row],[NAMA BARANG]]," ",""),"""",""),"-",""),"/",""),"(",""),")",""),"&amp;",""),",",""))</f>
        <v>bpht590balontiup3mp2131ayunandemon1box481</v>
      </c>
      <c r="C614" s="18" t="s">
        <v>649</v>
      </c>
      <c r="D614" s="19">
        <v>4</v>
      </c>
      <c r="E614" s="19" t="s">
        <v>67</v>
      </c>
      <c r="F614" s="80">
        <f>IF(Table2[[#This Row],[M5B]]="",Table2[[#This Row],[M5B_h]],SUM(Table2[[#This Row],[M5B_h]],Table2[[#This Row],[M5B]]))</f>
        <v>4</v>
      </c>
      <c r="H614" s="13" t="str">
        <f>IF(Table2[[#This Row],[M1A]]="","",Table2[[#This Row],[M1A]]-Table2[[#This Row],[AWAL]])</f>
        <v/>
      </c>
      <c r="J614" s="13" t="str">
        <f>IF(Table2[[#This Row],[M2A]]="","",SUM(Table2[[#This Row],[M2A]]-Table2[[#This Row],[M2B_h]]))</f>
        <v/>
      </c>
      <c r="L614" s="13" t="str">
        <f>IF(Table2[[#This Row],[M3A]]="","",SUM(Table2[[#This Row],[M3A]]-Table2[[#This Row],[M3B_h]]))</f>
        <v/>
      </c>
      <c r="N614" s="13" t="str">
        <f>IF(Table2[[#This Row],[M4A]]="","",SUM(Table2[[#This Row],[M4A]]-Table2[[#This Row],[M4B_h]]))</f>
        <v/>
      </c>
      <c r="O614" s="15"/>
      <c r="P614" s="15" t="str">
        <f>IF(Table2[[#This Row],[M5A]]="","",SUM(Table2[[#This Row],[M5A]]-Table2[[#This Row],[M5B_h]]))</f>
        <v/>
      </c>
      <c r="Q614" s="15">
        <f>SUM(Table2[[#This Row],[AWAL]],Table2[[#This Row],[M1B]])</f>
        <v>4</v>
      </c>
      <c r="R614" s="15">
        <f>SUM(Table2[[#This Row],[M2B]],Table2[[#This Row],[M2B_h]])</f>
        <v>4</v>
      </c>
      <c r="S614" s="15">
        <f>SUM(Table2[[#This Row],[M3B]],Table2[[#This Row],[M3B_h]])</f>
        <v>4</v>
      </c>
      <c r="T614" s="15">
        <f>SUM(Table2[[#This Row],[M4B]],Table2[[#This Row],[M4B_h]])</f>
        <v>4</v>
      </c>
    </row>
    <row r="615" spans="1:20">
      <c r="A615" s="12">
        <f>IF(Table2[[#This Row],[TT]]&lt;1,"",COUNT($A$2:$A614)+1)</f>
        <v>489</v>
      </c>
      <c r="B615" s="12" t="str">
        <f>LOWER(SUBSTITUTE(SUBSTITUTE(SUBSTITUTE(SUBSTITUTE(SUBSTITUTE(SUBSTITUTE(SUBSTITUTE(SUBSTITUTE(Table2[[#This Row],[NAMA BARANG]]," ",""),"""",""),"-",""),"/",""),"(",""),")",""),"&amp;",""),",",""))</f>
        <v>bpikantali</v>
      </c>
      <c r="C615" s="18" t="s">
        <v>650</v>
      </c>
      <c r="D615" s="19">
        <v>2</v>
      </c>
      <c r="E615" s="19" t="s">
        <v>121</v>
      </c>
      <c r="F615" s="80">
        <f>IF(Table2[[#This Row],[M5B]]="",Table2[[#This Row],[M5B_h]],SUM(Table2[[#This Row],[M5B_h]],Table2[[#This Row],[M5B]]))</f>
        <v>2</v>
      </c>
      <c r="H615" s="13" t="str">
        <f>IF(Table2[[#This Row],[M1A]]="","",Table2[[#This Row],[M1A]]-Table2[[#This Row],[AWAL]])</f>
        <v/>
      </c>
      <c r="J615" s="13" t="str">
        <f>IF(Table2[[#This Row],[M2A]]="","",SUM(Table2[[#This Row],[M2A]]-Table2[[#This Row],[M2B_h]]))</f>
        <v/>
      </c>
      <c r="L615" s="13" t="str">
        <f>IF(Table2[[#This Row],[M3A]]="","",SUM(Table2[[#This Row],[M3A]]-Table2[[#This Row],[M3B_h]]))</f>
        <v/>
      </c>
      <c r="N615" s="13" t="str">
        <f>IF(Table2[[#This Row],[M4A]]="","",SUM(Table2[[#This Row],[M4A]]-Table2[[#This Row],[M4B_h]]))</f>
        <v/>
      </c>
      <c r="O615" s="15"/>
      <c r="P615" s="15" t="str">
        <f>IF(Table2[[#This Row],[M5A]]="","",SUM(Table2[[#This Row],[M5A]]-Table2[[#This Row],[M5B_h]]))</f>
        <v/>
      </c>
      <c r="Q615" s="15">
        <f>SUM(Table2[[#This Row],[AWAL]],Table2[[#This Row],[M1B]])</f>
        <v>2</v>
      </c>
      <c r="R615" s="15">
        <f>SUM(Table2[[#This Row],[M2B]],Table2[[#This Row],[M2B_h]])</f>
        <v>2</v>
      </c>
      <c r="S615" s="15">
        <f>SUM(Table2[[#This Row],[M3B]],Table2[[#This Row],[M3B_h]])</f>
        <v>2</v>
      </c>
      <c r="T615" s="15">
        <f>SUM(Table2[[#This Row],[M4B]],Table2[[#This Row],[M4B_h]])</f>
        <v>2</v>
      </c>
    </row>
    <row r="616" spans="1:20">
      <c r="A616" s="12">
        <f>IF(Table2[[#This Row],[TT]]&lt;1,"",COUNT($A$2:$A615)+1)</f>
        <v>490</v>
      </c>
      <c r="B616" s="12" t="str">
        <f>LOWER(SUBSTITUTE(SUBSTITUTE(SUBSTITUTE(SUBSTITUTE(SUBSTITUTE(SUBSTITUTE(SUBSTITUTE(SUBSTITUTE(Table2[[#This Row],[NAMA BARANG]]," ",""),"""",""),"-",""),"/",""),"(",""),")",""),"&amp;",""),",",""))</f>
        <v>bpjb2731000</v>
      </c>
      <c r="C616" s="18" t="s">
        <v>651</v>
      </c>
      <c r="D616" s="19">
        <v>8</v>
      </c>
      <c r="E616" s="19" t="s">
        <v>67</v>
      </c>
      <c r="F616" s="80">
        <f>IF(Table2[[#This Row],[M5B]]="",Table2[[#This Row],[M5B_h]],SUM(Table2[[#This Row],[M5B_h]],Table2[[#This Row],[M5B]]))</f>
        <v>8</v>
      </c>
      <c r="H616" s="13" t="str">
        <f>IF(Table2[[#This Row],[M1A]]="","",Table2[[#This Row],[M1A]]-Table2[[#This Row],[AWAL]])</f>
        <v/>
      </c>
      <c r="J616" s="13" t="str">
        <f>IF(Table2[[#This Row],[M2A]]="","",SUM(Table2[[#This Row],[M2A]]-Table2[[#This Row],[M2B_h]]))</f>
        <v/>
      </c>
      <c r="L616" s="13" t="str">
        <f>IF(Table2[[#This Row],[M3A]]="","",SUM(Table2[[#This Row],[M3A]]-Table2[[#This Row],[M3B_h]]))</f>
        <v/>
      </c>
      <c r="N616" s="13" t="str">
        <f>IF(Table2[[#This Row],[M4A]]="","",SUM(Table2[[#This Row],[M4A]]-Table2[[#This Row],[M4B_h]]))</f>
        <v/>
      </c>
      <c r="O616" s="15"/>
      <c r="P616" s="15" t="str">
        <f>IF(Table2[[#This Row],[M5A]]="","",SUM(Table2[[#This Row],[M5A]]-Table2[[#This Row],[M5B_h]]))</f>
        <v/>
      </c>
      <c r="Q616" s="15">
        <f>SUM(Table2[[#This Row],[AWAL]],Table2[[#This Row],[M1B]])</f>
        <v>8</v>
      </c>
      <c r="R616" s="15">
        <f>SUM(Table2[[#This Row],[M2B]],Table2[[#This Row],[M2B_h]])</f>
        <v>8</v>
      </c>
      <c r="S616" s="15">
        <f>SUM(Table2[[#This Row],[M3B]],Table2[[#This Row],[M3B_h]])</f>
        <v>8</v>
      </c>
      <c r="T616" s="15">
        <f>SUM(Table2[[#This Row],[M4B]],Table2[[#This Row],[M4B_h]])</f>
        <v>8</v>
      </c>
    </row>
    <row r="617" spans="1:20">
      <c r="A617" s="12">
        <f>IF(Table2[[#This Row],[TT]]&lt;1,"",COUNT($A$2:$A616)+1)</f>
        <v>491</v>
      </c>
      <c r="B617" s="12" t="str">
        <f>LOWER(SUBSTITUTE(SUBSTITUTE(SUBSTITUTE(SUBSTITUTE(SUBSTITUTE(SUBSTITUTE(SUBSTITUTE(SUBSTITUTE(Table2[[#This Row],[NAMA BARANG]]," ",""),"""",""),"-",""),"/",""),"(",""),")",""),"&amp;",""),",",""))</f>
        <v>bpkg1b</v>
      </c>
      <c r="C617" s="18" t="s">
        <v>652</v>
      </c>
      <c r="D617" s="19">
        <v>6</v>
      </c>
      <c r="E617" s="19" t="s">
        <v>14</v>
      </c>
      <c r="F617" s="80">
        <f>IF(Table2[[#This Row],[M5B]]="",Table2[[#This Row],[M5B_h]],SUM(Table2[[#This Row],[M5B_h]],Table2[[#This Row],[M5B]]))</f>
        <v>6</v>
      </c>
      <c r="H617" s="13" t="str">
        <f>IF(Table2[[#This Row],[M1A]]="","",Table2[[#This Row],[M1A]]-Table2[[#This Row],[AWAL]])</f>
        <v/>
      </c>
      <c r="J617" s="13" t="str">
        <f>IF(Table2[[#This Row],[M2A]]="","",SUM(Table2[[#This Row],[M2A]]-Table2[[#This Row],[M2B_h]]))</f>
        <v/>
      </c>
      <c r="L617" s="13" t="str">
        <f>IF(Table2[[#This Row],[M3A]]="","",SUM(Table2[[#This Row],[M3A]]-Table2[[#This Row],[M3B_h]]))</f>
        <v/>
      </c>
      <c r="N617" s="13" t="str">
        <f>IF(Table2[[#This Row],[M4A]]="","",SUM(Table2[[#This Row],[M4A]]-Table2[[#This Row],[M4B_h]]))</f>
        <v/>
      </c>
      <c r="O617" s="15"/>
      <c r="P617" s="15" t="str">
        <f>IF(Table2[[#This Row],[M5A]]="","",SUM(Table2[[#This Row],[M5A]]-Table2[[#This Row],[M5B_h]]))</f>
        <v/>
      </c>
      <c r="Q617" s="15">
        <f>SUM(Table2[[#This Row],[AWAL]],Table2[[#This Row],[M1B]])</f>
        <v>6</v>
      </c>
      <c r="R617" s="15">
        <f>SUM(Table2[[#This Row],[M2B]],Table2[[#This Row],[M2B_h]])</f>
        <v>6</v>
      </c>
      <c r="S617" s="15">
        <f>SUM(Table2[[#This Row],[M3B]],Table2[[#This Row],[M3B_h]])</f>
        <v>6</v>
      </c>
      <c r="T617" s="15">
        <f>SUM(Table2[[#This Row],[M4B]],Table2[[#This Row],[M4B_h]])</f>
        <v>6</v>
      </c>
    </row>
    <row r="618" spans="1:20">
      <c r="A618" s="12">
        <f>IF(Table2[[#This Row],[TT]]&lt;1,"",COUNT($A$2:$A617)+1)</f>
        <v>492</v>
      </c>
      <c r="B618" s="12" t="str">
        <f>LOWER(SUBSTITUTE(SUBSTITUTE(SUBSTITUTE(SUBSTITUTE(SUBSTITUTE(SUBSTITUTE(SUBSTITUTE(SUBSTITUTE(Table2[[#This Row],[NAMA BARANG]]," ",""),"""",""),"-",""),"/",""),"(",""),")",""),"&amp;",""),",",""))</f>
        <v>bplightkittyhand</v>
      </c>
      <c r="C618" s="18" t="s">
        <v>653</v>
      </c>
      <c r="D618" s="19">
        <v>4</v>
      </c>
      <c r="E618" s="19" t="s">
        <v>50</v>
      </c>
      <c r="F618" s="80">
        <f>IF(Table2[[#This Row],[M5B]]="",Table2[[#This Row],[M5B_h]],SUM(Table2[[#This Row],[M5B_h]],Table2[[#This Row],[M5B]]))</f>
        <v>4</v>
      </c>
      <c r="H618" s="13" t="str">
        <f>IF(Table2[[#This Row],[M1A]]="","",Table2[[#This Row],[M1A]]-Table2[[#This Row],[AWAL]])</f>
        <v/>
      </c>
      <c r="J618" s="13" t="str">
        <f>IF(Table2[[#This Row],[M2A]]="","",SUM(Table2[[#This Row],[M2A]]-Table2[[#This Row],[M2B_h]]))</f>
        <v/>
      </c>
      <c r="L618" s="13" t="str">
        <f>IF(Table2[[#This Row],[M3A]]="","",SUM(Table2[[#This Row],[M3A]]-Table2[[#This Row],[M3B_h]]))</f>
        <v/>
      </c>
      <c r="N618" s="13" t="str">
        <f>IF(Table2[[#This Row],[M4A]]="","",SUM(Table2[[#This Row],[M4A]]-Table2[[#This Row],[M4B_h]]))</f>
        <v/>
      </c>
      <c r="O618" s="15"/>
      <c r="P618" s="15" t="str">
        <f>IF(Table2[[#This Row],[M5A]]="","",SUM(Table2[[#This Row],[M5A]]-Table2[[#This Row],[M5B_h]]))</f>
        <v/>
      </c>
      <c r="Q618" s="15">
        <f>SUM(Table2[[#This Row],[AWAL]],Table2[[#This Row],[M1B]])</f>
        <v>4</v>
      </c>
      <c r="R618" s="15">
        <f>SUM(Table2[[#This Row],[M2B]],Table2[[#This Row],[M2B_h]])</f>
        <v>4</v>
      </c>
      <c r="S618" s="15">
        <f>SUM(Table2[[#This Row],[M3B]],Table2[[#This Row],[M3B_h]])</f>
        <v>4</v>
      </c>
      <c r="T618" s="15">
        <f>SUM(Table2[[#This Row],[M4B]],Table2[[#This Row],[M4B_h]])</f>
        <v>4</v>
      </c>
    </row>
    <row r="619" spans="1:20">
      <c r="A619" s="12">
        <f>IF(Table2[[#This Row],[TT]]&lt;1,"",COUNT($A$2:$A618)+1)</f>
        <v>493</v>
      </c>
      <c r="B619" s="12" t="str">
        <f>LOWER(SUBSTITUTE(SUBSTITUTE(SUBSTITUTE(SUBSTITUTE(SUBSTITUTE(SUBSTITUTE(SUBSTITUTE(SUBSTITUTE(Table2[[#This Row],[NAMA BARANG]]," ",""),"""",""),"-",""),"/",""),"(",""),")",""),"&amp;",""),",",""))</f>
        <v>bplightprincesshand</v>
      </c>
      <c r="C619" s="18" t="s">
        <v>654</v>
      </c>
      <c r="D619" s="19">
        <v>9</v>
      </c>
      <c r="E619" s="19" t="s">
        <v>50</v>
      </c>
      <c r="F619" s="80">
        <f>IF(Table2[[#This Row],[M5B]]="",Table2[[#This Row],[M5B_h]],SUM(Table2[[#This Row],[M5B_h]],Table2[[#This Row],[M5B]]))</f>
        <v>9</v>
      </c>
      <c r="H619" s="13" t="str">
        <f>IF(Table2[[#This Row],[M1A]]="","",Table2[[#This Row],[M1A]]-Table2[[#This Row],[AWAL]])</f>
        <v/>
      </c>
      <c r="J619" s="13" t="str">
        <f>IF(Table2[[#This Row],[M2A]]="","",SUM(Table2[[#This Row],[M2A]]-Table2[[#This Row],[M2B_h]]))</f>
        <v/>
      </c>
      <c r="L619" s="13" t="str">
        <f>IF(Table2[[#This Row],[M3A]]="","",SUM(Table2[[#This Row],[M3A]]-Table2[[#This Row],[M3B_h]]))</f>
        <v/>
      </c>
      <c r="N619" s="13" t="str">
        <f>IF(Table2[[#This Row],[M4A]]="","",SUM(Table2[[#This Row],[M4A]]-Table2[[#This Row],[M4B_h]]))</f>
        <v/>
      </c>
      <c r="O619" s="15"/>
      <c r="P619" s="15" t="str">
        <f>IF(Table2[[#This Row],[M5A]]="","",SUM(Table2[[#This Row],[M5A]]-Table2[[#This Row],[M5B_h]]))</f>
        <v/>
      </c>
      <c r="Q619" s="15">
        <f>SUM(Table2[[#This Row],[AWAL]],Table2[[#This Row],[M1B]])</f>
        <v>9</v>
      </c>
      <c r="R619" s="15">
        <f>SUM(Table2[[#This Row],[M2B]],Table2[[#This Row],[M2B_h]])</f>
        <v>9</v>
      </c>
      <c r="S619" s="15">
        <f>SUM(Table2[[#This Row],[M3B]],Table2[[#This Row],[M3B_h]])</f>
        <v>9</v>
      </c>
      <c r="T619" s="15">
        <f>SUM(Table2[[#This Row],[M4B]],Table2[[#This Row],[M4B_h]])</f>
        <v>9</v>
      </c>
    </row>
    <row r="620" spans="1:20">
      <c r="A620" s="12">
        <f>IF(Table2[[#This Row],[TT]]&lt;1,"",COUNT($A$2:$A619)+1)</f>
        <v>494</v>
      </c>
      <c r="B620" s="12" t="str">
        <f>LOWER(SUBSTITUTE(SUBSTITUTE(SUBSTITUTE(SUBSTITUTE(SUBSTITUTE(SUBSTITUTE(SUBSTITUTE(SUBSTITUTE(Table2[[#This Row],[NAMA BARANG]]," ",""),"""",""),"-",""),"/",""),"(",""),")",""),"&amp;",""),",",""))</f>
        <v>bpmanik0011x60</v>
      </c>
      <c r="C620" s="18" t="s">
        <v>656</v>
      </c>
      <c r="D620" s="19">
        <v>9</v>
      </c>
      <c r="E620" s="19" t="s">
        <v>93</v>
      </c>
      <c r="F620" s="80">
        <f>IF(Table2[[#This Row],[M5B]]="",Table2[[#This Row],[M5B_h]],SUM(Table2[[#This Row],[M5B_h]],Table2[[#This Row],[M5B]]))</f>
        <v>9</v>
      </c>
      <c r="H620" s="13" t="str">
        <f>IF(Table2[[#This Row],[M1A]]="","",Table2[[#This Row],[M1A]]-Table2[[#This Row],[AWAL]])</f>
        <v/>
      </c>
      <c r="J620" s="13" t="str">
        <f>IF(Table2[[#This Row],[M2A]]="","",SUM(Table2[[#This Row],[M2A]]-Table2[[#This Row],[M2B_h]]))</f>
        <v/>
      </c>
      <c r="L620" s="13" t="str">
        <f>IF(Table2[[#This Row],[M3A]]="","",SUM(Table2[[#This Row],[M3A]]-Table2[[#This Row],[M3B_h]]))</f>
        <v/>
      </c>
      <c r="N620" s="13" t="str">
        <f>IF(Table2[[#This Row],[M4A]]="","",SUM(Table2[[#This Row],[M4A]]-Table2[[#This Row],[M4B_h]]))</f>
        <v/>
      </c>
      <c r="O620" s="15"/>
      <c r="P620" s="15" t="str">
        <f>IF(Table2[[#This Row],[M5A]]="","",SUM(Table2[[#This Row],[M5A]]-Table2[[#This Row],[M5B_h]]))</f>
        <v/>
      </c>
      <c r="Q620" s="15">
        <f>SUM(Table2[[#This Row],[AWAL]],Table2[[#This Row],[M1B]])</f>
        <v>9</v>
      </c>
      <c r="R620" s="15">
        <f>SUM(Table2[[#This Row],[M2B]],Table2[[#This Row],[M2B_h]])</f>
        <v>9</v>
      </c>
      <c r="S620" s="15">
        <f>SUM(Table2[[#This Row],[M3B]],Table2[[#This Row],[M3B_h]])</f>
        <v>9</v>
      </c>
      <c r="T620" s="15">
        <f>SUM(Table2[[#This Row],[M4B]],Table2[[#This Row],[M4B_h]])</f>
        <v>9</v>
      </c>
    </row>
    <row r="621" spans="1:20">
      <c r="A621" s="12">
        <f>IF(Table2[[#This Row],[TT]]&lt;1,"",COUNT($A$2:$A620)+1)</f>
        <v>495</v>
      </c>
      <c r="B621" s="12" t="str">
        <f>LOWER(SUBSTITUTE(SUBSTITUTE(SUBSTITUTE(SUBSTITUTE(SUBSTITUTE(SUBSTITUTE(SUBSTITUTE(SUBSTITUTE(Table2[[#This Row],[NAMA BARANG]]," ",""),"""",""),"-",""),"/",""),"(",""),")",""),"&amp;",""),",",""))</f>
        <v>bpmd104tangan</v>
      </c>
      <c r="C621" s="18" t="s">
        <v>657</v>
      </c>
      <c r="D621" s="19">
        <v>2</v>
      </c>
      <c r="E621" s="19" t="s">
        <v>658</v>
      </c>
      <c r="F621" s="80">
        <f>IF(Table2[[#This Row],[M5B]]="",Table2[[#This Row],[M5B_h]],SUM(Table2[[#This Row],[M5B_h]],Table2[[#This Row],[M5B]]))</f>
        <v>2</v>
      </c>
      <c r="H621" s="13" t="str">
        <f>IF(Table2[[#This Row],[M1A]]="","",Table2[[#This Row],[M1A]]-Table2[[#This Row],[AWAL]])</f>
        <v/>
      </c>
      <c r="J621" s="13" t="str">
        <f>IF(Table2[[#This Row],[M2A]]="","",SUM(Table2[[#This Row],[M2A]]-Table2[[#This Row],[M2B_h]]))</f>
        <v/>
      </c>
      <c r="L621" s="13" t="str">
        <f>IF(Table2[[#This Row],[M3A]]="","",SUM(Table2[[#This Row],[M3A]]-Table2[[#This Row],[M3B_h]]))</f>
        <v/>
      </c>
      <c r="N621" s="13" t="str">
        <f>IF(Table2[[#This Row],[M4A]]="","",SUM(Table2[[#This Row],[M4A]]-Table2[[#This Row],[M4B_h]]))</f>
        <v/>
      </c>
      <c r="O621" s="15"/>
      <c r="P621" s="15" t="str">
        <f>IF(Table2[[#This Row],[M5A]]="","",SUM(Table2[[#This Row],[M5A]]-Table2[[#This Row],[M5B_h]]))</f>
        <v/>
      </c>
      <c r="Q621" s="15">
        <f>SUM(Table2[[#This Row],[AWAL]],Table2[[#This Row],[M1B]])</f>
        <v>2</v>
      </c>
      <c r="R621" s="15">
        <f>SUM(Table2[[#This Row],[M2B]],Table2[[#This Row],[M2B_h]])</f>
        <v>2</v>
      </c>
      <c r="S621" s="15">
        <f>SUM(Table2[[#This Row],[M3B]],Table2[[#This Row],[M3B_h]])</f>
        <v>2</v>
      </c>
      <c r="T621" s="15">
        <f>SUM(Table2[[#This Row],[M4B]],Table2[[#This Row],[M4B_h]])</f>
        <v>2</v>
      </c>
    </row>
    <row r="622" spans="1:20">
      <c r="A622" s="12">
        <f>IF(Table2[[#This Row],[TT]]&lt;1,"",COUNT($A$2:$A621)+1)</f>
        <v>496</v>
      </c>
      <c r="B622" s="12" t="str">
        <f>LOWER(SUBSTITUTE(SUBSTITUTE(SUBSTITUTE(SUBSTITUTE(SUBSTITUTE(SUBSTITUTE(SUBSTITUTE(SUBSTITUTE(Table2[[#This Row],[NAMA BARANG]]," ",""),"""",""),"-",""),"/",""),"(",""),")",""),"&amp;",""),",",""))</f>
        <v>bpmejabps202foot</v>
      </c>
      <c r="C622" s="18" t="s">
        <v>659</v>
      </c>
      <c r="D622" s="19">
        <v>7</v>
      </c>
      <c r="E622" s="19" t="s">
        <v>136</v>
      </c>
      <c r="F622" s="80">
        <f>IF(Table2[[#This Row],[M5B]]="",Table2[[#This Row],[M5B_h]],SUM(Table2[[#This Row],[M5B_h]],Table2[[#This Row],[M5B]]))</f>
        <v>7</v>
      </c>
      <c r="H622" s="13" t="str">
        <f>IF(Table2[[#This Row],[M1A]]="","",Table2[[#This Row],[M1A]]-Table2[[#This Row],[AWAL]])</f>
        <v/>
      </c>
      <c r="J622" s="13" t="str">
        <f>IF(Table2[[#This Row],[M2A]]="","",SUM(Table2[[#This Row],[M2A]]-Table2[[#This Row],[M2B_h]]))</f>
        <v/>
      </c>
      <c r="L622" s="13" t="str">
        <f>IF(Table2[[#This Row],[M3A]]="","",SUM(Table2[[#This Row],[M3A]]-Table2[[#This Row],[M3B_h]]))</f>
        <v/>
      </c>
      <c r="N622" s="13" t="str">
        <f>IF(Table2[[#This Row],[M4A]]="","",SUM(Table2[[#This Row],[M4A]]-Table2[[#This Row],[M4B_h]]))</f>
        <v/>
      </c>
      <c r="O622" s="15"/>
      <c r="P622" s="15" t="str">
        <f>IF(Table2[[#This Row],[M5A]]="","",SUM(Table2[[#This Row],[M5A]]-Table2[[#This Row],[M5B_h]]))</f>
        <v/>
      </c>
      <c r="Q622" s="15">
        <f>SUM(Table2[[#This Row],[AWAL]],Table2[[#This Row],[M1B]])</f>
        <v>7</v>
      </c>
      <c r="R622" s="15">
        <f>SUM(Table2[[#This Row],[M2B]],Table2[[#This Row],[M2B_h]])</f>
        <v>7</v>
      </c>
      <c r="S622" s="15">
        <f>SUM(Table2[[#This Row],[M3B]],Table2[[#This Row],[M3B_h]])</f>
        <v>7</v>
      </c>
      <c r="T622" s="15">
        <f>SUM(Table2[[#This Row],[M4B]],Table2[[#This Row],[M4B_h]])</f>
        <v>7</v>
      </c>
    </row>
    <row r="623" spans="1:20">
      <c r="A623" s="12">
        <f>IF(Table2[[#This Row],[TT]]&lt;1,"",COUNT($A$2:$A622)+1)</f>
        <v>497</v>
      </c>
      <c r="B623" s="12" t="str">
        <f>LOWER(SUBSTITUTE(SUBSTITUTE(SUBSTITUTE(SUBSTITUTE(SUBSTITUTE(SUBSTITUTE(SUBSTITUTE(SUBSTITUTE(Table2[[#This Row],[NAMA BARANG]]," ",""),"""",""),"-",""),"/",""),"(",""),")",""),"&amp;",""),",",""))</f>
        <v>bpmilk30236</v>
      </c>
      <c r="C623" s="18" t="s">
        <v>660</v>
      </c>
      <c r="D623" s="19">
        <v>35</v>
      </c>
      <c r="E623" s="19" t="s">
        <v>200</v>
      </c>
      <c r="F623" s="80">
        <f>IF(Table2[[#This Row],[M5B]]="",Table2[[#This Row],[M5B_h]],SUM(Table2[[#This Row],[M5B_h]],Table2[[#This Row],[M5B]]))</f>
        <v>35</v>
      </c>
      <c r="H623" s="13" t="str">
        <f>IF(Table2[[#This Row],[M1A]]="","",Table2[[#This Row],[M1A]]-Table2[[#This Row],[AWAL]])</f>
        <v/>
      </c>
      <c r="J623" s="13" t="str">
        <f>IF(Table2[[#This Row],[M2A]]="","",SUM(Table2[[#This Row],[M2A]]-Table2[[#This Row],[M2B_h]]))</f>
        <v/>
      </c>
      <c r="L623" s="13" t="str">
        <f>IF(Table2[[#This Row],[M3A]]="","",SUM(Table2[[#This Row],[M3A]]-Table2[[#This Row],[M3B_h]]))</f>
        <v/>
      </c>
      <c r="N623" s="13" t="str">
        <f>IF(Table2[[#This Row],[M4A]]="","",SUM(Table2[[#This Row],[M4A]]-Table2[[#This Row],[M4B_h]]))</f>
        <v/>
      </c>
      <c r="O623" s="15"/>
      <c r="P623" s="15" t="str">
        <f>IF(Table2[[#This Row],[M5A]]="","",SUM(Table2[[#This Row],[M5A]]-Table2[[#This Row],[M5B_h]]))</f>
        <v/>
      </c>
      <c r="Q623" s="15">
        <f>SUM(Table2[[#This Row],[AWAL]],Table2[[#This Row],[M1B]])</f>
        <v>35</v>
      </c>
      <c r="R623" s="15">
        <f>SUM(Table2[[#This Row],[M2B]],Table2[[#This Row],[M2B_h]])</f>
        <v>35</v>
      </c>
      <c r="S623" s="15">
        <f>SUM(Table2[[#This Row],[M3B]],Table2[[#This Row],[M3B_h]])</f>
        <v>35</v>
      </c>
      <c r="T623" s="15">
        <f>SUM(Table2[[#This Row],[M4B]],Table2[[#This Row],[M4B_h]])</f>
        <v>35</v>
      </c>
    </row>
    <row r="624" spans="1:20">
      <c r="A624" s="12" t="str">
        <f>IF(Table2[[#This Row],[TT]]&lt;1,"",COUNT($A$2:$A623)+1)</f>
        <v/>
      </c>
      <c r="B624" s="12" t="str">
        <f>LOWER(SUBSTITUTE(SUBSTITUTE(SUBSTITUTE(SUBSTITUTE(SUBSTITUTE(SUBSTITUTE(SUBSTITUTE(SUBSTITUTE(Table2[[#This Row],[NAMA BARANG]]," ",""),"""",""),"-",""),"/",""),"(",""),")",""),"&amp;",""),",",""))</f>
        <v>bpminig212color+isi</v>
      </c>
      <c r="C624" s="17" t="s">
        <v>2719</v>
      </c>
      <c r="E624" s="29" t="s">
        <v>2488</v>
      </c>
      <c r="F624" s="80">
        <f>IF(Table2[[#This Row],[M5B]]="",Table2[[#This Row],[M5B_h]],SUM(Table2[[#This Row],[M5B_h]],Table2[[#This Row],[M5B]]))</f>
        <v>0</v>
      </c>
      <c r="H624" s="13" t="str">
        <f>IF(Table2[[#This Row],[M1A]]="","",Table2[[#This Row],[M1A]]-Table2[[#This Row],[AWAL]])</f>
        <v/>
      </c>
      <c r="J624" s="13" t="str">
        <f>IF(Table2[[#This Row],[M2A]]="","",SUM(Table2[[#This Row],[M2A]]-Table2[[#This Row],[M2B_h]]))</f>
        <v/>
      </c>
      <c r="L624" s="13" t="str">
        <f>IF(Table2[[#This Row],[M3A]]="","",SUM(Table2[[#This Row],[M3A]]-Table2[[#This Row],[M3B_h]]))</f>
        <v/>
      </c>
      <c r="N624" s="13" t="str">
        <f>IF(Table2[[#This Row],[M4A]]="","",SUM(Table2[[#This Row],[M4A]]-Table2[[#This Row],[M4B_h]]))</f>
        <v/>
      </c>
      <c r="O624" s="15"/>
      <c r="P624" s="15" t="str">
        <f>IF(Table2[[#This Row],[M5A]]="","",SUM(Table2[[#This Row],[M5A]]-Table2[[#This Row],[M5B_h]]))</f>
        <v/>
      </c>
      <c r="Q624" s="15">
        <f>SUM(Table2[[#This Row],[AWAL]],Table2[[#This Row],[M1B]])</f>
        <v>0</v>
      </c>
      <c r="R624" s="15">
        <f>SUM(Table2[[#This Row],[M2B]],Table2[[#This Row],[M2B_h]])</f>
        <v>0</v>
      </c>
      <c r="S624" s="15">
        <f>SUM(Table2[[#This Row],[M3B]],Table2[[#This Row],[M3B_h]])</f>
        <v>0</v>
      </c>
      <c r="T624" s="15">
        <f>SUM(Table2[[#This Row],[M4B]],Table2[[#This Row],[M4B_h]])</f>
        <v>0</v>
      </c>
    </row>
    <row r="625" spans="1:20">
      <c r="A625" s="12">
        <f>IF(Table2[[#This Row],[TT]]&lt;1,"",COUNT($A$2:$A624)+1)</f>
        <v>498</v>
      </c>
      <c r="B625" s="12" t="str">
        <f>LOWER(SUBSTITUTE(SUBSTITUTE(SUBSTITUTE(SUBSTITUTE(SUBSTITUTE(SUBSTITUTE(SUBSTITUTE(SUBSTITUTE(Table2[[#This Row],[NAMA BARANG]]," ",""),"""",""),"-",""),"/",""),"(",""),")",""),"&amp;",""),",",""))</f>
        <v>bpminigellmaxxist133c</v>
      </c>
      <c r="C625" s="18" t="s">
        <v>661</v>
      </c>
      <c r="D625" s="19">
        <v>2</v>
      </c>
      <c r="E625" s="19" t="s">
        <v>662</v>
      </c>
      <c r="F625" s="80">
        <f>IF(Table2[[#This Row],[M5B]]="",Table2[[#This Row],[M5B_h]],SUM(Table2[[#This Row],[M5B_h]],Table2[[#This Row],[M5B]]))</f>
        <v>2</v>
      </c>
      <c r="H625" s="13" t="str">
        <f>IF(Table2[[#This Row],[M1A]]="","",Table2[[#This Row],[M1A]]-Table2[[#This Row],[AWAL]])</f>
        <v/>
      </c>
      <c r="J625" s="13" t="str">
        <f>IF(Table2[[#This Row],[M2A]]="","",SUM(Table2[[#This Row],[M2A]]-Table2[[#This Row],[M2B_h]]))</f>
        <v/>
      </c>
      <c r="L625" s="13" t="str">
        <f>IF(Table2[[#This Row],[M3A]]="","",SUM(Table2[[#This Row],[M3A]]-Table2[[#This Row],[M3B_h]]))</f>
        <v/>
      </c>
      <c r="N625" s="13" t="str">
        <f>IF(Table2[[#This Row],[M4A]]="","",SUM(Table2[[#This Row],[M4A]]-Table2[[#This Row],[M4B_h]]))</f>
        <v/>
      </c>
      <c r="O625" s="15"/>
      <c r="P625" s="15" t="str">
        <f>IF(Table2[[#This Row],[M5A]]="","",SUM(Table2[[#This Row],[M5A]]-Table2[[#This Row],[M5B_h]]))</f>
        <v/>
      </c>
      <c r="Q625" s="15">
        <f>SUM(Table2[[#This Row],[AWAL]],Table2[[#This Row],[M1B]])</f>
        <v>2</v>
      </c>
      <c r="R625" s="15">
        <f>SUM(Table2[[#This Row],[M2B]],Table2[[#This Row],[M2B_h]])</f>
        <v>2</v>
      </c>
      <c r="S625" s="15">
        <f>SUM(Table2[[#This Row],[M3B]],Table2[[#This Row],[M3B_h]])</f>
        <v>2</v>
      </c>
      <c r="T625" s="15">
        <f>SUM(Table2[[#This Row],[M4B]],Table2[[#This Row],[M4B_h]])</f>
        <v>2</v>
      </c>
    </row>
    <row r="626" spans="1:20">
      <c r="A626" s="12">
        <f>IF(Table2[[#This Row],[TT]]&lt;1,"",COUNT($A$2:$A625)+1)</f>
        <v>499</v>
      </c>
      <c r="B626" s="12" t="str">
        <f>LOWER(SUBSTITUTE(SUBSTITUTE(SUBSTITUTE(SUBSTITUTE(SUBSTITUTE(SUBSTITUTE(SUBSTITUTE(SUBSTITUTE(Table2[[#This Row],[NAMA BARANG]]," ",""),"""",""),"-",""),"/",""),"(",""),")",""),"&amp;",""),",",""))</f>
        <v>bpminigellsparklegold</v>
      </c>
      <c r="C626" s="18" t="s">
        <v>663</v>
      </c>
      <c r="D626" s="19">
        <v>1</v>
      </c>
      <c r="E626" s="19" t="s">
        <v>14</v>
      </c>
      <c r="F626" s="80">
        <f>IF(Table2[[#This Row],[M5B]]="",Table2[[#This Row],[M5B_h]],SUM(Table2[[#This Row],[M5B_h]],Table2[[#This Row],[M5B]]))</f>
        <v>1</v>
      </c>
      <c r="H626" s="13" t="str">
        <f>IF(Table2[[#This Row],[M1A]]="","",Table2[[#This Row],[M1A]]-Table2[[#This Row],[AWAL]])</f>
        <v/>
      </c>
      <c r="J626" s="13" t="str">
        <f>IF(Table2[[#This Row],[M2A]]="","",SUM(Table2[[#This Row],[M2A]]-Table2[[#This Row],[M2B_h]]))</f>
        <v/>
      </c>
      <c r="L626" s="13" t="str">
        <f>IF(Table2[[#This Row],[M3A]]="","",SUM(Table2[[#This Row],[M3A]]-Table2[[#This Row],[M3B_h]]))</f>
        <v/>
      </c>
      <c r="N626" s="13" t="str">
        <f>IF(Table2[[#This Row],[M4A]]="","",SUM(Table2[[#This Row],[M4A]]-Table2[[#This Row],[M4B_h]]))</f>
        <v/>
      </c>
      <c r="O626" s="15"/>
      <c r="P626" s="15" t="str">
        <f>IF(Table2[[#This Row],[M5A]]="","",SUM(Table2[[#This Row],[M5A]]-Table2[[#This Row],[M5B_h]]))</f>
        <v/>
      </c>
      <c r="Q626" s="15">
        <f>SUM(Table2[[#This Row],[AWAL]],Table2[[#This Row],[M1B]])</f>
        <v>1</v>
      </c>
      <c r="R626" s="15">
        <f>SUM(Table2[[#This Row],[M2B]],Table2[[#This Row],[M2B_h]])</f>
        <v>1</v>
      </c>
      <c r="S626" s="15">
        <f>SUM(Table2[[#This Row],[M3B]],Table2[[#This Row],[M3B_h]])</f>
        <v>1</v>
      </c>
      <c r="T626" s="15">
        <f>SUM(Table2[[#This Row],[M4B]],Table2[[#This Row],[M4B_h]])</f>
        <v>1</v>
      </c>
    </row>
    <row r="627" spans="1:20">
      <c r="A627" s="12">
        <f>IF(Table2[[#This Row],[TT]]&lt;1,"",COUNT($A$2:$A626)+1)</f>
        <v>500</v>
      </c>
      <c r="B627" s="12" t="str">
        <f>LOWER(SUBSTITUTE(SUBSTITUTE(SUBSTITUTE(SUBSTITUTE(SUBSTITUTE(SUBSTITUTE(SUBSTITUTE(SUBSTITUTE(Table2[[#This Row],[NAMA BARANG]]," ",""),"""",""),"-",""),"/",""),"(",""),")",""),"&amp;",""),",",""))</f>
        <v>bpmmbening300ma</v>
      </c>
      <c r="C627" s="18" t="s">
        <v>664</v>
      </c>
      <c r="D627" s="19">
        <v>2</v>
      </c>
      <c r="E627" s="19" t="s">
        <v>665</v>
      </c>
      <c r="F627" s="80">
        <f>IF(Table2[[#This Row],[M5B]]="",Table2[[#This Row],[M5B_h]],SUM(Table2[[#This Row],[M5B_h]],Table2[[#This Row],[M5B]]))</f>
        <v>2</v>
      </c>
      <c r="H627" s="13" t="str">
        <f>IF(Table2[[#This Row],[M1A]]="","",Table2[[#This Row],[M1A]]-Table2[[#This Row],[AWAL]])</f>
        <v/>
      </c>
      <c r="J627" s="13" t="str">
        <f>IF(Table2[[#This Row],[M2A]]="","",SUM(Table2[[#This Row],[M2A]]-Table2[[#This Row],[M2B_h]]))</f>
        <v/>
      </c>
      <c r="L627" s="13" t="str">
        <f>IF(Table2[[#This Row],[M3A]]="","",SUM(Table2[[#This Row],[M3A]]-Table2[[#This Row],[M3B_h]]))</f>
        <v/>
      </c>
      <c r="N627" s="13" t="str">
        <f>IF(Table2[[#This Row],[M4A]]="","",SUM(Table2[[#This Row],[M4A]]-Table2[[#This Row],[M4B_h]]))</f>
        <v/>
      </c>
      <c r="O627" s="15"/>
      <c r="P627" s="15" t="str">
        <f>IF(Table2[[#This Row],[M5A]]="","",SUM(Table2[[#This Row],[M5A]]-Table2[[#This Row],[M5B_h]]))</f>
        <v/>
      </c>
      <c r="Q627" s="15">
        <f>SUM(Table2[[#This Row],[AWAL]],Table2[[#This Row],[M1B]])</f>
        <v>2</v>
      </c>
      <c r="R627" s="15">
        <f>SUM(Table2[[#This Row],[M2B]],Table2[[#This Row],[M2B_h]])</f>
        <v>2</v>
      </c>
      <c r="S627" s="15">
        <f>SUM(Table2[[#This Row],[M3B]],Table2[[#This Row],[M3B_h]])</f>
        <v>2</v>
      </c>
      <c r="T627" s="15">
        <f>SUM(Table2[[#This Row],[M4B]],Table2[[#This Row],[M4B_h]])</f>
        <v>2</v>
      </c>
    </row>
    <row r="628" spans="1:20">
      <c r="A628" s="12">
        <f>IF(Table2[[#This Row],[TT]]&lt;1,"",COUNT($A$2:$A627)+1)</f>
        <v>501</v>
      </c>
      <c r="B628" s="12" t="str">
        <f>LOWER(SUBSTITUTE(SUBSTITUTE(SUBSTITUTE(SUBSTITUTE(SUBSTITUTE(SUBSTITUTE(SUBSTITUTE(SUBSTITUTE(Table2[[#This Row],[NAMA BARANG]]," ",""),"""",""),"-",""),"/",""),"(",""),")",""),"&amp;",""),",",""))</f>
        <v>bpmmbutek300mb</v>
      </c>
      <c r="C628" s="18" t="s">
        <v>666</v>
      </c>
      <c r="D628" s="19">
        <v>1</v>
      </c>
      <c r="E628" s="19" t="s">
        <v>14</v>
      </c>
      <c r="F628" s="80">
        <f>IF(Table2[[#This Row],[M5B]]="",Table2[[#This Row],[M5B_h]],SUM(Table2[[#This Row],[M5B_h]],Table2[[#This Row],[M5B]]))</f>
        <v>1</v>
      </c>
      <c r="H628" s="13" t="str">
        <f>IF(Table2[[#This Row],[M1A]]="","",Table2[[#This Row],[M1A]]-Table2[[#This Row],[AWAL]])</f>
        <v/>
      </c>
      <c r="J628" s="13" t="str">
        <f>IF(Table2[[#This Row],[M2A]]="","",SUM(Table2[[#This Row],[M2A]]-Table2[[#This Row],[M2B_h]]))</f>
        <v/>
      </c>
      <c r="L628" s="13" t="str">
        <f>IF(Table2[[#This Row],[M3A]]="","",SUM(Table2[[#This Row],[M3A]]-Table2[[#This Row],[M3B_h]]))</f>
        <v/>
      </c>
      <c r="N628" s="13" t="str">
        <f>IF(Table2[[#This Row],[M4A]]="","",SUM(Table2[[#This Row],[M4A]]-Table2[[#This Row],[M4B_h]]))</f>
        <v/>
      </c>
      <c r="O628" s="15"/>
      <c r="P628" s="15" t="str">
        <f>IF(Table2[[#This Row],[M5A]]="","",SUM(Table2[[#This Row],[M5A]]-Table2[[#This Row],[M5B_h]]))</f>
        <v/>
      </c>
      <c r="Q628" s="15">
        <f>SUM(Table2[[#This Row],[AWAL]],Table2[[#This Row],[M1B]])</f>
        <v>1</v>
      </c>
      <c r="R628" s="15">
        <f>SUM(Table2[[#This Row],[M2B]],Table2[[#This Row],[M2B_h]])</f>
        <v>1</v>
      </c>
      <c r="S628" s="15">
        <f>SUM(Table2[[#This Row],[M3B]],Table2[[#This Row],[M3B_h]])</f>
        <v>1</v>
      </c>
      <c r="T628" s="15">
        <f>SUM(Table2[[#This Row],[M4B]],Table2[[#This Row],[M4B_h]])</f>
        <v>1</v>
      </c>
    </row>
    <row r="629" spans="1:20">
      <c r="A629" s="12">
        <f>IF(Table2[[#This Row],[TT]]&lt;1,"",COUNT($A$2:$A628)+1)</f>
        <v>502</v>
      </c>
      <c r="B629" s="12" t="str">
        <f>LOWER(SUBSTITUTE(SUBSTITUTE(SUBSTITUTE(SUBSTITUTE(SUBSTITUTE(SUBSTITUTE(SUBSTITUTE(SUBSTITUTE(Table2[[#This Row],[NAMA BARANG]]," ",""),"""",""),"-",""),"/",""),"(",""),")",""),"&amp;",""),",",""))</f>
        <v>bpmobilkombinasipolos</v>
      </c>
      <c r="C629" s="18" t="s">
        <v>667</v>
      </c>
      <c r="D629" s="19">
        <v>11</v>
      </c>
      <c r="E629" s="19" t="s">
        <v>390</v>
      </c>
      <c r="F629" s="80">
        <f>IF(Table2[[#This Row],[M5B]]="",Table2[[#This Row],[M5B_h]],SUM(Table2[[#This Row],[M5B_h]],Table2[[#This Row],[M5B]]))</f>
        <v>11</v>
      </c>
      <c r="H629" s="13" t="str">
        <f>IF(Table2[[#This Row],[M1A]]="","",Table2[[#This Row],[M1A]]-Table2[[#This Row],[AWAL]])</f>
        <v/>
      </c>
      <c r="J629" s="13" t="str">
        <f>IF(Table2[[#This Row],[M2A]]="","",SUM(Table2[[#This Row],[M2A]]-Table2[[#This Row],[M2B_h]]))</f>
        <v/>
      </c>
      <c r="L629" s="13" t="str">
        <f>IF(Table2[[#This Row],[M3A]]="","",SUM(Table2[[#This Row],[M3A]]-Table2[[#This Row],[M3B_h]]))</f>
        <v/>
      </c>
      <c r="N629" s="13" t="str">
        <f>IF(Table2[[#This Row],[M4A]]="","",SUM(Table2[[#This Row],[M4A]]-Table2[[#This Row],[M4B_h]]))</f>
        <v/>
      </c>
      <c r="O629" s="15"/>
      <c r="P629" s="15" t="str">
        <f>IF(Table2[[#This Row],[M5A]]="","",SUM(Table2[[#This Row],[M5A]]-Table2[[#This Row],[M5B_h]]))</f>
        <v/>
      </c>
      <c r="Q629" s="15">
        <f>SUM(Table2[[#This Row],[AWAL]],Table2[[#This Row],[M1B]])</f>
        <v>11</v>
      </c>
      <c r="R629" s="15">
        <f>SUM(Table2[[#This Row],[M2B]],Table2[[#This Row],[M2B_h]])</f>
        <v>11</v>
      </c>
      <c r="S629" s="15">
        <f>SUM(Table2[[#This Row],[M3B]],Table2[[#This Row],[M3B_h]])</f>
        <v>11</v>
      </c>
      <c r="T629" s="15">
        <f>SUM(Table2[[#This Row],[M4B]],Table2[[#This Row],[M4B_h]])</f>
        <v>11</v>
      </c>
    </row>
    <row r="630" spans="1:20">
      <c r="A630" s="12">
        <f>IF(Table2[[#This Row],[TT]]&lt;1,"",COUNT($A$2:$A629)+1)</f>
        <v>503</v>
      </c>
      <c r="B630" s="12" t="str">
        <f>LOWER(SUBSTITUTE(SUBSTITUTE(SUBSTITUTE(SUBSTITUTE(SUBSTITUTE(SUBSTITUTE(SUBSTITUTE(SUBSTITUTE(Table2[[#This Row],[NAMA BARANG]]," ",""),"""",""),"-",""),"/",""),"(",""),")",""),"&amp;",""),",",""))</f>
        <v>bpmp0206kincir</v>
      </c>
      <c r="C630" s="18" t="s">
        <v>668</v>
      </c>
      <c r="D630" s="19">
        <v>2</v>
      </c>
      <c r="E630" s="68" t="s">
        <v>3108</v>
      </c>
      <c r="F630" s="80">
        <f>IF(Table2[[#This Row],[M5B]]="",Table2[[#This Row],[M5B_h]],SUM(Table2[[#This Row],[M5B_h]],Table2[[#This Row],[M5B]]))</f>
        <v>2</v>
      </c>
      <c r="H630" s="13" t="str">
        <f>IF(Table2[[#This Row],[M1A]]="","",Table2[[#This Row],[M1A]]-Table2[[#This Row],[AWAL]])</f>
        <v/>
      </c>
      <c r="J630" s="13" t="str">
        <f>IF(Table2[[#This Row],[M2A]]="","",SUM(Table2[[#This Row],[M2A]]-Table2[[#This Row],[M2B_h]]))</f>
        <v/>
      </c>
      <c r="L630" s="13" t="str">
        <f>IF(Table2[[#This Row],[M3A]]="","",SUM(Table2[[#This Row],[M3A]]-Table2[[#This Row],[M3B_h]]))</f>
        <v/>
      </c>
      <c r="N630" s="13" t="str">
        <f>IF(Table2[[#This Row],[M4A]]="","",SUM(Table2[[#This Row],[M4A]]-Table2[[#This Row],[M4B_h]]))</f>
        <v/>
      </c>
      <c r="O630" s="15"/>
      <c r="P630" s="15" t="str">
        <f>IF(Table2[[#This Row],[M5A]]="","",SUM(Table2[[#This Row],[M5A]]-Table2[[#This Row],[M5B_h]]))</f>
        <v/>
      </c>
      <c r="Q630" s="15">
        <f>SUM(Table2[[#This Row],[AWAL]],Table2[[#This Row],[M1B]])</f>
        <v>2</v>
      </c>
      <c r="R630" s="15">
        <f>SUM(Table2[[#This Row],[M2B]],Table2[[#This Row],[M2B_h]])</f>
        <v>2</v>
      </c>
      <c r="S630" s="15">
        <f>SUM(Table2[[#This Row],[M3B]],Table2[[#This Row],[M3B_h]])</f>
        <v>2</v>
      </c>
      <c r="T630" s="15">
        <f>SUM(Table2[[#This Row],[M4B]],Table2[[#This Row],[M4B_h]])</f>
        <v>2</v>
      </c>
    </row>
    <row r="631" spans="1:20">
      <c r="A631" s="12">
        <f>IF(Table2[[#This Row],[TT]]&lt;1,"",COUNT($A$2:$A630)+1)</f>
        <v>504</v>
      </c>
      <c r="B631" s="12" t="str">
        <f>LOWER(SUBSTITUTE(SUBSTITUTE(SUBSTITUTE(SUBSTITUTE(SUBSTITUTE(SUBSTITUTE(SUBSTITUTE(SUBSTITUTE(Table2[[#This Row],[NAMA BARANG]]," ",""),"""",""),"-",""),"/",""),"(",""),")",""),"&amp;",""),",",""))</f>
        <v>bpmp2105minion</v>
      </c>
      <c r="C631" s="18" t="s">
        <v>669</v>
      </c>
      <c r="D631" s="19">
        <v>8</v>
      </c>
      <c r="E631" s="19" t="s">
        <v>14</v>
      </c>
      <c r="F631" s="80">
        <f>IF(Table2[[#This Row],[M5B]]="",Table2[[#This Row],[M5B_h]],SUM(Table2[[#This Row],[M5B_h]],Table2[[#This Row],[M5B]]))</f>
        <v>8</v>
      </c>
      <c r="H631" s="13" t="str">
        <f>IF(Table2[[#This Row],[M1A]]="","",Table2[[#This Row],[M1A]]-Table2[[#This Row],[AWAL]])</f>
        <v/>
      </c>
      <c r="J631" s="13" t="str">
        <f>IF(Table2[[#This Row],[M2A]]="","",SUM(Table2[[#This Row],[M2A]]-Table2[[#This Row],[M2B_h]]))</f>
        <v/>
      </c>
      <c r="L631" s="13" t="str">
        <f>IF(Table2[[#This Row],[M3A]]="","",SUM(Table2[[#This Row],[M3A]]-Table2[[#This Row],[M3B_h]]))</f>
        <v/>
      </c>
      <c r="N631" s="13" t="str">
        <f>IF(Table2[[#This Row],[M4A]]="","",SUM(Table2[[#This Row],[M4A]]-Table2[[#This Row],[M4B_h]]))</f>
        <v/>
      </c>
      <c r="O631" s="15"/>
      <c r="P631" s="15" t="str">
        <f>IF(Table2[[#This Row],[M5A]]="","",SUM(Table2[[#This Row],[M5A]]-Table2[[#This Row],[M5B_h]]))</f>
        <v/>
      </c>
      <c r="Q631" s="15">
        <f>SUM(Table2[[#This Row],[AWAL]],Table2[[#This Row],[M1B]])</f>
        <v>8</v>
      </c>
      <c r="R631" s="15">
        <f>SUM(Table2[[#This Row],[M2B]],Table2[[#This Row],[M2B_h]])</f>
        <v>8</v>
      </c>
      <c r="S631" s="15">
        <f>SUM(Table2[[#This Row],[M3B]],Table2[[#This Row],[M3B_h]])</f>
        <v>8</v>
      </c>
      <c r="T631" s="15">
        <f>SUM(Table2[[#This Row],[M4B]],Table2[[#This Row],[M4B_h]])</f>
        <v>8</v>
      </c>
    </row>
    <row r="632" spans="1:20">
      <c r="A632" s="12">
        <f>IF(Table2[[#This Row],[TT]]&lt;1,"",COUNT($A$2:$A631)+1)</f>
        <v>505</v>
      </c>
      <c r="B632" s="12" t="str">
        <f>LOWER(SUBSTITUTE(SUBSTITUTE(SUBSTITUTE(SUBSTITUTE(SUBSTITUTE(SUBSTITUTE(SUBSTITUTE(SUBSTITUTE(Table2[[#This Row],[NAMA BARANG]]," ",""),"""",""),"-",""),"/",""),"(",""),")",""),"&amp;",""),",",""))</f>
        <v>bpmp6026love</v>
      </c>
      <c r="C632" s="18" t="s">
        <v>670</v>
      </c>
      <c r="D632" s="19">
        <v>6</v>
      </c>
      <c r="E632" s="19" t="s">
        <v>14</v>
      </c>
      <c r="F632" s="80">
        <f>IF(Table2[[#This Row],[M5B]]="",Table2[[#This Row],[M5B_h]],SUM(Table2[[#This Row],[M5B_h]],Table2[[#This Row],[M5B]]))</f>
        <v>6</v>
      </c>
      <c r="H632" s="13" t="str">
        <f>IF(Table2[[#This Row],[M1A]]="","",Table2[[#This Row],[M1A]]-Table2[[#This Row],[AWAL]])</f>
        <v/>
      </c>
      <c r="J632" s="13" t="str">
        <f>IF(Table2[[#This Row],[M2A]]="","",SUM(Table2[[#This Row],[M2A]]-Table2[[#This Row],[M2B_h]]))</f>
        <v/>
      </c>
      <c r="L632" s="13" t="str">
        <f>IF(Table2[[#This Row],[M3A]]="","",SUM(Table2[[#This Row],[M3A]]-Table2[[#This Row],[M3B_h]]))</f>
        <v/>
      </c>
      <c r="N632" s="13" t="str">
        <f>IF(Table2[[#This Row],[M4A]]="","",SUM(Table2[[#This Row],[M4A]]-Table2[[#This Row],[M4B_h]]))</f>
        <v/>
      </c>
      <c r="O632" s="15"/>
      <c r="P632" s="15" t="str">
        <f>IF(Table2[[#This Row],[M5A]]="","",SUM(Table2[[#This Row],[M5A]]-Table2[[#This Row],[M5B_h]]))</f>
        <v/>
      </c>
      <c r="Q632" s="15">
        <f>SUM(Table2[[#This Row],[AWAL]],Table2[[#This Row],[M1B]])</f>
        <v>6</v>
      </c>
      <c r="R632" s="15">
        <f>SUM(Table2[[#This Row],[M2B]],Table2[[#This Row],[M2B_h]])</f>
        <v>6</v>
      </c>
      <c r="S632" s="15">
        <f>SUM(Table2[[#This Row],[M3B]],Table2[[#This Row],[M3B_h]])</f>
        <v>6</v>
      </c>
      <c r="T632" s="15">
        <f>SUM(Table2[[#This Row],[M4B]],Table2[[#This Row],[M4B_h]])</f>
        <v>6</v>
      </c>
    </row>
    <row r="633" spans="1:20">
      <c r="A633" s="12">
        <f>IF(Table2[[#This Row],[TT]]&lt;1,"",COUNT($A$2:$A632)+1)</f>
        <v>506</v>
      </c>
      <c r="B633" s="12" t="str">
        <f>LOWER(SUBSTITUTE(SUBSTITUTE(SUBSTITUTE(SUBSTITUTE(SUBSTITUTE(SUBSTITUTE(SUBSTITUTE(SUBSTITUTE(Table2[[#This Row],[NAMA BARANG]]," ",""),"""",""),"-",""),"/",""),"(",""),")",""),"&amp;",""),",",""))</f>
        <v>bpmp60992smurf1x48</v>
      </c>
      <c r="C633" s="18" t="s">
        <v>671</v>
      </c>
      <c r="D633" s="19">
        <v>2</v>
      </c>
      <c r="E633" s="19" t="s">
        <v>67</v>
      </c>
      <c r="F633" s="80">
        <f>IF(Table2[[#This Row],[M5B]]="",Table2[[#This Row],[M5B_h]],SUM(Table2[[#This Row],[M5B_h]],Table2[[#This Row],[M5B]]))</f>
        <v>2</v>
      </c>
      <c r="H633" s="13" t="str">
        <f>IF(Table2[[#This Row],[M1A]]="","",Table2[[#This Row],[M1A]]-Table2[[#This Row],[AWAL]])</f>
        <v/>
      </c>
      <c r="J633" s="13" t="str">
        <f>IF(Table2[[#This Row],[M2A]]="","",SUM(Table2[[#This Row],[M2A]]-Table2[[#This Row],[M2B_h]]))</f>
        <v/>
      </c>
      <c r="L633" s="13" t="str">
        <f>IF(Table2[[#This Row],[M3A]]="","",SUM(Table2[[#This Row],[M3A]]-Table2[[#This Row],[M3B_h]]))</f>
        <v/>
      </c>
      <c r="N633" s="13" t="str">
        <f>IF(Table2[[#This Row],[M4A]]="","",SUM(Table2[[#This Row],[M4A]]-Table2[[#This Row],[M4B_h]]))</f>
        <v/>
      </c>
      <c r="O633" s="15"/>
      <c r="P633" s="15" t="str">
        <f>IF(Table2[[#This Row],[M5A]]="","",SUM(Table2[[#This Row],[M5A]]-Table2[[#This Row],[M5B_h]]))</f>
        <v/>
      </c>
      <c r="Q633" s="15">
        <f>SUM(Table2[[#This Row],[AWAL]],Table2[[#This Row],[M1B]])</f>
        <v>2</v>
      </c>
      <c r="R633" s="15">
        <f>SUM(Table2[[#This Row],[M2B]],Table2[[#This Row],[M2B_h]])</f>
        <v>2</v>
      </c>
      <c r="S633" s="15">
        <f>SUM(Table2[[#This Row],[M3B]],Table2[[#This Row],[M3B_h]])</f>
        <v>2</v>
      </c>
      <c r="T633" s="15">
        <f>SUM(Table2[[#This Row],[M4B]],Table2[[#This Row],[M4B_h]])</f>
        <v>2</v>
      </c>
    </row>
    <row r="634" spans="1:20">
      <c r="A634" s="12">
        <f>IF(Table2[[#This Row],[TT]]&lt;1,"",COUNT($A$2:$A633)+1)</f>
        <v>507</v>
      </c>
      <c r="B634" s="12" t="str">
        <f>LOWER(SUBSTITUTE(SUBSTITUTE(SUBSTITUTE(SUBSTITUTE(SUBSTITUTE(SUBSTITUTE(SUBSTITUTE(SUBSTITUTE(Table2[[#This Row],[NAMA BARANG]]," ",""),"""",""),"-",""),"/",""),"(",""),")",""),"&amp;",""),",",""))</f>
        <v>bponoffmmouse</v>
      </c>
      <c r="C634" s="18" t="s">
        <v>672</v>
      </c>
      <c r="D634" s="19">
        <v>1</v>
      </c>
      <c r="E634" s="19" t="s">
        <v>673</v>
      </c>
      <c r="F634" s="80">
        <f>IF(Table2[[#This Row],[M5B]]="",Table2[[#This Row],[M5B_h]],SUM(Table2[[#This Row],[M5B_h]],Table2[[#This Row],[M5B]]))</f>
        <v>1</v>
      </c>
      <c r="H634" s="13" t="str">
        <f>IF(Table2[[#This Row],[M1A]]="","",Table2[[#This Row],[M1A]]-Table2[[#This Row],[AWAL]])</f>
        <v/>
      </c>
      <c r="J634" s="13" t="str">
        <f>IF(Table2[[#This Row],[M2A]]="","",SUM(Table2[[#This Row],[M2A]]-Table2[[#This Row],[M2B_h]]))</f>
        <v/>
      </c>
      <c r="L634" s="13" t="str">
        <f>IF(Table2[[#This Row],[M3A]]="","",SUM(Table2[[#This Row],[M3A]]-Table2[[#This Row],[M3B_h]]))</f>
        <v/>
      </c>
      <c r="N634" s="13" t="str">
        <f>IF(Table2[[#This Row],[M4A]]="","",SUM(Table2[[#This Row],[M4A]]-Table2[[#This Row],[M4B_h]]))</f>
        <v/>
      </c>
      <c r="O634" s="15"/>
      <c r="P634" s="15" t="str">
        <f>IF(Table2[[#This Row],[M5A]]="","",SUM(Table2[[#This Row],[M5A]]-Table2[[#This Row],[M5B_h]]))</f>
        <v/>
      </c>
      <c r="Q634" s="15">
        <f>SUM(Table2[[#This Row],[AWAL]],Table2[[#This Row],[M1B]])</f>
        <v>1</v>
      </c>
      <c r="R634" s="15">
        <f>SUM(Table2[[#This Row],[M2B]],Table2[[#This Row],[M2B_h]])</f>
        <v>1</v>
      </c>
      <c r="S634" s="15">
        <f>SUM(Table2[[#This Row],[M3B]],Table2[[#This Row],[M3B_h]])</f>
        <v>1</v>
      </c>
      <c r="T634" s="15">
        <f>SUM(Table2[[#This Row],[M4B]],Table2[[#This Row],[M4B_h]])</f>
        <v>1</v>
      </c>
    </row>
    <row r="635" spans="1:20">
      <c r="A635" s="12">
        <f>IF(Table2[[#This Row],[TT]]&lt;1,"",COUNT($A$2:$A634)+1)</f>
        <v>508</v>
      </c>
      <c r="B635" s="12" t="str">
        <f>LOWER(SUBSTITUTE(SUBSTITUTE(SUBSTITUTE(SUBSTITUTE(SUBSTITUTE(SUBSTITUTE(SUBSTITUTE(SUBSTITUTE(Table2[[#This Row],[NAMA BARANG]]," ",""),"""",""),"-",""),"/",""),"(",""),")",""),"&amp;",""),",",""))</f>
        <v>bpougierrabbit</v>
      </c>
      <c r="C635" s="18" t="s">
        <v>674</v>
      </c>
      <c r="D635" s="19">
        <v>18</v>
      </c>
      <c r="E635" s="19" t="s">
        <v>202</v>
      </c>
      <c r="F635" s="80">
        <f>IF(Table2[[#This Row],[M5B]]="",Table2[[#This Row],[M5B_h]],SUM(Table2[[#This Row],[M5B_h]],Table2[[#This Row],[M5B]]))</f>
        <v>18</v>
      </c>
      <c r="H635" s="13" t="str">
        <f>IF(Table2[[#This Row],[M1A]]="","",Table2[[#This Row],[M1A]]-Table2[[#This Row],[AWAL]])</f>
        <v/>
      </c>
      <c r="J635" s="13" t="str">
        <f>IF(Table2[[#This Row],[M2A]]="","",SUM(Table2[[#This Row],[M2A]]-Table2[[#This Row],[M2B_h]]))</f>
        <v/>
      </c>
      <c r="L635" s="13" t="str">
        <f>IF(Table2[[#This Row],[M3A]]="","",SUM(Table2[[#This Row],[M3A]]-Table2[[#This Row],[M3B_h]]))</f>
        <v/>
      </c>
      <c r="N635" s="13" t="str">
        <f>IF(Table2[[#This Row],[M4A]]="","",SUM(Table2[[#This Row],[M4A]]-Table2[[#This Row],[M4B_h]]))</f>
        <v/>
      </c>
      <c r="O635" s="15"/>
      <c r="P635" s="15" t="str">
        <f>IF(Table2[[#This Row],[M5A]]="","",SUM(Table2[[#This Row],[M5A]]-Table2[[#This Row],[M5B_h]]))</f>
        <v/>
      </c>
      <c r="Q635" s="15">
        <f>SUM(Table2[[#This Row],[AWAL]],Table2[[#This Row],[M1B]])</f>
        <v>18</v>
      </c>
      <c r="R635" s="15">
        <f>SUM(Table2[[#This Row],[M2B]],Table2[[#This Row],[M2B_h]])</f>
        <v>18</v>
      </c>
      <c r="S635" s="15">
        <f>SUM(Table2[[#This Row],[M3B]],Table2[[#This Row],[M3B_h]])</f>
        <v>18</v>
      </c>
      <c r="T635" s="15">
        <f>SUM(Table2[[#This Row],[M4B]],Table2[[#This Row],[M4B_h]])</f>
        <v>18</v>
      </c>
    </row>
    <row r="636" spans="1:20">
      <c r="A636" s="12">
        <f>IF(Table2[[#This Row],[TT]]&lt;1,"",COUNT($A$2:$A635)+1)</f>
        <v>509</v>
      </c>
      <c r="B636" s="12" t="str">
        <f>LOWER(SUBSTITUTE(SUBSTITUTE(SUBSTITUTE(SUBSTITUTE(SUBSTITUTE(SUBSTITUTE(SUBSTITUTE(SUBSTITUTE(Table2[[#This Row],[NAMA BARANG]]," ",""),"""",""),"-",""),"/",""),"(",""),")",""),"&amp;",""),",",""))</f>
        <v>bppelangi661120052</v>
      </c>
      <c r="C636" s="18" t="s">
        <v>675</v>
      </c>
      <c r="D636" s="19">
        <v>4</v>
      </c>
      <c r="E636" s="19" t="s">
        <v>243</v>
      </c>
      <c r="F636" s="80">
        <f>IF(Table2[[#This Row],[M5B]]="",Table2[[#This Row],[M5B_h]],SUM(Table2[[#This Row],[M5B_h]],Table2[[#This Row],[M5B]]))</f>
        <v>4</v>
      </c>
      <c r="H636" s="13" t="str">
        <f>IF(Table2[[#This Row],[M1A]]="","",Table2[[#This Row],[M1A]]-Table2[[#This Row],[AWAL]])</f>
        <v/>
      </c>
      <c r="J636" s="13" t="str">
        <f>IF(Table2[[#This Row],[M2A]]="","",SUM(Table2[[#This Row],[M2A]]-Table2[[#This Row],[M2B_h]]))</f>
        <v/>
      </c>
      <c r="L636" s="13" t="str">
        <f>IF(Table2[[#This Row],[M3A]]="","",SUM(Table2[[#This Row],[M3A]]-Table2[[#This Row],[M3B_h]]))</f>
        <v/>
      </c>
      <c r="N636" s="13" t="str">
        <f>IF(Table2[[#This Row],[M4A]]="","",SUM(Table2[[#This Row],[M4A]]-Table2[[#This Row],[M4B_h]]))</f>
        <v/>
      </c>
      <c r="O636" s="15"/>
      <c r="P636" s="15" t="str">
        <f>IF(Table2[[#This Row],[M5A]]="","",SUM(Table2[[#This Row],[M5A]]-Table2[[#This Row],[M5B_h]]))</f>
        <v/>
      </c>
      <c r="Q636" s="15">
        <f>SUM(Table2[[#This Row],[AWAL]],Table2[[#This Row],[M1B]])</f>
        <v>4</v>
      </c>
      <c r="R636" s="15">
        <f>SUM(Table2[[#This Row],[M2B]],Table2[[#This Row],[M2B_h]])</f>
        <v>4</v>
      </c>
      <c r="S636" s="15">
        <f>SUM(Table2[[#This Row],[M3B]],Table2[[#This Row],[M3B_h]])</f>
        <v>4</v>
      </c>
      <c r="T636" s="15">
        <f>SUM(Table2[[#This Row],[M4B]],Table2[[#This Row],[M4B_h]])</f>
        <v>4</v>
      </c>
    </row>
    <row r="637" spans="1:20">
      <c r="A637" s="12">
        <f>IF(Table2[[#This Row],[TT]]&lt;1,"",COUNT($A$2:$A636)+1)</f>
        <v>510</v>
      </c>
      <c r="B637" s="12" t="str">
        <f>LOWER(SUBSTITUTE(SUBSTITUTE(SUBSTITUTE(SUBSTITUTE(SUBSTITUTE(SUBSTITUTE(SUBSTITUTE(SUBSTITUTE(Table2[[#This Row],[NAMA BARANG]]," ",""),"""",""),"-",""),"/",""),"(",""),")",""),"&amp;",""),",",""))</f>
        <v>bppelangi9310</v>
      </c>
      <c r="C637" s="18" t="s">
        <v>676</v>
      </c>
      <c r="D637" s="19">
        <v>2</v>
      </c>
      <c r="E637" s="19" t="s">
        <v>243</v>
      </c>
      <c r="F637" s="80">
        <f>IF(Table2[[#This Row],[M5B]]="",Table2[[#This Row],[M5B_h]],SUM(Table2[[#This Row],[M5B_h]],Table2[[#This Row],[M5B]]))</f>
        <v>2</v>
      </c>
      <c r="H637" s="13" t="str">
        <f>IF(Table2[[#This Row],[M1A]]="","",Table2[[#This Row],[M1A]]-Table2[[#This Row],[AWAL]])</f>
        <v/>
      </c>
      <c r="J637" s="13" t="str">
        <f>IF(Table2[[#This Row],[M2A]]="","",SUM(Table2[[#This Row],[M2A]]-Table2[[#This Row],[M2B_h]]))</f>
        <v/>
      </c>
      <c r="L637" s="13" t="str">
        <f>IF(Table2[[#This Row],[M3A]]="","",SUM(Table2[[#This Row],[M3A]]-Table2[[#This Row],[M3B_h]]))</f>
        <v/>
      </c>
      <c r="N637" s="13" t="str">
        <f>IF(Table2[[#This Row],[M4A]]="","",SUM(Table2[[#This Row],[M4A]]-Table2[[#This Row],[M4B_h]]))</f>
        <v/>
      </c>
      <c r="O637" s="15"/>
      <c r="P637" s="15" t="str">
        <f>IF(Table2[[#This Row],[M5A]]="","",SUM(Table2[[#This Row],[M5A]]-Table2[[#This Row],[M5B_h]]))</f>
        <v/>
      </c>
      <c r="Q637" s="15">
        <f>SUM(Table2[[#This Row],[AWAL]],Table2[[#This Row],[M1B]])</f>
        <v>2</v>
      </c>
      <c r="R637" s="15">
        <f>SUM(Table2[[#This Row],[M2B]],Table2[[#This Row],[M2B_h]])</f>
        <v>2</v>
      </c>
      <c r="S637" s="15">
        <f>SUM(Table2[[#This Row],[M3B]],Table2[[#This Row],[M3B_h]])</f>
        <v>2</v>
      </c>
      <c r="T637" s="15">
        <f>SUM(Table2[[#This Row],[M4B]],Table2[[#This Row],[M4B_h]])</f>
        <v>2</v>
      </c>
    </row>
    <row r="638" spans="1:20">
      <c r="A638" s="31" t="str">
        <f>IF(Table2[[#This Row],[TT]]&lt;1,"",COUNT($A$2:$A637)+1)</f>
        <v/>
      </c>
      <c r="B638" s="31" t="str">
        <f>LOWER(SUBSTITUTE(SUBSTITUTE(SUBSTITUTE(SUBSTITUTE(SUBSTITUTE(SUBSTITUTE(SUBSTITUTE(SUBSTITUTE(Table2[[#This Row],[NAMA BARANG]]," ",""),"""",""),"-",""),"/",""),"(",""),")",""),"&amp;",""),",",""))</f>
        <v>bppelna0.1ht</v>
      </c>
      <c r="C638" s="33" t="s">
        <v>2876</v>
      </c>
      <c r="E638" s="35" t="s">
        <v>2617</v>
      </c>
      <c r="F638" s="84">
        <f>IF(Table2[[#This Row],[M5B]]="",Table2[[#This Row],[M5B_h]],SUM(Table2[[#This Row],[M5B_h]],Table2[[#This Row],[M5B]]))</f>
        <v>0</v>
      </c>
      <c r="G638" s="32"/>
      <c r="H638" s="36" t="str">
        <f>IF(Table2[[#This Row],[M1A]]="","",Table2[[#This Row],[M1A]]-Table2[[#This Row],[AWAL]])</f>
        <v/>
      </c>
      <c r="I638" s="32"/>
      <c r="J638" s="36" t="str">
        <f>IF(Table2[[#This Row],[M2A]]="","",SUM(Table2[[#This Row],[M2A]]-Table2[[#This Row],[M2B_h]]))</f>
        <v/>
      </c>
      <c r="K638" s="32"/>
      <c r="L638" s="36" t="str">
        <f>IF(Table2[[#This Row],[M3A]]="","",SUM(Table2[[#This Row],[M3A]]-Table2[[#This Row],[M3B_h]]))</f>
        <v/>
      </c>
      <c r="M638" s="32"/>
      <c r="N638" s="36" t="str">
        <f>IF(Table2[[#This Row],[M4A]]="","",SUM(Table2[[#This Row],[M4A]]-Table2[[#This Row],[M4B_h]]))</f>
        <v/>
      </c>
      <c r="O638" s="15"/>
      <c r="P638" s="15" t="str">
        <f>IF(Table2[[#This Row],[M5A]]="","",SUM(Table2[[#This Row],[M5A]]-Table2[[#This Row],[M5B_h]]))</f>
        <v/>
      </c>
      <c r="Q638" s="15">
        <f>SUM(Table2[[#This Row],[AWAL]],Table2[[#This Row],[M1B]])</f>
        <v>0</v>
      </c>
      <c r="R638" s="15">
        <f>SUM(Table2[[#This Row],[M2B]],Table2[[#This Row],[M2B_h]])</f>
        <v>0</v>
      </c>
      <c r="S638" s="15">
        <f>SUM(Table2[[#This Row],[M3B]],Table2[[#This Row],[M3B_h]])</f>
        <v>0</v>
      </c>
      <c r="T638" s="15">
        <f>SUM(Table2[[#This Row],[M4B]],Table2[[#This Row],[M4B_h]])</f>
        <v>0</v>
      </c>
    </row>
    <row r="639" spans="1:20">
      <c r="A639" s="96">
        <f>IF(Table2[[#This Row],[TT]]&lt;1,"",COUNT($A$2:$A638)+1)</f>
        <v>511</v>
      </c>
      <c r="B639" s="96" t="str">
        <f>LOWER(SUBSTITUTE(SUBSTITUTE(SUBSTITUTE(SUBSTITUTE(SUBSTITUTE(SUBSTITUTE(SUBSTITUTE(SUBSTITUTE(Table2[[#This Row],[NAMA BARANG]]," ",""),"""",""),"-",""),"/",""),"(",""),")",""),"&amp;",""),",",""))</f>
        <v>bppelna01</v>
      </c>
      <c r="C639" s="97" t="s">
        <v>4128</v>
      </c>
      <c r="D639" s="98">
        <v>27</v>
      </c>
      <c r="E639" s="99" t="s">
        <v>2617</v>
      </c>
      <c r="F639" s="100">
        <f>IF(Table2[[#This Row],[M5B]]="",Table2[[#This Row],[M5B_h]],SUM(Table2[[#This Row],[M5B_h]],Table2[[#This Row],[M5B]]))</f>
        <v>18</v>
      </c>
      <c r="G639" s="101">
        <v>24</v>
      </c>
      <c r="H639" s="102">
        <f>IF(Table2[[#This Row],[M1A]]="","",Table2[[#This Row],[M1A]]-Table2[[#This Row],[AWAL]])</f>
        <v>-3</v>
      </c>
      <c r="I639" s="101">
        <v>21</v>
      </c>
      <c r="J639" s="102">
        <f>IF(Table2[[#This Row],[M2A]]="","",SUM(Table2[[#This Row],[M2A]]-Table2[[#This Row],[M2B_h]]))</f>
        <v>-3</v>
      </c>
      <c r="K639" s="101">
        <v>18</v>
      </c>
      <c r="L639" s="102">
        <f>IF(Table2[[#This Row],[M3A]]="","",SUM(Table2[[#This Row],[M3A]]-Table2[[#This Row],[M3B_h]]))</f>
        <v>-3</v>
      </c>
      <c r="M639" s="101"/>
      <c r="N639" s="102" t="str">
        <f>IF(Table2[[#This Row],[M4A]]="","",SUM(Table2[[#This Row],[M4A]]-Table2[[#This Row],[M4B_h]]))</f>
        <v/>
      </c>
      <c r="O639" s="101"/>
      <c r="P639" s="102" t="str">
        <f>IF(Table2[[#This Row],[M5A]]="","",SUM(Table2[[#This Row],[M5A]]-Table2[[#This Row],[M5B_h]]))</f>
        <v/>
      </c>
      <c r="Q639" s="102">
        <f>SUM(Table2[[#This Row],[AWAL]],Table2[[#This Row],[M1B]])</f>
        <v>24</v>
      </c>
      <c r="R639" s="102">
        <f>SUM(Table2[[#This Row],[M2B]],Table2[[#This Row],[M2B_h]])</f>
        <v>21</v>
      </c>
      <c r="S639" s="102">
        <f>SUM(Table2[[#This Row],[M3B]],Table2[[#This Row],[M3B_h]])</f>
        <v>18</v>
      </c>
      <c r="T639" s="102">
        <f>SUM(Table2[[#This Row],[M4B]],Table2[[#This Row],[M4B_h]])</f>
        <v>18</v>
      </c>
    </row>
    <row r="640" spans="1:20">
      <c r="A640" s="12">
        <f>IF(Table2[[#This Row],[TT]]&lt;1,"",COUNT($A$2:$A639)+1)</f>
        <v>512</v>
      </c>
      <c r="B640" s="12" t="str">
        <f>LOWER(SUBSTITUTE(SUBSTITUTE(SUBSTITUTE(SUBSTITUTE(SUBSTITUTE(SUBSTITUTE(SUBSTITUTE(SUBSTITUTE(Table2[[#This Row],[NAMA BARANG]]," ",""),"""",""),"-",""),"/",""),"(",""),")",""),"&amp;",""),",",""))</f>
        <v>bppengliterlestari</v>
      </c>
      <c r="C640" s="18" t="s">
        <v>677</v>
      </c>
      <c r="D640" s="19">
        <v>11</v>
      </c>
      <c r="E640" s="19" t="s">
        <v>447</v>
      </c>
      <c r="F640" s="80">
        <f>IF(Table2[[#This Row],[M5B]]="",Table2[[#This Row],[M5B_h]],SUM(Table2[[#This Row],[M5B_h]],Table2[[#This Row],[M5B]]))</f>
        <v>11</v>
      </c>
      <c r="H640" s="13" t="str">
        <f>IF(Table2[[#This Row],[M1A]]="","",Table2[[#This Row],[M1A]]-Table2[[#This Row],[AWAL]])</f>
        <v/>
      </c>
      <c r="J640" s="13" t="str">
        <f>IF(Table2[[#This Row],[M2A]]="","",SUM(Table2[[#This Row],[M2A]]-Table2[[#This Row],[M2B_h]]))</f>
        <v/>
      </c>
      <c r="L640" s="13" t="str">
        <f>IF(Table2[[#This Row],[M3A]]="","",SUM(Table2[[#This Row],[M3A]]-Table2[[#This Row],[M3B_h]]))</f>
        <v/>
      </c>
      <c r="N640" s="13" t="str">
        <f>IF(Table2[[#This Row],[M4A]]="","",SUM(Table2[[#This Row],[M4A]]-Table2[[#This Row],[M4B_h]]))</f>
        <v/>
      </c>
      <c r="O640" s="15"/>
      <c r="P640" s="15" t="str">
        <f>IF(Table2[[#This Row],[M5A]]="","",SUM(Table2[[#This Row],[M5A]]-Table2[[#This Row],[M5B_h]]))</f>
        <v/>
      </c>
      <c r="Q640" s="15">
        <f>SUM(Table2[[#This Row],[AWAL]],Table2[[#This Row],[M1B]])</f>
        <v>11</v>
      </c>
      <c r="R640" s="15">
        <f>SUM(Table2[[#This Row],[M2B]],Table2[[#This Row],[M2B_h]])</f>
        <v>11</v>
      </c>
      <c r="S640" s="15">
        <f>SUM(Table2[[#This Row],[M3B]],Table2[[#This Row],[M3B_h]])</f>
        <v>11</v>
      </c>
      <c r="T640" s="15">
        <f>SUM(Table2[[#This Row],[M4B]],Table2[[#This Row],[M4B_h]])</f>
        <v>11</v>
      </c>
    </row>
    <row r="641" spans="1:20">
      <c r="A641" s="12" t="str">
        <f>IF(Table2[[#This Row],[TT]]&lt;1,"",COUNT($A$2:$A640)+1)</f>
        <v/>
      </c>
      <c r="B641" s="12" t="str">
        <f>LOWER(SUBSTITUTE(SUBSTITUTE(SUBSTITUTE(SUBSTITUTE(SUBSTITUTE(SUBSTITUTE(SUBSTITUTE(SUBSTITUTE(Table2[[#This Row],[NAMA BARANG]]," ",""),"""",""),"-",""),"/",""),"(",""),")",""),"&amp;",""),",",""))</f>
        <v>bppentx155</v>
      </c>
      <c r="C641" s="18" t="s">
        <v>678</v>
      </c>
      <c r="D641" s="19"/>
      <c r="E641" s="19" t="s">
        <v>525</v>
      </c>
      <c r="F641" s="80">
        <f>IF(Table2[[#This Row],[M5B]]="",Table2[[#This Row],[M5B_h]],SUM(Table2[[#This Row],[M5B_h]],Table2[[#This Row],[M5B]]))</f>
        <v>0</v>
      </c>
      <c r="H641" s="13" t="str">
        <f>IF(Table2[[#This Row],[M1A]]="","",Table2[[#This Row],[M1A]]-Table2[[#This Row],[AWAL]])</f>
        <v/>
      </c>
      <c r="J641" s="13" t="str">
        <f>IF(Table2[[#This Row],[M2A]]="","",SUM(Table2[[#This Row],[M2A]]-Table2[[#This Row],[M2B_h]]))</f>
        <v/>
      </c>
      <c r="L641" s="13" t="str">
        <f>IF(Table2[[#This Row],[M3A]]="","",SUM(Table2[[#This Row],[M3A]]-Table2[[#This Row],[M3B_h]]))</f>
        <v/>
      </c>
      <c r="N641" s="13" t="str">
        <f>IF(Table2[[#This Row],[M4A]]="","",SUM(Table2[[#This Row],[M4A]]-Table2[[#This Row],[M4B_h]]))</f>
        <v/>
      </c>
      <c r="O641" s="15"/>
      <c r="P641" s="15" t="str">
        <f>IF(Table2[[#This Row],[M5A]]="","",SUM(Table2[[#This Row],[M5A]]-Table2[[#This Row],[M5B_h]]))</f>
        <v/>
      </c>
      <c r="Q641" s="15">
        <f>SUM(Table2[[#This Row],[AWAL]],Table2[[#This Row],[M1B]])</f>
        <v>0</v>
      </c>
      <c r="R641" s="15">
        <f>SUM(Table2[[#This Row],[M2B]],Table2[[#This Row],[M2B_h]])</f>
        <v>0</v>
      </c>
      <c r="S641" s="15">
        <f>SUM(Table2[[#This Row],[M3B]],Table2[[#This Row],[M3B_h]])</f>
        <v>0</v>
      </c>
      <c r="T641" s="15">
        <f>SUM(Table2[[#This Row],[M4B]],Table2[[#This Row],[M4B_h]])</f>
        <v>0</v>
      </c>
    </row>
    <row r="642" spans="1:20">
      <c r="A642" s="12">
        <f>IF(Table2[[#This Row],[TT]]&lt;1,"",COUNT($A$2:$A641)+1)</f>
        <v>513</v>
      </c>
      <c r="B642" s="12" t="str">
        <f>LOWER(SUBSTITUTE(SUBSTITUTE(SUBSTITUTE(SUBSTITUTE(SUBSTITUTE(SUBSTITUTE(SUBSTITUTE(SUBSTITUTE(Table2[[#This Row],[NAMA BARANG]]," ",""),"""",""),"-",""),"/",""),"(",""),")",""),"&amp;",""),",",""))</f>
        <v>bpsepaturoda08448</v>
      </c>
      <c r="C642" s="18" t="s">
        <v>679</v>
      </c>
      <c r="D642" s="19">
        <v>2</v>
      </c>
      <c r="E642" s="19" t="s">
        <v>14</v>
      </c>
      <c r="F642" s="80">
        <f>IF(Table2[[#This Row],[M5B]]="",Table2[[#This Row],[M5B_h]],SUM(Table2[[#This Row],[M5B_h]],Table2[[#This Row],[M5B]]))</f>
        <v>2</v>
      </c>
      <c r="H642" s="13" t="str">
        <f>IF(Table2[[#This Row],[M1A]]="","",Table2[[#This Row],[M1A]]-Table2[[#This Row],[AWAL]])</f>
        <v/>
      </c>
      <c r="J642" s="13" t="str">
        <f>IF(Table2[[#This Row],[M2A]]="","",SUM(Table2[[#This Row],[M2A]]-Table2[[#This Row],[M2B_h]]))</f>
        <v/>
      </c>
      <c r="L642" s="13" t="str">
        <f>IF(Table2[[#This Row],[M3A]]="","",SUM(Table2[[#This Row],[M3A]]-Table2[[#This Row],[M3B_h]]))</f>
        <v/>
      </c>
      <c r="N642" s="13" t="str">
        <f>IF(Table2[[#This Row],[M4A]]="","",SUM(Table2[[#This Row],[M4A]]-Table2[[#This Row],[M4B_h]]))</f>
        <v/>
      </c>
      <c r="O642" s="15"/>
      <c r="P642" s="15" t="str">
        <f>IF(Table2[[#This Row],[M5A]]="","",SUM(Table2[[#This Row],[M5A]]-Table2[[#This Row],[M5B_h]]))</f>
        <v/>
      </c>
      <c r="Q642" s="15">
        <f>SUM(Table2[[#This Row],[AWAL]],Table2[[#This Row],[M1B]])</f>
        <v>2</v>
      </c>
      <c r="R642" s="15">
        <f>SUM(Table2[[#This Row],[M2B]],Table2[[#This Row],[M2B_h]])</f>
        <v>2</v>
      </c>
      <c r="S642" s="15">
        <f>SUM(Table2[[#This Row],[M3B]],Table2[[#This Row],[M3B_h]])</f>
        <v>2</v>
      </c>
      <c r="T642" s="15">
        <f>SUM(Table2[[#This Row],[M4B]],Table2[[#This Row],[M4B_h]])</f>
        <v>2</v>
      </c>
    </row>
    <row r="643" spans="1:20">
      <c r="A643" s="12">
        <f>IF(Table2[[#This Row],[TT]]&lt;1,"",COUNT($A$2:$A642)+1)</f>
        <v>514</v>
      </c>
      <c r="B643" s="12" t="str">
        <f>LOWER(SUBSTITUTE(SUBSTITUTE(SUBSTITUTE(SUBSTITUTE(SUBSTITUTE(SUBSTITUTE(SUBSTITUTE(SUBSTITUTE(Table2[[#This Row],[NAMA BARANG]]," ",""),"""",""),"-",""),"/",""),"(",""),")",""),"&amp;",""),",",""))</f>
        <v>bpsf2991twoinone</v>
      </c>
      <c r="C643" s="18" t="s">
        <v>680</v>
      </c>
      <c r="D643" s="19">
        <v>11</v>
      </c>
      <c r="E643" s="19" t="s">
        <v>525</v>
      </c>
      <c r="F643" s="80">
        <f>IF(Table2[[#This Row],[M5B]]="",Table2[[#This Row],[M5B_h]],SUM(Table2[[#This Row],[M5B_h]],Table2[[#This Row],[M5B]]))</f>
        <v>11</v>
      </c>
      <c r="H643" s="13" t="str">
        <f>IF(Table2[[#This Row],[M1A]]="","",Table2[[#This Row],[M1A]]-Table2[[#This Row],[AWAL]])</f>
        <v/>
      </c>
      <c r="J643" s="13" t="str">
        <f>IF(Table2[[#This Row],[M2A]]="","",SUM(Table2[[#This Row],[M2A]]-Table2[[#This Row],[M2B_h]]))</f>
        <v/>
      </c>
      <c r="L643" s="13" t="str">
        <f>IF(Table2[[#This Row],[M3A]]="","",SUM(Table2[[#This Row],[M3A]]-Table2[[#This Row],[M3B_h]]))</f>
        <v/>
      </c>
      <c r="N643" s="13" t="str">
        <f>IF(Table2[[#This Row],[M4A]]="","",SUM(Table2[[#This Row],[M4A]]-Table2[[#This Row],[M4B_h]]))</f>
        <v/>
      </c>
      <c r="O643" s="15"/>
      <c r="P643" s="15" t="str">
        <f>IF(Table2[[#This Row],[M5A]]="","",SUM(Table2[[#This Row],[M5A]]-Table2[[#This Row],[M5B_h]]))</f>
        <v/>
      </c>
      <c r="Q643" s="15">
        <f>SUM(Table2[[#This Row],[AWAL]],Table2[[#This Row],[M1B]])</f>
        <v>11</v>
      </c>
      <c r="R643" s="15">
        <f>SUM(Table2[[#This Row],[M2B]],Table2[[#This Row],[M2B_h]])</f>
        <v>11</v>
      </c>
      <c r="S643" s="15">
        <f>SUM(Table2[[#This Row],[M3B]],Table2[[#This Row],[M3B_h]])</f>
        <v>11</v>
      </c>
      <c r="T643" s="15">
        <f>SUM(Table2[[#This Row],[M4B]],Table2[[#This Row],[M4B_h]])</f>
        <v>11</v>
      </c>
    </row>
    <row r="644" spans="1:20">
      <c r="A644" s="12">
        <f>IF(Table2[[#This Row],[TT]]&lt;1,"",COUNT($A$2:$A643)+1)</f>
        <v>515</v>
      </c>
      <c r="B644" s="12" t="str">
        <f>LOWER(SUBSTITUTE(SUBSTITUTE(SUBSTITUTE(SUBSTITUTE(SUBSTITUTE(SUBSTITUTE(SUBSTITUTE(SUBSTITUTE(Table2[[#This Row],[NAMA BARANG]]," ",""),"""",""),"-",""),"/",""),"(",""),")",""),"&amp;",""),",",""))</f>
        <v>bpsika189ht19biru3</v>
      </c>
      <c r="C644" s="18" t="s">
        <v>3153</v>
      </c>
      <c r="D644" s="19">
        <v>22</v>
      </c>
      <c r="E644" s="19" t="s">
        <v>642</v>
      </c>
      <c r="F644" s="80">
        <f>IF(Table2[[#This Row],[M5B]]="",Table2[[#This Row],[M5B_h]],SUM(Table2[[#This Row],[M5B_h]],Table2[[#This Row],[M5B]]))</f>
        <v>22</v>
      </c>
      <c r="H644" s="13" t="str">
        <f>IF(Table2[[#This Row],[M1A]]="","",Table2[[#This Row],[M1A]]-Table2[[#This Row],[AWAL]])</f>
        <v/>
      </c>
      <c r="J644" s="13" t="str">
        <f>IF(Table2[[#This Row],[M2A]]="","",SUM(Table2[[#This Row],[M2A]]-Table2[[#This Row],[M2B_h]]))</f>
        <v/>
      </c>
      <c r="L644" s="13" t="str">
        <f>IF(Table2[[#This Row],[M3A]]="","",SUM(Table2[[#This Row],[M3A]]-Table2[[#This Row],[M3B_h]]))</f>
        <v/>
      </c>
      <c r="N644" s="13" t="str">
        <f>IF(Table2[[#This Row],[M4A]]="","",SUM(Table2[[#This Row],[M4A]]-Table2[[#This Row],[M4B_h]]))</f>
        <v/>
      </c>
      <c r="O644" s="15"/>
      <c r="P644" s="15" t="str">
        <f>IF(Table2[[#This Row],[M5A]]="","",SUM(Table2[[#This Row],[M5A]]-Table2[[#This Row],[M5B_h]]))</f>
        <v/>
      </c>
      <c r="Q644" s="15">
        <f>SUM(Table2[[#This Row],[AWAL]],Table2[[#This Row],[M1B]])</f>
        <v>22</v>
      </c>
      <c r="R644" s="15">
        <f>SUM(Table2[[#This Row],[M2B]],Table2[[#This Row],[M2B_h]])</f>
        <v>22</v>
      </c>
      <c r="S644" s="15">
        <f>SUM(Table2[[#This Row],[M3B]],Table2[[#This Row],[M3B_h]])</f>
        <v>22</v>
      </c>
      <c r="T644" s="15">
        <f>SUM(Table2[[#This Row],[M4B]],Table2[[#This Row],[M4B_h]])</f>
        <v>22</v>
      </c>
    </row>
    <row r="645" spans="1:20">
      <c r="A645" s="12">
        <f>IF(Table2[[#This Row],[TT]]&lt;1,"",COUNT($A$2:$A644)+1)</f>
        <v>516</v>
      </c>
      <c r="B645" s="12" t="str">
        <f>LOWER(SUBSTITUTE(SUBSTITUTE(SUBSTITUTE(SUBSTITUTE(SUBSTITUTE(SUBSTITUTE(SUBSTITUTE(SUBSTITUTE(Table2[[#This Row],[NAMA BARANG]]," ",""),"""",""),"-",""),"/",""),"(",""),")",""),"&amp;",""),",",""))</f>
        <v>bpskylines6black</v>
      </c>
      <c r="C645" s="18" t="s">
        <v>681</v>
      </c>
      <c r="D645" s="19">
        <v>3</v>
      </c>
      <c r="E645" s="19" t="s">
        <v>14</v>
      </c>
      <c r="F645" s="80">
        <f>IF(Table2[[#This Row],[M5B]]="",Table2[[#This Row],[M5B_h]],SUM(Table2[[#This Row],[M5B_h]],Table2[[#This Row],[M5B]]))</f>
        <v>3</v>
      </c>
      <c r="H645" s="13" t="str">
        <f>IF(Table2[[#This Row],[M1A]]="","",Table2[[#This Row],[M1A]]-Table2[[#This Row],[AWAL]])</f>
        <v/>
      </c>
      <c r="J645" s="13" t="str">
        <f>IF(Table2[[#This Row],[M2A]]="","",SUM(Table2[[#This Row],[M2A]]-Table2[[#This Row],[M2B_h]]))</f>
        <v/>
      </c>
      <c r="L645" s="13" t="str">
        <f>IF(Table2[[#This Row],[M3A]]="","",SUM(Table2[[#This Row],[M3A]]-Table2[[#This Row],[M3B_h]]))</f>
        <v/>
      </c>
      <c r="N645" s="13" t="str">
        <f>IF(Table2[[#This Row],[M4A]]="","",SUM(Table2[[#This Row],[M4A]]-Table2[[#This Row],[M4B_h]]))</f>
        <v/>
      </c>
      <c r="O645" s="15"/>
      <c r="P645" s="15" t="str">
        <f>IF(Table2[[#This Row],[M5A]]="","",SUM(Table2[[#This Row],[M5A]]-Table2[[#This Row],[M5B_h]]))</f>
        <v/>
      </c>
      <c r="Q645" s="15">
        <f>SUM(Table2[[#This Row],[AWAL]],Table2[[#This Row],[M1B]])</f>
        <v>3</v>
      </c>
      <c r="R645" s="15">
        <f>SUM(Table2[[#This Row],[M2B]],Table2[[#This Row],[M2B_h]])</f>
        <v>3</v>
      </c>
      <c r="S645" s="15">
        <f>SUM(Table2[[#This Row],[M3B]],Table2[[#This Row],[M3B_h]])</f>
        <v>3</v>
      </c>
      <c r="T645" s="15">
        <f>SUM(Table2[[#This Row],[M4B]],Table2[[#This Row],[M4B_h]])</f>
        <v>3</v>
      </c>
    </row>
    <row r="646" spans="1:20">
      <c r="A646" s="12">
        <f>IF(Table2[[#This Row],[TT]]&lt;1,"",COUNT($A$2:$A645)+1)</f>
        <v>517</v>
      </c>
      <c r="B646" s="12" t="str">
        <f>LOWER(SUBSTITUTE(SUBSTITUTE(SUBSTITUTE(SUBSTITUTE(SUBSTITUTE(SUBSTITUTE(SUBSTITUTE(SUBSTITUTE(Table2[[#This Row],[NAMA BARANG]]," ",""),"""",""),"-",""),"/",""),"(",""),")",""),"&amp;",""),",",""))</f>
        <v>bpsmile203836</v>
      </c>
      <c r="C646" s="18" t="s">
        <v>682</v>
      </c>
      <c r="D646" s="19">
        <v>36</v>
      </c>
      <c r="E646" s="19" t="s">
        <v>200</v>
      </c>
      <c r="F646" s="80">
        <f>IF(Table2[[#This Row],[M5B]]="",Table2[[#This Row],[M5B_h]],SUM(Table2[[#This Row],[M5B_h]],Table2[[#This Row],[M5B]]))</f>
        <v>36</v>
      </c>
      <c r="H646" s="13" t="str">
        <f>IF(Table2[[#This Row],[M1A]]="","",Table2[[#This Row],[M1A]]-Table2[[#This Row],[AWAL]])</f>
        <v/>
      </c>
      <c r="J646" s="13" t="str">
        <f>IF(Table2[[#This Row],[M2A]]="","",SUM(Table2[[#This Row],[M2A]]-Table2[[#This Row],[M2B_h]]))</f>
        <v/>
      </c>
      <c r="L646" s="13" t="str">
        <f>IF(Table2[[#This Row],[M3A]]="","",SUM(Table2[[#This Row],[M3A]]-Table2[[#This Row],[M3B_h]]))</f>
        <v/>
      </c>
      <c r="N646" s="13" t="str">
        <f>IF(Table2[[#This Row],[M4A]]="","",SUM(Table2[[#This Row],[M4A]]-Table2[[#This Row],[M4B_h]]))</f>
        <v/>
      </c>
      <c r="O646" s="15"/>
      <c r="P646" s="15" t="str">
        <f>IF(Table2[[#This Row],[M5A]]="","",SUM(Table2[[#This Row],[M5A]]-Table2[[#This Row],[M5B_h]]))</f>
        <v/>
      </c>
      <c r="Q646" s="15">
        <f>SUM(Table2[[#This Row],[AWAL]],Table2[[#This Row],[M1B]])</f>
        <v>36</v>
      </c>
      <c r="R646" s="15">
        <f>SUM(Table2[[#This Row],[M2B]],Table2[[#This Row],[M2B_h]])</f>
        <v>36</v>
      </c>
      <c r="S646" s="15">
        <f>SUM(Table2[[#This Row],[M3B]],Table2[[#This Row],[M3B_h]])</f>
        <v>36</v>
      </c>
      <c r="T646" s="15">
        <f>SUM(Table2[[#This Row],[M4B]],Table2[[#This Row],[M4B_h]])</f>
        <v>36</v>
      </c>
    </row>
    <row r="647" spans="1:20">
      <c r="A647" s="12">
        <f>IF(Table2[[#This Row],[TT]]&lt;1,"",COUNT($A$2:$A646)+1)</f>
        <v>518</v>
      </c>
      <c r="B647" s="12" t="str">
        <f>LOWER(SUBSTITUTE(SUBSTITUTE(SUBSTITUTE(SUBSTITUTE(SUBSTITUTE(SUBSTITUTE(SUBSTITUTE(SUBSTITUTE(Table2[[#This Row],[NAMA BARANG]]," ",""),"""",""),"-",""),"/",""),"(",""),")",""),"&amp;",""),",",""))</f>
        <v>bpsnoopybening300ma</v>
      </c>
      <c r="C647" s="18" t="s">
        <v>683</v>
      </c>
      <c r="D647" s="19">
        <v>4</v>
      </c>
      <c r="E647" s="19" t="s">
        <v>665</v>
      </c>
      <c r="F647" s="80">
        <f>IF(Table2[[#This Row],[M5B]]="",Table2[[#This Row],[M5B_h]],SUM(Table2[[#This Row],[M5B_h]],Table2[[#This Row],[M5B]]))</f>
        <v>4</v>
      </c>
      <c r="H647" s="13" t="str">
        <f>IF(Table2[[#This Row],[M1A]]="","",Table2[[#This Row],[M1A]]-Table2[[#This Row],[AWAL]])</f>
        <v/>
      </c>
      <c r="J647" s="13" t="str">
        <f>IF(Table2[[#This Row],[M2A]]="","",SUM(Table2[[#This Row],[M2A]]-Table2[[#This Row],[M2B_h]]))</f>
        <v/>
      </c>
      <c r="L647" s="13" t="str">
        <f>IF(Table2[[#This Row],[M3A]]="","",SUM(Table2[[#This Row],[M3A]]-Table2[[#This Row],[M3B_h]]))</f>
        <v/>
      </c>
      <c r="N647" s="13" t="str">
        <f>IF(Table2[[#This Row],[M4A]]="","",SUM(Table2[[#This Row],[M4A]]-Table2[[#This Row],[M4B_h]]))</f>
        <v/>
      </c>
      <c r="O647" s="15"/>
      <c r="P647" s="15" t="str">
        <f>IF(Table2[[#This Row],[M5A]]="","",SUM(Table2[[#This Row],[M5A]]-Table2[[#This Row],[M5B_h]]))</f>
        <v/>
      </c>
      <c r="Q647" s="15">
        <f>SUM(Table2[[#This Row],[AWAL]],Table2[[#This Row],[M1B]])</f>
        <v>4</v>
      </c>
      <c r="R647" s="15">
        <f>SUM(Table2[[#This Row],[M2B]],Table2[[#This Row],[M2B_h]])</f>
        <v>4</v>
      </c>
      <c r="S647" s="15">
        <f>SUM(Table2[[#This Row],[M3B]],Table2[[#This Row],[M3B_h]])</f>
        <v>4</v>
      </c>
      <c r="T647" s="15">
        <f>SUM(Table2[[#This Row],[M4B]],Table2[[#This Row],[M4B_h]])</f>
        <v>4</v>
      </c>
    </row>
    <row r="648" spans="1:20">
      <c r="A648" s="31" t="str">
        <f>IF(Table2[[#This Row],[TT]]&lt;1,"",COUNT($A$2:$A647)+1)</f>
        <v/>
      </c>
      <c r="B648" s="31" t="str">
        <f>LOWER(SUBSTITUTE(SUBSTITUTE(SUBSTITUTE(SUBSTITUTE(SUBSTITUTE(SUBSTITUTE(SUBSTITUTE(SUBSTITUTE(Table2[[#This Row],[NAMA BARANG]]," ",""),"""",""),"-",""),"/",""),"(",""),")",""),"&amp;",""),",",""))</f>
        <v>bpsq112</v>
      </c>
      <c r="C648" s="33" t="s">
        <v>2881</v>
      </c>
      <c r="E648" s="35" t="s">
        <v>2626</v>
      </c>
      <c r="F648" s="84">
        <f>IF(Table2[[#This Row],[M5B]]="",Table2[[#This Row],[M5B_h]],SUM(Table2[[#This Row],[M5B_h]],Table2[[#This Row],[M5B]]))</f>
        <v>0</v>
      </c>
      <c r="G648" s="32"/>
      <c r="H648" s="36" t="str">
        <f>IF(Table2[[#This Row],[M1A]]="","",Table2[[#This Row],[M1A]]-Table2[[#This Row],[AWAL]])</f>
        <v/>
      </c>
      <c r="I648" s="32"/>
      <c r="J648" s="36" t="str">
        <f>IF(Table2[[#This Row],[M2A]]="","",SUM(Table2[[#This Row],[M2A]]-Table2[[#This Row],[M2B_h]]))</f>
        <v/>
      </c>
      <c r="K648" s="32"/>
      <c r="L648" s="36" t="str">
        <f>IF(Table2[[#This Row],[M3A]]="","",SUM(Table2[[#This Row],[M3A]]-Table2[[#This Row],[M3B_h]]))</f>
        <v/>
      </c>
      <c r="M648" s="32"/>
      <c r="N648" s="36" t="str">
        <f>IF(Table2[[#This Row],[M4A]]="","",SUM(Table2[[#This Row],[M4A]]-Table2[[#This Row],[M4B_h]]))</f>
        <v/>
      </c>
      <c r="O648" s="15"/>
      <c r="P648" s="15" t="str">
        <f>IF(Table2[[#This Row],[M5A]]="","",SUM(Table2[[#This Row],[M5A]]-Table2[[#This Row],[M5B_h]]))</f>
        <v/>
      </c>
      <c r="Q648" s="15">
        <f>SUM(Table2[[#This Row],[AWAL]],Table2[[#This Row],[M1B]])</f>
        <v>0</v>
      </c>
      <c r="R648" s="15">
        <f>SUM(Table2[[#This Row],[M2B]],Table2[[#This Row],[M2B_h]])</f>
        <v>0</v>
      </c>
      <c r="S648" s="15">
        <f>SUM(Table2[[#This Row],[M3B]],Table2[[#This Row],[M3B_h]])</f>
        <v>0</v>
      </c>
      <c r="T648" s="15">
        <f>SUM(Table2[[#This Row],[M4B]],Table2[[#This Row],[M4B_h]])</f>
        <v>0</v>
      </c>
    </row>
    <row r="649" spans="1:20">
      <c r="A649" s="31" t="str">
        <f>IF(Table2[[#This Row],[TT]]&lt;1,"",COUNT($A$2:$A648)+1)</f>
        <v/>
      </c>
      <c r="B649" s="31" t="str">
        <f>LOWER(SUBSTITUTE(SUBSTITUTE(SUBSTITUTE(SUBSTITUTE(SUBSTITUTE(SUBSTITUTE(SUBSTITUTE(SUBSTITUTE(Table2[[#This Row],[NAMA BARANG]]," ",""),"""",""),"-",""),"/",""),"(",""),")",""),"&amp;",""),",",""))</f>
        <v>bpsq116</v>
      </c>
      <c r="C649" s="33" t="s">
        <v>2883</v>
      </c>
      <c r="E649" s="35" t="s">
        <v>2626</v>
      </c>
      <c r="F649" s="84">
        <f>IF(Table2[[#This Row],[M5B]]="",Table2[[#This Row],[M5B_h]],SUM(Table2[[#This Row],[M5B_h]],Table2[[#This Row],[M5B]]))</f>
        <v>0</v>
      </c>
      <c r="G649" s="32"/>
      <c r="H649" s="36" t="str">
        <f>IF(Table2[[#This Row],[M1A]]="","",Table2[[#This Row],[M1A]]-Table2[[#This Row],[AWAL]])</f>
        <v/>
      </c>
      <c r="I649" s="32"/>
      <c r="J649" s="36" t="str">
        <f>IF(Table2[[#This Row],[M2A]]="","",SUM(Table2[[#This Row],[M2A]]-Table2[[#This Row],[M2B_h]]))</f>
        <v/>
      </c>
      <c r="K649" s="32"/>
      <c r="L649" s="36" t="str">
        <f>IF(Table2[[#This Row],[M3A]]="","",SUM(Table2[[#This Row],[M3A]]-Table2[[#This Row],[M3B_h]]))</f>
        <v/>
      </c>
      <c r="M649" s="32"/>
      <c r="N649" s="36" t="str">
        <f>IF(Table2[[#This Row],[M4A]]="","",SUM(Table2[[#This Row],[M4A]]-Table2[[#This Row],[M4B_h]]))</f>
        <v/>
      </c>
      <c r="O649" s="15"/>
      <c r="P649" s="15" t="str">
        <f>IF(Table2[[#This Row],[M5A]]="","",SUM(Table2[[#This Row],[M5A]]-Table2[[#This Row],[M5B_h]]))</f>
        <v/>
      </c>
      <c r="Q649" s="15">
        <f>SUM(Table2[[#This Row],[AWAL]],Table2[[#This Row],[M1B]])</f>
        <v>0</v>
      </c>
      <c r="R649" s="15">
        <f>SUM(Table2[[#This Row],[M2B]],Table2[[#This Row],[M2B_h]])</f>
        <v>0</v>
      </c>
      <c r="S649" s="15">
        <f>SUM(Table2[[#This Row],[M3B]],Table2[[#This Row],[M3B_h]])</f>
        <v>0</v>
      </c>
      <c r="T649" s="15">
        <f>SUM(Table2[[#This Row],[M4B]],Table2[[#This Row],[M4B_h]])</f>
        <v>0</v>
      </c>
    </row>
    <row r="650" spans="1:20">
      <c r="A650" s="31" t="str">
        <f>IF(Table2[[#This Row],[TT]]&lt;1,"",COUNT($A$2:$A649)+1)</f>
        <v/>
      </c>
      <c r="B650" s="31" t="str">
        <f>LOWER(SUBSTITUTE(SUBSTITUTE(SUBSTITUTE(SUBSTITUTE(SUBSTITUTE(SUBSTITUTE(SUBSTITUTE(SUBSTITUTE(Table2[[#This Row],[NAMA BARANG]]," ",""),"""",""),"-",""),"/",""),"(",""),")",""),"&amp;",""),",",""))</f>
        <v>bpsq118</v>
      </c>
      <c r="C650" s="33" t="s">
        <v>2882</v>
      </c>
      <c r="E650" s="35" t="s">
        <v>2626</v>
      </c>
      <c r="F650" s="84">
        <f>IF(Table2[[#This Row],[M5B]]="",Table2[[#This Row],[M5B_h]],SUM(Table2[[#This Row],[M5B_h]],Table2[[#This Row],[M5B]]))</f>
        <v>0</v>
      </c>
      <c r="G650" s="32"/>
      <c r="H650" s="36" t="str">
        <f>IF(Table2[[#This Row],[M1A]]="","",Table2[[#This Row],[M1A]]-Table2[[#This Row],[AWAL]])</f>
        <v/>
      </c>
      <c r="I650" s="32"/>
      <c r="J650" s="36" t="str">
        <f>IF(Table2[[#This Row],[M2A]]="","",SUM(Table2[[#This Row],[M2A]]-Table2[[#This Row],[M2B_h]]))</f>
        <v/>
      </c>
      <c r="K650" s="32"/>
      <c r="L650" s="36" t="str">
        <f>IF(Table2[[#This Row],[M3A]]="","",SUM(Table2[[#This Row],[M3A]]-Table2[[#This Row],[M3B_h]]))</f>
        <v/>
      </c>
      <c r="M650" s="32"/>
      <c r="N650" s="36" t="str">
        <f>IF(Table2[[#This Row],[M4A]]="","",SUM(Table2[[#This Row],[M4A]]-Table2[[#This Row],[M4B_h]]))</f>
        <v/>
      </c>
      <c r="O650" s="15"/>
      <c r="P650" s="15" t="str">
        <f>IF(Table2[[#This Row],[M5A]]="","",SUM(Table2[[#This Row],[M5A]]-Table2[[#This Row],[M5B_h]]))</f>
        <v/>
      </c>
      <c r="Q650" s="15">
        <f>SUM(Table2[[#This Row],[AWAL]],Table2[[#This Row],[M1B]])</f>
        <v>0</v>
      </c>
      <c r="R650" s="15">
        <f>SUM(Table2[[#This Row],[M2B]],Table2[[#This Row],[M2B_h]])</f>
        <v>0</v>
      </c>
      <c r="S650" s="15">
        <f>SUM(Table2[[#This Row],[M3B]],Table2[[#This Row],[M3B_h]])</f>
        <v>0</v>
      </c>
      <c r="T650" s="15">
        <f>SUM(Table2[[#This Row],[M4B]],Table2[[#This Row],[M4B_h]])</f>
        <v>0</v>
      </c>
    </row>
    <row r="651" spans="1:20">
      <c r="A651" s="31">
        <f>IF(Table2[[#This Row],[TT]]&lt;1,"",COUNT($A$2:$A650)+1)</f>
        <v>519</v>
      </c>
      <c r="B651" s="31" t="str">
        <f>LOWER(SUBSTITUTE(SUBSTITUTE(SUBSTITUTE(SUBSTITUTE(SUBSTITUTE(SUBSTITUTE(SUBSTITUTE(SUBSTITUTE(Table2[[#This Row],[NAMA BARANG]]," ",""),"""",""),"-",""),"/",""),"(",""),")",""),"&amp;",""),",",""))</f>
        <v>bpsq119</v>
      </c>
      <c r="C651" s="33" t="s">
        <v>2878</v>
      </c>
      <c r="D651" s="29">
        <v>1</v>
      </c>
      <c r="E651" s="35" t="s">
        <v>2626</v>
      </c>
      <c r="F651" s="84">
        <f>IF(Table2[[#This Row],[M5B]]="",Table2[[#This Row],[M5B_h]],SUM(Table2[[#This Row],[M5B_h]],Table2[[#This Row],[M5B]]))</f>
        <v>1</v>
      </c>
      <c r="G651" s="32"/>
      <c r="H651" s="36" t="str">
        <f>IF(Table2[[#This Row],[M1A]]="","",Table2[[#This Row],[M1A]]-Table2[[#This Row],[AWAL]])</f>
        <v/>
      </c>
      <c r="I651" s="32"/>
      <c r="J651" s="36" t="str">
        <f>IF(Table2[[#This Row],[M2A]]="","",SUM(Table2[[#This Row],[M2A]]-Table2[[#This Row],[M2B_h]]))</f>
        <v/>
      </c>
      <c r="K651" s="32"/>
      <c r="L651" s="36" t="str">
        <f>IF(Table2[[#This Row],[M3A]]="","",SUM(Table2[[#This Row],[M3A]]-Table2[[#This Row],[M3B_h]]))</f>
        <v/>
      </c>
      <c r="M651" s="32"/>
      <c r="N651" s="36" t="str">
        <f>IF(Table2[[#This Row],[M4A]]="","",SUM(Table2[[#This Row],[M4A]]-Table2[[#This Row],[M4B_h]]))</f>
        <v/>
      </c>
      <c r="O651" s="15"/>
      <c r="P651" s="15" t="str">
        <f>IF(Table2[[#This Row],[M5A]]="","",SUM(Table2[[#This Row],[M5A]]-Table2[[#This Row],[M5B_h]]))</f>
        <v/>
      </c>
      <c r="Q651" s="15">
        <f>SUM(Table2[[#This Row],[AWAL]],Table2[[#This Row],[M1B]])</f>
        <v>1</v>
      </c>
      <c r="R651" s="15">
        <f>SUM(Table2[[#This Row],[M2B]],Table2[[#This Row],[M2B_h]])</f>
        <v>1</v>
      </c>
      <c r="S651" s="15">
        <f>SUM(Table2[[#This Row],[M3B]],Table2[[#This Row],[M3B_h]])</f>
        <v>1</v>
      </c>
      <c r="T651" s="15">
        <f>SUM(Table2[[#This Row],[M4B]],Table2[[#This Row],[M4B_h]])</f>
        <v>1</v>
      </c>
    </row>
    <row r="652" spans="1:20">
      <c r="A652" s="31" t="str">
        <f>IF(Table2[[#This Row],[TT]]&lt;1,"",COUNT($A$2:$A651)+1)</f>
        <v/>
      </c>
      <c r="B652" s="31" t="str">
        <f>LOWER(SUBSTITUTE(SUBSTITUTE(SUBSTITUTE(SUBSTITUTE(SUBSTITUTE(SUBSTITUTE(SUBSTITUTE(SUBSTITUTE(Table2[[#This Row],[NAMA BARANG]]," ",""),"""",""),"-",""),"/",""),"(",""),")",""),"&amp;",""),",",""))</f>
        <v>bpsq203</v>
      </c>
      <c r="C652" s="33" t="s">
        <v>2877</v>
      </c>
      <c r="E652" s="35" t="s">
        <v>2626</v>
      </c>
      <c r="F652" s="84">
        <f>IF(Table2[[#This Row],[M5B]]="",Table2[[#This Row],[M5B_h]],SUM(Table2[[#This Row],[M5B_h]],Table2[[#This Row],[M5B]]))</f>
        <v>0</v>
      </c>
      <c r="G652" s="32"/>
      <c r="H652" s="36" t="str">
        <f>IF(Table2[[#This Row],[M1A]]="","",Table2[[#This Row],[M1A]]-Table2[[#This Row],[AWAL]])</f>
        <v/>
      </c>
      <c r="I652" s="32"/>
      <c r="J652" s="36" t="str">
        <f>IF(Table2[[#This Row],[M2A]]="","",SUM(Table2[[#This Row],[M2A]]-Table2[[#This Row],[M2B_h]]))</f>
        <v/>
      </c>
      <c r="K652" s="32"/>
      <c r="L652" s="36" t="str">
        <f>IF(Table2[[#This Row],[M3A]]="","",SUM(Table2[[#This Row],[M3A]]-Table2[[#This Row],[M3B_h]]))</f>
        <v/>
      </c>
      <c r="M652" s="32"/>
      <c r="N652" s="36" t="str">
        <f>IF(Table2[[#This Row],[M4A]]="","",SUM(Table2[[#This Row],[M4A]]-Table2[[#This Row],[M4B_h]]))</f>
        <v/>
      </c>
      <c r="O652" s="15"/>
      <c r="P652" s="15" t="str">
        <f>IF(Table2[[#This Row],[M5A]]="","",SUM(Table2[[#This Row],[M5A]]-Table2[[#This Row],[M5B_h]]))</f>
        <v/>
      </c>
      <c r="Q652" s="15">
        <f>SUM(Table2[[#This Row],[AWAL]],Table2[[#This Row],[M1B]])</f>
        <v>0</v>
      </c>
      <c r="R652" s="15">
        <f>SUM(Table2[[#This Row],[M2B]],Table2[[#This Row],[M2B_h]])</f>
        <v>0</v>
      </c>
      <c r="S652" s="15">
        <f>SUM(Table2[[#This Row],[M3B]],Table2[[#This Row],[M3B_h]])</f>
        <v>0</v>
      </c>
      <c r="T652" s="15">
        <f>SUM(Table2[[#This Row],[M4B]],Table2[[#This Row],[M4B_h]])</f>
        <v>0</v>
      </c>
    </row>
    <row r="653" spans="1:20">
      <c r="A653" s="31" t="str">
        <f>IF(Table2[[#This Row],[TT]]&lt;1,"",COUNT($A$2:$A652)+1)</f>
        <v/>
      </c>
      <c r="B653" s="31" t="str">
        <f>LOWER(SUBSTITUTE(SUBSTITUTE(SUBSTITUTE(SUBSTITUTE(SUBSTITUTE(SUBSTITUTE(SUBSTITUTE(SUBSTITUTE(Table2[[#This Row],[NAMA BARANG]]," ",""),"""",""),"-",""),"/",""),"(",""),")",""),"&amp;",""),",",""))</f>
        <v>bpsq204</v>
      </c>
      <c r="C653" s="33" t="s">
        <v>2879</v>
      </c>
      <c r="E653" s="35" t="s">
        <v>2626</v>
      </c>
      <c r="F653" s="84">
        <f>IF(Table2[[#This Row],[M5B]]="",Table2[[#This Row],[M5B_h]],SUM(Table2[[#This Row],[M5B_h]],Table2[[#This Row],[M5B]]))</f>
        <v>0</v>
      </c>
      <c r="G653" s="32"/>
      <c r="H653" s="36" t="str">
        <f>IF(Table2[[#This Row],[M1A]]="","",Table2[[#This Row],[M1A]]-Table2[[#This Row],[AWAL]])</f>
        <v/>
      </c>
      <c r="I653" s="32"/>
      <c r="J653" s="36" t="str">
        <f>IF(Table2[[#This Row],[M2A]]="","",SUM(Table2[[#This Row],[M2A]]-Table2[[#This Row],[M2B_h]]))</f>
        <v/>
      </c>
      <c r="K653" s="32"/>
      <c r="L653" s="36" t="str">
        <f>IF(Table2[[#This Row],[M3A]]="","",SUM(Table2[[#This Row],[M3A]]-Table2[[#This Row],[M3B_h]]))</f>
        <v/>
      </c>
      <c r="M653" s="32"/>
      <c r="N653" s="36" t="str">
        <f>IF(Table2[[#This Row],[M4A]]="","",SUM(Table2[[#This Row],[M4A]]-Table2[[#This Row],[M4B_h]]))</f>
        <v/>
      </c>
      <c r="O653" s="15"/>
      <c r="P653" s="15" t="str">
        <f>IF(Table2[[#This Row],[M5A]]="","",SUM(Table2[[#This Row],[M5A]]-Table2[[#This Row],[M5B_h]]))</f>
        <v/>
      </c>
      <c r="Q653" s="15">
        <f>SUM(Table2[[#This Row],[AWAL]],Table2[[#This Row],[M1B]])</f>
        <v>0</v>
      </c>
      <c r="R653" s="15">
        <f>SUM(Table2[[#This Row],[M2B]],Table2[[#This Row],[M2B_h]])</f>
        <v>0</v>
      </c>
      <c r="S653" s="15">
        <f>SUM(Table2[[#This Row],[M3B]],Table2[[#This Row],[M3B_h]])</f>
        <v>0</v>
      </c>
      <c r="T653" s="15">
        <f>SUM(Table2[[#This Row],[M4B]],Table2[[#This Row],[M4B_h]])</f>
        <v>0</v>
      </c>
    </row>
    <row r="654" spans="1:20">
      <c r="A654" s="31" t="str">
        <f>IF(Table2[[#This Row],[TT]]&lt;1,"",COUNT($A$2:$A653)+1)</f>
        <v/>
      </c>
      <c r="B654" s="31" t="str">
        <f>LOWER(SUBSTITUTE(SUBSTITUTE(SUBSTITUTE(SUBSTITUTE(SUBSTITUTE(SUBSTITUTE(SUBSTITUTE(SUBSTITUTE(Table2[[#This Row],[NAMA BARANG]]," ",""),"""",""),"-",""),"/",""),"(",""),")",""),"&amp;",""),",",""))</f>
        <v>bpsq205</v>
      </c>
      <c r="C654" s="33" t="s">
        <v>2880</v>
      </c>
      <c r="E654" s="35" t="s">
        <v>2626</v>
      </c>
      <c r="F654" s="84">
        <f>IF(Table2[[#This Row],[M5B]]="",Table2[[#This Row],[M5B_h]],SUM(Table2[[#This Row],[M5B_h]],Table2[[#This Row],[M5B]]))</f>
        <v>0</v>
      </c>
      <c r="G654" s="32"/>
      <c r="H654" s="36" t="str">
        <f>IF(Table2[[#This Row],[M1A]]="","",Table2[[#This Row],[M1A]]-Table2[[#This Row],[AWAL]])</f>
        <v/>
      </c>
      <c r="I654" s="32"/>
      <c r="J654" s="36" t="str">
        <f>IF(Table2[[#This Row],[M2A]]="","",SUM(Table2[[#This Row],[M2A]]-Table2[[#This Row],[M2B_h]]))</f>
        <v/>
      </c>
      <c r="K654" s="32"/>
      <c r="L654" s="36" t="str">
        <f>IF(Table2[[#This Row],[M3A]]="","",SUM(Table2[[#This Row],[M3A]]-Table2[[#This Row],[M3B_h]]))</f>
        <v/>
      </c>
      <c r="M654" s="32"/>
      <c r="N654" s="36" t="str">
        <f>IF(Table2[[#This Row],[M4A]]="","",SUM(Table2[[#This Row],[M4A]]-Table2[[#This Row],[M4B_h]]))</f>
        <v/>
      </c>
      <c r="O654" s="15"/>
      <c r="P654" s="15" t="str">
        <f>IF(Table2[[#This Row],[M5A]]="","",SUM(Table2[[#This Row],[M5A]]-Table2[[#This Row],[M5B_h]]))</f>
        <v/>
      </c>
      <c r="Q654" s="15">
        <f>SUM(Table2[[#This Row],[AWAL]],Table2[[#This Row],[M1B]])</f>
        <v>0</v>
      </c>
      <c r="R654" s="15">
        <f>SUM(Table2[[#This Row],[M2B]],Table2[[#This Row],[M2B_h]])</f>
        <v>0</v>
      </c>
      <c r="S654" s="15">
        <f>SUM(Table2[[#This Row],[M3B]],Table2[[#This Row],[M3B_h]])</f>
        <v>0</v>
      </c>
      <c r="T654" s="15">
        <f>SUM(Table2[[#This Row],[M4B]],Table2[[#This Row],[M4B_h]])</f>
        <v>0</v>
      </c>
    </row>
    <row r="655" spans="1:20">
      <c r="A655" s="31">
        <f>IF(Table2[[#This Row],[TT]]&lt;1,"",COUNT($A$2:$A654)+1)</f>
        <v>520</v>
      </c>
      <c r="B655" s="31" t="str">
        <f>LOWER(SUBSTITUTE(SUBSTITUTE(SUBSTITUTE(SUBSTITUTE(SUBSTITUTE(SUBSTITUTE(SUBSTITUTE(SUBSTITUTE(Table2[[#This Row],[NAMA BARANG]]," ",""),"""",""),"-",""),"/",""),"(",""),")",""),"&amp;",""),",",""))</f>
        <v>bpsq812</v>
      </c>
      <c r="C655" s="33" t="s">
        <v>2884</v>
      </c>
      <c r="D655" s="29">
        <v>7</v>
      </c>
      <c r="E655" s="35" t="s">
        <v>2626</v>
      </c>
      <c r="F655" s="84">
        <f>IF(Table2[[#This Row],[M5B]]="",Table2[[#This Row],[M5B_h]],SUM(Table2[[#This Row],[M5B_h]],Table2[[#This Row],[M5B]]))</f>
        <v>7</v>
      </c>
      <c r="G655" s="32">
        <v>8</v>
      </c>
      <c r="H655" s="36">
        <f>IF(Table2[[#This Row],[M1A]]="","",Table2[[#This Row],[M1A]]-Table2[[#This Row],[AWAL]])</f>
        <v>1</v>
      </c>
      <c r="I655" s="32"/>
      <c r="J655" s="36" t="str">
        <f>IF(Table2[[#This Row],[M2A]]="","",SUM(Table2[[#This Row],[M2A]]-Table2[[#This Row],[M2B_h]]))</f>
        <v/>
      </c>
      <c r="K655" s="32">
        <v>7</v>
      </c>
      <c r="L655" s="36">
        <f>IF(Table2[[#This Row],[M3A]]="","",SUM(Table2[[#This Row],[M3A]]-Table2[[#This Row],[M3B_h]]))</f>
        <v>-1</v>
      </c>
      <c r="M655" s="32"/>
      <c r="N655" s="36" t="str">
        <f>IF(Table2[[#This Row],[M4A]]="","",SUM(Table2[[#This Row],[M4A]]-Table2[[#This Row],[M4B_h]]))</f>
        <v/>
      </c>
      <c r="O655" s="15"/>
      <c r="P655" s="15" t="str">
        <f>IF(Table2[[#This Row],[M5A]]="","",SUM(Table2[[#This Row],[M5A]]-Table2[[#This Row],[M5B_h]]))</f>
        <v/>
      </c>
      <c r="Q655" s="15">
        <f>SUM(Table2[[#This Row],[AWAL]],Table2[[#This Row],[M1B]])</f>
        <v>8</v>
      </c>
      <c r="R655" s="15">
        <f>SUM(Table2[[#This Row],[M2B]],Table2[[#This Row],[M2B_h]])</f>
        <v>8</v>
      </c>
      <c r="S655" s="15">
        <f>SUM(Table2[[#This Row],[M3B]],Table2[[#This Row],[M3B_h]])</f>
        <v>7</v>
      </c>
      <c r="T655" s="15">
        <f>SUM(Table2[[#This Row],[M4B]],Table2[[#This Row],[M4B_h]])</f>
        <v>7</v>
      </c>
    </row>
    <row r="656" spans="1:20">
      <c r="A656" s="12">
        <f>IF(Table2[[#This Row],[TT]]&lt;1,"",COUNT($A$2:$A655)+1)</f>
        <v>521</v>
      </c>
      <c r="B656" s="12" t="str">
        <f>LOWER(SUBSTITUTE(SUBSTITUTE(SUBSTITUTE(SUBSTITUTE(SUBSTITUTE(SUBSTITUTE(SUBSTITUTE(SUBSTITUTE(Table2[[#This Row],[NAMA BARANG]]," ",""),"""",""),"-",""),"/",""),"(",""),")",""),"&amp;",""),",",""))</f>
        <v>bpst40055w+mech</v>
      </c>
      <c r="C656" s="18" t="s">
        <v>684</v>
      </c>
      <c r="D656" s="19">
        <v>2</v>
      </c>
      <c r="E656" s="68"/>
      <c r="F656" s="80">
        <f>IF(Table2[[#This Row],[M5B]]="",Table2[[#This Row],[M5B_h]],SUM(Table2[[#This Row],[M5B_h]],Table2[[#This Row],[M5B]]))</f>
        <v>2</v>
      </c>
      <c r="H656" s="13" t="str">
        <f>IF(Table2[[#This Row],[M1A]]="","",Table2[[#This Row],[M1A]]-Table2[[#This Row],[AWAL]])</f>
        <v/>
      </c>
      <c r="J656" s="13" t="str">
        <f>IF(Table2[[#This Row],[M2A]]="","",SUM(Table2[[#This Row],[M2A]]-Table2[[#This Row],[M2B_h]]))</f>
        <v/>
      </c>
      <c r="L656" s="13" t="str">
        <f>IF(Table2[[#This Row],[M3A]]="","",SUM(Table2[[#This Row],[M3A]]-Table2[[#This Row],[M3B_h]]))</f>
        <v/>
      </c>
      <c r="N656" s="13" t="str">
        <f>IF(Table2[[#This Row],[M4A]]="","",SUM(Table2[[#This Row],[M4A]]-Table2[[#This Row],[M4B_h]]))</f>
        <v/>
      </c>
      <c r="O656" s="15"/>
      <c r="P656" s="15" t="str">
        <f>IF(Table2[[#This Row],[M5A]]="","",SUM(Table2[[#This Row],[M5A]]-Table2[[#This Row],[M5B_h]]))</f>
        <v/>
      </c>
      <c r="Q656" s="15">
        <f>SUM(Table2[[#This Row],[AWAL]],Table2[[#This Row],[M1B]])</f>
        <v>2</v>
      </c>
      <c r="R656" s="15">
        <f>SUM(Table2[[#This Row],[M2B]],Table2[[#This Row],[M2B_h]])</f>
        <v>2</v>
      </c>
      <c r="S656" s="15">
        <f>SUM(Table2[[#This Row],[M3B]],Table2[[#This Row],[M3B_h]])</f>
        <v>2</v>
      </c>
      <c r="T656" s="15">
        <f>SUM(Table2[[#This Row],[M4B]],Table2[[#This Row],[M4B_h]])</f>
        <v>2</v>
      </c>
    </row>
    <row r="657" spans="1:20">
      <c r="A657" s="12">
        <f>IF(Table2[[#This Row],[TT]]&lt;1,"",COUNT($A$2:$A656)+1)</f>
        <v>522</v>
      </c>
      <c r="B657" s="12" t="str">
        <f>LOWER(SUBSTITUTE(SUBSTITUTE(SUBSTITUTE(SUBSTITUTE(SUBSTITUTE(SUBSTITUTE(SUBSTITUTE(SUBSTITUTE(Table2[[#This Row],[NAMA BARANG]]," ",""),"""",""),"-",""),"/",""),"(",""),")",""),"&amp;",""),",",""))</f>
        <v>bpstandpenb9212</v>
      </c>
      <c r="C657" s="18" t="s">
        <v>685</v>
      </c>
      <c r="D657" s="19">
        <v>2</v>
      </c>
      <c r="E657" s="19" t="s">
        <v>136</v>
      </c>
      <c r="F657" s="80">
        <f>IF(Table2[[#This Row],[M5B]]="",Table2[[#This Row],[M5B_h]],SUM(Table2[[#This Row],[M5B_h]],Table2[[#This Row],[M5B]]))</f>
        <v>2</v>
      </c>
      <c r="H657" s="13" t="str">
        <f>IF(Table2[[#This Row],[M1A]]="","",Table2[[#This Row],[M1A]]-Table2[[#This Row],[AWAL]])</f>
        <v/>
      </c>
      <c r="J657" s="13" t="str">
        <f>IF(Table2[[#This Row],[M2A]]="","",SUM(Table2[[#This Row],[M2A]]-Table2[[#This Row],[M2B_h]]))</f>
        <v/>
      </c>
      <c r="L657" s="13" t="str">
        <f>IF(Table2[[#This Row],[M3A]]="","",SUM(Table2[[#This Row],[M3A]]-Table2[[#This Row],[M3B_h]]))</f>
        <v/>
      </c>
      <c r="N657" s="13" t="str">
        <f>IF(Table2[[#This Row],[M4A]]="","",SUM(Table2[[#This Row],[M4A]]-Table2[[#This Row],[M4B_h]]))</f>
        <v/>
      </c>
      <c r="O657" s="15"/>
      <c r="P657" s="15" t="str">
        <f>IF(Table2[[#This Row],[M5A]]="","",SUM(Table2[[#This Row],[M5A]]-Table2[[#This Row],[M5B_h]]))</f>
        <v/>
      </c>
      <c r="Q657" s="15">
        <f>SUM(Table2[[#This Row],[AWAL]],Table2[[#This Row],[M1B]])</f>
        <v>2</v>
      </c>
      <c r="R657" s="15">
        <f>SUM(Table2[[#This Row],[M2B]],Table2[[#This Row],[M2B_h]])</f>
        <v>2</v>
      </c>
      <c r="S657" s="15">
        <f>SUM(Table2[[#This Row],[M3B]],Table2[[#This Row],[M3B_h]])</f>
        <v>2</v>
      </c>
      <c r="T657" s="15">
        <f>SUM(Table2[[#This Row],[M4B]],Table2[[#This Row],[M4B_h]])</f>
        <v>2</v>
      </c>
    </row>
    <row r="658" spans="1:20">
      <c r="A658" s="12">
        <f>IF(Table2[[#This Row],[TT]]&lt;1,"",COUNT($A$2:$A657)+1)</f>
        <v>523</v>
      </c>
      <c r="B658" s="12" t="str">
        <f>LOWER(SUBSTITUTE(SUBSTITUTE(SUBSTITUTE(SUBSTITUTE(SUBSTITUTE(SUBSTITUTE(SUBSTITUTE(SUBSTITUTE(Table2[[#This Row],[NAMA BARANG]]," ",""),"""",""),"-",""),"/",""),"(",""),")",""),"&amp;",""),",",""))</f>
        <v>bpstickcolortopht</v>
      </c>
      <c r="C658" s="18" t="s">
        <v>686</v>
      </c>
      <c r="D658" s="19">
        <v>4</v>
      </c>
      <c r="E658" s="19" t="s">
        <v>687</v>
      </c>
      <c r="F658" s="80">
        <f>IF(Table2[[#This Row],[M5B]]="",Table2[[#This Row],[M5B_h]],SUM(Table2[[#This Row],[M5B_h]],Table2[[#This Row],[M5B]]))</f>
        <v>4</v>
      </c>
      <c r="H658" s="13" t="str">
        <f>IF(Table2[[#This Row],[M1A]]="","",Table2[[#This Row],[M1A]]-Table2[[#This Row],[AWAL]])</f>
        <v/>
      </c>
      <c r="J658" s="13" t="str">
        <f>IF(Table2[[#This Row],[M2A]]="","",SUM(Table2[[#This Row],[M2A]]-Table2[[#This Row],[M2B_h]]))</f>
        <v/>
      </c>
      <c r="L658" s="13" t="str">
        <f>IF(Table2[[#This Row],[M3A]]="","",SUM(Table2[[#This Row],[M3A]]-Table2[[#This Row],[M3B_h]]))</f>
        <v/>
      </c>
      <c r="N658" s="13" t="str">
        <f>IF(Table2[[#This Row],[M4A]]="","",SUM(Table2[[#This Row],[M4A]]-Table2[[#This Row],[M4B_h]]))</f>
        <v/>
      </c>
      <c r="O658" s="15"/>
      <c r="P658" s="15" t="str">
        <f>IF(Table2[[#This Row],[M5A]]="","",SUM(Table2[[#This Row],[M5A]]-Table2[[#This Row],[M5B_h]]))</f>
        <v/>
      </c>
      <c r="Q658" s="15">
        <f>SUM(Table2[[#This Row],[AWAL]],Table2[[#This Row],[M1B]])</f>
        <v>4</v>
      </c>
      <c r="R658" s="15">
        <f>SUM(Table2[[#This Row],[M2B]],Table2[[#This Row],[M2B_h]])</f>
        <v>4</v>
      </c>
      <c r="S658" s="15">
        <f>SUM(Table2[[#This Row],[M3B]],Table2[[#This Row],[M3B_h]])</f>
        <v>4</v>
      </c>
      <c r="T658" s="15">
        <f>SUM(Table2[[#This Row],[M4B]],Table2[[#This Row],[M4B_h]])</f>
        <v>4</v>
      </c>
    </row>
    <row r="659" spans="1:20">
      <c r="A659" s="12">
        <f>IF(Table2[[#This Row],[TT]]&lt;1,"",COUNT($A$2:$A658)+1)</f>
        <v>524</v>
      </c>
      <c r="B659" s="12" t="str">
        <f>LOWER(SUBSTITUTE(SUBSTITUTE(SUBSTITUTE(SUBSTITUTE(SUBSTITUTE(SUBSTITUTE(SUBSTITUTE(SUBSTITUTE(Table2[[#This Row],[NAMA BARANG]]," ",""),"""",""),"-",""),"/",""),"(",""),")",""),"&amp;",""),",",""))</f>
        <v>bpstickcolortoplightblue</v>
      </c>
      <c r="C659" s="18" t="s">
        <v>688</v>
      </c>
      <c r="D659" s="19">
        <v>3</v>
      </c>
      <c r="E659" s="19" t="s">
        <v>687</v>
      </c>
      <c r="F659" s="80">
        <f>IF(Table2[[#This Row],[M5B]]="",Table2[[#This Row],[M5B_h]],SUM(Table2[[#This Row],[M5B_h]],Table2[[#This Row],[M5B]]))</f>
        <v>3</v>
      </c>
      <c r="H659" s="13" t="str">
        <f>IF(Table2[[#This Row],[M1A]]="","",Table2[[#This Row],[M1A]]-Table2[[#This Row],[AWAL]])</f>
        <v/>
      </c>
      <c r="J659" s="13" t="str">
        <f>IF(Table2[[#This Row],[M2A]]="","",SUM(Table2[[#This Row],[M2A]]-Table2[[#This Row],[M2B_h]]))</f>
        <v/>
      </c>
      <c r="L659" s="13" t="str">
        <f>IF(Table2[[#This Row],[M3A]]="","",SUM(Table2[[#This Row],[M3A]]-Table2[[#This Row],[M3B_h]]))</f>
        <v/>
      </c>
      <c r="N659" s="13" t="str">
        <f>IF(Table2[[#This Row],[M4A]]="","",SUM(Table2[[#This Row],[M4A]]-Table2[[#This Row],[M4B_h]]))</f>
        <v/>
      </c>
      <c r="O659" s="15"/>
      <c r="P659" s="15" t="str">
        <f>IF(Table2[[#This Row],[M5A]]="","",SUM(Table2[[#This Row],[M5A]]-Table2[[#This Row],[M5B_h]]))</f>
        <v/>
      </c>
      <c r="Q659" s="15">
        <f>SUM(Table2[[#This Row],[AWAL]],Table2[[#This Row],[M1B]])</f>
        <v>3</v>
      </c>
      <c r="R659" s="15">
        <f>SUM(Table2[[#This Row],[M2B]],Table2[[#This Row],[M2B_h]])</f>
        <v>3</v>
      </c>
      <c r="S659" s="15">
        <f>SUM(Table2[[#This Row],[M3B]],Table2[[#This Row],[M3B_h]])</f>
        <v>3</v>
      </c>
      <c r="T659" s="15">
        <f>SUM(Table2[[#This Row],[M4B]],Table2[[#This Row],[M4B_h]])</f>
        <v>3</v>
      </c>
    </row>
    <row r="660" spans="1:20">
      <c r="A660" s="12">
        <f>IF(Table2[[#This Row],[TT]]&lt;1,"",COUNT($A$2:$A659)+1)</f>
        <v>525</v>
      </c>
      <c r="B660" s="12" t="str">
        <f>LOWER(SUBSTITUTE(SUBSTITUTE(SUBSTITUTE(SUBSTITUTE(SUBSTITUTE(SUBSTITUTE(SUBSTITUTE(SUBSTITUTE(Table2[[#This Row],[NAMA BARANG]]," ",""),"""",""),"-",""),"/",""),"(",""),")",""),"&amp;",""),",",""))</f>
        <v>bpsulingbutek2856</v>
      </c>
      <c r="C660" s="18" t="s">
        <v>689</v>
      </c>
      <c r="D660" s="19">
        <v>2</v>
      </c>
      <c r="E660" s="19" t="s">
        <v>14</v>
      </c>
      <c r="F660" s="80">
        <f>IF(Table2[[#This Row],[M5B]]="",Table2[[#This Row],[M5B_h]],SUM(Table2[[#This Row],[M5B_h]],Table2[[#This Row],[M5B]]))</f>
        <v>2</v>
      </c>
      <c r="H660" s="13" t="str">
        <f>IF(Table2[[#This Row],[M1A]]="","",Table2[[#This Row],[M1A]]-Table2[[#This Row],[AWAL]])</f>
        <v/>
      </c>
      <c r="J660" s="13" t="str">
        <f>IF(Table2[[#This Row],[M2A]]="","",SUM(Table2[[#This Row],[M2A]]-Table2[[#This Row],[M2B_h]]))</f>
        <v/>
      </c>
      <c r="L660" s="13" t="str">
        <f>IF(Table2[[#This Row],[M3A]]="","",SUM(Table2[[#This Row],[M3A]]-Table2[[#This Row],[M3B_h]]))</f>
        <v/>
      </c>
      <c r="N660" s="13" t="str">
        <f>IF(Table2[[#This Row],[M4A]]="","",SUM(Table2[[#This Row],[M4A]]-Table2[[#This Row],[M4B_h]]))</f>
        <v/>
      </c>
      <c r="O660" s="15"/>
      <c r="P660" s="15" t="str">
        <f>IF(Table2[[#This Row],[M5A]]="","",SUM(Table2[[#This Row],[M5A]]-Table2[[#This Row],[M5B_h]]))</f>
        <v/>
      </c>
      <c r="Q660" s="15">
        <f>SUM(Table2[[#This Row],[AWAL]],Table2[[#This Row],[M1B]])</f>
        <v>2</v>
      </c>
      <c r="R660" s="15">
        <f>SUM(Table2[[#This Row],[M2B]],Table2[[#This Row],[M2B_h]])</f>
        <v>2</v>
      </c>
      <c r="S660" s="15">
        <f>SUM(Table2[[#This Row],[M3B]],Table2[[#This Row],[M3B_h]])</f>
        <v>2</v>
      </c>
      <c r="T660" s="15">
        <f>SUM(Table2[[#This Row],[M4B]],Table2[[#This Row],[M4B_h]])</f>
        <v>2</v>
      </c>
    </row>
    <row r="661" spans="1:20">
      <c r="A661" s="96">
        <f>IF(Table2[[#This Row],[TT]]&lt;1,"",COUNT($A$2:$A660)+1)</f>
        <v>526</v>
      </c>
      <c r="B661" s="96" t="str">
        <f>LOWER(SUBSTITUTE(SUBSTITUTE(SUBSTITUTE(SUBSTITUTE(SUBSTITUTE(SUBSTITUTE(SUBSTITUTE(SUBSTITUTE(Table2[[#This Row],[NAMA BARANG]]," ",""),"""",""),"-",""),"/",""),"(",""),")",""),"&amp;",""),",",""))</f>
        <v>bpt284014w</v>
      </c>
      <c r="C661" s="97" t="s">
        <v>4162</v>
      </c>
      <c r="D661" s="98"/>
      <c r="E661" s="99" t="s">
        <v>2626</v>
      </c>
      <c r="F661" s="100">
        <f>IF(Table2[[#This Row],[M5B]]="",Table2[[#This Row],[M5B_h]],SUM(Table2[[#This Row],[M5B_h]],Table2[[#This Row],[M5B]]))</f>
        <v>1</v>
      </c>
      <c r="G661" s="101">
        <v>7</v>
      </c>
      <c r="H661" s="102">
        <f>IF(Table2[[#This Row],[M1A]]="","",Table2[[#This Row],[M1A]]-Table2[[#This Row],[AWAL]])</f>
        <v>7</v>
      </c>
      <c r="I661" s="101">
        <v>2</v>
      </c>
      <c r="J661" s="102">
        <f>IF(Table2[[#This Row],[M2A]]="","",SUM(Table2[[#This Row],[M2A]]-Table2[[#This Row],[M2B_h]]))</f>
        <v>-5</v>
      </c>
      <c r="K661" s="101">
        <v>1</v>
      </c>
      <c r="L661" s="102">
        <f>IF(Table2[[#This Row],[M3A]]="","",SUM(Table2[[#This Row],[M3A]]-Table2[[#This Row],[M3B_h]]))</f>
        <v>-1</v>
      </c>
      <c r="M661" s="101"/>
      <c r="N661" s="102" t="str">
        <f>IF(Table2[[#This Row],[M4A]]="","",SUM(Table2[[#This Row],[M4A]]-Table2[[#This Row],[M4B_h]]))</f>
        <v/>
      </c>
      <c r="O661" s="102"/>
      <c r="P661" s="102" t="str">
        <f>IF(Table2[[#This Row],[M5A]]="","",SUM(Table2[[#This Row],[M5A]]-Table2[[#This Row],[M5B_h]]))</f>
        <v/>
      </c>
      <c r="Q661" s="102">
        <f>SUM(Table2[[#This Row],[AWAL]],Table2[[#This Row],[M1B]])</f>
        <v>7</v>
      </c>
      <c r="R661" s="102">
        <f>SUM(Table2[[#This Row],[M2B]],Table2[[#This Row],[M2B_h]])</f>
        <v>2</v>
      </c>
      <c r="S661" s="102">
        <f>SUM(Table2[[#This Row],[M3B]],Table2[[#This Row],[M3B_h]])</f>
        <v>1</v>
      </c>
      <c r="T661" s="102">
        <f>SUM(Table2[[#This Row],[M4B]],Table2[[#This Row],[M4B_h]])</f>
        <v>1</v>
      </c>
    </row>
    <row r="662" spans="1:20">
      <c r="A662" s="12">
        <f>IF(Table2[[#This Row],[TT]]&lt;1,"",COUNT($A$2:$A661)+1)</f>
        <v>527</v>
      </c>
      <c r="B662" s="12" t="str">
        <f>LOWER(SUBSTITUTE(SUBSTITUTE(SUBSTITUTE(SUBSTITUTE(SUBSTITUTE(SUBSTITUTE(SUBSTITUTE(SUBSTITUTE(Table2[[#This Row],[NAMA BARANG]]," ",""),"""",""),"-",""),"/",""),"(",""),")",""),"&amp;",""),",",""))</f>
        <v>bptali1835</v>
      </c>
      <c r="C662" s="18" t="s">
        <v>690</v>
      </c>
      <c r="D662" s="19">
        <v>2</v>
      </c>
      <c r="E662" s="19" t="s">
        <v>117</v>
      </c>
      <c r="F662" s="80">
        <f>IF(Table2[[#This Row],[M5B]]="",Table2[[#This Row],[M5B_h]],SUM(Table2[[#This Row],[M5B_h]],Table2[[#This Row],[M5B]]))</f>
        <v>2</v>
      </c>
      <c r="H662" s="13" t="str">
        <f>IF(Table2[[#This Row],[M1A]]="","",Table2[[#This Row],[M1A]]-Table2[[#This Row],[AWAL]])</f>
        <v/>
      </c>
      <c r="J662" s="13" t="str">
        <f>IF(Table2[[#This Row],[M2A]]="","",SUM(Table2[[#This Row],[M2A]]-Table2[[#This Row],[M2B_h]]))</f>
        <v/>
      </c>
      <c r="L662" s="13" t="str">
        <f>IF(Table2[[#This Row],[M3A]]="","",SUM(Table2[[#This Row],[M3A]]-Table2[[#This Row],[M3B_h]]))</f>
        <v/>
      </c>
      <c r="N662" s="13" t="str">
        <f>IF(Table2[[#This Row],[M4A]]="","",SUM(Table2[[#This Row],[M4A]]-Table2[[#This Row],[M4B_h]]))</f>
        <v/>
      </c>
      <c r="O662" s="15"/>
      <c r="P662" s="15" t="str">
        <f>IF(Table2[[#This Row],[M5A]]="","",SUM(Table2[[#This Row],[M5A]]-Table2[[#This Row],[M5B_h]]))</f>
        <v/>
      </c>
      <c r="Q662" s="15">
        <f>SUM(Table2[[#This Row],[AWAL]],Table2[[#This Row],[M1B]])</f>
        <v>2</v>
      </c>
      <c r="R662" s="15">
        <f>SUM(Table2[[#This Row],[M2B]],Table2[[#This Row],[M2B_h]])</f>
        <v>2</v>
      </c>
      <c r="S662" s="15">
        <f>SUM(Table2[[#This Row],[M3B]],Table2[[#This Row],[M3B_h]])</f>
        <v>2</v>
      </c>
      <c r="T662" s="15">
        <f>SUM(Table2[[#This Row],[M4B]],Table2[[#This Row],[M4B_h]])</f>
        <v>2</v>
      </c>
    </row>
    <row r="663" spans="1:20">
      <c r="A663" s="12">
        <f>IF(Table2[[#This Row],[TT]]&lt;1,"",COUNT($A$2:$A662)+1)</f>
        <v>528</v>
      </c>
      <c r="B663" s="12" t="str">
        <f>LOWER(SUBSTITUTE(SUBSTITUTE(SUBSTITUTE(SUBSTITUTE(SUBSTITUTE(SUBSTITUTE(SUBSTITUTE(SUBSTITUTE(Table2[[#This Row],[NAMA BARANG]]," ",""),"""",""),"-",""),"/",""),"(",""),")",""),"&amp;",""),",",""))</f>
        <v>bptalipn1001</v>
      </c>
      <c r="C663" s="18" t="s">
        <v>691</v>
      </c>
      <c r="D663" s="19">
        <v>8</v>
      </c>
      <c r="E663" s="19" t="s">
        <v>121</v>
      </c>
      <c r="F663" s="80">
        <f>IF(Table2[[#This Row],[M5B]]="",Table2[[#This Row],[M5B_h]],SUM(Table2[[#This Row],[M5B_h]],Table2[[#This Row],[M5B]]))</f>
        <v>8</v>
      </c>
      <c r="H663" s="13" t="str">
        <f>IF(Table2[[#This Row],[M1A]]="","",Table2[[#This Row],[M1A]]-Table2[[#This Row],[AWAL]])</f>
        <v/>
      </c>
      <c r="J663" s="13" t="str">
        <f>IF(Table2[[#This Row],[M2A]]="","",SUM(Table2[[#This Row],[M2A]]-Table2[[#This Row],[M2B_h]]))</f>
        <v/>
      </c>
      <c r="L663" s="13" t="str">
        <f>IF(Table2[[#This Row],[M3A]]="","",SUM(Table2[[#This Row],[M3A]]-Table2[[#This Row],[M3B_h]]))</f>
        <v/>
      </c>
      <c r="N663" s="13" t="str">
        <f>IF(Table2[[#This Row],[M4A]]="","",SUM(Table2[[#This Row],[M4A]]-Table2[[#This Row],[M4B_h]]))</f>
        <v/>
      </c>
      <c r="O663" s="15"/>
      <c r="P663" s="15" t="str">
        <f>IF(Table2[[#This Row],[M5A]]="","",SUM(Table2[[#This Row],[M5A]]-Table2[[#This Row],[M5B_h]]))</f>
        <v/>
      </c>
      <c r="Q663" s="15">
        <f>SUM(Table2[[#This Row],[AWAL]],Table2[[#This Row],[M1B]])</f>
        <v>8</v>
      </c>
      <c r="R663" s="15">
        <f>SUM(Table2[[#This Row],[M2B]],Table2[[#This Row],[M2B_h]])</f>
        <v>8</v>
      </c>
      <c r="S663" s="15">
        <f>SUM(Table2[[#This Row],[M3B]],Table2[[#This Row],[M3B_h]])</f>
        <v>8</v>
      </c>
      <c r="T663" s="15">
        <f>SUM(Table2[[#This Row],[M4B]],Table2[[#This Row],[M4B_h]])</f>
        <v>8</v>
      </c>
    </row>
    <row r="664" spans="1:20">
      <c r="A664" s="73">
        <f>IF(Table2[[#This Row],[TT]]&lt;1,"",COUNT($A$2:$A663)+1)</f>
        <v>529</v>
      </c>
      <c r="B664" s="73" t="str">
        <f>LOWER(SUBSTITUTE(SUBSTITUTE(SUBSTITUTE(SUBSTITUTE(SUBSTITUTE(SUBSTITUTE(SUBSTITUTE(SUBSTITUTE(Table2[[#This Row],[NAMA BARANG]]," ",""),"""",""),"-",""),"/",""),"(",""),")",""),"&amp;",""),",",""))</f>
        <v>bptbsg09</v>
      </c>
      <c r="C664" s="74" t="s">
        <v>3993</v>
      </c>
      <c r="D664" s="75">
        <v>3</v>
      </c>
      <c r="E664" s="76" t="s">
        <v>2626</v>
      </c>
      <c r="F664" s="85">
        <f>IF(Table2[[#This Row],[M5B]]="",Table2[[#This Row],[M5B_h]],SUM(Table2[[#This Row],[M5B_h]],Table2[[#This Row],[M5B]]))</f>
        <v>2</v>
      </c>
      <c r="G664" s="78"/>
      <c r="H664" s="77" t="str">
        <f>IF(Table2[[#This Row],[M1A]]="","",Table2[[#This Row],[M1A]]-Table2[[#This Row],[AWAL]])</f>
        <v/>
      </c>
      <c r="I664" s="78"/>
      <c r="J664" s="77" t="str">
        <f>IF(Table2[[#This Row],[M2A]]="","",SUM(Table2[[#This Row],[M2A]]-Table2[[#This Row],[M2B_h]]))</f>
        <v/>
      </c>
      <c r="K664" s="78">
        <v>2</v>
      </c>
      <c r="L664" s="77">
        <f>IF(Table2[[#This Row],[M3A]]="","",SUM(Table2[[#This Row],[M3A]]-Table2[[#This Row],[M3B_h]]))</f>
        <v>-1</v>
      </c>
      <c r="M664" s="78"/>
      <c r="N664" s="77" t="str">
        <f>IF(Table2[[#This Row],[M4A]]="","",SUM(Table2[[#This Row],[M4A]]-Table2[[#This Row],[M4B_h]]))</f>
        <v/>
      </c>
      <c r="O664" s="15"/>
      <c r="P664" s="15" t="str">
        <f>IF(Table2[[#This Row],[M5A]]="","",SUM(Table2[[#This Row],[M5A]]-Table2[[#This Row],[M5B_h]]))</f>
        <v/>
      </c>
      <c r="Q664" s="15">
        <f>SUM(Table2[[#This Row],[AWAL]],Table2[[#This Row],[M1B]])</f>
        <v>3</v>
      </c>
      <c r="R664" s="15">
        <f>SUM(Table2[[#This Row],[M2B]],Table2[[#This Row],[M2B_h]])</f>
        <v>3</v>
      </c>
      <c r="S664" s="15">
        <f>SUM(Table2[[#This Row],[M3B]],Table2[[#This Row],[M3B_h]])</f>
        <v>2</v>
      </c>
      <c r="T664" s="15">
        <f>SUM(Table2[[#This Row],[M4B]],Table2[[#This Row],[M4B_h]])</f>
        <v>2</v>
      </c>
    </row>
    <row r="665" spans="1:20">
      <c r="A665" s="12">
        <f>IF(Table2[[#This Row],[TT]]&lt;1,"",COUNT($A$2:$A664)+1)</f>
        <v>530</v>
      </c>
      <c r="B665" s="12" t="str">
        <f>LOWER(SUBSTITUTE(SUBSTITUTE(SUBSTITUTE(SUBSTITUTE(SUBSTITUTE(SUBSTITUTE(SUBSTITUTE(SUBSTITUTE(Table2[[#This Row],[NAMA BARANG]]," ",""),"""",""),"-",""),"/",""),"(",""),")",""),"&amp;",""),",",""))</f>
        <v>bptekkenwarnapp30</v>
      </c>
      <c r="C665" s="18" t="s">
        <v>692</v>
      </c>
      <c r="D665" s="19">
        <v>3</v>
      </c>
      <c r="E665" s="19" t="s">
        <v>202</v>
      </c>
      <c r="F665" s="80">
        <f>IF(Table2[[#This Row],[M5B]]="",Table2[[#This Row],[M5B_h]],SUM(Table2[[#This Row],[M5B_h]],Table2[[#This Row],[M5B]]))</f>
        <v>3</v>
      </c>
      <c r="H665" s="13" t="str">
        <f>IF(Table2[[#This Row],[M1A]]="","",Table2[[#This Row],[M1A]]-Table2[[#This Row],[AWAL]])</f>
        <v/>
      </c>
      <c r="J665" s="13" t="str">
        <f>IF(Table2[[#This Row],[M2A]]="","",SUM(Table2[[#This Row],[M2A]]-Table2[[#This Row],[M2B_h]]))</f>
        <v/>
      </c>
      <c r="L665" s="13" t="str">
        <f>IF(Table2[[#This Row],[M3A]]="","",SUM(Table2[[#This Row],[M3A]]-Table2[[#This Row],[M3B_h]]))</f>
        <v/>
      </c>
      <c r="N665" s="13" t="str">
        <f>IF(Table2[[#This Row],[M4A]]="","",SUM(Table2[[#This Row],[M4A]]-Table2[[#This Row],[M4B_h]]))</f>
        <v/>
      </c>
      <c r="O665" s="15"/>
      <c r="P665" s="15" t="str">
        <f>IF(Table2[[#This Row],[M5A]]="","",SUM(Table2[[#This Row],[M5A]]-Table2[[#This Row],[M5B_h]]))</f>
        <v/>
      </c>
      <c r="Q665" s="15">
        <f>SUM(Table2[[#This Row],[AWAL]],Table2[[#This Row],[M1B]])</f>
        <v>3</v>
      </c>
      <c r="R665" s="15">
        <f>SUM(Table2[[#This Row],[M2B]],Table2[[#This Row],[M2B_h]])</f>
        <v>3</v>
      </c>
      <c r="S665" s="15">
        <f>SUM(Table2[[#This Row],[M3B]],Table2[[#This Row],[M3B_h]])</f>
        <v>3</v>
      </c>
      <c r="T665" s="15">
        <f>SUM(Table2[[#This Row],[M4B]],Table2[[#This Row],[M4B_h]])</f>
        <v>3</v>
      </c>
    </row>
    <row r="666" spans="1:20">
      <c r="A666" s="12">
        <f>IF(Table2[[#This Row],[TT]]&lt;1,"",COUNT($A$2:$A665)+1)</f>
        <v>531</v>
      </c>
      <c r="B666" s="12" t="str">
        <f>LOWER(SUBSTITUTE(SUBSTITUTE(SUBSTITUTE(SUBSTITUTE(SUBSTITUTE(SUBSTITUTE(SUBSTITUTE(SUBSTITUTE(Table2[[#This Row],[NAMA BARANG]]," ",""),"""",""),"-",""),"/",""),"(",""),")",""),"&amp;",""),",",""))</f>
        <v>bpterompet48</v>
      </c>
      <c r="C666" s="18" t="s">
        <v>693</v>
      </c>
      <c r="D666" s="19">
        <v>6</v>
      </c>
      <c r="E666" s="19" t="s">
        <v>67</v>
      </c>
      <c r="F666" s="80">
        <f>IF(Table2[[#This Row],[M5B]]="",Table2[[#This Row],[M5B_h]],SUM(Table2[[#This Row],[M5B_h]],Table2[[#This Row],[M5B]]))</f>
        <v>6</v>
      </c>
      <c r="H666" s="13" t="str">
        <f>IF(Table2[[#This Row],[M1A]]="","",Table2[[#This Row],[M1A]]-Table2[[#This Row],[AWAL]])</f>
        <v/>
      </c>
      <c r="J666" s="13" t="str">
        <f>IF(Table2[[#This Row],[M2A]]="","",SUM(Table2[[#This Row],[M2A]]-Table2[[#This Row],[M2B_h]]))</f>
        <v/>
      </c>
      <c r="L666" s="13" t="str">
        <f>IF(Table2[[#This Row],[M3A]]="","",SUM(Table2[[#This Row],[M3A]]-Table2[[#This Row],[M3B_h]]))</f>
        <v/>
      </c>
      <c r="N666" s="13" t="str">
        <f>IF(Table2[[#This Row],[M4A]]="","",SUM(Table2[[#This Row],[M4A]]-Table2[[#This Row],[M4B_h]]))</f>
        <v/>
      </c>
      <c r="O666" s="15"/>
      <c r="P666" s="15" t="str">
        <f>IF(Table2[[#This Row],[M5A]]="","",SUM(Table2[[#This Row],[M5A]]-Table2[[#This Row],[M5B_h]]))</f>
        <v/>
      </c>
      <c r="Q666" s="15">
        <f>SUM(Table2[[#This Row],[AWAL]],Table2[[#This Row],[M1B]])</f>
        <v>6</v>
      </c>
      <c r="R666" s="15">
        <f>SUM(Table2[[#This Row],[M2B]],Table2[[#This Row],[M2B_h]])</f>
        <v>6</v>
      </c>
      <c r="S666" s="15">
        <f>SUM(Table2[[#This Row],[M3B]],Table2[[#This Row],[M3B_h]])</f>
        <v>6</v>
      </c>
      <c r="T666" s="15">
        <f>SUM(Table2[[#This Row],[M4B]],Table2[[#This Row],[M4B_h]])</f>
        <v>6</v>
      </c>
    </row>
    <row r="667" spans="1:20">
      <c r="A667" s="73">
        <f>IF(Table2[[#This Row],[TT]]&lt;1,"",COUNT($A$2:$A666)+1)</f>
        <v>532</v>
      </c>
      <c r="B667" s="73" t="str">
        <f>LOWER(SUBSTITUTE(SUBSTITUTE(SUBSTITUTE(SUBSTITUTE(SUBSTITUTE(SUBSTITUTE(SUBSTITUTE(SUBSTITUTE(Table2[[#This Row],[NAMA BARANG]]," ",""),"""",""),"-",""),"/",""),"(",""),")",""),"&amp;",""),",",""))</f>
        <v>bptf1190b</v>
      </c>
      <c r="C667" s="74" t="s">
        <v>3997</v>
      </c>
      <c r="D667" s="75">
        <v>3</v>
      </c>
      <c r="E667" s="76" t="s">
        <v>2626</v>
      </c>
      <c r="F667" s="85">
        <f>IF(Table2[[#This Row],[M5B]]="",Table2[[#This Row],[M5B_h]],SUM(Table2[[#This Row],[M5B_h]],Table2[[#This Row],[M5B]]))</f>
        <v>34</v>
      </c>
      <c r="G667" s="78">
        <v>1</v>
      </c>
      <c r="H667" s="77">
        <f>IF(Table2[[#This Row],[M1A]]="","",Table2[[#This Row],[M1A]]-Table2[[#This Row],[AWAL]])</f>
        <v>-2</v>
      </c>
      <c r="I667" s="78">
        <v>34</v>
      </c>
      <c r="J667" s="77">
        <f>IF(Table2[[#This Row],[M2A]]="","",SUM(Table2[[#This Row],[M2A]]-Table2[[#This Row],[M2B_h]]))</f>
        <v>33</v>
      </c>
      <c r="K667" s="78"/>
      <c r="L667" s="77" t="str">
        <f>IF(Table2[[#This Row],[M3A]]="","",SUM(Table2[[#This Row],[M3A]]-Table2[[#This Row],[M3B_h]]))</f>
        <v/>
      </c>
      <c r="M667" s="78"/>
      <c r="N667" s="77" t="str">
        <f>IF(Table2[[#This Row],[M4A]]="","",SUM(Table2[[#This Row],[M4A]]-Table2[[#This Row],[M4B_h]]))</f>
        <v/>
      </c>
      <c r="O667" s="15"/>
      <c r="P667" s="15" t="str">
        <f>IF(Table2[[#This Row],[M5A]]="","",SUM(Table2[[#This Row],[M5A]]-Table2[[#This Row],[M5B_h]]))</f>
        <v/>
      </c>
      <c r="Q667" s="15">
        <f>SUM(Table2[[#This Row],[AWAL]],Table2[[#This Row],[M1B]])</f>
        <v>1</v>
      </c>
      <c r="R667" s="15">
        <f>SUM(Table2[[#This Row],[M2B]],Table2[[#This Row],[M2B_h]])</f>
        <v>34</v>
      </c>
      <c r="S667" s="15">
        <f>SUM(Table2[[#This Row],[M3B]],Table2[[#This Row],[M3B_h]])</f>
        <v>34</v>
      </c>
      <c r="T667" s="15">
        <f>SUM(Table2[[#This Row],[M4B]],Table2[[#This Row],[M4B_h]])</f>
        <v>34</v>
      </c>
    </row>
    <row r="668" spans="1:20">
      <c r="A668" s="39" t="str">
        <f>IF(Table2[[#This Row],[TT]]&lt;1,"",COUNT($A$2:$A667)+1)</f>
        <v/>
      </c>
      <c r="B668" s="39" t="str">
        <f>LOWER(SUBSTITUTE(SUBSTITUTE(SUBSTITUTE(SUBSTITUTE(SUBSTITUTE(SUBSTITUTE(SUBSTITUTE(SUBSTITUTE(Table2[[#This Row],[NAMA BARANG]]," ",""),"""",""),"-",""),"/",""),"(",""),")",""),"&amp;",""),",",""))</f>
        <v>bptf1190hitambiasa</v>
      </c>
      <c r="C668" s="40" t="s">
        <v>2948</v>
      </c>
      <c r="D668" s="41"/>
      <c r="E668" s="61" t="s">
        <v>2626</v>
      </c>
      <c r="F668" s="81">
        <f>IF(Table2[[#This Row],[M5B]]="",Table2[[#This Row],[M5B_h]],SUM(Table2[[#This Row],[M5B_h]],Table2[[#This Row],[M5B]]))</f>
        <v>0</v>
      </c>
      <c r="G668" s="42"/>
      <c r="H668" s="62" t="str">
        <f>IF(Table2[[#This Row],[M1A]]="","",Table2[[#This Row],[M1A]]-Table2[[#This Row],[AWAL]])</f>
        <v/>
      </c>
      <c r="I668" s="42">
        <v>62</v>
      </c>
      <c r="J668" s="62">
        <f>IF(Table2[[#This Row],[M2A]]="","",SUM(Table2[[#This Row],[M2A]]-Table2[[#This Row],[M2B_h]]))</f>
        <v>62</v>
      </c>
      <c r="K668" s="42">
        <v>0</v>
      </c>
      <c r="L668" s="62">
        <f>IF(Table2[[#This Row],[M3A]]="","",SUM(Table2[[#This Row],[M3A]]-Table2[[#This Row],[M3B_h]]))</f>
        <v>-62</v>
      </c>
      <c r="M668" s="42"/>
      <c r="N668" s="62" t="str">
        <f>IF(Table2[[#This Row],[M4A]]="","",SUM(Table2[[#This Row],[M4A]]-Table2[[#This Row],[M4B_h]]))</f>
        <v/>
      </c>
      <c r="O668" s="15"/>
      <c r="P668" s="15" t="str">
        <f>IF(Table2[[#This Row],[M5A]]="","",SUM(Table2[[#This Row],[M5A]]-Table2[[#This Row],[M5B_h]]))</f>
        <v/>
      </c>
      <c r="Q668" s="15">
        <f>SUM(Table2[[#This Row],[AWAL]],Table2[[#This Row],[M1B]])</f>
        <v>0</v>
      </c>
      <c r="R668" s="15">
        <f>SUM(Table2[[#This Row],[M2B]],Table2[[#This Row],[M2B_h]])</f>
        <v>62</v>
      </c>
      <c r="S668" s="15">
        <f>SUM(Table2[[#This Row],[M3B]],Table2[[#This Row],[M3B_h]])</f>
        <v>0</v>
      </c>
      <c r="T668" s="15">
        <f>SUM(Table2[[#This Row],[M4B]],Table2[[#This Row],[M4B_h]])</f>
        <v>0</v>
      </c>
    </row>
    <row r="669" spans="1:20">
      <c r="A669" s="39" t="str">
        <f>IF(Table2[[#This Row],[TT]]&lt;1,"",COUNT($A$2:$A668)+1)</f>
        <v/>
      </c>
      <c r="B669" s="39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69" s="17" t="s">
        <v>3102</v>
      </c>
      <c r="D669" s="41">
        <v>3</v>
      </c>
      <c r="E669" s="61" t="s">
        <v>2626</v>
      </c>
      <c r="F669" s="81">
        <f>IF(Table2[[#This Row],[M5B]]="",Table2[[#This Row],[M5B_h]],SUM(Table2[[#This Row],[M5B_h]],Table2[[#This Row],[M5B]]))</f>
        <v>0</v>
      </c>
      <c r="G669" s="42">
        <v>2</v>
      </c>
      <c r="H669" s="62">
        <f>IF(Table2[[#This Row],[M1A]]="","",Table2[[#This Row],[M1A]]-Table2[[#This Row],[AWAL]])</f>
        <v>-1</v>
      </c>
      <c r="I669" s="42"/>
      <c r="J669" s="62" t="str">
        <f>IF(Table2[[#This Row],[M2A]]="","",SUM(Table2[[#This Row],[M2A]]-Table2[[#This Row],[M2B_h]]))</f>
        <v/>
      </c>
      <c r="K669" s="42">
        <v>0</v>
      </c>
      <c r="L669" s="62">
        <f>IF(Table2[[#This Row],[M3A]]="","",SUM(Table2[[#This Row],[M3A]]-Table2[[#This Row],[M3B_h]]))</f>
        <v>-2</v>
      </c>
      <c r="M669" s="42"/>
      <c r="N669" s="62" t="str">
        <f>IF(Table2[[#This Row],[M4A]]="","",SUM(Table2[[#This Row],[M4A]]-Table2[[#This Row],[M4B_h]]))</f>
        <v/>
      </c>
      <c r="O669" s="15"/>
      <c r="P669" s="15" t="str">
        <f>IF(Table2[[#This Row],[M5A]]="","",SUM(Table2[[#This Row],[M5A]]-Table2[[#This Row],[M5B_h]]))</f>
        <v/>
      </c>
      <c r="Q669" s="15">
        <f>SUM(Table2[[#This Row],[AWAL]],Table2[[#This Row],[M1B]])</f>
        <v>2</v>
      </c>
      <c r="R669" s="15">
        <f>SUM(Table2[[#This Row],[M2B]],Table2[[#This Row],[M2B_h]])</f>
        <v>2</v>
      </c>
      <c r="S669" s="15">
        <f>SUM(Table2[[#This Row],[M3B]],Table2[[#This Row],[M3B_h]])</f>
        <v>0</v>
      </c>
      <c r="T669" s="15">
        <f>SUM(Table2[[#This Row],[M4B]],Table2[[#This Row],[M4B_h]])</f>
        <v>0</v>
      </c>
    </row>
    <row r="670" spans="1:20">
      <c r="A670" s="96" t="str">
        <f>IF(Table2[[#This Row],[TT]]&lt;1,"",COUNT($A$2:$A669)+1)</f>
        <v/>
      </c>
      <c r="B670" s="96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70" s="97" t="s">
        <v>3102</v>
      </c>
      <c r="D670" s="98"/>
      <c r="E670" s="99" t="s">
        <v>2684</v>
      </c>
      <c r="F670" s="100">
        <f>IF(Table2[[#This Row],[M5B]]="",Table2[[#This Row],[M5B_h]],SUM(Table2[[#This Row],[M5B_h]],Table2[[#This Row],[M5B]]))</f>
        <v>0</v>
      </c>
      <c r="G670" s="101"/>
      <c r="H670" s="102" t="str">
        <f>IF(Table2[[#This Row],[M1A]]="","",Table2[[#This Row],[M1A]]-Table2[[#This Row],[AWAL]])</f>
        <v/>
      </c>
      <c r="I670" s="101">
        <v>2</v>
      </c>
      <c r="J670" s="102">
        <f>IF(Table2[[#This Row],[M2A]]="","",SUM(Table2[[#This Row],[M2A]]-Table2[[#This Row],[M2B_h]]))</f>
        <v>2</v>
      </c>
      <c r="K670" s="101">
        <v>0</v>
      </c>
      <c r="L670" s="102">
        <f>IF(Table2[[#This Row],[M3A]]="","",SUM(Table2[[#This Row],[M3A]]-Table2[[#This Row],[M3B_h]]))</f>
        <v>-2</v>
      </c>
      <c r="M670" s="101"/>
      <c r="N670" s="102" t="str">
        <f>IF(Table2[[#This Row],[M4A]]="","",SUM(Table2[[#This Row],[M4A]]-Table2[[#This Row],[M4B_h]]))</f>
        <v/>
      </c>
      <c r="O670" s="102"/>
      <c r="P670" s="102" t="str">
        <f>IF(Table2[[#This Row],[M5A]]="","",SUM(Table2[[#This Row],[M5A]]-Table2[[#This Row],[M5B_h]]))</f>
        <v/>
      </c>
      <c r="Q670" s="102">
        <f>SUM(Table2[[#This Row],[AWAL]],Table2[[#This Row],[M1B]])</f>
        <v>0</v>
      </c>
      <c r="R670" s="102">
        <f>SUM(Table2[[#This Row],[M2B]],Table2[[#This Row],[M2B_h]])</f>
        <v>2</v>
      </c>
      <c r="S670" s="102">
        <f>SUM(Table2[[#This Row],[M3B]],Table2[[#This Row],[M3B_h]])</f>
        <v>0</v>
      </c>
      <c r="T670" s="102">
        <f>SUM(Table2[[#This Row],[M4B]],Table2[[#This Row],[M4B_h]])</f>
        <v>0</v>
      </c>
    </row>
    <row r="671" spans="1:20">
      <c r="A671" s="14" t="str">
        <f>IF(Table2[[#This Row],[TT]]&lt;1,"",COUNT($A$2:$A670)+1)</f>
        <v/>
      </c>
      <c r="B671" s="14" t="str">
        <f>LOWER(SUBSTITUTE(SUBSTITUTE(SUBSTITUTE(SUBSTITUTE(SUBSTITUTE(SUBSTITUTE(SUBSTITUTE(SUBSTITUTE(Table2[[#This Row],[NAMA BARANG]]," ",""),"""",""),"-",""),"/",""),"(",""),")",""),"&amp;",""),",",""))</f>
        <v>bptf1190ht71b15</v>
      </c>
      <c r="C671" s="17" t="s">
        <v>2926</v>
      </c>
      <c r="E671" s="29" t="s">
        <v>2626</v>
      </c>
      <c r="F671" s="80">
        <f>IF(Table2[[#This Row],[M5B]]="",Table2[[#This Row],[M5B_h]],SUM(Table2[[#This Row],[M5B_h]],Table2[[#This Row],[M5B]]))</f>
        <v>0</v>
      </c>
      <c r="H671" s="15" t="str">
        <f>IF(Table2[[#This Row],[M1A]]="","",Table2[[#This Row],[M1A]]-Table2[[#This Row],[AWAL]])</f>
        <v/>
      </c>
      <c r="J671" s="15" t="str">
        <f>IF(Table2[[#This Row],[M2A]]="","",SUM(Table2[[#This Row],[M2A]]-Table2[[#This Row],[M2B_h]]))</f>
        <v/>
      </c>
      <c r="L671" s="15" t="str">
        <f>IF(Table2[[#This Row],[M3A]]="","",SUM(Table2[[#This Row],[M3A]]-Table2[[#This Row],[M3B_h]]))</f>
        <v/>
      </c>
      <c r="N671" s="15" t="str">
        <f>IF(Table2[[#This Row],[M4A]]="","",SUM(Table2[[#This Row],[M4A]]-Table2[[#This Row],[M4B_h]]))</f>
        <v/>
      </c>
      <c r="O671" s="15"/>
      <c r="P671" s="15" t="str">
        <f>IF(Table2[[#This Row],[M5A]]="","",SUM(Table2[[#This Row],[M5A]]-Table2[[#This Row],[M5B_h]]))</f>
        <v/>
      </c>
      <c r="Q671" s="15">
        <f>SUM(Table2[[#This Row],[AWAL]],Table2[[#This Row],[M1B]])</f>
        <v>0</v>
      </c>
      <c r="R671" s="15">
        <f>SUM(Table2[[#This Row],[M2B]],Table2[[#This Row],[M2B_h]])</f>
        <v>0</v>
      </c>
      <c r="S671" s="15">
        <f>SUM(Table2[[#This Row],[M3B]],Table2[[#This Row],[M3B_h]])</f>
        <v>0</v>
      </c>
      <c r="T671" s="15">
        <f>SUM(Table2[[#This Row],[M4B]],Table2[[#This Row],[M4B_h]])</f>
        <v>0</v>
      </c>
    </row>
    <row r="672" spans="1:20">
      <c r="A672" s="96">
        <f>IF(Table2[[#This Row],[TT]]&lt;1,"",COUNT($A$2:$A671)+1)</f>
        <v>533</v>
      </c>
      <c r="B672" s="96" t="str">
        <f>LOWER(SUBSTITUTE(SUBSTITUTE(SUBSTITUTE(SUBSTITUTE(SUBSTITUTE(SUBSTITUTE(SUBSTITUTE(SUBSTITUTE(Table2[[#This Row],[NAMA BARANG]]," ",""),"""",""),"-",""),"/",""),"(",""),")",""),"&amp;",""),",",""))</f>
        <v>bptf1190htbiasa</v>
      </c>
      <c r="C672" s="97" t="s">
        <v>4184</v>
      </c>
      <c r="D672" s="98"/>
      <c r="E672" s="99" t="s">
        <v>2626</v>
      </c>
      <c r="F672" s="100">
        <f>IF(Table2[[#This Row],[M5B]]="",Table2[[#This Row],[M5B_h]],SUM(Table2[[#This Row],[M5B_h]],Table2[[#This Row],[M5B]]))</f>
        <v>60</v>
      </c>
      <c r="G672" s="101"/>
      <c r="H672" s="102" t="str">
        <f>IF(Table2[[#This Row],[M1A]]="","",Table2[[#This Row],[M1A]]-Table2[[#This Row],[AWAL]])</f>
        <v/>
      </c>
      <c r="I672" s="101">
        <v>62</v>
      </c>
      <c r="J672" s="102">
        <f>IF(Table2[[#This Row],[M2A]]="","",SUM(Table2[[#This Row],[M2A]]-Table2[[#This Row],[M2B_h]]))</f>
        <v>62</v>
      </c>
      <c r="K672" s="101">
        <v>60</v>
      </c>
      <c r="L672" s="102">
        <f>IF(Table2[[#This Row],[M3A]]="","",SUM(Table2[[#This Row],[M3A]]-Table2[[#This Row],[M3B_h]]))</f>
        <v>-2</v>
      </c>
      <c r="M672" s="101"/>
      <c r="N672" s="102" t="str">
        <f>IF(Table2[[#This Row],[M4A]]="","",SUM(Table2[[#This Row],[M4A]]-Table2[[#This Row],[M4B_h]]))</f>
        <v/>
      </c>
      <c r="O672" s="102"/>
      <c r="P672" s="102" t="str">
        <f>IF(Table2[[#This Row],[M5A]]="","",SUM(Table2[[#This Row],[M5A]]-Table2[[#This Row],[M5B_h]]))</f>
        <v/>
      </c>
      <c r="Q672" s="102">
        <f>SUM(Table2[[#This Row],[AWAL]],Table2[[#This Row],[M1B]])</f>
        <v>0</v>
      </c>
      <c r="R672" s="102">
        <f>SUM(Table2[[#This Row],[M2B]],Table2[[#This Row],[M2B_h]])</f>
        <v>62</v>
      </c>
      <c r="S672" s="102">
        <f>SUM(Table2[[#This Row],[M3B]],Table2[[#This Row],[M3B_h]])</f>
        <v>60</v>
      </c>
      <c r="T672" s="102">
        <f>SUM(Table2[[#This Row],[M4B]],Table2[[#This Row],[M4B_h]])</f>
        <v>60</v>
      </c>
    </row>
    <row r="673" spans="1:20">
      <c r="A673" s="22">
        <f>IF(Table2[[#This Row],[TT]]&lt;1,"",COUNT($A$2:$A672)+1)</f>
        <v>534</v>
      </c>
      <c r="B673" s="22" t="str">
        <f>LOWER(SUBSTITUTE(SUBSTITUTE(SUBSTITUTE(SUBSTITUTE(SUBSTITUTE(SUBSTITUTE(SUBSTITUTE(SUBSTITUTE(Table2[[#This Row],[NAMA BARANG]]," ",""),"""",""),"-",""),"/",""),"(",""),")",""),"&amp;",""),",",""))</f>
        <v>bptf1191</v>
      </c>
      <c r="C673" s="34" t="s">
        <v>2796</v>
      </c>
      <c r="D673" s="29">
        <v>10</v>
      </c>
      <c r="E673" s="66" t="s">
        <v>2626</v>
      </c>
      <c r="F673" s="86">
        <f>IF(Table2[[#This Row],[M5B]]="",Table2[[#This Row],[M5B_h]],SUM(Table2[[#This Row],[M5B_h]],Table2[[#This Row],[M5B]]))</f>
        <v>9</v>
      </c>
      <c r="G673" s="23">
        <v>9</v>
      </c>
      <c r="H673" s="24">
        <f>IF(Table2[[#This Row],[M1A]]="","",Table2[[#This Row],[M1A]]-Table2[[#This Row],[AWAL]])</f>
        <v>-1</v>
      </c>
      <c r="I673" s="23"/>
      <c r="J673" s="24" t="str">
        <f>IF(Table2[[#This Row],[M2A]]="","",SUM(Table2[[#This Row],[M2A]]-Table2[[#This Row],[M2B_h]]))</f>
        <v/>
      </c>
      <c r="K673" s="23"/>
      <c r="L673" s="24" t="str">
        <f>IF(Table2[[#This Row],[M3A]]="","",SUM(Table2[[#This Row],[M3A]]-Table2[[#This Row],[M3B_h]]))</f>
        <v/>
      </c>
      <c r="M673" s="23"/>
      <c r="N673" s="24" t="str">
        <f>IF(Table2[[#This Row],[M4A]]="","",SUM(Table2[[#This Row],[M4A]]-Table2[[#This Row],[M4B_h]]))</f>
        <v/>
      </c>
      <c r="O673" s="15"/>
      <c r="P673" s="15" t="str">
        <f>IF(Table2[[#This Row],[M5A]]="","",SUM(Table2[[#This Row],[M5A]]-Table2[[#This Row],[M5B_h]]))</f>
        <v/>
      </c>
      <c r="Q673" s="15">
        <f>SUM(Table2[[#This Row],[AWAL]],Table2[[#This Row],[M1B]])</f>
        <v>9</v>
      </c>
      <c r="R673" s="15">
        <f>SUM(Table2[[#This Row],[M2B]],Table2[[#This Row],[M2B_h]])</f>
        <v>9</v>
      </c>
      <c r="S673" s="15">
        <f>SUM(Table2[[#This Row],[M3B]],Table2[[#This Row],[M3B_h]])</f>
        <v>9</v>
      </c>
      <c r="T673" s="15">
        <f>SUM(Table2[[#This Row],[M4B]],Table2[[#This Row],[M4B_h]])</f>
        <v>9</v>
      </c>
    </row>
    <row r="674" spans="1:20">
      <c r="A674" s="12">
        <f>IF(Table2[[#This Row],[TT]]&lt;1,"",COUNT($A$2:$A673)+1)</f>
        <v>535</v>
      </c>
      <c r="B674" s="12" t="str">
        <f>LOWER(SUBSTITUTE(SUBSTITUTE(SUBSTITUTE(SUBSTITUTE(SUBSTITUTE(SUBSTITUTE(SUBSTITUTE(SUBSTITUTE(Table2[[#This Row],[NAMA BARANG]]," ",""),"""",""),"-",""),"/",""),"(",""),")",""),"&amp;",""),",",""))</f>
        <v>bptf228</v>
      </c>
      <c r="C674" s="18" t="s">
        <v>694</v>
      </c>
      <c r="D674" s="19">
        <v>16</v>
      </c>
      <c r="E674" s="19" t="s">
        <v>14</v>
      </c>
      <c r="F674" s="80">
        <f>IF(Table2[[#This Row],[M5B]]="",Table2[[#This Row],[M5B_h]],SUM(Table2[[#This Row],[M5B_h]],Table2[[#This Row],[M5B]]))</f>
        <v>16</v>
      </c>
      <c r="H674" s="13" t="str">
        <f>IF(Table2[[#This Row],[M1A]]="","",Table2[[#This Row],[M1A]]-Table2[[#This Row],[AWAL]])</f>
        <v/>
      </c>
      <c r="J674" s="13" t="str">
        <f>IF(Table2[[#This Row],[M2A]]="","",SUM(Table2[[#This Row],[M2A]]-Table2[[#This Row],[M2B_h]]))</f>
        <v/>
      </c>
      <c r="L674" s="13" t="str">
        <f>IF(Table2[[#This Row],[M3A]]="","",SUM(Table2[[#This Row],[M3A]]-Table2[[#This Row],[M3B_h]]))</f>
        <v/>
      </c>
      <c r="N674" s="13" t="str">
        <f>IF(Table2[[#This Row],[M4A]]="","",SUM(Table2[[#This Row],[M4A]]-Table2[[#This Row],[M4B_h]]))</f>
        <v/>
      </c>
      <c r="O674" s="15"/>
      <c r="P674" s="15" t="str">
        <f>IF(Table2[[#This Row],[M5A]]="","",SUM(Table2[[#This Row],[M5A]]-Table2[[#This Row],[M5B_h]]))</f>
        <v/>
      </c>
      <c r="Q674" s="15">
        <f>SUM(Table2[[#This Row],[AWAL]],Table2[[#This Row],[M1B]])</f>
        <v>16</v>
      </c>
      <c r="R674" s="15">
        <f>SUM(Table2[[#This Row],[M2B]],Table2[[#This Row],[M2B_h]])</f>
        <v>16</v>
      </c>
      <c r="S674" s="15">
        <f>SUM(Table2[[#This Row],[M3B]],Table2[[#This Row],[M3B_h]])</f>
        <v>16</v>
      </c>
      <c r="T674" s="15">
        <f>SUM(Table2[[#This Row],[M4B]],Table2[[#This Row],[M4B_h]])</f>
        <v>16</v>
      </c>
    </row>
    <row r="675" spans="1:20">
      <c r="A675" s="12">
        <f>IF(Table2[[#This Row],[TT]]&lt;1,"",COUNT($A$2:$A674)+1)</f>
        <v>536</v>
      </c>
      <c r="B675" s="12" t="str">
        <f>LOWER(SUBSTITUTE(SUBSTITUTE(SUBSTITUTE(SUBSTITUTE(SUBSTITUTE(SUBSTITUTE(SUBSTITUTE(SUBSTITUTE(Table2[[#This Row],[NAMA BARANG]]," ",""),"""",""),"-",""),"/",""),"(",""),")",""),"&amp;",""),",",""))</f>
        <v>bptf3115</v>
      </c>
      <c r="C675" s="18" t="s">
        <v>695</v>
      </c>
      <c r="D675" s="19">
        <v>9</v>
      </c>
      <c r="E675" s="19" t="s">
        <v>2626</v>
      </c>
      <c r="F675" s="80">
        <f>IF(Table2[[#This Row],[M5B]]="",Table2[[#This Row],[M5B_h]],SUM(Table2[[#This Row],[M5B_h]],Table2[[#This Row],[M5B]]))</f>
        <v>2</v>
      </c>
      <c r="H675" s="13" t="str">
        <f>IF(Table2[[#This Row],[M1A]]="","",Table2[[#This Row],[M1A]]-Table2[[#This Row],[AWAL]])</f>
        <v/>
      </c>
      <c r="J675" s="13" t="str">
        <f>IF(Table2[[#This Row],[M2A]]="","",SUM(Table2[[#This Row],[M2A]]-Table2[[#This Row],[M2B_h]]))</f>
        <v/>
      </c>
      <c r="K675" s="13">
        <v>6</v>
      </c>
      <c r="L675" s="13">
        <f>IF(Table2[[#This Row],[M3A]]="","",SUM(Table2[[#This Row],[M3A]]-Table2[[#This Row],[M3B_h]]))</f>
        <v>-3</v>
      </c>
      <c r="M675" s="13">
        <v>2</v>
      </c>
      <c r="N675" s="13">
        <f>IF(Table2[[#This Row],[M4A]]="","",SUM(Table2[[#This Row],[M4A]]-Table2[[#This Row],[M4B_h]]))</f>
        <v>-4</v>
      </c>
      <c r="O675" s="15"/>
      <c r="P675" s="15" t="str">
        <f>IF(Table2[[#This Row],[M5A]]="","",SUM(Table2[[#This Row],[M5A]]-Table2[[#This Row],[M5B_h]]))</f>
        <v/>
      </c>
      <c r="Q675" s="15">
        <f>SUM(Table2[[#This Row],[AWAL]],Table2[[#This Row],[M1B]])</f>
        <v>9</v>
      </c>
      <c r="R675" s="15">
        <f>SUM(Table2[[#This Row],[M2B]],Table2[[#This Row],[M2B_h]])</f>
        <v>9</v>
      </c>
      <c r="S675" s="15">
        <f>SUM(Table2[[#This Row],[M3B]],Table2[[#This Row],[M3B_h]])</f>
        <v>6</v>
      </c>
      <c r="T675" s="15">
        <f>SUM(Table2[[#This Row],[M4B]],Table2[[#This Row],[M4B_h]])</f>
        <v>2</v>
      </c>
    </row>
    <row r="676" spans="1:20">
      <c r="A676" s="12">
        <f>IF(Table2[[#This Row],[TT]]&lt;1,"",COUNT($A$2:$A675)+1)</f>
        <v>537</v>
      </c>
      <c r="B676" s="12" t="str">
        <f>LOWER(SUBSTITUTE(SUBSTITUTE(SUBSTITUTE(SUBSTITUTE(SUBSTITUTE(SUBSTITUTE(SUBSTITUTE(SUBSTITUTE(Table2[[#This Row],[NAMA BARANG]]," ",""),"""",""),"-",""),"/",""),"(",""),")",""),"&amp;",""),",",""))</f>
        <v>bptf3135</v>
      </c>
      <c r="C676" s="18" t="s">
        <v>2648</v>
      </c>
      <c r="D676" s="19">
        <v>5</v>
      </c>
      <c r="E676" s="19" t="s">
        <v>2626</v>
      </c>
      <c r="F676" s="80">
        <f>IF(Table2[[#This Row],[M5B]]="",Table2[[#This Row],[M5B_h]],SUM(Table2[[#This Row],[M5B_h]],Table2[[#This Row],[M5B]]))</f>
        <v>5</v>
      </c>
      <c r="H676" s="13" t="str">
        <f>IF(Table2[[#This Row],[M1A]]="","",Table2[[#This Row],[M1A]]-Table2[[#This Row],[AWAL]])</f>
        <v/>
      </c>
      <c r="J676" s="13" t="str">
        <f>IF(Table2[[#This Row],[M2A]]="","",SUM(Table2[[#This Row],[M2A]]-Table2[[#This Row],[M2B_h]]))</f>
        <v/>
      </c>
      <c r="L676" s="13" t="str">
        <f>IF(Table2[[#This Row],[M3A]]="","",SUM(Table2[[#This Row],[M3A]]-Table2[[#This Row],[M3B_h]]))</f>
        <v/>
      </c>
      <c r="N676" s="13" t="str">
        <f>IF(Table2[[#This Row],[M4A]]="","",SUM(Table2[[#This Row],[M4A]]-Table2[[#This Row],[M4B_h]]))</f>
        <v/>
      </c>
      <c r="O676" s="15"/>
      <c r="P676" s="15" t="str">
        <f>IF(Table2[[#This Row],[M5A]]="","",SUM(Table2[[#This Row],[M5A]]-Table2[[#This Row],[M5B_h]]))</f>
        <v/>
      </c>
      <c r="Q676" s="15">
        <f>SUM(Table2[[#This Row],[AWAL]],Table2[[#This Row],[M1B]])</f>
        <v>5</v>
      </c>
      <c r="R676" s="15">
        <f>SUM(Table2[[#This Row],[M2B]],Table2[[#This Row],[M2B_h]])</f>
        <v>5</v>
      </c>
      <c r="S676" s="15">
        <f>SUM(Table2[[#This Row],[M3B]],Table2[[#This Row],[M3B_h]])</f>
        <v>5</v>
      </c>
      <c r="T676" s="15">
        <f>SUM(Table2[[#This Row],[M4B]],Table2[[#This Row],[M4B_h]])</f>
        <v>5</v>
      </c>
    </row>
    <row r="677" spans="1:20">
      <c r="A677" s="12">
        <f>IF(Table2[[#This Row],[TT]]&lt;1,"",COUNT($A$2:$A676)+1)</f>
        <v>538</v>
      </c>
      <c r="B677" s="12" t="str">
        <f>LOWER(SUBSTITUTE(SUBSTITUTE(SUBSTITUTE(SUBSTITUTE(SUBSTITUTE(SUBSTITUTE(SUBSTITUTE(SUBSTITUTE(Table2[[#This Row],[NAMA BARANG]]," ",""),"""",""),"-",""),"/",""),"(",""),")",""),"&amp;",""),",",""))</f>
        <v>bptf3135batikblk</v>
      </c>
      <c r="C677" s="18" t="s">
        <v>696</v>
      </c>
      <c r="D677" s="19">
        <v>77</v>
      </c>
      <c r="E677" s="19" t="s">
        <v>79</v>
      </c>
      <c r="F677" s="80">
        <f>IF(Table2[[#This Row],[M5B]]="",Table2[[#This Row],[M5B_h]],SUM(Table2[[#This Row],[M5B_h]],Table2[[#This Row],[M5B]]))</f>
        <v>77</v>
      </c>
      <c r="H677" s="13" t="str">
        <f>IF(Table2[[#This Row],[M1A]]="","",Table2[[#This Row],[M1A]]-Table2[[#This Row],[AWAL]])</f>
        <v/>
      </c>
      <c r="J677" s="13" t="str">
        <f>IF(Table2[[#This Row],[M2A]]="","",SUM(Table2[[#This Row],[M2A]]-Table2[[#This Row],[M2B_h]]))</f>
        <v/>
      </c>
      <c r="L677" s="13" t="str">
        <f>IF(Table2[[#This Row],[M3A]]="","",SUM(Table2[[#This Row],[M3A]]-Table2[[#This Row],[M3B_h]]))</f>
        <v/>
      </c>
      <c r="N677" s="13" t="str">
        <f>IF(Table2[[#This Row],[M4A]]="","",SUM(Table2[[#This Row],[M4A]]-Table2[[#This Row],[M4B_h]]))</f>
        <v/>
      </c>
      <c r="O677" s="15"/>
      <c r="P677" s="15" t="str">
        <f>IF(Table2[[#This Row],[M5A]]="","",SUM(Table2[[#This Row],[M5A]]-Table2[[#This Row],[M5B_h]]))</f>
        <v/>
      </c>
      <c r="Q677" s="15">
        <f>SUM(Table2[[#This Row],[AWAL]],Table2[[#This Row],[M1B]])</f>
        <v>77</v>
      </c>
      <c r="R677" s="15">
        <f>SUM(Table2[[#This Row],[M2B]],Table2[[#This Row],[M2B_h]])</f>
        <v>77</v>
      </c>
      <c r="S677" s="15">
        <f>SUM(Table2[[#This Row],[M3B]],Table2[[#This Row],[M3B_h]])</f>
        <v>77</v>
      </c>
      <c r="T677" s="15">
        <f>SUM(Table2[[#This Row],[M4B]],Table2[[#This Row],[M4B_h]])</f>
        <v>77</v>
      </c>
    </row>
    <row r="678" spans="1:20">
      <c r="A678" s="12">
        <f>IF(Table2[[#This Row],[TT]]&lt;1,"",COUNT($A$2:$A677)+1)</f>
        <v>539</v>
      </c>
      <c r="B678" s="12" t="str">
        <f>LOWER(SUBSTITUTE(SUBSTITUTE(SUBSTITUTE(SUBSTITUTE(SUBSTITUTE(SUBSTITUTE(SUBSTITUTE(SUBSTITUTE(Table2[[#This Row],[NAMA BARANG]]," ",""),"""",""),"-",""),"/",""),"(",""),")",""),"&amp;",""),",",""))</f>
        <v>bptf344batik</v>
      </c>
      <c r="C678" s="18" t="s">
        <v>697</v>
      </c>
      <c r="D678" s="19">
        <v>5</v>
      </c>
      <c r="E678" s="19" t="s">
        <v>513</v>
      </c>
      <c r="F678" s="80">
        <f>IF(Table2[[#This Row],[M5B]]="",Table2[[#This Row],[M5B_h]],SUM(Table2[[#This Row],[M5B_h]],Table2[[#This Row],[M5B]]))</f>
        <v>5</v>
      </c>
      <c r="H678" s="13" t="str">
        <f>IF(Table2[[#This Row],[M1A]]="","",Table2[[#This Row],[M1A]]-Table2[[#This Row],[AWAL]])</f>
        <v/>
      </c>
      <c r="J678" s="13" t="str">
        <f>IF(Table2[[#This Row],[M2A]]="","",SUM(Table2[[#This Row],[M2A]]-Table2[[#This Row],[M2B_h]]))</f>
        <v/>
      </c>
      <c r="L678" s="13" t="str">
        <f>IF(Table2[[#This Row],[M3A]]="","",SUM(Table2[[#This Row],[M3A]]-Table2[[#This Row],[M3B_h]]))</f>
        <v/>
      </c>
      <c r="N678" s="13" t="str">
        <f>IF(Table2[[#This Row],[M4A]]="","",SUM(Table2[[#This Row],[M4A]]-Table2[[#This Row],[M4B_h]]))</f>
        <v/>
      </c>
      <c r="O678" s="15"/>
      <c r="P678" s="15" t="str">
        <f>IF(Table2[[#This Row],[M5A]]="","",SUM(Table2[[#This Row],[M5A]]-Table2[[#This Row],[M5B_h]]))</f>
        <v/>
      </c>
      <c r="Q678" s="15">
        <f>SUM(Table2[[#This Row],[AWAL]],Table2[[#This Row],[M1B]])</f>
        <v>5</v>
      </c>
      <c r="R678" s="15">
        <f>SUM(Table2[[#This Row],[M2B]],Table2[[#This Row],[M2B_h]])</f>
        <v>5</v>
      </c>
      <c r="S678" s="15">
        <f>SUM(Table2[[#This Row],[M3B]],Table2[[#This Row],[M3B_h]])</f>
        <v>5</v>
      </c>
      <c r="T678" s="15">
        <f>SUM(Table2[[#This Row],[M4B]],Table2[[#This Row],[M4B_h]])</f>
        <v>5</v>
      </c>
    </row>
    <row r="679" spans="1:20">
      <c r="A679" s="12">
        <f>IF(Table2[[#This Row],[TT]]&lt;1,"",COUNT($A$2:$A678)+1)</f>
        <v>540</v>
      </c>
      <c r="B679" s="12" t="str">
        <f>LOWER(SUBSTITUTE(SUBSTITUTE(SUBSTITUTE(SUBSTITUTE(SUBSTITUTE(SUBSTITUTE(SUBSTITUTE(SUBSTITUTE(Table2[[#This Row],[NAMA BARANG]]," ",""),"""",""),"-",""),"/",""),"(",""),")",""),"&amp;",""),",",""))</f>
        <v>bptf719</v>
      </c>
      <c r="C679" s="18" t="s">
        <v>698</v>
      </c>
      <c r="D679" s="19">
        <v>6</v>
      </c>
      <c r="E679" s="19" t="s">
        <v>513</v>
      </c>
      <c r="F679" s="80">
        <f>IF(Table2[[#This Row],[M5B]]="",Table2[[#This Row],[M5B_h]],SUM(Table2[[#This Row],[M5B_h]],Table2[[#This Row],[M5B]]))</f>
        <v>5</v>
      </c>
      <c r="H679" s="13" t="str">
        <f>IF(Table2[[#This Row],[M1A]]="","",Table2[[#This Row],[M1A]]-Table2[[#This Row],[AWAL]])</f>
        <v/>
      </c>
      <c r="J679" s="13" t="str">
        <f>IF(Table2[[#This Row],[M2A]]="","",SUM(Table2[[#This Row],[M2A]]-Table2[[#This Row],[M2B_h]]))</f>
        <v/>
      </c>
      <c r="L679" s="13" t="str">
        <f>IF(Table2[[#This Row],[M3A]]="","",SUM(Table2[[#This Row],[M3A]]-Table2[[#This Row],[M3B_h]]))</f>
        <v/>
      </c>
      <c r="M679" s="13">
        <v>5</v>
      </c>
      <c r="N679" s="13">
        <f>IF(Table2[[#This Row],[M4A]]="","",SUM(Table2[[#This Row],[M4A]]-Table2[[#This Row],[M4B_h]]))</f>
        <v>-1</v>
      </c>
      <c r="O679" s="15"/>
      <c r="P679" s="15" t="str">
        <f>IF(Table2[[#This Row],[M5A]]="","",SUM(Table2[[#This Row],[M5A]]-Table2[[#This Row],[M5B_h]]))</f>
        <v/>
      </c>
      <c r="Q679" s="15">
        <f>SUM(Table2[[#This Row],[AWAL]],Table2[[#This Row],[M1B]])</f>
        <v>6</v>
      </c>
      <c r="R679" s="15">
        <f>SUM(Table2[[#This Row],[M2B]],Table2[[#This Row],[M2B_h]])</f>
        <v>6</v>
      </c>
      <c r="S679" s="15">
        <f>SUM(Table2[[#This Row],[M3B]],Table2[[#This Row],[M3B_h]])</f>
        <v>6</v>
      </c>
      <c r="T679" s="15">
        <f>SUM(Table2[[#This Row],[M4B]],Table2[[#This Row],[M4B_h]])</f>
        <v>5</v>
      </c>
    </row>
    <row r="680" spans="1:20">
      <c r="A680" s="12">
        <f>IF(Table2[[#This Row],[TT]]&lt;1,"",COUNT($A$2:$A679)+1)</f>
        <v>541</v>
      </c>
      <c r="B680" s="12" t="str">
        <f>LOWER(SUBSTITUTE(SUBSTITUTE(SUBSTITUTE(SUBSTITUTE(SUBSTITUTE(SUBSTITUTE(SUBSTITUTE(SUBSTITUTE(Table2[[#This Row],[NAMA BARANG]]," ",""),"""",""),"-",""),"/",""),"(",""),")",""),"&amp;",""),",",""))</f>
        <v>bptf729</v>
      </c>
      <c r="C680" s="18" t="s">
        <v>699</v>
      </c>
      <c r="D680" s="19">
        <v>7</v>
      </c>
      <c r="E680" s="19" t="s">
        <v>513</v>
      </c>
      <c r="F680" s="80">
        <f>IF(Table2[[#This Row],[M5B]]="",Table2[[#This Row],[M5B_h]],SUM(Table2[[#This Row],[M5B_h]],Table2[[#This Row],[M5B]]))</f>
        <v>4</v>
      </c>
      <c r="H680" s="13" t="str">
        <f>IF(Table2[[#This Row],[M1A]]="","",Table2[[#This Row],[M1A]]-Table2[[#This Row],[AWAL]])</f>
        <v/>
      </c>
      <c r="J680" s="13" t="str">
        <f>IF(Table2[[#This Row],[M2A]]="","",SUM(Table2[[#This Row],[M2A]]-Table2[[#This Row],[M2B_h]]))</f>
        <v/>
      </c>
      <c r="K680" s="13">
        <v>5</v>
      </c>
      <c r="L680" s="13">
        <f>IF(Table2[[#This Row],[M3A]]="","",SUM(Table2[[#This Row],[M3A]]-Table2[[#This Row],[M3B_h]]))</f>
        <v>-2</v>
      </c>
      <c r="M680" s="13">
        <v>4</v>
      </c>
      <c r="N680" s="13">
        <f>IF(Table2[[#This Row],[M4A]]="","",SUM(Table2[[#This Row],[M4A]]-Table2[[#This Row],[M4B_h]]))</f>
        <v>-1</v>
      </c>
      <c r="O680" s="15"/>
      <c r="P680" s="15" t="str">
        <f>IF(Table2[[#This Row],[M5A]]="","",SUM(Table2[[#This Row],[M5A]]-Table2[[#This Row],[M5B_h]]))</f>
        <v/>
      </c>
      <c r="Q680" s="15">
        <f>SUM(Table2[[#This Row],[AWAL]],Table2[[#This Row],[M1B]])</f>
        <v>7</v>
      </c>
      <c r="R680" s="15">
        <f>SUM(Table2[[#This Row],[M2B]],Table2[[#This Row],[M2B_h]])</f>
        <v>7</v>
      </c>
      <c r="S680" s="15">
        <f>SUM(Table2[[#This Row],[M3B]],Table2[[#This Row],[M3B_h]])</f>
        <v>5</v>
      </c>
      <c r="T680" s="15">
        <f>SUM(Table2[[#This Row],[M4B]],Table2[[#This Row],[M4B_h]])</f>
        <v>4</v>
      </c>
    </row>
    <row r="681" spans="1:20">
      <c r="A681" s="12" t="str">
        <f>IF(Table2[[#This Row],[TT]]&lt;1,"",COUNT($A$2:$A680)+1)</f>
        <v/>
      </c>
      <c r="B681" s="12" t="str">
        <f>LOWER(SUBSTITUTE(SUBSTITUTE(SUBSTITUTE(SUBSTITUTE(SUBSTITUTE(SUBSTITUTE(SUBSTITUTE(SUBSTITUTE(Table2[[#This Row],[NAMA BARANG]]," ",""),"""",""),"-",""),"/",""),"(",""),")",""),"&amp;",""),",",""))</f>
        <v>bptg340bf</v>
      </c>
      <c r="C681" s="25" t="s">
        <v>2812</v>
      </c>
      <c r="D681" s="26"/>
      <c r="E681" s="26" t="s">
        <v>2684</v>
      </c>
      <c r="F681" s="80">
        <f>IF(Table2[[#This Row],[M5B]]="",Table2[[#This Row],[M5B_h]],SUM(Table2[[#This Row],[M5B_h]],Table2[[#This Row],[M5B]]))</f>
        <v>0</v>
      </c>
      <c r="H681" s="13" t="str">
        <f>IF(Table2[[#This Row],[M1A]]="","",Table2[[#This Row],[M1A]]-Table2[[#This Row],[AWAL]])</f>
        <v/>
      </c>
      <c r="J681" s="13" t="str">
        <f>IF(Table2[[#This Row],[M2A]]="","",SUM(Table2[[#This Row],[M2A]]-Table2[[#This Row],[M2B_h]]))</f>
        <v/>
      </c>
      <c r="L681" s="13" t="str">
        <f>IF(Table2[[#This Row],[M3A]]="","",SUM(Table2[[#This Row],[M3A]]-Table2[[#This Row],[M3B_h]]))</f>
        <v/>
      </c>
      <c r="N681" s="13" t="str">
        <f>IF(Table2[[#This Row],[M4A]]="","",SUM(Table2[[#This Row],[M4A]]-Table2[[#This Row],[M4B_h]]))</f>
        <v/>
      </c>
      <c r="O681" s="15"/>
      <c r="P681" s="15" t="str">
        <f>IF(Table2[[#This Row],[M5A]]="","",SUM(Table2[[#This Row],[M5A]]-Table2[[#This Row],[M5B_h]]))</f>
        <v/>
      </c>
      <c r="Q681" s="15">
        <f>SUM(Table2[[#This Row],[AWAL]],Table2[[#This Row],[M1B]])</f>
        <v>0</v>
      </c>
      <c r="R681" s="15">
        <f>SUM(Table2[[#This Row],[M2B]],Table2[[#This Row],[M2B_h]])</f>
        <v>0</v>
      </c>
      <c r="S681" s="15">
        <f>SUM(Table2[[#This Row],[M3B]],Table2[[#This Row],[M3B_h]])</f>
        <v>0</v>
      </c>
      <c r="T681" s="15">
        <f>SUM(Table2[[#This Row],[M4B]],Table2[[#This Row],[M4B_h]])</f>
        <v>0</v>
      </c>
    </row>
    <row r="682" spans="1:20">
      <c r="A682" s="22" t="str">
        <f>IF(Table2[[#This Row],[TT]]&lt;1,"",COUNT($A$2:$A681)+1)</f>
        <v/>
      </c>
      <c r="B682" s="22" t="str">
        <f>LOWER(SUBSTITUTE(SUBSTITUTE(SUBSTITUTE(SUBSTITUTE(SUBSTITUTE(SUBSTITUTE(SUBSTITUTE(SUBSTITUTE(Table2[[#This Row],[NAMA BARANG]]," ",""),"""",""),"-",""),"/",""),"(",""),")",""),"&amp;",""),",",""))</f>
        <v>bptg340bfaktur</v>
      </c>
      <c r="C682" s="34" t="s">
        <v>2799</v>
      </c>
      <c r="E682" s="66" t="s">
        <v>2684</v>
      </c>
      <c r="F682" s="86">
        <f>IF(Table2[[#This Row],[M5B]]="",Table2[[#This Row],[M5B_h]],SUM(Table2[[#This Row],[M5B_h]],Table2[[#This Row],[M5B]]))</f>
        <v>0</v>
      </c>
      <c r="G682" s="23"/>
      <c r="H682" s="24" t="str">
        <f>IF(Table2[[#This Row],[M1A]]="","",Table2[[#This Row],[M1A]]-Table2[[#This Row],[AWAL]])</f>
        <v/>
      </c>
      <c r="I682" s="23"/>
      <c r="J682" s="24" t="str">
        <f>IF(Table2[[#This Row],[M2A]]="","",SUM(Table2[[#This Row],[M2A]]-Table2[[#This Row],[M2B_h]]))</f>
        <v/>
      </c>
      <c r="K682" s="23"/>
      <c r="L682" s="24" t="str">
        <f>IF(Table2[[#This Row],[M3A]]="","",SUM(Table2[[#This Row],[M3A]]-Table2[[#This Row],[M3B_h]]))</f>
        <v/>
      </c>
      <c r="M682" s="23"/>
      <c r="N682" s="24" t="str">
        <f>IF(Table2[[#This Row],[M4A]]="","",SUM(Table2[[#This Row],[M4A]]-Table2[[#This Row],[M4B_h]]))</f>
        <v/>
      </c>
      <c r="O682" s="15"/>
      <c r="P682" s="15" t="str">
        <f>IF(Table2[[#This Row],[M5A]]="","",SUM(Table2[[#This Row],[M5A]]-Table2[[#This Row],[M5B_h]]))</f>
        <v/>
      </c>
      <c r="Q682" s="15">
        <f>SUM(Table2[[#This Row],[AWAL]],Table2[[#This Row],[M1B]])</f>
        <v>0</v>
      </c>
      <c r="R682" s="15">
        <f>SUM(Table2[[#This Row],[M2B]],Table2[[#This Row],[M2B_h]])</f>
        <v>0</v>
      </c>
      <c r="S682" s="15">
        <f>SUM(Table2[[#This Row],[M3B]],Table2[[#This Row],[M3B_h]])</f>
        <v>0</v>
      </c>
      <c r="T682" s="15">
        <f>SUM(Table2[[#This Row],[M4B]],Table2[[#This Row],[M4B_h]])</f>
        <v>0</v>
      </c>
    </row>
    <row r="683" spans="1:20">
      <c r="A683" s="96" t="str">
        <f>IF(Table2[[#This Row],[TT]]&lt;1,"",COUNT($A$2:$A682)+1)</f>
        <v/>
      </c>
      <c r="B683" s="96" t="str">
        <f>LOWER(SUBSTITUTE(SUBSTITUTE(SUBSTITUTE(SUBSTITUTE(SUBSTITUTE(SUBSTITUTE(SUBSTITUTE(SUBSTITUTE(Table2[[#This Row],[NAMA BARANG]]," ",""),"""",""),"-",""),"/",""),"(",""),")",""),"&amp;",""),",",""))</f>
        <v>bptg340hitam</v>
      </c>
      <c r="C683" s="97" t="s">
        <v>4129</v>
      </c>
      <c r="D683" s="98">
        <v>7</v>
      </c>
      <c r="E683" s="99" t="s">
        <v>2684</v>
      </c>
      <c r="F683" s="100">
        <f>IF(Table2[[#This Row],[M5B]]="",Table2[[#This Row],[M5B_h]],SUM(Table2[[#This Row],[M5B_h]],Table2[[#This Row],[M5B]]))</f>
        <v>0</v>
      </c>
      <c r="G683" s="101"/>
      <c r="H683" s="102" t="str">
        <f>IF(Table2[[#This Row],[M1A]]="","",Table2[[#This Row],[M1A]]-Table2[[#This Row],[AWAL]])</f>
        <v/>
      </c>
      <c r="I683" s="101">
        <v>3</v>
      </c>
      <c r="J683" s="102">
        <f>IF(Table2[[#This Row],[M2A]]="","",SUM(Table2[[#This Row],[M2A]]-Table2[[#This Row],[M2B_h]]))</f>
        <v>-4</v>
      </c>
      <c r="K683" s="101">
        <v>0</v>
      </c>
      <c r="L683" s="102">
        <f>IF(Table2[[#This Row],[M3A]]="","",SUM(Table2[[#This Row],[M3A]]-Table2[[#This Row],[M3B_h]]))</f>
        <v>-3</v>
      </c>
      <c r="M683" s="101"/>
      <c r="N683" s="102" t="str">
        <f>IF(Table2[[#This Row],[M4A]]="","",SUM(Table2[[#This Row],[M4A]]-Table2[[#This Row],[M4B_h]]))</f>
        <v/>
      </c>
      <c r="O683" s="101"/>
      <c r="P683" s="102" t="str">
        <f>IF(Table2[[#This Row],[M5A]]="","",SUM(Table2[[#This Row],[M5A]]-Table2[[#This Row],[M5B_h]]))</f>
        <v/>
      </c>
      <c r="Q683" s="102">
        <f>SUM(Table2[[#This Row],[AWAL]],Table2[[#This Row],[M1B]])</f>
        <v>7</v>
      </c>
      <c r="R683" s="102">
        <f>SUM(Table2[[#This Row],[M2B]],Table2[[#This Row],[M2B_h]])</f>
        <v>3</v>
      </c>
      <c r="S683" s="102">
        <f>SUM(Table2[[#This Row],[M3B]],Table2[[#This Row],[M3B_h]])</f>
        <v>0</v>
      </c>
      <c r="T683" s="102">
        <f>SUM(Table2[[#This Row],[M4B]],Table2[[#This Row],[M4B_h]])</f>
        <v>0</v>
      </c>
    </row>
    <row r="684" spans="1:20">
      <c r="A684" s="103">
        <f>IF(Table2[[#This Row],[TT]]&lt;1,"",COUNT($A$2:$A683)+1)</f>
        <v>542</v>
      </c>
      <c r="B684" s="96" t="str">
        <f>LOWER(SUBSTITUTE(SUBSTITUTE(SUBSTITUTE(SUBSTITUTE(SUBSTITUTE(SUBSTITUTE(SUBSTITUTE(SUBSTITUTE(Table2[[#This Row],[NAMA BARANG]]," ",""),"""",""),"-",""),"/",""),"(",""),")",""),"&amp;",""),",",""))</f>
        <v>bptg340ht6b2</v>
      </c>
      <c r="C684" s="97" t="s">
        <v>4303</v>
      </c>
      <c r="D684" s="98"/>
      <c r="E684" s="99" t="s">
        <v>2684</v>
      </c>
      <c r="F684" s="100">
        <f>IF(Table2[[#This Row],[M5B]]="",Table2[[#This Row],[M5B_h]],SUM(Table2[[#This Row],[M5B_h]],Table2[[#This Row],[M5B]]))</f>
        <v>8</v>
      </c>
      <c r="G684" s="101"/>
      <c r="H684" s="102" t="str">
        <f>IF(Table2[[#This Row],[M1A]]="","",Table2[[#This Row],[M1A]]-Table2[[#This Row],[AWAL]])</f>
        <v/>
      </c>
      <c r="I684" s="101"/>
      <c r="J684" s="102" t="str">
        <f>IF(Table2[[#This Row],[M2A]]="","",SUM(Table2[[#This Row],[M2A]]-Table2[[#This Row],[M2B_h]]))</f>
        <v/>
      </c>
      <c r="K684" s="101"/>
      <c r="L684" s="102" t="str">
        <f>IF(Table2[[#This Row],[M3A]]="","",SUM(Table2[[#This Row],[M3A]]-Table2[[#This Row],[M3B_h]]))</f>
        <v/>
      </c>
      <c r="M684" s="101">
        <v>8</v>
      </c>
      <c r="N684" s="102">
        <f>IF(Table2[[#This Row],[M4A]]="","",SUM(Table2[[#This Row],[M4A]]-Table2[[#This Row],[M4B_h]]))</f>
        <v>8</v>
      </c>
      <c r="O684" s="102"/>
      <c r="P684" s="102" t="str">
        <f>IF(Table2[[#This Row],[M5A]]="","",SUM(Table2[[#This Row],[M5A]]-Table2[[#This Row],[M5B_h]]))</f>
        <v/>
      </c>
      <c r="Q684" s="102">
        <f>SUM(Table2[[#This Row],[AWAL]],Table2[[#This Row],[M1B]])</f>
        <v>0</v>
      </c>
      <c r="R684" s="102">
        <f>SUM(Table2[[#This Row],[M2B]],Table2[[#This Row],[M2B_h]])</f>
        <v>0</v>
      </c>
      <c r="S684" s="102">
        <f>SUM(Table2[[#This Row],[M3B]],Table2[[#This Row],[M3B_h]])</f>
        <v>0</v>
      </c>
      <c r="T684" s="102">
        <f>SUM(Table2[[#This Row],[M4B]],Table2[[#This Row],[M4B_h]])</f>
        <v>8</v>
      </c>
    </row>
    <row r="685" spans="1:20">
      <c r="A685" s="22" t="str">
        <f>IF(Table2[[#This Row],[TT]]&lt;1,"",COUNT($A$2:$A684)+1)</f>
        <v/>
      </c>
      <c r="B685" s="22" t="str">
        <f>LOWER(SUBSTITUTE(SUBSTITUTE(SUBSTITUTE(SUBSTITUTE(SUBSTITUTE(SUBSTITUTE(SUBSTITUTE(SUBSTITUTE(Table2[[#This Row],[NAMA BARANG]]," ",""),"""",""),"-",""),"/",""),"(",""),")",""),"&amp;",""),",",""))</f>
        <v>bptg340ht1b2</v>
      </c>
      <c r="C685" s="34" t="s">
        <v>2798</v>
      </c>
      <c r="E685" s="66" t="s">
        <v>2684</v>
      </c>
      <c r="F685" s="86">
        <f>IF(Table2[[#This Row],[M5B]]="",Table2[[#This Row],[M5B_h]],SUM(Table2[[#This Row],[M5B_h]],Table2[[#This Row],[M5B]]))</f>
        <v>0</v>
      </c>
      <c r="G685" s="23"/>
      <c r="H685" s="24" t="str">
        <f>IF(Table2[[#This Row],[M1A]]="","",Table2[[#This Row],[M1A]]-Table2[[#This Row],[AWAL]])</f>
        <v/>
      </c>
      <c r="I685" s="23"/>
      <c r="J685" s="24" t="str">
        <f>IF(Table2[[#This Row],[M2A]]="","",SUM(Table2[[#This Row],[M2A]]-Table2[[#This Row],[M2B_h]]))</f>
        <v/>
      </c>
      <c r="K685" s="23"/>
      <c r="L685" s="24" t="str">
        <f>IF(Table2[[#This Row],[M3A]]="","",SUM(Table2[[#This Row],[M3A]]-Table2[[#This Row],[M3B_h]]))</f>
        <v/>
      </c>
      <c r="M685" s="23"/>
      <c r="N685" s="24" t="str">
        <f>IF(Table2[[#This Row],[M4A]]="","",SUM(Table2[[#This Row],[M4A]]-Table2[[#This Row],[M4B_h]]))</f>
        <v/>
      </c>
      <c r="O685" s="15"/>
      <c r="P685" s="15" t="str">
        <f>IF(Table2[[#This Row],[M5A]]="","",SUM(Table2[[#This Row],[M5A]]-Table2[[#This Row],[M5B_h]]))</f>
        <v/>
      </c>
      <c r="Q685" s="15">
        <f>SUM(Table2[[#This Row],[AWAL]],Table2[[#This Row],[M1B]])</f>
        <v>0</v>
      </c>
      <c r="R685" s="15">
        <f>SUM(Table2[[#This Row],[M2B]],Table2[[#This Row],[M2B_h]])</f>
        <v>0</v>
      </c>
      <c r="S685" s="15">
        <f>SUM(Table2[[#This Row],[M3B]],Table2[[#This Row],[M3B_h]])</f>
        <v>0</v>
      </c>
      <c r="T685" s="15">
        <f>SUM(Table2[[#This Row],[M4B]],Table2[[#This Row],[M4B_h]])</f>
        <v>0</v>
      </c>
    </row>
    <row r="686" spans="1:20">
      <c r="A686" s="103">
        <f>IF(Table2[[#This Row],[TT]]&lt;1,"",COUNT($A$2:$A685)+1)</f>
        <v>543</v>
      </c>
      <c r="B686" s="96" t="str">
        <f>LOWER(SUBSTITUTE(SUBSTITUTE(SUBSTITUTE(SUBSTITUTE(SUBSTITUTE(SUBSTITUTE(SUBSTITUTE(SUBSTITUTE(Table2[[#This Row],[NAMA BARANG]]," ",""),"""",""),"-",""),"/",""),"(",""),")",""),"&amp;",""),",",""))</f>
        <v>bptg346c</v>
      </c>
      <c r="C686" s="97" t="s">
        <v>4307</v>
      </c>
      <c r="D686" s="98"/>
      <c r="E686" s="99" t="s">
        <v>2626</v>
      </c>
      <c r="F686" s="100">
        <f>IF(Table2[[#This Row],[M5B]]="",Table2[[#This Row],[M5B_h]],SUM(Table2[[#This Row],[M5B_h]],Table2[[#This Row],[M5B]]))</f>
        <v>1</v>
      </c>
      <c r="G686" s="101"/>
      <c r="H686" s="102" t="str">
        <f>IF(Table2[[#This Row],[M1A]]="","",Table2[[#This Row],[M1A]]-Table2[[#This Row],[AWAL]])</f>
        <v/>
      </c>
      <c r="I686" s="101"/>
      <c r="J686" s="102" t="str">
        <f>IF(Table2[[#This Row],[M2A]]="","",SUM(Table2[[#This Row],[M2A]]-Table2[[#This Row],[M2B_h]]))</f>
        <v/>
      </c>
      <c r="K686" s="101"/>
      <c r="L686" s="102" t="str">
        <f>IF(Table2[[#This Row],[M3A]]="","",SUM(Table2[[#This Row],[M3A]]-Table2[[#This Row],[M3B_h]]))</f>
        <v/>
      </c>
      <c r="M686" s="101">
        <v>1</v>
      </c>
      <c r="N686" s="102">
        <f>IF(Table2[[#This Row],[M4A]]="","",SUM(Table2[[#This Row],[M4A]]-Table2[[#This Row],[M4B_h]]))</f>
        <v>1</v>
      </c>
      <c r="O686" s="102"/>
      <c r="P686" s="102" t="str">
        <f>IF(Table2[[#This Row],[M5A]]="","",SUM(Table2[[#This Row],[M5A]]-Table2[[#This Row],[M5B_h]]))</f>
        <v/>
      </c>
      <c r="Q686" s="102">
        <f>SUM(Table2[[#This Row],[AWAL]],Table2[[#This Row],[M1B]])</f>
        <v>0</v>
      </c>
      <c r="R686" s="102">
        <f>SUM(Table2[[#This Row],[M2B]],Table2[[#This Row],[M2B_h]])</f>
        <v>0</v>
      </c>
      <c r="S686" s="102">
        <f>SUM(Table2[[#This Row],[M3B]],Table2[[#This Row],[M3B_h]])</f>
        <v>0</v>
      </c>
      <c r="T686" s="102">
        <f>SUM(Table2[[#This Row],[M4B]],Table2[[#This Row],[M4B_h]])</f>
        <v>1</v>
      </c>
    </row>
    <row r="687" spans="1:20">
      <c r="A687" s="103">
        <f>IF(Table2[[#This Row],[TT]]&lt;1,"",COUNT($A$2:$A686)+1)</f>
        <v>544</v>
      </c>
      <c r="B687" s="96" t="str">
        <f>LOWER(SUBSTITUTE(SUBSTITUTE(SUBSTITUTE(SUBSTITUTE(SUBSTITUTE(SUBSTITUTE(SUBSTITUTE(SUBSTITUTE(Table2[[#This Row],[NAMA BARANG]]," ",""),"""",""),"-",""),"/",""),"(",""),")",""),"&amp;",""),",",""))</f>
        <v>bptg346ed</v>
      </c>
      <c r="C687" s="97" t="s">
        <v>4306</v>
      </c>
      <c r="D687" s="98"/>
      <c r="E687" s="99" t="s">
        <v>2626</v>
      </c>
      <c r="F687" s="100">
        <f>IF(Table2[[#This Row],[M5B]]="",Table2[[#This Row],[M5B_h]],SUM(Table2[[#This Row],[M5B_h]],Table2[[#This Row],[M5B]]))</f>
        <v>2</v>
      </c>
      <c r="G687" s="101"/>
      <c r="H687" s="102" t="str">
        <f>IF(Table2[[#This Row],[M1A]]="","",Table2[[#This Row],[M1A]]-Table2[[#This Row],[AWAL]])</f>
        <v/>
      </c>
      <c r="I687" s="101"/>
      <c r="J687" s="102" t="str">
        <f>IF(Table2[[#This Row],[M2A]]="","",SUM(Table2[[#This Row],[M2A]]-Table2[[#This Row],[M2B_h]]))</f>
        <v/>
      </c>
      <c r="K687" s="101"/>
      <c r="L687" s="102" t="str">
        <f>IF(Table2[[#This Row],[M3A]]="","",SUM(Table2[[#This Row],[M3A]]-Table2[[#This Row],[M3B_h]]))</f>
        <v/>
      </c>
      <c r="M687" s="101">
        <v>2</v>
      </c>
      <c r="N687" s="102">
        <f>IF(Table2[[#This Row],[M4A]]="","",SUM(Table2[[#This Row],[M4A]]-Table2[[#This Row],[M4B_h]]))</f>
        <v>2</v>
      </c>
      <c r="O687" s="102"/>
      <c r="P687" s="102" t="str">
        <f>IF(Table2[[#This Row],[M5A]]="","",SUM(Table2[[#This Row],[M5A]]-Table2[[#This Row],[M5B_h]]))</f>
        <v/>
      </c>
      <c r="Q687" s="102">
        <f>SUM(Table2[[#This Row],[AWAL]],Table2[[#This Row],[M1B]])</f>
        <v>0</v>
      </c>
      <c r="R687" s="102">
        <f>SUM(Table2[[#This Row],[M2B]],Table2[[#This Row],[M2B_h]])</f>
        <v>0</v>
      </c>
      <c r="S687" s="102">
        <f>SUM(Table2[[#This Row],[M3B]],Table2[[#This Row],[M3B_h]])</f>
        <v>0</v>
      </c>
      <c r="T687" s="102">
        <f>SUM(Table2[[#This Row],[M4B]],Table2[[#This Row],[M4B_h]])</f>
        <v>2</v>
      </c>
    </row>
    <row r="688" spans="1:20">
      <c r="A688" s="73" t="str">
        <f>IF(Table2[[#This Row],[TT]]&lt;1,"",COUNT($A$2:$A687)+1)</f>
        <v/>
      </c>
      <c r="B688" s="73" t="str">
        <f>LOWER(SUBSTITUTE(SUBSTITUTE(SUBSTITUTE(SUBSTITUTE(SUBSTITUTE(SUBSTITUTE(SUBSTITUTE(SUBSTITUTE(Table2[[#This Row],[NAMA BARANG]]," ",""),"""",""),"-",""),"/",""),"(",""),")",""),"&amp;",""),",",""))</f>
        <v>bptg501</v>
      </c>
      <c r="C688" s="74" t="s">
        <v>3996</v>
      </c>
      <c r="D688" s="75"/>
      <c r="E688" s="76" t="s">
        <v>2626</v>
      </c>
      <c r="F688" s="85">
        <f>IF(Table2[[#This Row],[M5B]]="",Table2[[#This Row],[M5B_h]],SUM(Table2[[#This Row],[M5B_h]],Table2[[#This Row],[M5B]]))</f>
        <v>0</v>
      </c>
      <c r="G688" s="78"/>
      <c r="H688" s="77" t="str">
        <f>IF(Table2[[#This Row],[M1A]]="","",Table2[[#This Row],[M1A]]-Table2[[#This Row],[AWAL]])</f>
        <v/>
      </c>
      <c r="I688" s="78"/>
      <c r="J688" s="77" t="str">
        <f>IF(Table2[[#This Row],[M2A]]="","",SUM(Table2[[#This Row],[M2A]]-Table2[[#This Row],[M2B_h]]))</f>
        <v/>
      </c>
      <c r="K688" s="78"/>
      <c r="L688" s="77" t="str">
        <f>IF(Table2[[#This Row],[M3A]]="","",SUM(Table2[[#This Row],[M3A]]-Table2[[#This Row],[M3B_h]]))</f>
        <v/>
      </c>
      <c r="M688" s="78"/>
      <c r="N688" s="77" t="str">
        <f>IF(Table2[[#This Row],[M4A]]="","",SUM(Table2[[#This Row],[M4A]]-Table2[[#This Row],[M4B_h]]))</f>
        <v/>
      </c>
      <c r="O688" s="15"/>
      <c r="P688" s="15" t="str">
        <f>IF(Table2[[#This Row],[M5A]]="","",SUM(Table2[[#This Row],[M5A]]-Table2[[#This Row],[M5B_h]]))</f>
        <v/>
      </c>
      <c r="Q688" s="15">
        <f>SUM(Table2[[#This Row],[AWAL]],Table2[[#This Row],[M1B]])</f>
        <v>0</v>
      </c>
      <c r="R688" s="15">
        <f>SUM(Table2[[#This Row],[M2B]],Table2[[#This Row],[M2B_h]])</f>
        <v>0</v>
      </c>
      <c r="S688" s="15">
        <f>SUM(Table2[[#This Row],[M3B]],Table2[[#This Row],[M3B_h]])</f>
        <v>0</v>
      </c>
      <c r="T688" s="15">
        <f>SUM(Table2[[#This Row],[M4B]],Table2[[#This Row],[M4B_h]])</f>
        <v>0</v>
      </c>
    </row>
    <row r="689" spans="1:20">
      <c r="A689" s="12" t="str">
        <f>IF(Table2[[#This Row],[TT]]&lt;1,"",COUNT($A$2:$A688)+1)</f>
        <v/>
      </c>
      <c r="B689" s="12" t="str">
        <f>LOWER(SUBSTITUTE(SUBSTITUTE(SUBSTITUTE(SUBSTITUTE(SUBSTITUTE(SUBSTITUTE(SUBSTITUTE(SUBSTITUTE(Table2[[#This Row],[NAMA BARANG]]," ",""),"""",""),"-",""),"/",""),"(",""),")",""),"&amp;",""),",",""))</f>
        <v>bptgsg09</v>
      </c>
      <c r="C689" s="18" t="s">
        <v>700</v>
      </c>
      <c r="D689" s="19"/>
      <c r="E689" s="19" t="s">
        <v>14</v>
      </c>
      <c r="F689" s="80">
        <f>IF(Table2[[#This Row],[M5B]]="",Table2[[#This Row],[M5B_h]],SUM(Table2[[#This Row],[M5B_h]],Table2[[#This Row],[M5B]]))</f>
        <v>0</v>
      </c>
      <c r="H689" s="13" t="str">
        <f>IF(Table2[[#This Row],[M1A]]="","",Table2[[#This Row],[M1A]]-Table2[[#This Row],[AWAL]])</f>
        <v/>
      </c>
      <c r="J689" s="13" t="str">
        <f>IF(Table2[[#This Row],[M2A]]="","",SUM(Table2[[#This Row],[M2A]]-Table2[[#This Row],[M2B_h]]))</f>
        <v/>
      </c>
      <c r="L689" s="13" t="str">
        <f>IF(Table2[[#This Row],[M3A]]="","",SUM(Table2[[#This Row],[M3A]]-Table2[[#This Row],[M3B_h]]))</f>
        <v/>
      </c>
      <c r="N689" s="13" t="str">
        <f>IF(Table2[[#This Row],[M4A]]="","",SUM(Table2[[#This Row],[M4A]]-Table2[[#This Row],[M4B_h]]))</f>
        <v/>
      </c>
      <c r="O689" s="15"/>
      <c r="P689" s="15" t="str">
        <f>IF(Table2[[#This Row],[M5A]]="","",SUM(Table2[[#This Row],[M5A]]-Table2[[#This Row],[M5B_h]]))</f>
        <v/>
      </c>
      <c r="Q689" s="15">
        <f>SUM(Table2[[#This Row],[AWAL]],Table2[[#This Row],[M1B]])</f>
        <v>0</v>
      </c>
      <c r="R689" s="15">
        <f>SUM(Table2[[#This Row],[M2B]],Table2[[#This Row],[M2B_h]])</f>
        <v>0</v>
      </c>
      <c r="S689" s="15">
        <f>SUM(Table2[[#This Row],[M3B]],Table2[[#This Row],[M3B_h]])</f>
        <v>0</v>
      </c>
      <c r="T689" s="15">
        <f>SUM(Table2[[#This Row],[M4B]],Table2[[#This Row],[M4B_h]])</f>
        <v>0</v>
      </c>
    </row>
    <row r="690" spans="1:20">
      <c r="A690" s="14" t="str">
        <f>IF(Table2[[#This Row],[TT]]&lt;1,"",COUNT($A$2:$A689)+1)</f>
        <v/>
      </c>
      <c r="B690" s="14" t="str">
        <f>LOWER(SUBSTITUTE(SUBSTITUTE(SUBSTITUTE(SUBSTITUTE(SUBSTITUTE(SUBSTITUTE(SUBSTITUTE(SUBSTITUTE(Table2[[#This Row],[NAMA BARANG]]," ",""),"""",""),"-",""),"/",""),"(",""),")",""),"&amp;",""),",",""))</f>
        <v>bptizo340bfaktur</v>
      </c>
      <c r="C690" s="17" t="s">
        <v>3138</v>
      </c>
      <c r="D690" s="19">
        <v>1</v>
      </c>
      <c r="E690" s="29" t="s">
        <v>2684</v>
      </c>
      <c r="F690" s="80">
        <f>IF(Table2[[#This Row],[M5B]]="",Table2[[#This Row],[M5B_h]],SUM(Table2[[#This Row],[M5B_h]],Table2[[#This Row],[M5B]]))</f>
        <v>0</v>
      </c>
      <c r="G690" s="13">
        <v>0</v>
      </c>
      <c r="H690" s="15">
        <f>IF(Table2[[#This Row],[M1A]]="","",Table2[[#This Row],[M1A]]-Table2[[#This Row],[AWAL]])</f>
        <v>-1</v>
      </c>
      <c r="J690" s="15" t="str">
        <f>IF(Table2[[#This Row],[M2A]]="","",SUM(Table2[[#This Row],[M2A]]-Table2[[#This Row],[M2B_h]]))</f>
        <v/>
      </c>
      <c r="L690" s="15" t="str">
        <f>IF(Table2[[#This Row],[M3A]]="","",SUM(Table2[[#This Row],[M3A]]-Table2[[#This Row],[M3B_h]]))</f>
        <v/>
      </c>
      <c r="N690" s="15" t="str">
        <f>IF(Table2[[#This Row],[M4A]]="","",SUM(Table2[[#This Row],[M4A]]-Table2[[#This Row],[M4B_h]]))</f>
        <v/>
      </c>
      <c r="O690" s="15"/>
      <c r="P690" s="15" t="str">
        <f>IF(Table2[[#This Row],[M5A]]="","",SUM(Table2[[#This Row],[M5A]]-Table2[[#This Row],[M5B_h]]))</f>
        <v/>
      </c>
      <c r="Q690" s="15">
        <f>SUM(Table2[[#This Row],[AWAL]],Table2[[#This Row],[M1B]])</f>
        <v>0</v>
      </c>
      <c r="R690" s="15">
        <f>SUM(Table2[[#This Row],[M2B]],Table2[[#This Row],[M2B_h]])</f>
        <v>0</v>
      </c>
      <c r="S690" s="15">
        <f>SUM(Table2[[#This Row],[M3B]],Table2[[#This Row],[M3B_h]])</f>
        <v>0</v>
      </c>
      <c r="T690" s="15">
        <f>SUM(Table2[[#This Row],[M4B]],Table2[[#This Row],[M4B_h]])</f>
        <v>0</v>
      </c>
    </row>
    <row r="691" spans="1:20">
      <c r="A691" s="39" t="str">
        <f>IF(Table2[[#This Row],[TT]]&lt;1,"",COUNT($A$2:$A690)+1)</f>
        <v/>
      </c>
      <c r="B691" s="39" t="str">
        <f>LOWER(SUBSTITUTE(SUBSTITUTE(SUBSTITUTE(SUBSTITUTE(SUBSTITUTE(SUBSTITUTE(SUBSTITUTE(SUBSTITUTE(Table2[[#This Row],[NAMA BARANG]]," ",""),"""",""),"-",""),"/",""),"(",""),")",""),"&amp;",""),",",""))</f>
        <v>bptizo340biru</v>
      </c>
      <c r="C691" s="40" t="s">
        <v>2950</v>
      </c>
      <c r="D691" s="41"/>
      <c r="E691" s="61" t="s">
        <v>2684</v>
      </c>
      <c r="F691" s="81">
        <f>IF(Table2[[#This Row],[M5B]]="",Table2[[#This Row],[M5B_h]],SUM(Table2[[#This Row],[M5B_h]],Table2[[#This Row],[M5B]]))</f>
        <v>0</v>
      </c>
      <c r="G691" s="42"/>
      <c r="H691" s="62" t="str">
        <f>IF(Table2[[#This Row],[M1A]]="","",Table2[[#This Row],[M1A]]-Table2[[#This Row],[AWAL]])</f>
        <v/>
      </c>
      <c r="I691" s="42"/>
      <c r="J691" s="62" t="str">
        <f>IF(Table2[[#This Row],[M2A]]="","",SUM(Table2[[#This Row],[M2A]]-Table2[[#This Row],[M2B_h]]))</f>
        <v/>
      </c>
      <c r="K691" s="42"/>
      <c r="L691" s="62" t="str">
        <f>IF(Table2[[#This Row],[M3A]]="","",SUM(Table2[[#This Row],[M3A]]-Table2[[#This Row],[M3B_h]]))</f>
        <v/>
      </c>
      <c r="M691" s="42"/>
      <c r="N691" s="62" t="str">
        <f>IF(Table2[[#This Row],[M4A]]="","",SUM(Table2[[#This Row],[M4A]]-Table2[[#This Row],[M4B_h]]))</f>
        <v/>
      </c>
      <c r="O691" s="15"/>
      <c r="P691" s="15" t="str">
        <f>IF(Table2[[#This Row],[M5A]]="","",SUM(Table2[[#This Row],[M5A]]-Table2[[#This Row],[M5B_h]]))</f>
        <v/>
      </c>
      <c r="Q691" s="15">
        <f>SUM(Table2[[#This Row],[AWAL]],Table2[[#This Row],[M1B]])</f>
        <v>0</v>
      </c>
      <c r="R691" s="15">
        <f>SUM(Table2[[#This Row],[M2B]],Table2[[#This Row],[M2B_h]])</f>
        <v>0</v>
      </c>
      <c r="S691" s="15">
        <f>SUM(Table2[[#This Row],[M3B]],Table2[[#This Row],[M3B_h]])</f>
        <v>0</v>
      </c>
      <c r="T691" s="15">
        <f>SUM(Table2[[#This Row],[M4B]],Table2[[#This Row],[M4B_h]])</f>
        <v>0</v>
      </c>
    </row>
    <row r="692" spans="1:20">
      <c r="A692" s="39" t="str">
        <f>IF(Table2[[#This Row],[TT]]&lt;1,"",COUNT($A$2:$A691)+1)</f>
        <v/>
      </c>
      <c r="B692" s="39" t="str">
        <f>LOWER(SUBSTITUTE(SUBSTITUTE(SUBSTITUTE(SUBSTITUTE(SUBSTITUTE(SUBSTITUTE(SUBSTITUTE(SUBSTITUTE(Table2[[#This Row],[NAMA BARANG]]," ",""),"""",""),"-",""),"/",""),"(",""),")",""),"&amp;",""),",",""))</f>
        <v>bptizo340hitam</v>
      </c>
      <c r="C692" s="40" t="s">
        <v>2949</v>
      </c>
      <c r="D692" s="41"/>
      <c r="E692" s="61" t="s">
        <v>2684</v>
      </c>
      <c r="F692" s="81">
        <f>IF(Table2[[#This Row],[M5B]]="",Table2[[#This Row],[M5B_h]],SUM(Table2[[#This Row],[M5B_h]],Table2[[#This Row],[M5B]]))</f>
        <v>0</v>
      </c>
      <c r="G692" s="42"/>
      <c r="H692" s="62" t="str">
        <f>IF(Table2[[#This Row],[M1A]]="","",Table2[[#This Row],[M1A]]-Table2[[#This Row],[AWAL]])</f>
        <v/>
      </c>
      <c r="I692" s="42"/>
      <c r="J692" s="62" t="str">
        <f>IF(Table2[[#This Row],[M2A]]="","",SUM(Table2[[#This Row],[M2A]]-Table2[[#This Row],[M2B_h]]))</f>
        <v/>
      </c>
      <c r="K692" s="42"/>
      <c r="L692" s="62" t="str">
        <f>IF(Table2[[#This Row],[M3A]]="","",SUM(Table2[[#This Row],[M3A]]-Table2[[#This Row],[M3B_h]]))</f>
        <v/>
      </c>
      <c r="M692" s="42"/>
      <c r="N692" s="62" t="str">
        <f>IF(Table2[[#This Row],[M4A]]="","",SUM(Table2[[#This Row],[M4A]]-Table2[[#This Row],[M4B_h]]))</f>
        <v/>
      </c>
      <c r="O692" s="15"/>
      <c r="P692" s="15" t="str">
        <f>IF(Table2[[#This Row],[M5A]]="","",SUM(Table2[[#This Row],[M5A]]-Table2[[#This Row],[M5B_h]]))</f>
        <v/>
      </c>
      <c r="Q692" s="15">
        <f>SUM(Table2[[#This Row],[AWAL]],Table2[[#This Row],[M1B]])</f>
        <v>0</v>
      </c>
      <c r="R692" s="15">
        <f>SUM(Table2[[#This Row],[M2B]],Table2[[#This Row],[M2B_h]])</f>
        <v>0</v>
      </c>
      <c r="S692" s="15">
        <f>SUM(Table2[[#This Row],[M3B]],Table2[[#This Row],[M3B_h]])</f>
        <v>0</v>
      </c>
      <c r="T692" s="15">
        <f>SUM(Table2[[#This Row],[M4B]],Table2[[#This Row],[M4B_h]])</f>
        <v>0</v>
      </c>
    </row>
    <row r="693" spans="1:20">
      <c r="A693" s="22" t="str">
        <f>IF(Table2[[#This Row],[TT]]&lt;1,"",COUNT($A$2:$A692)+1)</f>
        <v/>
      </c>
      <c r="B693" s="22" t="str">
        <f>LOWER(SUBSTITUTE(SUBSTITUTE(SUBSTITUTE(SUBSTITUTE(SUBSTITUTE(SUBSTITUTE(SUBSTITUTE(SUBSTITUTE(Table2[[#This Row],[NAMA BARANG]]," ",""),"""",""),"-",""),"/",""),"(",""),")",""),"&amp;",""),",",""))</f>
        <v>bptizo84014w</v>
      </c>
      <c r="C693" s="34" t="s">
        <v>2797</v>
      </c>
      <c r="E693" s="66" t="s">
        <v>2626</v>
      </c>
      <c r="F693" s="86">
        <f>IF(Table2[[#This Row],[M5B]]="",Table2[[#This Row],[M5B_h]],SUM(Table2[[#This Row],[M5B_h]],Table2[[#This Row],[M5B]]))</f>
        <v>0</v>
      </c>
      <c r="G693" s="23"/>
      <c r="H693" s="24" t="str">
        <f>IF(Table2[[#This Row],[M1A]]="","",Table2[[#This Row],[M1A]]-Table2[[#This Row],[AWAL]])</f>
        <v/>
      </c>
      <c r="I693" s="23"/>
      <c r="J693" s="24" t="str">
        <f>IF(Table2[[#This Row],[M2A]]="","",SUM(Table2[[#This Row],[M2A]]-Table2[[#This Row],[M2B_h]]))</f>
        <v/>
      </c>
      <c r="K693" s="23"/>
      <c r="L693" s="24" t="str">
        <f>IF(Table2[[#This Row],[M3A]]="","",SUM(Table2[[#This Row],[M3A]]-Table2[[#This Row],[M3B_h]]))</f>
        <v/>
      </c>
      <c r="M693" s="23"/>
      <c r="N693" s="24" t="str">
        <f>IF(Table2[[#This Row],[M4A]]="","",SUM(Table2[[#This Row],[M4A]]-Table2[[#This Row],[M4B_h]]))</f>
        <v/>
      </c>
      <c r="O693" s="15"/>
      <c r="P693" s="15" t="str">
        <f>IF(Table2[[#This Row],[M5A]]="","",SUM(Table2[[#This Row],[M5A]]-Table2[[#This Row],[M5B_h]]))</f>
        <v/>
      </c>
      <c r="Q693" s="15">
        <f>SUM(Table2[[#This Row],[AWAL]],Table2[[#This Row],[M1B]])</f>
        <v>0</v>
      </c>
      <c r="R693" s="15">
        <f>SUM(Table2[[#This Row],[M2B]],Table2[[#This Row],[M2B_h]])</f>
        <v>0</v>
      </c>
      <c r="S693" s="15">
        <f>SUM(Table2[[#This Row],[M3B]],Table2[[#This Row],[M3B_h]])</f>
        <v>0</v>
      </c>
      <c r="T693" s="15">
        <f>SUM(Table2[[#This Row],[M4B]],Table2[[#This Row],[M4B_h]])</f>
        <v>0</v>
      </c>
    </row>
    <row r="694" spans="1:20">
      <c r="A694" s="46" t="str">
        <f>IF(Table2[[#This Row],[TT]]&lt;1,"",COUNT($A$2:$A693)+1)</f>
        <v/>
      </c>
      <c r="B694" s="46" t="str">
        <f>LOWER(SUBSTITUTE(SUBSTITUTE(SUBSTITUTE(SUBSTITUTE(SUBSTITUTE(SUBSTITUTE(SUBSTITUTE(SUBSTITUTE(Table2[[#This Row],[NAMA BARANG]]," ",""),"""",""),"-",""),"/",""),"(",""),")",""),"&amp;",""),",",""))</f>
        <v>bptizotg30630</v>
      </c>
      <c r="C694" s="47" t="s">
        <v>3044</v>
      </c>
      <c r="D694" s="48"/>
      <c r="E694" s="63" t="s">
        <v>2626</v>
      </c>
      <c r="F694" s="82">
        <f>IF(Table2[[#This Row],[M5B]]="",Table2[[#This Row],[M5B_h]],SUM(Table2[[#This Row],[M5B_h]],Table2[[#This Row],[M5B]]))</f>
        <v>0</v>
      </c>
      <c r="G694" s="49"/>
      <c r="H694" s="64" t="str">
        <f>IF(Table2[[#This Row],[M1A]]="","",Table2[[#This Row],[M1A]]-Table2[[#This Row],[AWAL]])</f>
        <v/>
      </c>
      <c r="I694" s="49"/>
      <c r="J694" s="64" t="str">
        <f>IF(Table2[[#This Row],[M2A]]="","",SUM(Table2[[#This Row],[M2A]]-Table2[[#This Row],[M2B_h]]))</f>
        <v/>
      </c>
      <c r="K694" s="49"/>
      <c r="L694" s="64" t="str">
        <f>IF(Table2[[#This Row],[M3A]]="","",SUM(Table2[[#This Row],[M3A]]-Table2[[#This Row],[M3B_h]]))</f>
        <v/>
      </c>
      <c r="M694" s="49"/>
      <c r="N694" s="64" t="str">
        <f>IF(Table2[[#This Row],[M4A]]="","",SUM(Table2[[#This Row],[M4A]]-Table2[[#This Row],[M4B_h]]))</f>
        <v/>
      </c>
      <c r="O694" s="15"/>
      <c r="P694" s="15" t="str">
        <f>IF(Table2[[#This Row],[M5A]]="","",SUM(Table2[[#This Row],[M5A]]-Table2[[#This Row],[M5B_h]]))</f>
        <v/>
      </c>
      <c r="Q694" s="15">
        <f>SUM(Table2[[#This Row],[AWAL]],Table2[[#This Row],[M1B]])</f>
        <v>0</v>
      </c>
      <c r="R694" s="15">
        <f>SUM(Table2[[#This Row],[M2B]],Table2[[#This Row],[M2B_h]])</f>
        <v>0</v>
      </c>
      <c r="S694" s="15">
        <f>SUM(Table2[[#This Row],[M3B]],Table2[[#This Row],[M3B_h]])</f>
        <v>0</v>
      </c>
      <c r="T694" s="15">
        <f>SUM(Table2[[#This Row],[M4B]],Table2[[#This Row],[M4B_h]])</f>
        <v>0</v>
      </c>
    </row>
    <row r="695" spans="1:20">
      <c r="A695" s="22" t="str">
        <f>IF(Table2[[#This Row],[TT]]&lt;1,"",COUNT($A$2:$A694)+1)</f>
        <v/>
      </c>
      <c r="B695" s="22" t="str">
        <f>LOWER(SUBSTITUTE(SUBSTITUTE(SUBSTITUTE(SUBSTITUTE(SUBSTITUTE(SUBSTITUTE(SUBSTITUTE(SUBSTITUTE(Table2[[#This Row],[NAMA BARANG]]," ",""),"""",""),"-",""),"/",""),"(",""),")",""),"&amp;",""),",",""))</f>
        <v>bptizotg30735</v>
      </c>
      <c r="C695" s="17" t="s">
        <v>2935</v>
      </c>
      <c r="E695" s="66" t="s">
        <v>2626</v>
      </c>
      <c r="F695" s="86">
        <f>IF(Table2[[#This Row],[M5B]]="",Table2[[#This Row],[M5B_h]],SUM(Table2[[#This Row],[M5B_h]],Table2[[#This Row],[M5B]]))</f>
        <v>0</v>
      </c>
      <c r="G695" s="23"/>
      <c r="H695" s="24" t="str">
        <f>IF(Table2[[#This Row],[M1A]]="","",Table2[[#This Row],[M1A]]-Table2[[#This Row],[AWAL]])</f>
        <v/>
      </c>
      <c r="I695" s="23"/>
      <c r="J695" s="24" t="str">
        <f>IF(Table2[[#This Row],[M2A]]="","",SUM(Table2[[#This Row],[M2A]]-Table2[[#This Row],[M2B_h]]))</f>
        <v/>
      </c>
      <c r="K695" s="23"/>
      <c r="L695" s="24" t="str">
        <f>IF(Table2[[#This Row],[M3A]]="","",SUM(Table2[[#This Row],[M3A]]-Table2[[#This Row],[M3B_h]]))</f>
        <v/>
      </c>
      <c r="M695" s="23"/>
      <c r="N695" s="24" t="str">
        <f>IF(Table2[[#This Row],[M4A]]="","",SUM(Table2[[#This Row],[M4A]]-Table2[[#This Row],[M4B_h]]))</f>
        <v/>
      </c>
      <c r="O695" s="15"/>
      <c r="P695" s="15" t="str">
        <f>IF(Table2[[#This Row],[M5A]]="","",SUM(Table2[[#This Row],[M5A]]-Table2[[#This Row],[M5B_h]]))</f>
        <v/>
      </c>
      <c r="Q695" s="15">
        <f>SUM(Table2[[#This Row],[AWAL]],Table2[[#This Row],[M1B]])</f>
        <v>0</v>
      </c>
      <c r="R695" s="15">
        <f>SUM(Table2[[#This Row],[M2B]],Table2[[#This Row],[M2B_h]])</f>
        <v>0</v>
      </c>
      <c r="S695" s="15">
        <f>SUM(Table2[[#This Row],[M3B]],Table2[[#This Row],[M3B_h]])</f>
        <v>0</v>
      </c>
      <c r="T695" s="15">
        <f>SUM(Table2[[#This Row],[M4B]],Table2[[#This Row],[M4B_h]])</f>
        <v>0</v>
      </c>
    </row>
    <row r="696" spans="1:20">
      <c r="A696" s="22" t="str">
        <f>IF(Table2[[#This Row],[TT]]&lt;1,"",COUNT($A$2:$A695)+1)</f>
        <v/>
      </c>
      <c r="B696" s="22" t="str">
        <f>LOWER(SUBSTITUTE(SUBSTITUTE(SUBSTITUTE(SUBSTITUTE(SUBSTITUTE(SUBSTITUTE(SUBSTITUTE(SUBSTITUTE(Table2[[#This Row],[NAMA BARANG]]," ",""),"""",""),"-",""),"/",""),"(",""),")",""),"&amp;",""),",",""))</f>
        <v>bptizotg3091faktur</v>
      </c>
      <c r="C696" s="17" t="s">
        <v>3070</v>
      </c>
      <c r="E696" s="66" t="s">
        <v>2626</v>
      </c>
      <c r="F696" s="86">
        <f>IF(Table2[[#This Row],[M5B]]="",Table2[[#This Row],[M5B_h]],SUM(Table2[[#This Row],[M5B_h]],Table2[[#This Row],[M5B]]))</f>
        <v>0</v>
      </c>
      <c r="G696" s="23"/>
      <c r="H696" s="24" t="str">
        <f>IF(Table2[[#This Row],[M1A]]="","",Table2[[#This Row],[M1A]]-Table2[[#This Row],[AWAL]])</f>
        <v/>
      </c>
      <c r="I696" s="23"/>
      <c r="J696" s="24" t="str">
        <f>IF(Table2[[#This Row],[M2A]]="","",SUM(Table2[[#This Row],[M2A]]-Table2[[#This Row],[M2B_h]]))</f>
        <v/>
      </c>
      <c r="K696" s="23"/>
      <c r="L696" s="24" t="str">
        <f>IF(Table2[[#This Row],[M3A]]="","",SUM(Table2[[#This Row],[M3A]]-Table2[[#This Row],[M3B_h]]))</f>
        <v/>
      </c>
      <c r="M696" s="23"/>
      <c r="N696" s="24" t="str">
        <f>IF(Table2[[#This Row],[M4A]]="","",SUM(Table2[[#This Row],[M4A]]-Table2[[#This Row],[M4B_h]]))</f>
        <v/>
      </c>
      <c r="O696" s="15"/>
      <c r="P696" s="15" t="str">
        <f>IF(Table2[[#This Row],[M5A]]="","",SUM(Table2[[#This Row],[M5A]]-Table2[[#This Row],[M5B_h]]))</f>
        <v/>
      </c>
      <c r="Q696" s="15">
        <f>SUM(Table2[[#This Row],[AWAL]],Table2[[#This Row],[M1B]])</f>
        <v>0</v>
      </c>
      <c r="R696" s="15">
        <f>SUM(Table2[[#This Row],[M2B]],Table2[[#This Row],[M2B_h]])</f>
        <v>0</v>
      </c>
      <c r="S696" s="15">
        <f>SUM(Table2[[#This Row],[M3B]],Table2[[#This Row],[M3B_h]])</f>
        <v>0</v>
      </c>
      <c r="T696" s="15">
        <f>SUM(Table2[[#This Row],[M4B]],Table2[[#This Row],[M4B_h]])</f>
        <v>0</v>
      </c>
    </row>
    <row r="697" spans="1:20">
      <c r="A697" s="46" t="str">
        <f>IF(Table2[[#This Row],[TT]]&lt;1,"",COUNT($A$2:$A696)+1)</f>
        <v/>
      </c>
      <c r="B697" s="46" t="str">
        <f>LOWER(SUBSTITUTE(SUBSTITUTE(SUBSTITUTE(SUBSTITUTE(SUBSTITUTE(SUBSTITUTE(SUBSTITUTE(SUBSTITUTE(Table2[[#This Row],[NAMA BARANG]]," ",""),"""",""),"-",""),"/",""),"(",""),")",""),"&amp;",""),",",""))</f>
        <v>bptizotg31220</v>
      </c>
      <c r="C697" s="47" t="s">
        <v>3099</v>
      </c>
      <c r="D697" s="48">
        <v>1</v>
      </c>
      <c r="E697" s="63" t="s">
        <v>2626</v>
      </c>
      <c r="F697" s="82">
        <f>IF(Table2[[#This Row],[M5B]]="",Table2[[#This Row],[M5B_h]],SUM(Table2[[#This Row],[M5B_h]],Table2[[#This Row],[M5B]]))</f>
        <v>0</v>
      </c>
      <c r="G697" s="49"/>
      <c r="H697" s="64" t="str">
        <f>IF(Table2[[#This Row],[M1A]]="","",Table2[[#This Row],[M1A]]-Table2[[#This Row],[AWAL]])</f>
        <v/>
      </c>
      <c r="I697" s="49"/>
      <c r="J697" s="64" t="str">
        <f>IF(Table2[[#This Row],[M2A]]="","",SUM(Table2[[#This Row],[M2A]]-Table2[[#This Row],[M2B_h]]))</f>
        <v/>
      </c>
      <c r="K697" s="49">
        <v>0</v>
      </c>
      <c r="L697" s="64">
        <f>IF(Table2[[#This Row],[M3A]]="","",SUM(Table2[[#This Row],[M3A]]-Table2[[#This Row],[M3B_h]]))</f>
        <v>-1</v>
      </c>
      <c r="M697" s="49"/>
      <c r="N697" s="64" t="str">
        <f>IF(Table2[[#This Row],[M4A]]="","",SUM(Table2[[#This Row],[M4A]]-Table2[[#This Row],[M4B_h]]))</f>
        <v/>
      </c>
      <c r="O697" s="15"/>
      <c r="P697" s="15" t="str">
        <f>IF(Table2[[#This Row],[M5A]]="","",SUM(Table2[[#This Row],[M5A]]-Table2[[#This Row],[M5B_h]]))</f>
        <v/>
      </c>
      <c r="Q697" s="15">
        <f>SUM(Table2[[#This Row],[AWAL]],Table2[[#This Row],[M1B]])</f>
        <v>1</v>
      </c>
      <c r="R697" s="15">
        <f>SUM(Table2[[#This Row],[M2B]],Table2[[#This Row],[M2B_h]])</f>
        <v>1</v>
      </c>
      <c r="S697" s="15">
        <f>SUM(Table2[[#This Row],[M3B]],Table2[[#This Row],[M3B_h]])</f>
        <v>0</v>
      </c>
      <c r="T697" s="15">
        <f>SUM(Table2[[#This Row],[M4B]],Table2[[#This Row],[M4B_h]])</f>
        <v>0</v>
      </c>
    </row>
    <row r="698" spans="1:20">
      <c r="A698" s="22" t="str">
        <f>IF(Table2[[#This Row],[TT]]&lt;1,"",COUNT($A$2:$A697)+1)</f>
        <v/>
      </c>
      <c r="B698" s="22" t="str">
        <f>LOWER(SUBSTITUTE(SUBSTITUTE(SUBSTITUTE(SUBSTITUTE(SUBSTITUTE(SUBSTITUTE(SUBSTITUTE(SUBSTITUTE(Table2[[#This Row],[NAMA BARANG]]," ",""),"""",""),"-",""),"/",""),"(",""),")",""),"&amp;",""),",",""))</f>
        <v>bptizotg31475biasa</v>
      </c>
      <c r="C698" s="17" t="s">
        <v>3027</v>
      </c>
      <c r="E698" s="66" t="s">
        <v>2626</v>
      </c>
      <c r="F698" s="86">
        <f>IF(Table2[[#This Row],[M5B]]="",Table2[[#This Row],[M5B_h]],SUM(Table2[[#This Row],[M5B_h]],Table2[[#This Row],[M5B]]))</f>
        <v>0</v>
      </c>
      <c r="G698" s="23"/>
      <c r="H698" s="24" t="str">
        <f>IF(Table2[[#This Row],[M1A]]="","",Table2[[#This Row],[M1A]]-Table2[[#This Row],[AWAL]])</f>
        <v/>
      </c>
      <c r="I698" s="23"/>
      <c r="J698" s="24" t="str">
        <f>IF(Table2[[#This Row],[M2A]]="","",SUM(Table2[[#This Row],[M2A]]-Table2[[#This Row],[M2B_h]]))</f>
        <v/>
      </c>
      <c r="K698" s="23"/>
      <c r="L698" s="24" t="str">
        <f>IF(Table2[[#This Row],[M3A]]="","",SUM(Table2[[#This Row],[M3A]]-Table2[[#This Row],[M3B_h]]))</f>
        <v/>
      </c>
      <c r="M698" s="23"/>
      <c r="N698" s="24" t="str">
        <f>IF(Table2[[#This Row],[M4A]]="","",SUM(Table2[[#This Row],[M4A]]-Table2[[#This Row],[M4B_h]]))</f>
        <v/>
      </c>
      <c r="O698" s="15"/>
      <c r="P698" s="15" t="str">
        <f>IF(Table2[[#This Row],[M5A]]="","",SUM(Table2[[#This Row],[M5A]]-Table2[[#This Row],[M5B_h]]))</f>
        <v/>
      </c>
      <c r="Q698" s="15">
        <f>SUM(Table2[[#This Row],[AWAL]],Table2[[#This Row],[M1B]])</f>
        <v>0</v>
      </c>
      <c r="R698" s="15">
        <f>SUM(Table2[[#This Row],[M2B]],Table2[[#This Row],[M2B_h]])</f>
        <v>0</v>
      </c>
      <c r="S698" s="15">
        <f>SUM(Table2[[#This Row],[M3B]],Table2[[#This Row],[M3B_h]])</f>
        <v>0</v>
      </c>
      <c r="T698" s="15">
        <f>SUM(Table2[[#This Row],[M4B]],Table2[[#This Row],[M4B_h]])</f>
        <v>0</v>
      </c>
    </row>
    <row r="699" spans="1:20">
      <c r="A699" s="22" t="str">
        <f>IF(Table2[[#This Row],[TT]]&lt;1,"",COUNT($A$2:$A698)+1)</f>
        <v/>
      </c>
      <c r="B699" s="22" t="str">
        <f>LOWER(SUBSTITUTE(SUBSTITUTE(SUBSTITUTE(SUBSTITUTE(SUBSTITUTE(SUBSTITUTE(SUBSTITUTE(SUBSTITUTE(Table2[[#This Row],[NAMA BARANG]]," ",""),"""",""),"-",""),"/",""),"(",""),")",""),"&amp;",""),",",""))</f>
        <v>bptizotg31763biasa</v>
      </c>
      <c r="C699" s="17" t="s">
        <v>3103</v>
      </c>
      <c r="E699" s="66" t="s">
        <v>2626</v>
      </c>
      <c r="F699" s="86">
        <f>IF(Table2[[#This Row],[M5B]]="",Table2[[#This Row],[M5B_h]],SUM(Table2[[#This Row],[M5B_h]],Table2[[#This Row],[M5B]]))</f>
        <v>0</v>
      </c>
      <c r="G699" s="23"/>
      <c r="H699" s="24" t="str">
        <f>IF(Table2[[#This Row],[M1A]]="","",Table2[[#This Row],[M1A]]-Table2[[#This Row],[AWAL]])</f>
        <v/>
      </c>
      <c r="I699" s="23"/>
      <c r="J699" s="24" t="str">
        <f>IF(Table2[[#This Row],[M2A]]="","",SUM(Table2[[#This Row],[M2A]]-Table2[[#This Row],[M2B_h]]))</f>
        <v/>
      </c>
      <c r="K699" s="23"/>
      <c r="L699" s="24" t="str">
        <f>IF(Table2[[#This Row],[M3A]]="","",SUM(Table2[[#This Row],[M3A]]-Table2[[#This Row],[M3B_h]]))</f>
        <v/>
      </c>
      <c r="M699" s="23"/>
      <c r="N699" s="24" t="str">
        <f>IF(Table2[[#This Row],[M4A]]="","",SUM(Table2[[#This Row],[M4A]]-Table2[[#This Row],[M4B_h]]))</f>
        <v/>
      </c>
      <c r="O699" s="15"/>
      <c r="P699" s="15" t="str">
        <f>IF(Table2[[#This Row],[M5A]]="","",SUM(Table2[[#This Row],[M5A]]-Table2[[#This Row],[M5B_h]]))</f>
        <v/>
      </c>
      <c r="Q699" s="15">
        <f>SUM(Table2[[#This Row],[AWAL]],Table2[[#This Row],[M1B]])</f>
        <v>0</v>
      </c>
      <c r="R699" s="15">
        <f>SUM(Table2[[#This Row],[M2B]],Table2[[#This Row],[M2B_h]])</f>
        <v>0</v>
      </c>
      <c r="S699" s="15">
        <f>SUM(Table2[[#This Row],[M3B]],Table2[[#This Row],[M3B_h]])</f>
        <v>0</v>
      </c>
      <c r="T699" s="15">
        <f>SUM(Table2[[#This Row],[M4B]],Table2[[#This Row],[M4B_h]])</f>
        <v>0</v>
      </c>
    </row>
    <row r="700" spans="1:20">
      <c r="A700" s="22" t="str">
        <f>IF(Table2[[#This Row],[TT]]&lt;1,"",COUNT($A$2:$A699)+1)</f>
        <v/>
      </c>
      <c r="B700" s="22" t="str">
        <f>LOWER(SUBSTITUTE(SUBSTITUTE(SUBSTITUTE(SUBSTITUTE(SUBSTITUTE(SUBSTITUTE(SUBSTITUTE(SUBSTITUTE(Table2[[#This Row],[NAMA BARANG]]," ",""),"""",""),"-",""),"/",""),"(",""),")",""),"&amp;",""),",",""))</f>
        <v>bptizotg31810</v>
      </c>
      <c r="C700" s="17" t="s">
        <v>2936</v>
      </c>
      <c r="E700" s="66" t="s">
        <v>2626</v>
      </c>
      <c r="F700" s="86">
        <f>IF(Table2[[#This Row],[M5B]]="",Table2[[#This Row],[M5B_h]],SUM(Table2[[#This Row],[M5B_h]],Table2[[#This Row],[M5B]]))</f>
        <v>0</v>
      </c>
      <c r="G700" s="23"/>
      <c r="H700" s="24" t="str">
        <f>IF(Table2[[#This Row],[M1A]]="","",Table2[[#This Row],[M1A]]-Table2[[#This Row],[AWAL]])</f>
        <v/>
      </c>
      <c r="I700" s="23"/>
      <c r="J700" s="24" t="str">
        <f>IF(Table2[[#This Row],[M2A]]="","",SUM(Table2[[#This Row],[M2A]]-Table2[[#This Row],[M2B_h]]))</f>
        <v/>
      </c>
      <c r="K700" s="23"/>
      <c r="L700" s="24" t="str">
        <f>IF(Table2[[#This Row],[M3A]]="","",SUM(Table2[[#This Row],[M3A]]-Table2[[#This Row],[M3B_h]]))</f>
        <v/>
      </c>
      <c r="M700" s="23"/>
      <c r="N700" s="24" t="str">
        <f>IF(Table2[[#This Row],[M4A]]="","",SUM(Table2[[#This Row],[M4A]]-Table2[[#This Row],[M4B_h]]))</f>
        <v/>
      </c>
      <c r="O700" s="15"/>
      <c r="P700" s="15" t="str">
        <f>IF(Table2[[#This Row],[M5A]]="","",SUM(Table2[[#This Row],[M5A]]-Table2[[#This Row],[M5B_h]]))</f>
        <v/>
      </c>
      <c r="Q700" s="15">
        <f>SUM(Table2[[#This Row],[AWAL]],Table2[[#This Row],[M1B]])</f>
        <v>0</v>
      </c>
      <c r="R700" s="15">
        <f>SUM(Table2[[#This Row],[M2B]],Table2[[#This Row],[M2B_h]])</f>
        <v>0</v>
      </c>
      <c r="S700" s="15">
        <f>SUM(Table2[[#This Row],[M3B]],Table2[[#This Row],[M3B_h]])</f>
        <v>0</v>
      </c>
      <c r="T700" s="15">
        <f>SUM(Table2[[#This Row],[M4B]],Table2[[#This Row],[M4B_h]])</f>
        <v>0</v>
      </c>
    </row>
    <row r="701" spans="1:20">
      <c r="A701" s="22" t="str">
        <f>IF(Table2[[#This Row],[TT]]&lt;1,"",COUNT($A$2:$A700)+1)</f>
        <v/>
      </c>
      <c r="B701" s="22" t="str">
        <f>LOWER(SUBSTITUTE(SUBSTITUTE(SUBSTITUTE(SUBSTITUTE(SUBSTITUTE(SUBSTITUTE(SUBSTITUTE(SUBSTITUTE(Table2[[#This Row],[NAMA BARANG]]," ",""),"""",""),"-",""),"/",""),"(",""),")",""),"&amp;",""),",",""))</f>
        <v>bptizotg348dfaktur</v>
      </c>
      <c r="C701" s="17" t="s">
        <v>2892</v>
      </c>
      <c r="E701" s="66" t="s">
        <v>2626</v>
      </c>
      <c r="F701" s="86">
        <f>IF(Table2[[#This Row],[M5B]]="",Table2[[#This Row],[M5B_h]],SUM(Table2[[#This Row],[M5B_h]],Table2[[#This Row],[M5B]]))</f>
        <v>0</v>
      </c>
      <c r="G701" s="23"/>
      <c r="H701" s="24" t="str">
        <f>IF(Table2[[#This Row],[M1A]]="","",Table2[[#This Row],[M1A]]-Table2[[#This Row],[AWAL]])</f>
        <v/>
      </c>
      <c r="I701" s="23"/>
      <c r="J701" s="24" t="str">
        <f>IF(Table2[[#This Row],[M2A]]="","",SUM(Table2[[#This Row],[M2A]]-Table2[[#This Row],[M2B_h]]))</f>
        <v/>
      </c>
      <c r="K701" s="23"/>
      <c r="L701" s="24" t="str">
        <f>IF(Table2[[#This Row],[M3A]]="","",SUM(Table2[[#This Row],[M3A]]-Table2[[#This Row],[M3B_h]]))</f>
        <v/>
      </c>
      <c r="M701" s="23"/>
      <c r="N701" s="24" t="str">
        <f>IF(Table2[[#This Row],[M4A]]="","",SUM(Table2[[#This Row],[M4A]]-Table2[[#This Row],[M4B_h]]))</f>
        <v/>
      </c>
      <c r="O701" s="15"/>
      <c r="P701" s="15" t="str">
        <f>IF(Table2[[#This Row],[M5A]]="","",SUM(Table2[[#This Row],[M5A]]-Table2[[#This Row],[M5B_h]]))</f>
        <v/>
      </c>
      <c r="Q701" s="15">
        <f>SUM(Table2[[#This Row],[AWAL]],Table2[[#This Row],[M1B]])</f>
        <v>0</v>
      </c>
      <c r="R701" s="15">
        <f>SUM(Table2[[#This Row],[M2B]],Table2[[#This Row],[M2B_h]])</f>
        <v>0</v>
      </c>
      <c r="S701" s="15">
        <f>SUM(Table2[[#This Row],[M3B]],Table2[[#This Row],[M3B_h]])</f>
        <v>0</v>
      </c>
      <c r="T701" s="15">
        <f>SUM(Table2[[#This Row],[M4B]],Table2[[#This Row],[M4B_h]])</f>
        <v>0</v>
      </c>
    </row>
    <row r="702" spans="1:20">
      <c r="A702" s="12">
        <f>IF(Table2[[#This Row],[TT]]&lt;1,"",COUNT($A$2:$A701)+1)</f>
        <v>545</v>
      </c>
      <c r="B702" s="12" t="str">
        <f>LOWER(SUBSTITUTE(SUBSTITUTE(SUBSTITUTE(SUBSTITUTE(SUBSTITUTE(SUBSTITUTE(SUBSTITUTE(SUBSTITUTE(Table2[[#This Row],[NAMA BARANG]]," ",""),"""",""),"-",""),"/",""),"(",""),")",""),"&amp;",""),",",""))</f>
        <v>bptop5559</v>
      </c>
      <c r="C702" s="18" t="s">
        <v>701</v>
      </c>
      <c r="D702" s="19">
        <v>2</v>
      </c>
      <c r="E702" s="19" t="s">
        <v>702</v>
      </c>
      <c r="F702" s="80">
        <f>IF(Table2[[#This Row],[M5B]]="",Table2[[#This Row],[M5B_h]],SUM(Table2[[#This Row],[M5B_h]],Table2[[#This Row],[M5B]]))</f>
        <v>2</v>
      </c>
      <c r="H702" s="13" t="str">
        <f>IF(Table2[[#This Row],[M1A]]="","",Table2[[#This Row],[M1A]]-Table2[[#This Row],[AWAL]])</f>
        <v/>
      </c>
      <c r="J702" s="13" t="str">
        <f>IF(Table2[[#This Row],[M2A]]="","",SUM(Table2[[#This Row],[M2A]]-Table2[[#This Row],[M2B_h]]))</f>
        <v/>
      </c>
      <c r="L702" s="13" t="str">
        <f>IF(Table2[[#This Row],[M3A]]="","",SUM(Table2[[#This Row],[M3A]]-Table2[[#This Row],[M3B_h]]))</f>
        <v/>
      </c>
      <c r="N702" s="13" t="str">
        <f>IF(Table2[[#This Row],[M4A]]="","",SUM(Table2[[#This Row],[M4A]]-Table2[[#This Row],[M4B_h]]))</f>
        <v/>
      </c>
      <c r="O702" s="15"/>
      <c r="P702" s="15" t="str">
        <f>IF(Table2[[#This Row],[M5A]]="","",SUM(Table2[[#This Row],[M5A]]-Table2[[#This Row],[M5B_h]]))</f>
        <v/>
      </c>
      <c r="Q702" s="15">
        <f>SUM(Table2[[#This Row],[AWAL]],Table2[[#This Row],[M1B]])</f>
        <v>2</v>
      </c>
      <c r="R702" s="15">
        <f>SUM(Table2[[#This Row],[M2B]],Table2[[#This Row],[M2B_h]])</f>
        <v>2</v>
      </c>
      <c r="S702" s="15">
        <f>SUM(Table2[[#This Row],[M3B]],Table2[[#This Row],[M3B_h]])</f>
        <v>2</v>
      </c>
      <c r="T702" s="15">
        <f>SUM(Table2[[#This Row],[M4B]],Table2[[#This Row],[M4B_h]])</f>
        <v>2</v>
      </c>
    </row>
    <row r="703" spans="1:20">
      <c r="A703" s="12">
        <f>IF(Table2[[#This Row],[TT]]&lt;1,"",COUNT($A$2:$A702)+1)</f>
        <v>546</v>
      </c>
      <c r="B703" s="12" t="str">
        <f>LOWER(SUBSTITUTE(SUBSTITUTE(SUBSTITUTE(SUBSTITUTE(SUBSTITUTE(SUBSTITUTE(SUBSTITUTE(SUBSTITUTE(Table2[[#This Row],[NAMA BARANG]]," ",""),"""",""),"-",""),"/",""),"(",""),")",""),"&amp;",""),",",""))</f>
        <v>bptop5559</v>
      </c>
      <c r="C703" s="18" t="s">
        <v>701</v>
      </c>
      <c r="D703" s="19">
        <v>2</v>
      </c>
      <c r="E703" s="19" t="s">
        <v>202</v>
      </c>
      <c r="F703" s="80">
        <f>IF(Table2[[#This Row],[M5B]]="",Table2[[#This Row],[M5B_h]],SUM(Table2[[#This Row],[M5B_h]],Table2[[#This Row],[M5B]]))</f>
        <v>2</v>
      </c>
      <c r="H703" s="13" t="str">
        <f>IF(Table2[[#This Row],[M1A]]="","",Table2[[#This Row],[M1A]]-Table2[[#This Row],[AWAL]])</f>
        <v/>
      </c>
      <c r="J703" s="13" t="str">
        <f>IF(Table2[[#This Row],[M2A]]="","",SUM(Table2[[#This Row],[M2A]]-Table2[[#This Row],[M2B_h]]))</f>
        <v/>
      </c>
      <c r="L703" s="13" t="str">
        <f>IF(Table2[[#This Row],[M3A]]="","",SUM(Table2[[#This Row],[M3A]]-Table2[[#This Row],[M3B_h]]))</f>
        <v/>
      </c>
      <c r="N703" s="13" t="str">
        <f>IF(Table2[[#This Row],[M4A]]="","",SUM(Table2[[#This Row],[M4A]]-Table2[[#This Row],[M4B_h]]))</f>
        <v/>
      </c>
      <c r="O703" s="15"/>
      <c r="P703" s="15" t="str">
        <f>IF(Table2[[#This Row],[M5A]]="","",SUM(Table2[[#This Row],[M5A]]-Table2[[#This Row],[M5B_h]]))</f>
        <v/>
      </c>
      <c r="Q703" s="15">
        <f>SUM(Table2[[#This Row],[AWAL]],Table2[[#This Row],[M1B]])</f>
        <v>2</v>
      </c>
      <c r="R703" s="15">
        <f>SUM(Table2[[#This Row],[M2B]],Table2[[#This Row],[M2B_h]])</f>
        <v>2</v>
      </c>
      <c r="S703" s="15">
        <f>SUM(Table2[[#This Row],[M3B]],Table2[[#This Row],[M3B_h]])</f>
        <v>2</v>
      </c>
      <c r="T703" s="15">
        <f>SUM(Table2[[#This Row],[M4B]],Table2[[#This Row],[M4B_h]])</f>
        <v>2</v>
      </c>
    </row>
    <row r="704" spans="1:20">
      <c r="A704" s="12">
        <f>IF(Table2[[#This Row],[TT]]&lt;1,"",COUNT($A$2:$A703)+1)</f>
        <v>547</v>
      </c>
      <c r="B704" s="12" t="str">
        <f>LOWER(SUBSTITUTE(SUBSTITUTE(SUBSTITUTE(SUBSTITUTE(SUBSTITUTE(SUBSTITUTE(SUBSTITUTE(SUBSTITUTE(Table2[[#This Row],[NAMA BARANG]]," ",""),"""",""),"-",""),"/",""),"(",""),")",""),"&amp;",""),",",""))</f>
        <v>bptrix150</v>
      </c>
      <c r="C704" s="18" t="s">
        <v>703</v>
      </c>
      <c r="D704" s="19">
        <v>2</v>
      </c>
      <c r="E704" s="19" t="s">
        <v>525</v>
      </c>
      <c r="F704" s="80">
        <f>IF(Table2[[#This Row],[M5B]]="",Table2[[#This Row],[M5B_h]],SUM(Table2[[#This Row],[M5B_h]],Table2[[#This Row],[M5B]]))</f>
        <v>2</v>
      </c>
      <c r="H704" s="13" t="str">
        <f>IF(Table2[[#This Row],[M1A]]="","",Table2[[#This Row],[M1A]]-Table2[[#This Row],[AWAL]])</f>
        <v/>
      </c>
      <c r="J704" s="13" t="str">
        <f>IF(Table2[[#This Row],[M2A]]="","",SUM(Table2[[#This Row],[M2A]]-Table2[[#This Row],[M2B_h]]))</f>
        <v/>
      </c>
      <c r="L704" s="13" t="str">
        <f>IF(Table2[[#This Row],[M3A]]="","",SUM(Table2[[#This Row],[M3A]]-Table2[[#This Row],[M3B_h]]))</f>
        <v/>
      </c>
      <c r="N704" s="13" t="str">
        <f>IF(Table2[[#This Row],[M4A]]="","",SUM(Table2[[#This Row],[M4A]]-Table2[[#This Row],[M4B_h]]))</f>
        <v/>
      </c>
      <c r="O704" s="15"/>
      <c r="P704" s="15" t="str">
        <f>IF(Table2[[#This Row],[M5A]]="","",SUM(Table2[[#This Row],[M5A]]-Table2[[#This Row],[M5B_h]]))</f>
        <v/>
      </c>
      <c r="Q704" s="15">
        <f>SUM(Table2[[#This Row],[AWAL]],Table2[[#This Row],[M1B]])</f>
        <v>2</v>
      </c>
      <c r="R704" s="15">
        <f>SUM(Table2[[#This Row],[M2B]],Table2[[#This Row],[M2B_h]])</f>
        <v>2</v>
      </c>
      <c r="S704" s="15">
        <f>SUM(Table2[[#This Row],[M3B]],Table2[[#This Row],[M3B_h]])</f>
        <v>2</v>
      </c>
      <c r="T704" s="15">
        <f>SUM(Table2[[#This Row],[M4B]],Table2[[#This Row],[M4B_h]])</f>
        <v>2</v>
      </c>
    </row>
    <row r="705" spans="1:20">
      <c r="A705" s="12">
        <f>IF(Table2[[#This Row],[TT]]&lt;1,"",COUNT($A$2:$A704)+1)</f>
        <v>548</v>
      </c>
      <c r="B705" s="12" t="str">
        <f>LOWER(SUBSTITUTE(SUBSTITUTE(SUBSTITUTE(SUBSTITUTE(SUBSTITUTE(SUBSTITUTE(SUBSTITUTE(SUBSTITUTE(Table2[[#This Row],[NAMA BARANG]]," ",""),"""",""),"-",""),"/",""),"(",""),")",""),"&amp;",""),",",""))</f>
        <v>bpttsenter6014smurf</v>
      </c>
      <c r="C705" s="18" t="s">
        <v>704</v>
      </c>
      <c r="D705" s="19">
        <v>2</v>
      </c>
      <c r="E705" s="19" t="s">
        <v>79</v>
      </c>
      <c r="F705" s="80">
        <f>IF(Table2[[#This Row],[M5B]]="",Table2[[#This Row],[M5B_h]],SUM(Table2[[#This Row],[M5B_h]],Table2[[#This Row],[M5B]]))</f>
        <v>2</v>
      </c>
      <c r="H705" s="13" t="str">
        <f>IF(Table2[[#This Row],[M1A]]="","",Table2[[#This Row],[M1A]]-Table2[[#This Row],[AWAL]])</f>
        <v/>
      </c>
      <c r="J705" s="13" t="str">
        <f>IF(Table2[[#This Row],[M2A]]="","",SUM(Table2[[#This Row],[M2A]]-Table2[[#This Row],[M2B_h]]))</f>
        <v/>
      </c>
      <c r="L705" s="13" t="str">
        <f>IF(Table2[[#This Row],[M3A]]="","",SUM(Table2[[#This Row],[M3A]]-Table2[[#This Row],[M3B_h]]))</f>
        <v/>
      </c>
      <c r="N705" s="13" t="str">
        <f>IF(Table2[[#This Row],[M4A]]="","",SUM(Table2[[#This Row],[M4A]]-Table2[[#This Row],[M4B_h]]))</f>
        <v/>
      </c>
      <c r="O705" s="15"/>
      <c r="P705" s="15" t="str">
        <f>IF(Table2[[#This Row],[M5A]]="","",SUM(Table2[[#This Row],[M5A]]-Table2[[#This Row],[M5B_h]]))</f>
        <v/>
      </c>
      <c r="Q705" s="15">
        <f>SUM(Table2[[#This Row],[AWAL]],Table2[[#This Row],[M1B]])</f>
        <v>2</v>
      </c>
      <c r="R705" s="15">
        <f>SUM(Table2[[#This Row],[M2B]],Table2[[#This Row],[M2B_h]])</f>
        <v>2</v>
      </c>
      <c r="S705" s="15">
        <f>SUM(Table2[[#This Row],[M3B]],Table2[[#This Row],[M3B_h]])</f>
        <v>2</v>
      </c>
      <c r="T705" s="15">
        <f>SUM(Table2[[#This Row],[M4B]],Table2[[#This Row],[M4B_h]])</f>
        <v>2</v>
      </c>
    </row>
    <row r="706" spans="1:20">
      <c r="A706" s="12">
        <f>IF(Table2[[#This Row],[TT]]&lt;1,"",COUNT($A$2:$A705)+1)</f>
        <v>549</v>
      </c>
      <c r="B706" s="12" t="str">
        <f>LOWER(SUBSTITUTE(SUBSTITUTE(SUBSTITUTE(SUBSTITUTE(SUBSTITUTE(SUBSTITUTE(SUBSTITUTE(SUBSTITUTE(Table2[[#This Row],[NAMA BARANG]]," ",""),"""",""),"-",""),"/",""),"(",""),")",""),"&amp;",""),",",""))</f>
        <v>bptx152</v>
      </c>
      <c r="C706" s="18" t="s">
        <v>705</v>
      </c>
      <c r="D706" s="19">
        <v>2</v>
      </c>
      <c r="E706" s="19" t="s">
        <v>525</v>
      </c>
      <c r="F706" s="80">
        <f>IF(Table2[[#This Row],[M5B]]="",Table2[[#This Row],[M5B_h]],SUM(Table2[[#This Row],[M5B_h]],Table2[[#This Row],[M5B]]))</f>
        <v>2</v>
      </c>
      <c r="H706" s="13" t="str">
        <f>IF(Table2[[#This Row],[M1A]]="","",Table2[[#This Row],[M1A]]-Table2[[#This Row],[AWAL]])</f>
        <v/>
      </c>
      <c r="J706" s="13" t="str">
        <f>IF(Table2[[#This Row],[M2A]]="","",SUM(Table2[[#This Row],[M2A]]-Table2[[#This Row],[M2B_h]]))</f>
        <v/>
      </c>
      <c r="L706" s="13" t="str">
        <f>IF(Table2[[#This Row],[M3A]]="","",SUM(Table2[[#This Row],[M3A]]-Table2[[#This Row],[M3B_h]]))</f>
        <v/>
      </c>
      <c r="N706" s="13" t="str">
        <f>IF(Table2[[#This Row],[M4A]]="","",SUM(Table2[[#This Row],[M4A]]-Table2[[#This Row],[M4B_h]]))</f>
        <v/>
      </c>
      <c r="O706" s="15"/>
      <c r="P706" s="15" t="str">
        <f>IF(Table2[[#This Row],[M5A]]="","",SUM(Table2[[#This Row],[M5A]]-Table2[[#This Row],[M5B_h]]))</f>
        <v/>
      </c>
      <c r="Q706" s="15">
        <f>SUM(Table2[[#This Row],[AWAL]],Table2[[#This Row],[M1B]])</f>
        <v>2</v>
      </c>
      <c r="R706" s="15">
        <f>SUM(Table2[[#This Row],[M2B]],Table2[[#This Row],[M2B_h]])</f>
        <v>2</v>
      </c>
      <c r="S706" s="15">
        <f>SUM(Table2[[#This Row],[M3B]],Table2[[#This Row],[M3B_h]])</f>
        <v>2</v>
      </c>
      <c r="T706" s="15">
        <f>SUM(Table2[[#This Row],[M4B]],Table2[[#This Row],[M4B_h]])</f>
        <v>2</v>
      </c>
    </row>
    <row r="707" spans="1:20">
      <c r="A707" s="12" t="str">
        <f>IF(Table2[[#This Row],[TT]]&lt;1,"",COUNT($A$2:$A706)+1)</f>
        <v/>
      </c>
      <c r="B707" s="12" t="str">
        <f>LOWER(SUBSTITUTE(SUBSTITUTE(SUBSTITUTE(SUBSTITUTE(SUBSTITUTE(SUBSTITUTE(SUBSTITUTE(SUBSTITUTE(Table2[[#This Row],[NAMA BARANG]]," ",""),"""",""),"-",""),"/",""),"(",""),")",""),"&amp;",""),",",""))</f>
        <v>bptylof271fountainmarmer</v>
      </c>
      <c r="C707" s="18" t="s">
        <v>706</v>
      </c>
      <c r="D707" s="19"/>
      <c r="E707" s="19" t="s">
        <v>132</v>
      </c>
      <c r="F707" s="80">
        <f>IF(Table2[[#This Row],[M5B]]="",Table2[[#This Row],[M5B_h]],SUM(Table2[[#This Row],[M5B_h]],Table2[[#This Row],[M5B]]))</f>
        <v>0</v>
      </c>
      <c r="H707" s="13" t="str">
        <f>IF(Table2[[#This Row],[M1A]]="","",Table2[[#This Row],[M1A]]-Table2[[#This Row],[AWAL]])</f>
        <v/>
      </c>
      <c r="J707" s="13" t="str">
        <f>IF(Table2[[#This Row],[M2A]]="","",SUM(Table2[[#This Row],[M2A]]-Table2[[#This Row],[M2B_h]]))</f>
        <v/>
      </c>
      <c r="L707" s="13" t="str">
        <f>IF(Table2[[#This Row],[M3A]]="","",SUM(Table2[[#This Row],[M3A]]-Table2[[#This Row],[M3B_h]]))</f>
        <v/>
      </c>
      <c r="N707" s="13" t="str">
        <f>IF(Table2[[#This Row],[M4A]]="","",SUM(Table2[[#This Row],[M4A]]-Table2[[#This Row],[M4B_h]]))</f>
        <v/>
      </c>
      <c r="O707" s="15"/>
      <c r="P707" s="15" t="str">
        <f>IF(Table2[[#This Row],[M5A]]="","",SUM(Table2[[#This Row],[M5A]]-Table2[[#This Row],[M5B_h]]))</f>
        <v/>
      </c>
      <c r="Q707" s="15">
        <f>SUM(Table2[[#This Row],[AWAL]],Table2[[#This Row],[M1B]])</f>
        <v>0</v>
      </c>
      <c r="R707" s="15">
        <f>SUM(Table2[[#This Row],[M2B]],Table2[[#This Row],[M2B_h]])</f>
        <v>0</v>
      </c>
      <c r="S707" s="15">
        <f>SUM(Table2[[#This Row],[M3B]],Table2[[#This Row],[M3B_h]])</f>
        <v>0</v>
      </c>
      <c r="T707" s="15">
        <f>SUM(Table2[[#This Row],[M4B]],Table2[[#This Row],[M4B_h]])</f>
        <v>0</v>
      </c>
    </row>
    <row r="708" spans="1:20">
      <c r="A708" s="12">
        <f>IF(Table2[[#This Row],[TT]]&lt;1,"",COUNT($A$2:$A707)+1)</f>
        <v>550</v>
      </c>
      <c r="B708" s="12" t="str">
        <f>LOWER(SUBSTITUTE(SUBSTITUTE(SUBSTITUTE(SUBSTITUTE(SUBSTITUTE(SUBSTITUTE(SUBSTITUTE(SUBSTITUTE(Table2[[#This Row],[NAMA BARANG]]," ",""),"""",""),"-",""),"/",""),"(",""),")",""),"&amp;",""),",",""))</f>
        <v>bpusatp</v>
      </c>
      <c r="C708" s="18" t="s">
        <v>707</v>
      </c>
      <c r="D708" s="19">
        <v>4</v>
      </c>
      <c r="E708" s="19" t="s">
        <v>117</v>
      </c>
      <c r="F708" s="80">
        <f>IF(Table2[[#This Row],[M5B]]="",Table2[[#This Row],[M5B_h]],SUM(Table2[[#This Row],[M5B_h]],Table2[[#This Row],[M5B]]))</f>
        <v>4</v>
      </c>
      <c r="H708" s="13" t="str">
        <f>IF(Table2[[#This Row],[M1A]]="","",Table2[[#This Row],[M1A]]-Table2[[#This Row],[AWAL]])</f>
        <v/>
      </c>
      <c r="J708" s="13" t="str">
        <f>IF(Table2[[#This Row],[M2A]]="","",SUM(Table2[[#This Row],[M2A]]-Table2[[#This Row],[M2B_h]]))</f>
        <v/>
      </c>
      <c r="L708" s="13" t="str">
        <f>IF(Table2[[#This Row],[M3A]]="","",SUM(Table2[[#This Row],[M3A]]-Table2[[#This Row],[M3B_h]]))</f>
        <v/>
      </c>
      <c r="N708" s="13" t="str">
        <f>IF(Table2[[#This Row],[M4A]]="","",SUM(Table2[[#This Row],[M4A]]-Table2[[#This Row],[M4B_h]]))</f>
        <v/>
      </c>
      <c r="O708" s="15"/>
      <c r="P708" s="15" t="str">
        <f>IF(Table2[[#This Row],[M5A]]="","",SUM(Table2[[#This Row],[M5A]]-Table2[[#This Row],[M5B_h]]))</f>
        <v/>
      </c>
      <c r="Q708" s="15">
        <f>SUM(Table2[[#This Row],[AWAL]],Table2[[#This Row],[M1B]])</f>
        <v>4</v>
      </c>
      <c r="R708" s="15">
        <f>SUM(Table2[[#This Row],[M2B]],Table2[[#This Row],[M2B_h]])</f>
        <v>4</v>
      </c>
      <c r="S708" s="15">
        <f>SUM(Table2[[#This Row],[M3B]],Table2[[#This Row],[M3B_h]])</f>
        <v>4</v>
      </c>
      <c r="T708" s="15">
        <f>SUM(Table2[[#This Row],[M4B]],Table2[[#This Row],[M4B_h]])</f>
        <v>4</v>
      </c>
    </row>
    <row r="709" spans="1:20">
      <c r="A709" s="73">
        <f>IF(Table2[[#This Row],[TT]]&lt;1,"",COUNT($A$2:$A708)+1)</f>
        <v>551</v>
      </c>
      <c r="B709" s="73" t="str">
        <f>LOWER(SUBSTITUTE(SUBSTITUTE(SUBSTITUTE(SUBSTITUTE(SUBSTITUTE(SUBSTITUTE(SUBSTITUTE(SUBSTITUTE(Table2[[#This Row],[NAMA BARANG]]," ",""),"""",""),"-",""),"/",""),"(",""),")",""),"&amp;",""),",",""))</f>
        <v>bpvancovc559htfaktur</v>
      </c>
      <c r="C709" s="17" t="s">
        <v>4177</v>
      </c>
      <c r="D709" s="75">
        <v>5</v>
      </c>
      <c r="E709" s="76" t="s">
        <v>2626</v>
      </c>
      <c r="F709" s="85">
        <f>IF(Table2[[#This Row],[M5B]]="",Table2[[#This Row],[M5B_h]],SUM(Table2[[#This Row],[M5B_h]],Table2[[#This Row],[M5B]]))</f>
        <v>2</v>
      </c>
      <c r="G709" s="78">
        <v>4</v>
      </c>
      <c r="H709" s="77">
        <f>IF(Table2[[#This Row],[M1A]]="","",Table2[[#This Row],[M1A]]-Table2[[#This Row],[AWAL]])</f>
        <v>-1</v>
      </c>
      <c r="I709" s="78">
        <v>3</v>
      </c>
      <c r="J709" s="77">
        <f>IF(Table2[[#This Row],[M2A]]="","",SUM(Table2[[#This Row],[M2A]]-Table2[[#This Row],[M2B_h]]))</f>
        <v>-1</v>
      </c>
      <c r="K709" s="78"/>
      <c r="L709" s="77" t="str">
        <f>IF(Table2[[#This Row],[M3A]]="","",SUM(Table2[[#This Row],[M3A]]-Table2[[#This Row],[M3B_h]]))</f>
        <v/>
      </c>
      <c r="M709" s="78">
        <v>2</v>
      </c>
      <c r="N709" s="77">
        <f>IF(Table2[[#This Row],[M4A]]="","",SUM(Table2[[#This Row],[M4A]]-Table2[[#This Row],[M4B_h]]))</f>
        <v>-1</v>
      </c>
      <c r="O709" s="15"/>
      <c r="P709" s="15" t="str">
        <f>IF(Table2[[#This Row],[M5A]]="","",SUM(Table2[[#This Row],[M5A]]-Table2[[#This Row],[M5B_h]]))</f>
        <v/>
      </c>
      <c r="Q709" s="15">
        <f>SUM(Table2[[#This Row],[AWAL]],Table2[[#This Row],[M1B]])</f>
        <v>4</v>
      </c>
      <c r="R709" s="15">
        <f>SUM(Table2[[#This Row],[M2B]],Table2[[#This Row],[M2B_h]])</f>
        <v>3</v>
      </c>
      <c r="S709" s="15">
        <f>SUM(Table2[[#This Row],[M3B]],Table2[[#This Row],[M3B_h]])</f>
        <v>3</v>
      </c>
      <c r="T709" s="15">
        <f>SUM(Table2[[#This Row],[M4B]],Table2[[#This Row],[M4B_h]])</f>
        <v>2</v>
      </c>
    </row>
    <row r="710" spans="1:20">
      <c r="A710" s="12">
        <f>IF(Table2[[#This Row],[TT]]&lt;1,"",COUNT($A$2:$A709)+1)</f>
        <v>552</v>
      </c>
      <c r="B710" s="12" t="str">
        <f>LOWER(SUBSTITUTE(SUBSTITUTE(SUBSTITUTE(SUBSTITUTE(SUBSTITUTE(SUBSTITUTE(SUBSTITUTE(SUBSTITUTE(Table2[[#This Row],[NAMA BARANG]]," ",""),"""",""),"-",""),"/",""),"(",""),")",""),"&amp;",""),",",""))</f>
        <v>bpvc529a200vanco</v>
      </c>
      <c r="C710" s="18" t="s">
        <v>708</v>
      </c>
      <c r="D710" s="19">
        <v>6</v>
      </c>
      <c r="E710" s="19" t="s">
        <v>14</v>
      </c>
      <c r="F710" s="80">
        <f>IF(Table2[[#This Row],[M5B]]="",Table2[[#This Row],[M5B_h]],SUM(Table2[[#This Row],[M5B_h]],Table2[[#This Row],[M5B]]))</f>
        <v>1</v>
      </c>
      <c r="H710" s="13" t="str">
        <f>IF(Table2[[#This Row],[M1A]]="","",Table2[[#This Row],[M1A]]-Table2[[#This Row],[AWAL]])</f>
        <v/>
      </c>
      <c r="J710" s="13" t="str">
        <f>IF(Table2[[#This Row],[M2A]]="","",SUM(Table2[[#This Row],[M2A]]-Table2[[#This Row],[M2B_h]]))</f>
        <v/>
      </c>
      <c r="K710" s="13">
        <v>1</v>
      </c>
      <c r="L710" s="13">
        <f>IF(Table2[[#This Row],[M3A]]="","",SUM(Table2[[#This Row],[M3A]]-Table2[[#This Row],[M3B_h]]))</f>
        <v>-5</v>
      </c>
      <c r="N710" s="13" t="str">
        <f>IF(Table2[[#This Row],[M4A]]="","",SUM(Table2[[#This Row],[M4A]]-Table2[[#This Row],[M4B_h]]))</f>
        <v/>
      </c>
      <c r="O710" s="15"/>
      <c r="P710" s="15" t="str">
        <f>IF(Table2[[#This Row],[M5A]]="","",SUM(Table2[[#This Row],[M5A]]-Table2[[#This Row],[M5B_h]]))</f>
        <v/>
      </c>
      <c r="Q710" s="15">
        <f>SUM(Table2[[#This Row],[AWAL]],Table2[[#This Row],[M1B]])</f>
        <v>6</v>
      </c>
      <c r="R710" s="15">
        <f>SUM(Table2[[#This Row],[M2B]],Table2[[#This Row],[M2B_h]])</f>
        <v>6</v>
      </c>
      <c r="S710" s="15">
        <f>SUM(Table2[[#This Row],[M3B]],Table2[[#This Row],[M3B_h]])</f>
        <v>1</v>
      </c>
      <c r="T710" s="15">
        <f>SUM(Table2[[#This Row],[M4B]],Table2[[#This Row],[M4B_h]])</f>
        <v>1</v>
      </c>
    </row>
    <row r="711" spans="1:20">
      <c r="A711" s="12">
        <f>IF(Table2[[#This Row],[TT]]&lt;1,"",COUNT($A$2:$A710)+1)</f>
        <v>553</v>
      </c>
      <c r="B711" s="12" t="str">
        <f>LOWER(SUBSTITUTE(SUBSTITUTE(SUBSTITUTE(SUBSTITUTE(SUBSTITUTE(SUBSTITUTE(SUBSTITUTE(SUBSTITUTE(Table2[[#This Row],[NAMA BARANG]]," ",""),"""",""),"-",""),"/",""),"(",""),")",""),"&amp;",""),",",""))</f>
        <v>bpvc600segiempatbatik</v>
      </c>
      <c r="C711" s="18" t="s">
        <v>709</v>
      </c>
      <c r="D711" s="19">
        <v>2</v>
      </c>
      <c r="E711" s="19" t="s">
        <v>14</v>
      </c>
      <c r="F711" s="80">
        <f>IF(Table2[[#This Row],[M5B]]="",Table2[[#This Row],[M5B_h]],SUM(Table2[[#This Row],[M5B_h]],Table2[[#This Row],[M5B]]))</f>
        <v>2</v>
      </c>
      <c r="H711" s="13" t="str">
        <f>IF(Table2[[#This Row],[M1A]]="","",Table2[[#This Row],[M1A]]-Table2[[#This Row],[AWAL]])</f>
        <v/>
      </c>
      <c r="J711" s="13" t="str">
        <f>IF(Table2[[#This Row],[M2A]]="","",SUM(Table2[[#This Row],[M2A]]-Table2[[#This Row],[M2B_h]]))</f>
        <v/>
      </c>
      <c r="L711" s="13" t="str">
        <f>IF(Table2[[#This Row],[M3A]]="","",SUM(Table2[[#This Row],[M3A]]-Table2[[#This Row],[M3B_h]]))</f>
        <v/>
      </c>
      <c r="N711" s="13" t="str">
        <f>IF(Table2[[#This Row],[M4A]]="","",SUM(Table2[[#This Row],[M4A]]-Table2[[#This Row],[M4B_h]]))</f>
        <v/>
      </c>
      <c r="O711" s="15"/>
      <c r="P711" s="15" t="str">
        <f>IF(Table2[[#This Row],[M5A]]="","",SUM(Table2[[#This Row],[M5A]]-Table2[[#This Row],[M5B_h]]))</f>
        <v/>
      </c>
      <c r="Q711" s="15">
        <f>SUM(Table2[[#This Row],[AWAL]],Table2[[#This Row],[M1B]])</f>
        <v>2</v>
      </c>
      <c r="R711" s="15">
        <f>SUM(Table2[[#This Row],[M2B]],Table2[[#This Row],[M2B_h]])</f>
        <v>2</v>
      </c>
      <c r="S711" s="15">
        <f>SUM(Table2[[#This Row],[M3B]],Table2[[#This Row],[M3B_h]])</f>
        <v>2</v>
      </c>
      <c r="T711" s="15">
        <f>SUM(Table2[[#This Row],[M4B]],Table2[[#This Row],[M4B_h]])</f>
        <v>2</v>
      </c>
    </row>
    <row r="712" spans="1:20">
      <c r="A712" s="12" t="str">
        <f>IF(Table2[[#This Row],[TT]]&lt;1,"",COUNT($A$2:$A711)+1)</f>
        <v/>
      </c>
      <c r="B712" s="12" t="str">
        <f>LOWER(SUBSTITUTE(SUBSTITUTE(SUBSTITUTE(SUBSTITUTE(SUBSTITUTE(SUBSTITUTE(SUBSTITUTE(SUBSTITUTE(Table2[[#This Row],[NAMA BARANG]]," ",""),"""",""),"-",""),"/",""),"(",""),")",""),"&amp;",""),",",""))</f>
        <v>bpvtro213bt21</v>
      </c>
      <c r="C712" s="18" t="s">
        <v>710</v>
      </c>
      <c r="D712" s="19"/>
      <c r="E712" s="19" t="s">
        <v>14</v>
      </c>
      <c r="F712" s="80">
        <f>IF(Table2[[#This Row],[M5B]]="",Table2[[#This Row],[M5B_h]],SUM(Table2[[#This Row],[M5B_h]],Table2[[#This Row],[M5B]]))</f>
        <v>0</v>
      </c>
      <c r="H712" s="13" t="str">
        <f>IF(Table2[[#This Row],[M1A]]="","",Table2[[#This Row],[M1A]]-Table2[[#This Row],[AWAL]])</f>
        <v/>
      </c>
      <c r="J712" s="13" t="str">
        <f>IF(Table2[[#This Row],[M2A]]="","",SUM(Table2[[#This Row],[M2A]]-Table2[[#This Row],[M2B_h]]))</f>
        <v/>
      </c>
      <c r="L712" s="13" t="str">
        <f>IF(Table2[[#This Row],[M3A]]="","",SUM(Table2[[#This Row],[M3A]]-Table2[[#This Row],[M3B_h]]))</f>
        <v/>
      </c>
      <c r="N712" s="13" t="str">
        <f>IF(Table2[[#This Row],[M4A]]="","",SUM(Table2[[#This Row],[M4A]]-Table2[[#This Row],[M4B_h]]))</f>
        <v/>
      </c>
      <c r="O712" s="15"/>
      <c r="P712" s="15" t="str">
        <f>IF(Table2[[#This Row],[M5A]]="","",SUM(Table2[[#This Row],[M5A]]-Table2[[#This Row],[M5B_h]]))</f>
        <v/>
      </c>
      <c r="Q712" s="15">
        <f>SUM(Table2[[#This Row],[AWAL]],Table2[[#This Row],[M1B]])</f>
        <v>0</v>
      </c>
      <c r="R712" s="15">
        <f>SUM(Table2[[#This Row],[M2B]],Table2[[#This Row],[M2B_h]])</f>
        <v>0</v>
      </c>
      <c r="S712" s="15">
        <f>SUM(Table2[[#This Row],[M3B]],Table2[[#This Row],[M3B_h]])</f>
        <v>0</v>
      </c>
      <c r="T712" s="15">
        <f>SUM(Table2[[#This Row],[M4B]],Table2[[#This Row],[M4B_h]])</f>
        <v>0</v>
      </c>
    </row>
    <row r="713" spans="1:20">
      <c r="A713" s="12">
        <f>IF(Table2[[#This Row],[TT]]&lt;1,"",COUNT($A$2:$A712)+1)</f>
        <v>554</v>
      </c>
      <c r="B713" s="12" t="str">
        <f>LOWER(SUBSTITUTE(SUBSTITUTE(SUBSTITUTE(SUBSTITUTE(SUBSTITUTE(SUBSTITUTE(SUBSTITUTE(SUBSTITUTE(Table2[[#This Row],[NAMA BARANG]]," ",""),"""",""),"-",""),"/",""),"(",""),")",""),"&amp;",""),",",""))</f>
        <v>bpvtro220bts</v>
      </c>
      <c r="C713" s="18" t="s">
        <v>711</v>
      </c>
      <c r="D713" s="19">
        <v>5</v>
      </c>
      <c r="E713" s="19" t="s">
        <v>14</v>
      </c>
      <c r="F713" s="80">
        <f>IF(Table2[[#This Row],[M5B]]="",Table2[[#This Row],[M5B_h]],SUM(Table2[[#This Row],[M5B_h]],Table2[[#This Row],[M5B]]))</f>
        <v>5</v>
      </c>
      <c r="H713" s="13" t="str">
        <f>IF(Table2[[#This Row],[M1A]]="","",Table2[[#This Row],[M1A]]-Table2[[#This Row],[AWAL]])</f>
        <v/>
      </c>
      <c r="J713" s="13" t="str">
        <f>IF(Table2[[#This Row],[M2A]]="","",SUM(Table2[[#This Row],[M2A]]-Table2[[#This Row],[M2B_h]]))</f>
        <v/>
      </c>
      <c r="L713" s="13" t="str">
        <f>IF(Table2[[#This Row],[M3A]]="","",SUM(Table2[[#This Row],[M3A]]-Table2[[#This Row],[M3B_h]]))</f>
        <v/>
      </c>
      <c r="N713" s="13" t="str">
        <f>IF(Table2[[#This Row],[M4A]]="","",SUM(Table2[[#This Row],[M4A]]-Table2[[#This Row],[M4B_h]]))</f>
        <v/>
      </c>
      <c r="O713" s="15"/>
      <c r="P713" s="15" t="str">
        <f>IF(Table2[[#This Row],[M5A]]="","",SUM(Table2[[#This Row],[M5A]]-Table2[[#This Row],[M5B_h]]))</f>
        <v/>
      </c>
      <c r="Q713" s="15">
        <f>SUM(Table2[[#This Row],[AWAL]],Table2[[#This Row],[M1B]])</f>
        <v>5</v>
      </c>
      <c r="R713" s="15">
        <f>SUM(Table2[[#This Row],[M2B]],Table2[[#This Row],[M2B_h]])</f>
        <v>5</v>
      </c>
      <c r="S713" s="15">
        <f>SUM(Table2[[#This Row],[M3B]],Table2[[#This Row],[M3B_h]])</f>
        <v>5</v>
      </c>
      <c r="T713" s="15">
        <f>SUM(Table2[[#This Row],[M4B]],Table2[[#This Row],[M4B_h]])</f>
        <v>5</v>
      </c>
    </row>
    <row r="714" spans="1:20">
      <c r="A714" s="12">
        <f>IF(Table2[[#This Row],[TT]]&lt;1,"",COUNT($A$2:$A713)+1)</f>
        <v>555</v>
      </c>
      <c r="B714" s="12" t="str">
        <f>LOWER(SUBSTITUTE(SUBSTITUTE(SUBSTITUTE(SUBSTITUTE(SUBSTITUTE(SUBSTITUTE(SUBSTITUTE(SUBSTITUTE(Table2[[#This Row],[NAMA BARANG]]," ",""),"""",""),"-",""),"/",""),"(",""),")",""),"&amp;",""),",",""))</f>
        <v>bpvtro223bts</v>
      </c>
      <c r="C714" s="18" t="s">
        <v>712</v>
      </c>
      <c r="D714" s="19">
        <v>2</v>
      </c>
      <c r="E714" s="19" t="s">
        <v>14</v>
      </c>
      <c r="F714" s="80">
        <f>IF(Table2[[#This Row],[M5B]]="",Table2[[#This Row],[M5B_h]],SUM(Table2[[#This Row],[M5B_h]],Table2[[#This Row],[M5B]]))</f>
        <v>2</v>
      </c>
      <c r="H714" s="13" t="str">
        <f>IF(Table2[[#This Row],[M1A]]="","",Table2[[#This Row],[M1A]]-Table2[[#This Row],[AWAL]])</f>
        <v/>
      </c>
      <c r="J714" s="13" t="str">
        <f>IF(Table2[[#This Row],[M2A]]="","",SUM(Table2[[#This Row],[M2A]]-Table2[[#This Row],[M2B_h]]))</f>
        <v/>
      </c>
      <c r="L714" s="13" t="str">
        <f>IF(Table2[[#This Row],[M3A]]="","",SUM(Table2[[#This Row],[M3A]]-Table2[[#This Row],[M3B_h]]))</f>
        <v/>
      </c>
      <c r="N714" s="13" t="str">
        <f>IF(Table2[[#This Row],[M4A]]="","",SUM(Table2[[#This Row],[M4A]]-Table2[[#This Row],[M4B_h]]))</f>
        <v/>
      </c>
      <c r="O714" s="15"/>
      <c r="P714" s="15" t="str">
        <f>IF(Table2[[#This Row],[M5A]]="","",SUM(Table2[[#This Row],[M5A]]-Table2[[#This Row],[M5B_h]]))</f>
        <v/>
      </c>
      <c r="Q714" s="15">
        <f>SUM(Table2[[#This Row],[AWAL]],Table2[[#This Row],[M1B]])</f>
        <v>2</v>
      </c>
      <c r="R714" s="15">
        <f>SUM(Table2[[#This Row],[M2B]],Table2[[#This Row],[M2B_h]])</f>
        <v>2</v>
      </c>
      <c r="S714" s="15">
        <f>SUM(Table2[[#This Row],[M3B]],Table2[[#This Row],[M3B_h]])</f>
        <v>2</v>
      </c>
      <c r="T714" s="15">
        <f>SUM(Table2[[#This Row],[M4B]],Table2[[#This Row],[M4B_h]])</f>
        <v>2</v>
      </c>
    </row>
    <row r="715" spans="1:20">
      <c r="A715" s="12">
        <f>IF(Table2[[#This Row],[TT]]&lt;1,"",COUNT($A$2:$A714)+1)</f>
        <v>556</v>
      </c>
      <c r="B715" s="12" t="str">
        <f>LOWER(SUBSTITUTE(SUBSTITUTE(SUBSTITUTE(SUBSTITUTE(SUBSTITUTE(SUBSTITUTE(SUBSTITUTE(SUBSTITUTE(Table2[[#This Row],[NAMA BARANG]]," ",""),"""",""),"-",""),"/",""),"(",""),")",""),"&amp;",""),",",""))</f>
        <v>bpwrgp112s12w</v>
      </c>
      <c r="C715" s="18" t="s">
        <v>713</v>
      </c>
      <c r="D715" s="19">
        <v>1</v>
      </c>
      <c r="E715" s="19" t="s">
        <v>635</v>
      </c>
      <c r="F715" s="80">
        <f>IF(Table2[[#This Row],[M5B]]="",Table2[[#This Row],[M5B_h]],SUM(Table2[[#This Row],[M5B_h]],Table2[[#This Row],[M5B]]))</f>
        <v>1</v>
      </c>
      <c r="H715" s="13" t="str">
        <f>IF(Table2[[#This Row],[M1A]]="","",Table2[[#This Row],[M1A]]-Table2[[#This Row],[AWAL]])</f>
        <v/>
      </c>
      <c r="J715" s="13" t="str">
        <f>IF(Table2[[#This Row],[M2A]]="","",SUM(Table2[[#This Row],[M2A]]-Table2[[#This Row],[M2B_h]]))</f>
        <v/>
      </c>
      <c r="L715" s="13" t="str">
        <f>IF(Table2[[#This Row],[M3A]]="","",SUM(Table2[[#This Row],[M3A]]-Table2[[#This Row],[M3B_h]]))</f>
        <v/>
      </c>
      <c r="N715" s="13" t="str">
        <f>IF(Table2[[#This Row],[M4A]]="","",SUM(Table2[[#This Row],[M4A]]-Table2[[#This Row],[M4B_h]]))</f>
        <v/>
      </c>
      <c r="O715" s="15"/>
      <c r="P715" s="15" t="str">
        <f>IF(Table2[[#This Row],[M5A]]="","",SUM(Table2[[#This Row],[M5A]]-Table2[[#This Row],[M5B_h]]))</f>
        <v/>
      </c>
      <c r="Q715" s="15">
        <f>SUM(Table2[[#This Row],[AWAL]],Table2[[#This Row],[M1B]])</f>
        <v>1</v>
      </c>
      <c r="R715" s="15">
        <f>SUM(Table2[[#This Row],[M2B]],Table2[[#This Row],[M2B_h]])</f>
        <v>1</v>
      </c>
      <c r="S715" s="15">
        <f>SUM(Table2[[#This Row],[M3B]],Table2[[#This Row],[M3B_h]])</f>
        <v>1</v>
      </c>
      <c r="T715" s="15">
        <f>SUM(Table2[[#This Row],[M4B]],Table2[[#This Row],[M4B_h]])</f>
        <v>1</v>
      </c>
    </row>
    <row r="716" spans="1:20">
      <c r="A716" s="12" t="str">
        <f>IF(Table2[[#This Row],[TT]]&lt;1,"",COUNT($A$2:$A715)+1)</f>
        <v/>
      </c>
      <c r="B716" s="12" t="str">
        <f>LOWER(SUBSTITUTE(SUBSTITUTE(SUBSTITUTE(SUBSTITUTE(SUBSTITUTE(SUBSTITUTE(SUBSTITUTE(SUBSTITUTE(Table2[[#This Row],[NAMA BARANG]]," ",""),"""",""),"-",""),"/",""),"(",""),")",""),"&amp;",""),",",""))</f>
        <v>bpxdatam2</v>
      </c>
      <c r="C716" s="18" t="s">
        <v>2649</v>
      </c>
      <c r="D716" s="19"/>
      <c r="E716" s="19" t="s">
        <v>2617</v>
      </c>
      <c r="F716" s="80">
        <f>IF(Table2[[#This Row],[M5B]]="",Table2[[#This Row],[M5B_h]],SUM(Table2[[#This Row],[M5B_h]],Table2[[#This Row],[M5B]]))</f>
        <v>0</v>
      </c>
      <c r="H716" s="13" t="str">
        <f>IF(Table2[[#This Row],[M1A]]="","",Table2[[#This Row],[M1A]]-Table2[[#This Row],[AWAL]])</f>
        <v/>
      </c>
      <c r="J716" s="13" t="str">
        <f>IF(Table2[[#This Row],[M2A]]="","",SUM(Table2[[#This Row],[M2A]]-Table2[[#This Row],[M2B_h]]))</f>
        <v/>
      </c>
      <c r="L716" s="13" t="str">
        <f>IF(Table2[[#This Row],[M3A]]="","",SUM(Table2[[#This Row],[M3A]]-Table2[[#This Row],[M3B_h]]))</f>
        <v/>
      </c>
      <c r="N716" s="13" t="str">
        <f>IF(Table2[[#This Row],[M4A]]="","",SUM(Table2[[#This Row],[M4A]]-Table2[[#This Row],[M4B_h]]))</f>
        <v/>
      </c>
      <c r="O716" s="15"/>
      <c r="P716" s="15" t="str">
        <f>IF(Table2[[#This Row],[M5A]]="","",SUM(Table2[[#This Row],[M5A]]-Table2[[#This Row],[M5B_h]]))</f>
        <v/>
      </c>
      <c r="Q716" s="15">
        <f>SUM(Table2[[#This Row],[AWAL]],Table2[[#This Row],[M1B]])</f>
        <v>0</v>
      </c>
      <c r="R716" s="15">
        <f>SUM(Table2[[#This Row],[M2B]],Table2[[#This Row],[M2B_h]])</f>
        <v>0</v>
      </c>
      <c r="S716" s="15">
        <f>SUM(Table2[[#This Row],[M3B]],Table2[[#This Row],[M3B_h]])</f>
        <v>0</v>
      </c>
      <c r="T716" s="15">
        <f>SUM(Table2[[#This Row],[M4B]],Table2[[#This Row],[M4B_h]])</f>
        <v>0</v>
      </c>
    </row>
    <row r="717" spans="1:20">
      <c r="A717" s="12">
        <f>IF(Table2[[#This Row],[TT]]&lt;1,"",COUNT($A$2:$A716)+1)</f>
        <v>557</v>
      </c>
      <c r="B717" s="12" t="str">
        <f>LOWER(SUBSTITUTE(SUBSTITUTE(SUBSTITUTE(SUBSTITUTE(SUBSTITUTE(SUBSTITUTE(SUBSTITUTE(SUBSTITUTE(Table2[[#This Row],[NAMA BARANG]]," ",""),"""",""),"-",""),"/",""),"(",""),")",""),"&amp;",""),",",""))</f>
        <v>bpxd061h5w+mech</v>
      </c>
      <c r="C717" s="18" t="s">
        <v>714</v>
      </c>
      <c r="D717" s="19">
        <v>1</v>
      </c>
      <c r="E717" s="19" t="s">
        <v>523</v>
      </c>
      <c r="F717" s="80">
        <f>IF(Table2[[#This Row],[M5B]]="",Table2[[#This Row],[M5B_h]],SUM(Table2[[#This Row],[M5B_h]],Table2[[#This Row],[M5B]]))</f>
        <v>1</v>
      </c>
      <c r="H717" s="13" t="str">
        <f>IF(Table2[[#This Row],[M1A]]="","",Table2[[#This Row],[M1A]]-Table2[[#This Row],[AWAL]])</f>
        <v/>
      </c>
      <c r="J717" s="13" t="str">
        <f>IF(Table2[[#This Row],[M2A]]="","",SUM(Table2[[#This Row],[M2A]]-Table2[[#This Row],[M2B_h]]))</f>
        <v/>
      </c>
      <c r="L717" s="13" t="str">
        <f>IF(Table2[[#This Row],[M3A]]="","",SUM(Table2[[#This Row],[M3A]]-Table2[[#This Row],[M3B_h]]))</f>
        <v/>
      </c>
      <c r="N717" s="13" t="str">
        <f>IF(Table2[[#This Row],[M4A]]="","",SUM(Table2[[#This Row],[M4A]]-Table2[[#This Row],[M4B_h]]))</f>
        <v/>
      </c>
      <c r="O717" s="15"/>
      <c r="P717" s="15" t="str">
        <f>IF(Table2[[#This Row],[M5A]]="","",SUM(Table2[[#This Row],[M5A]]-Table2[[#This Row],[M5B_h]]))</f>
        <v/>
      </c>
      <c r="Q717" s="15">
        <f>SUM(Table2[[#This Row],[AWAL]],Table2[[#This Row],[M1B]])</f>
        <v>1</v>
      </c>
      <c r="R717" s="15">
        <f>SUM(Table2[[#This Row],[M2B]],Table2[[#This Row],[M2B_h]])</f>
        <v>1</v>
      </c>
      <c r="S717" s="15">
        <f>SUM(Table2[[#This Row],[M3B]],Table2[[#This Row],[M3B_h]])</f>
        <v>1</v>
      </c>
      <c r="T717" s="15">
        <f>SUM(Table2[[#This Row],[M4B]],Table2[[#This Row],[M4B_h]])</f>
        <v>1</v>
      </c>
    </row>
    <row r="718" spans="1:20">
      <c r="A718" s="12">
        <f>IF(Table2[[#This Row],[TT]]&lt;1,"",COUNT($A$2:$A717)+1)</f>
        <v>558</v>
      </c>
      <c r="B718" s="12" t="str">
        <f>LOWER(SUBSTITUTE(SUBSTITUTE(SUBSTITUTE(SUBSTITUTE(SUBSTITUTE(SUBSTITUTE(SUBSTITUTE(SUBSTITUTE(Table2[[#This Row],[NAMA BARANG]]," ",""),"""",""),"-",""),"/",""),"(",""),")",""),"&amp;",""),",",""))</f>
        <v>bpxd070b103w</v>
      </c>
      <c r="C718" s="18" t="s">
        <v>715</v>
      </c>
      <c r="D718" s="19">
        <v>3</v>
      </c>
      <c r="E718" s="19" t="s">
        <v>14</v>
      </c>
      <c r="F718" s="80">
        <f>IF(Table2[[#This Row],[M5B]]="",Table2[[#This Row],[M5B_h]],SUM(Table2[[#This Row],[M5B_h]],Table2[[#This Row],[M5B]]))</f>
        <v>3</v>
      </c>
      <c r="H718" s="13" t="str">
        <f>IF(Table2[[#This Row],[M1A]]="","",Table2[[#This Row],[M1A]]-Table2[[#This Row],[AWAL]])</f>
        <v/>
      </c>
      <c r="J718" s="13" t="str">
        <f>IF(Table2[[#This Row],[M2A]]="","",SUM(Table2[[#This Row],[M2A]]-Table2[[#This Row],[M2B_h]]))</f>
        <v/>
      </c>
      <c r="L718" s="13" t="str">
        <f>IF(Table2[[#This Row],[M3A]]="","",SUM(Table2[[#This Row],[M3A]]-Table2[[#This Row],[M3B_h]]))</f>
        <v/>
      </c>
      <c r="N718" s="13" t="str">
        <f>IF(Table2[[#This Row],[M4A]]="","",SUM(Table2[[#This Row],[M4A]]-Table2[[#This Row],[M4B_h]]))</f>
        <v/>
      </c>
      <c r="O718" s="15"/>
      <c r="P718" s="15" t="str">
        <f>IF(Table2[[#This Row],[M5A]]="","",SUM(Table2[[#This Row],[M5A]]-Table2[[#This Row],[M5B_h]]))</f>
        <v/>
      </c>
      <c r="Q718" s="15">
        <f>SUM(Table2[[#This Row],[AWAL]],Table2[[#This Row],[M1B]])</f>
        <v>3</v>
      </c>
      <c r="R718" s="15">
        <f>SUM(Table2[[#This Row],[M2B]],Table2[[#This Row],[M2B_h]])</f>
        <v>3</v>
      </c>
      <c r="S718" s="15">
        <f>SUM(Table2[[#This Row],[M3B]],Table2[[#This Row],[M3B_h]])</f>
        <v>3</v>
      </c>
      <c r="T718" s="15">
        <f>SUM(Table2[[#This Row],[M4B]],Table2[[#This Row],[M4B_h]])</f>
        <v>3</v>
      </c>
    </row>
    <row r="719" spans="1:20">
      <c r="A719" s="12">
        <f>IF(Table2[[#This Row],[TT]]&lt;1,"",COUNT($A$2:$A718)+1)</f>
        <v>559</v>
      </c>
      <c r="B719" s="12" t="str">
        <f>LOWER(SUBSTITUTE(SUBSTITUTE(SUBSTITUTE(SUBSTITUTE(SUBSTITUTE(SUBSTITUTE(SUBSTITUTE(SUBSTITUTE(Table2[[#This Row],[NAMA BARANG]]," ",""),"""",""),"-",""),"/",""),"(",""),")",""),"&amp;",""),",",""))</f>
        <v>bpxdm3017</v>
      </c>
      <c r="C719" s="18" t="s">
        <v>716</v>
      </c>
      <c r="D719" s="19">
        <v>2</v>
      </c>
      <c r="E719" s="19" t="s">
        <v>14</v>
      </c>
      <c r="F719" s="80">
        <f>IF(Table2[[#This Row],[M5B]]="",Table2[[#This Row],[M5B_h]],SUM(Table2[[#This Row],[M5B_h]],Table2[[#This Row],[M5B]]))</f>
        <v>2</v>
      </c>
      <c r="H719" s="13" t="str">
        <f>IF(Table2[[#This Row],[M1A]]="","",Table2[[#This Row],[M1A]]-Table2[[#This Row],[AWAL]])</f>
        <v/>
      </c>
      <c r="J719" s="13" t="str">
        <f>IF(Table2[[#This Row],[M2A]]="","",SUM(Table2[[#This Row],[M2A]]-Table2[[#This Row],[M2B_h]]))</f>
        <v/>
      </c>
      <c r="L719" s="13" t="str">
        <f>IF(Table2[[#This Row],[M3A]]="","",SUM(Table2[[#This Row],[M3A]]-Table2[[#This Row],[M3B_h]]))</f>
        <v/>
      </c>
      <c r="N719" s="13" t="str">
        <f>IF(Table2[[#This Row],[M4A]]="","",SUM(Table2[[#This Row],[M4A]]-Table2[[#This Row],[M4B_h]]))</f>
        <v/>
      </c>
      <c r="O719" s="15"/>
      <c r="P719" s="15" t="str">
        <f>IF(Table2[[#This Row],[M5A]]="","",SUM(Table2[[#This Row],[M5A]]-Table2[[#This Row],[M5B_h]]))</f>
        <v/>
      </c>
      <c r="Q719" s="15">
        <f>SUM(Table2[[#This Row],[AWAL]],Table2[[#This Row],[M1B]])</f>
        <v>2</v>
      </c>
      <c r="R719" s="15">
        <f>SUM(Table2[[#This Row],[M2B]],Table2[[#This Row],[M2B_h]])</f>
        <v>2</v>
      </c>
      <c r="S719" s="15">
        <f>SUM(Table2[[#This Row],[M3B]],Table2[[#This Row],[M3B_h]])</f>
        <v>2</v>
      </c>
      <c r="T719" s="15">
        <f>SUM(Table2[[#This Row],[M4B]],Table2[[#This Row],[M4B_h]])</f>
        <v>2</v>
      </c>
    </row>
    <row r="720" spans="1:20">
      <c r="A720" s="12">
        <f>IF(Table2[[#This Row],[TT]]&lt;1,"",COUNT($A$2:$A719)+1)</f>
        <v>560</v>
      </c>
      <c r="B720" s="12" t="str">
        <f>LOWER(SUBSTITUTE(SUBSTITUTE(SUBSTITUTE(SUBSTITUTE(SUBSTITUTE(SUBSTITUTE(SUBSTITUTE(SUBSTITUTE(Table2[[#This Row],[NAMA BARANG]]," ",""),"""",""),"-",""),"/",""),"(",""),")",""),"&amp;",""),",",""))</f>
        <v>bpxdm3155</v>
      </c>
      <c r="C720" s="18" t="s">
        <v>717</v>
      </c>
      <c r="D720" s="19">
        <v>2</v>
      </c>
      <c r="E720" s="19" t="s">
        <v>14</v>
      </c>
      <c r="F720" s="80">
        <f>IF(Table2[[#This Row],[M5B]]="",Table2[[#This Row],[M5B_h]],SUM(Table2[[#This Row],[M5B_h]],Table2[[#This Row],[M5B]]))</f>
        <v>2</v>
      </c>
      <c r="H720" s="13" t="str">
        <f>IF(Table2[[#This Row],[M1A]]="","",Table2[[#This Row],[M1A]]-Table2[[#This Row],[AWAL]])</f>
        <v/>
      </c>
      <c r="J720" s="13" t="str">
        <f>IF(Table2[[#This Row],[M2A]]="","",SUM(Table2[[#This Row],[M2A]]-Table2[[#This Row],[M2B_h]]))</f>
        <v/>
      </c>
      <c r="L720" s="13" t="str">
        <f>IF(Table2[[#This Row],[M3A]]="","",SUM(Table2[[#This Row],[M3A]]-Table2[[#This Row],[M3B_h]]))</f>
        <v/>
      </c>
      <c r="N720" s="13" t="str">
        <f>IF(Table2[[#This Row],[M4A]]="","",SUM(Table2[[#This Row],[M4A]]-Table2[[#This Row],[M4B_h]]))</f>
        <v/>
      </c>
      <c r="O720" s="15"/>
      <c r="P720" s="15" t="str">
        <f>IF(Table2[[#This Row],[M5A]]="","",SUM(Table2[[#This Row],[M5A]]-Table2[[#This Row],[M5B_h]]))</f>
        <v/>
      </c>
      <c r="Q720" s="15">
        <f>SUM(Table2[[#This Row],[AWAL]],Table2[[#This Row],[M1B]])</f>
        <v>2</v>
      </c>
      <c r="R720" s="15">
        <f>SUM(Table2[[#This Row],[M2B]],Table2[[#This Row],[M2B_h]])</f>
        <v>2</v>
      </c>
      <c r="S720" s="15">
        <f>SUM(Table2[[#This Row],[M3B]],Table2[[#This Row],[M3B_h]])</f>
        <v>2</v>
      </c>
      <c r="T720" s="15">
        <f>SUM(Table2[[#This Row],[M4B]],Table2[[#This Row],[M4B_h]])</f>
        <v>2</v>
      </c>
    </row>
    <row r="721" spans="1:20">
      <c r="A721" s="12">
        <f>IF(Table2[[#This Row],[TT]]&lt;1,"",COUNT($A$2:$A720)+1)</f>
        <v>561</v>
      </c>
      <c r="B721" s="12" t="str">
        <f>LOWER(SUBSTITUTE(SUBSTITUTE(SUBSTITUTE(SUBSTITUTE(SUBSTITUTE(SUBSTITUTE(SUBSTITUTE(SUBSTITUTE(Table2[[#This Row],[NAMA BARANG]]," ",""),"""",""),"-",""),"/",""),"(",""),")",""),"&amp;",""),",",""))</f>
        <v>bpxdm860</v>
      </c>
      <c r="C721" s="18" t="s">
        <v>718</v>
      </c>
      <c r="D721" s="19">
        <v>1</v>
      </c>
      <c r="E721" s="19" t="s">
        <v>32</v>
      </c>
      <c r="F721" s="80">
        <f>IF(Table2[[#This Row],[M5B]]="",Table2[[#This Row],[M5B_h]],SUM(Table2[[#This Row],[M5B_h]],Table2[[#This Row],[M5B]]))</f>
        <v>1</v>
      </c>
      <c r="H721" s="13" t="str">
        <f>IF(Table2[[#This Row],[M1A]]="","",Table2[[#This Row],[M1A]]-Table2[[#This Row],[AWAL]])</f>
        <v/>
      </c>
      <c r="J721" s="13" t="str">
        <f>IF(Table2[[#This Row],[M2A]]="","",SUM(Table2[[#This Row],[M2A]]-Table2[[#This Row],[M2B_h]]))</f>
        <v/>
      </c>
      <c r="L721" s="13" t="str">
        <f>IF(Table2[[#This Row],[M3A]]="","",SUM(Table2[[#This Row],[M3A]]-Table2[[#This Row],[M3B_h]]))</f>
        <v/>
      </c>
      <c r="N721" s="13" t="str">
        <f>IF(Table2[[#This Row],[M4A]]="","",SUM(Table2[[#This Row],[M4A]]-Table2[[#This Row],[M4B_h]]))</f>
        <v/>
      </c>
      <c r="O721" s="15"/>
      <c r="P721" s="15" t="str">
        <f>IF(Table2[[#This Row],[M5A]]="","",SUM(Table2[[#This Row],[M5A]]-Table2[[#This Row],[M5B_h]]))</f>
        <v/>
      </c>
      <c r="Q721" s="15">
        <f>SUM(Table2[[#This Row],[AWAL]],Table2[[#This Row],[M1B]])</f>
        <v>1</v>
      </c>
      <c r="R721" s="15">
        <f>SUM(Table2[[#This Row],[M2B]],Table2[[#This Row],[M2B_h]])</f>
        <v>1</v>
      </c>
      <c r="S721" s="15">
        <f>SUM(Table2[[#This Row],[M3B]],Table2[[#This Row],[M3B_h]])</f>
        <v>1</v>
      </c>
      <c r="T721" s="15">
        <f>SUM(Table2[[#This Row],[M4B]],Table2[[#This Row],[M4B_h]])</f>
        <v>1</v>
      </c>
    </row>
    <row r="722" spans="1:20">
      <c r="A722" s="12">
        <f>IF(Table2[[#This Row],[TT]]&lt;1,"",COUNT($A$2:$A721)+1)</f>
        <v>562</v>
      </c>
      <c r="B722" s="12" t="str">
        <f>LOWER(SUBSTITUTE(SUBSTITUTE(SUBSTITUTE(SUBSTITUTE(SUBSTITUTE(SUBSTITUTE(SUBSTITUTE(SUBSTITUTE(Table2[[#This Row],[NAMA BARANG]]," ",""),"""",""),"-",""),"/",""),"(",""),")",""),"&amp;",""),",",""))</f>
        <v>bpxdmfancy3124131251</v>
      </c>
      <c r="C722" s="18" t="s">
        <v>719</v>
      </c>
      <c r="D722" s="19">
        <v>2</v>
      </c>
      <c r="E722" s="19" t="s">
        <v>642</v>
      </c>
      <c r="F722" s="80">
        <f>IF(Table2[[#This Row],[M5B]]="",Table2[[#This Row],[M5B_h]],SUM(Table2[[#This Row],[M5B_h]],Table2[[#This Row],[M5B]]))</f>
        <v>2</v>
      </c>
      <c r="H722" s="13" t="str">
        <f>IF(Table2[[#This Row],[M1A]]="","",Table2[[#This Row],[M1A]]-Table2[[#This Row],[AWAL]])</f>
        <v/>
      </c>
      <c r="J722" s="13" t="str">
        <f>IF(Table2[[#This Row],[M2A]]="","",SUM(Table2[[#This Row],[M2A]]-Table2[[#This Row],[M2B_h]]))</f>
        <v/>
      </c>
      <c r="L722" s="13" t="str">
        <f>IF(Table2[[#This Row],[M3A]]="","",SUM(Table2[[#This Row],[M3A]]-Table2[[#This Row],[M3B_h]]))</f>
        <v/>
      </c>
      <c r="N722" s="13" t="str">
        <f>IF(Table2[[#This Row],[M4A]]="","",SUM(Table2[[#This Row],[M4A]]-Table2[[#This Row],[M4B_h]]))</f>
        <v/>
      </c>
      <c r="O722" s="15"/>
      <c r="P722" s="15" t="str">
        <f>IF(Table2[[#This Row],[M5A]]="","",SUM(Table2[[#This Row],[M5A]]-Table2[[#This Row],[M5B_h]]))</f>
        <v/>
      </c>
      <c r="Q722" s="15">
        <f>SUM(Table2[[#This Row],[AWAL]],Table2[[#This Row],[M1B]])</f>
        <v>2</v>
      </c>
      <c r="R722" s="15">
        <f>SUM(Table2[[#This Row],[M2B]],Table2[[#This Row],[M2B_h]])</f>
        <v>2</v>
      </c>
      <c r="S722" s="15">
        <f>SUM(Table2[[#This Row],[M3B]],Table2[[#This Row],[M3B_h]])</f>
        <v>2</v>
      </c>
      <c r="T722" s="15">
        <f>SUM(Table2[[#This Row],[M4B]],Table2[[#This Row],[M4B_h]])</f>
        <v>2</v>
      </c>
    </row>
    <row r="723" spans="1:20">
      <c r="A723" s="12">
        <f>IF(Table2[[#This Row],[TT]]&lt;1,"",COUNT($A$2:$A722)+1)</f>
        <v>563</v>
      </c>
      <c r="B723" s="12" t="str">
        <f>LOWER(SUBSTITUTE(SUBSTITUTE(SUBSTITUTE(SUBSTITUTE(SUBSTITUTE(SUBSTITUTE(SUBSTITUTE(SUBSTITUTE(Table2[[#This Row],[NAMA BARANG]]," ",""),"""",""),"-",""),"/",""),"(",""),")",""),"&amp;",""),",",""))</f>
        <v>bpxdmfancy3126</v>
      </c>
      <c r="C723" s="18" t="s">
        <v>720</v>
      </c>
      <c r="D723" s="19">
        <v>3</v>
      </c>
      <c r="E723" s="19" t="s">
        <v>642</v>
      </c>
      <c r="F723" s="80">
        <f>IF(Table2[[#This Row],[M5B]]="",Table2[[#This Row],[M5B_h]],SUM(Table2[[#This Row],[M5B_h]],Table2[[#This Row],[M5B]]))</f>
        <v>3</v>
      </c>
      <c r="H723" s="13" t="str">
        <f>IF(Table2[[#This Row],[M1A]]="","",Table2[[#This Row],[M1A]]-Table2[[#This Row],[AWAL]])</f>
        <v/>
      </c>
      <c r="J723" s="13" t="str">
        <f>IF(Table2[[#This Row],[M2A]]="","",SUM(Table2[[#This Row],[M2A]]-Table2[[#This Row],[M2B_h]]))</f>
        <v/>
      </c>
      <c r="L723" s="13" t="str">
        <f>IF(Table2[[#This Row],[M3A]]="","",SUM(Table2[[#This Row],[M3A]]-Table2[[#This Row],[M3B_h]]))</f>
        <v/>
      </c>
      <c r="N723" s="13" t="str">
        <f>IF(Table2[[#This Row],[M4A]]="","",SUM(Table2[[#This Row],[M4A]]-Table2[[#This Row],[M4B_h]]))</f>
        <v/>
      </c>
      <c r="O723" s="15"/>
      <c r="P723" s="15" t="str">
        <f>IF(Table2[[#This Row],[M5A]]="","",SUM(Table2[[#This Row],[M5A]]-Table2[[#This Row],[M5B_h]]))</f>
        <v/>
      </c>
      <c r="Q723" s="15">
        <f>SUM(Table2[[#This Row],[AWAL]],Table2[[#This Row],[M1B]])</f>
        <v>3</v>
      </c>
      <c r="R723" s="15">
        <f>SUM(Table2[[#This Row],[M2B]],Table2[[#This Row],[M2B_h]])</f>
        <v>3</v>
      </c>
      <c r="S723" s="15">
        <f>SUM(Table2[[#This Row],[M3B]],Table2[[#This Row],[M3B_h]])</f>
        <v>3</v>
      </c>
      <c r="T723" s="15">
        <f>SUM(Table2[[#This Row],[M4B]],Table2[[#This Row],[M4B_h]])</f>
        <v>3</v>
      </c>
    </row>
    <row r="724" spans="1:20">
      <c r="A724" s="12">
        <f>IF(Table2[[#This Row],[TT]]&lt;1,"",COUNT($A$2:$A723)+1)</f>
        <v>564</v>
      </c>
      <c r="B724" s="12" t="str">
        <f>LOWER(SUBSTITUTE(SUBSTITUTE(SUBSTITUTE(SUBSTITUTE(SUBSTITUTE(SUBSTITUTE(SUBSTITUTE(SUBSTITUTE(Table2[[#This Row],[NAMA BARANG]]," ",""),"""",""),"-",""),"/",""),"(",""),")",""),"&amp;",""),",",""))</f>
        <v>bpxdmgp.851</v>
      </c>
      <c r="C724" s="18" t="s">
        <v>721</v>
      </c>
      <c r="D724" s="19">
        <v>1</v>
      </c>
      <c r="E724" s="19" t="s">
        <v>32</v>
      </c>
      <c r="F724" s="80">
        <f>IF(Table2[[#This Row],[M5B]]="",Table2[[#This Row],[M5B_h]],SUM(Table2[[#This Row],[M5B_h]],Table2[[#This Row],[M5B]]))</f>
        <v>1</v>
      </c>
      <c r="H724" s="13" t="str">
        <f>IF(Table2[[#This Row],[M1A]]="","",Table2[[#This Row],[M1A]]-Table2[[#This Row],[AWAL]])</f>
        <v/>
      </c>
      <c r="J724" s="13" t="str">
        <f>IF(Table2[[#This Row],[M2A]]="","",SUM(Table2[[#This Row],[M2A]]-Table2[[#This Row],[M2B_h]]))</f>
        <v/>
      </c>
      <c r="L724" s="13" t="str">
        <f>IF(Table2[[#This Row],[M3A]]="","",SUM(Table2[[#This Row],[M3A]]-Table2[[#This Row],[M3B_h]]))</f>
        <v/>
      </c>
      <c r="N724" s="13" t="str">
        <f>IF(Table2[[#This Row],[M4A]]="","",SUM(Table2[[#This Row],[M4A]]-Table2[[#This Row],[M4B_h]]))</f>
        <v/>
      </c>
      <c r="O724" s="15"/>
      <c r="P724" s="15" t="str">
        <f>IF(Table2[[#This Row],[M5A]]="","",SUM(Table2[[#This Row],[M5A]]-Table2[[#This Row],[M5B_h]]))</f>
        <v/>
      </c>
      <c r="Q724" s="15">
        <f>SUM(Table2[[#This Row],[AWAL]],Table2[[#This Row],[M1B]])</f>
        <v>1</v>
      </c>
      <c r="R724" s="15">
        <f>SUM(Table2[[#This Row],[M2B]],Table2[[#This Row],[M2B_h]])</f>
        <v>1</v>
      </c>
      <c r="S724" s="15">
        <f>SUM(Table2[[#This Row],[M3B]],Table2[[#This Row],[M3B_h]])</f>
        <v>1</v>
      </c>
      <c r="T724" s="15">
        <f>SUM(Table2[[#This Row],[M4B]],Table2[[#This Row],[M4B_h]])</f>
        <v>1</v>
      </c>
    </row>
    <row r="725" spans="1:20">
      <c r="A725" s="12">
        <f>IF(Table2[[#This Row],[TT]]&lt;1,"",COUNT($A$2:$A724)+1)</f>
        <v>565</v>
      </c>
      <c r="B725" s="12" t="str">
        <f>LOWER(SUBSTITUTE(SUBSTITUTE(SUBSTITUTE(SUBSTITUTE(SUBSTITUTE(SUBSTITUTE(SUBSTITUTE(SUBSTITUTE(Table2[[#This Row],[NAMA BARANG]]," ",""),"""",""),"-",""),"/",""),"(",""),")",""),"&amp;",""),",",""))</f>
        <v>bpxdmp213</v>
      </c>
      <c r="C725" s="18" t="s">
        <v>722</v>
      </c>
      <c r="D725" s="19">
        <v>1</v>
      </c>
      <c r="E725" s="19" t="s">
        <v>14</v>
      </c>
      <c r="F725" s="80">
        <f>IF(Table2[[#This Row],[M5B]]="",Table2[[#This Row],[M5B_h]],SUM(Table2[[#This Row],[M5B_h]],Table2[[#This Row],[M5B]]))</f>
        <v>1</v>
      </c>
      <c r="H725" s="13" t="str">
        <f>IF(Table2[[#This Row],[M1A]]="","",Table2[[#This Row],[M1A]]-Table2[[#This Row],[AWAL]])</f>
        <v/>
      </c>
      <c r="J725" s="13" t="str">
        <f>IF(Table2[[#This Row],[M2A]]="","",SUM(Table2[[#This Row],[M2A]]-Table2[[#This Row],[M2B_h]]))</f>
        <v/>
      </c>
      <c r="L725" s="13" t="str">
        <f>IF(Table2[[#This Row],[M3A]]="","",SUM(Table2[[#This Row],[M3A]]-Table2[[#This Row],[M3B_h]]))</f>
        <v/>
      </c>
      <c r="N725" s="13" t="str">
        <f>IF(Table2[[#This Row],[M4A]]="","",SUM(Table2[[#This Row],[M4A]]-Table2[[#This Row],[M4B_h]]))</f>
        <v/>
      </c>
      <c r="O725" s="15"/>
      <c r="P725" s="15" t="str">
        <f>IF(Table2[[#This Row],[M5A]]="","",SUM(Table2[[#This Row],[M5A]]-Table2[[#This Row],[M5B_h]]))</f>
        <v/>
      </c>
      <c r="Q725" s="15">
        <f>SUM(Table2[[#This Row],[AWAL]],Table2[[#This Row],[M1B]])</f>
        <v>1</v>
      </c>
      <c r="R725" s="15">
        <f>SUM(Table2[[#This Row],[M2B]],Table2[[#This Row],[M2B_h]])</f>
        <v>1</v>
      </c>
      <c r="S725" s="15">
        <f>SUM(Table2[[#This Row],[M3B]],Table2[[#This Row],[M3B_h]])</f>
        <v>1</v>
      </c>
      <c r="T725" s="15">
        <f>SUM(Table2[[#This Row],[M4B]],Table2[[#This Row],[M4B_h]])</f>
        <v>1</v>
      </c>
    </row>
    <row r="726" spans="1:20">
      <c r="A726" s="12">
        <f>IF(Table2[[#This Row],[TT]]&lt;1,"",COUNT($A$2:$A725)+1)</f>
        <v>566</v>
      </c>
      <c r="B726" s="12" t="str">
        <f>LOWER(SUBSTITUTE(SUBSTITUTE(SUBSTITUTE(SUBSTITUTE(SUBSTITUTE(SUBSTITUTE(SUBSTITUTE(SUBSTITUTE(Table2[[#This Row],[NAMA BARANG]]," ",""),"""",""),"-",""),"/",""),"(",""),")",""),"&amp;",""),",",""))</f>
        <v>bpyl1000hkpanjang1x48</v>
      </c>
      <c r="C726" s="18" t="s">
        <v>723</v>
      </c>
      <c r="D726" s="19">
        <v>1</v>
      </c>
      <c r="E726" s="19" t="s">
        <v>67</v>
      </c>
      <c r="F726" s="80">
        <f>IF(Table2[[#This Row],[M5B]]="",Table2[[#This Row],[M5B_h]],SUM(Table2[[#This Row],[M5B_h]],Table2[[#This Row],[M5B]]))</f>
        <v>1</v>
      </c>
      <c r="H726" s="13" t="str">
        <f>IF(Table2[[#This Row],[M1A]]="","",Table2[[#This Row],[M1A]]-Table2[[#This Row],[AWAL]])</f>
        <v/>
      </c>
      <c r="J726" s="13" t="str">
        <f>IF(Table2[[#This Row],[M2A]]="","",SUM(Table2[[#This Row],[M2A]]-Table2[[#This Row],[M2B_h]]))</f>
        <v/>
      </c>
      <c r="L726" s="13" t="str">
        <f>IF(Table2[[#This Row],[M3A]]="","",SUM(Table2[[#This Row],[M3A]]-Table2[[#This Row],[M3B_h]]))</f>
        <v/>
      </c>
      <c r="N726" s="13" t="str">
        <f>IF(Table2[[#This Row],[M4A]]="","",SUM(Table2[[#This Row],[M4A]]-Table2[[#This Row],[M4B_h]]))</f>
        <v/>
      </c>
      <c r="O726" s="15"/>
      <c r="P726" s="15" t="str">
        <f>IF(Table2[[#This Row],[M5A]]="","",SUM(Table2[[#This Row],[M5A]]-Table2[[#This Row],[M5B_h]]))</f>
        <v/>
      </c>
      <c r="Q726" s="15">
        <f>SUM(Table2[[#This Row],[AWAL]],Table2[[#This Row],[M1B]])</f>
        <v>1</v>
      </c>
      <c r="R726" s="15">
        <f>SUM(Table2[[#This Row],[M2B]],Table2[[#This Row],[M2B_h]])</f>
        <v>1</v>
      </c>
      <c r="S726" s="15">
        <f>SUM(Table2[[#This Row],[M3B]],Table2[[#This Row],[M3B_h]])</f>
        <v>1</v>
      </c>
      <c r="T726" s="15">
        <f>SUM(Table2[[#This Row],[M4B]],Table2[[#This Row],[M4B_h]])</f>
        <v>1</v>
      </c>
    </row>
    <row r="727" spans="1:20">
      <c r="A727" s="12" t="str">
        <f>IF(Table2[[#This Row],[TT]]&lt;1,"",COUNT($A$2:$A726)+1)</f>
        <v/>
      </c>
      <c r="B727" s="12" t="str">
        <f>LOWER(SUBSTITUTE(SUBSTITUTE(SUBSTITUTE(SUBSTITUTE(SUBSTITUTE(SUBSTITUTE(SUBSTITUTE(SUBSTITUTE(Table2[[#This Row],[NAMA BARANG]]," ",""),"""",""),"-",""),"/",""),"(",""),")",""),"&amp;",""),",",""))</f>
        <v>bpzhixin2963</v>
      </c>
      <c r="C727" s="18" t="s">
        <v>724</v>
      </c>
      <c r="D727" s="19"/>
      <c r="E727" s="19" t="s">
        <v>19</v>
      </c>
      <c r="F727" s="80">
        <f>IF(Table2[[#This Row],[M5B]]="",Table2[[#This Row],[M5B_h]],SUM(Table2[[#This Row],[M5B_h]],Table2[[#This Row],[M5B]]))</f>
        <v>0</v>
      </c>
      <c r="H727" s="13" t="str">
        <f>IF(Table2[[#This Row],[M1A]]="","",Table2[[#This Row],[M1A]]-Table2[[#This Row],[AWAL]])</f>
        <v/>
      </c>
      <c r="J727" s="13" t="str">
        <f>IF(Table2[[#This Row],[M2A]]="","",SUM(Table2[[#This Row],[M2A]]-Table2[[#This Row],[M2B_h]]))</f>
        <v/>
      </c>
      <c r="L727" s="13" t="str">
        <f>IF(Table2[[#This Row],[M3A]]="","",SUM(Table2[[#This Row],[M3A]]-Table2[[#This Row],[M3B_h]]))</f>
        <v/>
      </c>
      <c r="N727" s="13" t="str">
        <f>IF(Table2[[#This Row],[M4A]]="","",SUM(Table2[[#This Row],[M4A]]-Table2[[#This Row],[M4B_h]]))</f>
        <v/>
      </c>
      <c r="O727" s="15"/>
      <c r="P727" s="15" t="str">
        <f>IF(Table2[[#This Row],[M5A]]="","",SUM(Table2[[#This Row],[M5A]]-Table2[[#This Row],[M5B_h]]))</f>
        <v/>
      </c>
      <c r="Q727" s="15">
        <f>SUM(Table2[[#This Row],[AWAL]],Table2[[#This Row],[M1B]])</f>
        <v>0</v>
      </c>
      <c r="R727" s="15">
        <f>SUM(Table2[[#This Row],[M2B]],Table2[[#This Row],[M2B_h]])</f>
        <v>0</v>
      </c>
      <c r="S727" s="15">
        <f>SUM(Table2[[#This Row],[M3B]],Table2[[#This Row],[M3B_h]])</f>
        <v>0</v>
      </c>
      <c r="T727" s="15">
        <f>SUM(Table2[[#This Row],[M4B]],Table2[[#This Row],[M4B_h]])</f>
        <v>0</v>
      </c>
    </row>
    <row r="728" spans="1:20">
      <c r="A728" s="12" t="str">
        <f>IF(Table2[[#This Row],[TT]]&lt;1,"",COUNT($A$2:$A727)+1)</f>
        <v/>
      </c>
      <c r="B728" s="12" t="str">
        <f>LOWER(SUBSTITUTE(SUBSTITUTE(SUBSTITUTE(SUBSTITUTE(SUBSTITUTE(SUBSTITUTE(SUBSTITUTE(SUBSTITUTE(Table2[[#This Row],[NAMA BARANG]]," ",""),"""",""),"-",""),"/",""),"(",""),")",""),"&amp;",""),",",""))</f>
        <v>bpzhixin30272</v>
      </c>
      <c r="C728" s="18" t="s">
        <v>2650</v>
      </c>
      <c r="D728" s="19"/>
      <c r="E728" s="19" t="s">
        <v>2521</v>
      </c>
      <c r="F728" s="80">
        <f>IF(Table2[[#This Row],[M5B]]="",Table2[[#This Row],[M5B_h]],SUM(Table2[[#This Row],[M5B_h]],Table2[[#This Row],[M5B]]))</f>
        <v>0</v>
      </c>
      <c r="H728" s="13" t="str">
        <f>IF(Table2[[#This Row],[M1A]]="","",Table2[[#This Row],[M1A]]-Table2[[#This Row],[AWAL]])</f>
        <v/>
      </c>
      <c r="J728" s="13" t="str">
        <f>IF(Table2[[#This Row],[M2A]]="","",SUM(Table2[[#This Row],[M2A]]-Table2[[#This Row],[M2B_h]]))</f>
        <v/>
      </c>
      <c r="L728" s="13" t="str">
        <f>IF(Table2[[#This Row],[M3A]]="","",SUM(Table2[[#This Row],[M3A]]-Table2[[#This Row],[M3B_h]]))</f>
        <v/>
      </c>
      <c r="N728" s="13" t="str">
        <f>IF(Table2[[#This Row],[M4A]]="","",SUM(Table2[[#This Row],[M4A]]-Table2[[#This Row],[M4B_h]]))</f>
        <v/>
      </c>
      <c r="O728" s="15"/>
      <c r="P728" s="15" t="str">
        <f>IF(Table2[[#This Row],[M5A]]="","",SUM(Table2[[#This Row],[M5A]]-Table2[[#This Row],[M5B_h]]))</f>
        <v/>
      </c>
      <c r="Q728" s="15">
        <f>SUM(Table2[[#This Row],[AWAL]],Table2[[#This Row],[M1B]])</f>
        <v>0</v>
      </c>
      <c r="R728" s="15">
        <f>SUM(Table2[[#This Row],[M2B]],Table2[[#This Row],[M2B_h]])</f>
        <v>0</v>
      </c>
      <c r="S728" s="15">
        <f>SUM(Table2[[#This Row],[M3B]],Table2[[#This Row],[M3B_h]])</f>
        <v>0</v>
      </c>
      <c r="T728" s="15">
        <f>SUM(Table2[[#This Row],[M4B]],Table2[[#This Row],[M4B_h]])</f>
        <v>0</v>
      </c>
    </row>
    <row r="729" spans="1:20">
      <c r="A729" s="12" t="str">
        <f>IF(Table2[[#This Row],[TT]]&lt;1,"",COUNT($A$2:$A728)+1)</f>
        <v/>
      </c>
      <c r="B729" s="12" t="str">
        <f>LOWER(SUBSTITUTE(SUBSTITUTE(SUBSTITUTE(SUBSTITUTE(SUBSTITUTE(SUBSTITUTE(SUBSTITUTE(SUBSTITUTE(Table2[[#This Row],[NAMA BARANG]]," ",""),"""",""),"-",""),"/",""),"(",""),")",""),"&amp;",""),",",""))</f>
        <v>bpzhixin3033230371</v>
      </c>
      <c r="C729" s="18" t="s">
        <v>2760</v>
      </c>
      <c r="D729" s="19"/>
      <c r="E729" s="19" t="s">
        <v>2685</v>
      </c>
      <c r="F729" s="80">
        <f>IF(Table2[[#This Row],[M5B]]="",Table2[[#This Row],[M5B_h]],SUM(Table2[[#This Row],[M5B_h]],Table2[[#This Row],[M5B]]))</f>
        <v>0</v>
      </c>
      <c r="H729" s="13" t="str">
        <f>IF(Table2[[#This Row],[M1A]]="","",Table2[[#This Row],[M1A]]-Table2[[#This Row],[AWAL]])</f>
        <v/>
      </c>
      <c r="J729" s="13" t="str">
        <f>IF(Table2[[#This Row],[M2A]]="","",SUM(Table2[[#This Row],[M2A]]-Table2[[#This Row],[M2B_h]]))</f>
        <v/>
      </c>
      <c r="L729" s="13" t="str">
        <f>IF(Table2[[#This Row],[M3A]]="","",SUM(Table2[[#This Row],[M3A]]-Table2[[#This Row],[M3B_h]]))</f>
        <v/>
      </c>
      <c r="N729" s="13" t="str">
        <f>IF(Table2[[#This Row],[M4A]]="","",SUM(Table2[[#This Row],[M4A]]-Table2[[#This Row],[M4B_h]]))</f>
        <v/>
      </c>
      <c r="O729" s="15"/>
      <c r="P729" s="15" t="str">
        <f>IF(Table2[[#This Row],[M5A]]="","",SUM(Table2[[#This Row],[M5A]]-Table2[[#This Row],[M5B_h]]))</f>
        <v/>
      </c>
      <c r="Q729" s="15">
        <f>SUM(Table2[[#This Row],[AWAL]],Table2[[#This Row],[M1B]])</f>
        <v>0</v>
      </c>
      <c r="R729" s="15">
        <f>SUM(Table2[[#This Row],[M2B]],Table2[[#This Row],[M2B_h]])</f>
        <v>0</v>
      </c>
      <c r="S729" s="15">
        <f>SUM(Table2[[#This Row],[M3B]],Table2[[#This Row],[M3B_h]])</f>
        <v>0</v>
      </c>
      <c r="T729" s="15">
        <f>SUM(Table2[[#This Row],[M4B]],Table2[[#This Row],[M4B_h]])</f>
        <v>0</v>
      </c>
    </row>
    <row r="730" spans="1:20">
      <c r="A730" s="12" t="str">
        <f>IF(Table2[[#This Row],[TT]]&lt;1,"",COUNT($A$2:$A729)+1)</f>
        <v/>
      </c>
      <c r="B730" s="12" t="str">
        <f>LOWER(SUBSTITUTE(SUBSTITUTE(SUBSTITUTE(SUBSTITUTE(SUBSTITUTE(SUBSTITUTE(SUBSTITUTE(SUBSTITUTE(Table2[[#This Row],[NAMA BARANG]]," ",""),"""",""),"-",""),"/",""),"(",""),")",""),"&amp;",""),",",""))</f>
        <v>bpzhixin3035</v>
      </c>
      <c r="C730" s="18" t="s">
        <v>2764</v>
      </c>
      <c r="D730" s="19"/>
      <c r="E730" s="19" t="s">
        <v>2691</v>
      </c>
      <c r="F730" s="80">
        <f>IF(Table2[[#This Row],[M5B]]="",Table2[[#This Row],[M5B_h]],SUM(Table2[[#This Row],[M5B_h]],Table2[[#This Row],[M5B]]))</f>
        <v>0</v>
      </c>
      <c r="H730" s="13" t="str">
        <f>IF(Table2[[#This Row],[M1A]]="","",Table2[[#This Row],[M1A]]-Table2[[#This Row],[AWAL]])</f>
        <v/>
      </c>
      <c r="J730" s="13" t="str">
        <f>IF(Table2[[#This Row],[M2A]]="","",SUM(Table2[[#This Row],[M2A]]-Table2[[#This Row],[M2B_h]]))</f>
        <v/>
      </c>
      <c r="L730" s="13" t="str">
        <f>IF(Table2[[#This Row],[M3A]]="","",SUM(Table2[[#This Row],[M3A]]-Table2[[#This Row],[M3B_h]]))</f>
        <v/>
      </c>
      <c r="N730" s="13" t="str">
        <f>IF(Table2[[#This Row],[M4A]]="","",SUM(Table2[[#This Row],[M4A]]-Table2[[#This Row],[M4B_h]]))</f>
        <v/>
      </c>
      <c r="O730" s="15"/>
      <c r="P730" s="15" t="str">
        <f>IF(Table2[[#This Row],[M5A]]="","",SUM(Table2[[#This Row],[M5A]]-Table2[[#This Row],[M5B_h]]))</f>
        <v/>
      </c>
      <c r="Q730" s="15">
        <f>SUM(Table2[[#This Row],[AWAL]],Table2[[#This Row],[M1B]])</f>
        <v>0</v>
      </c>
      <c r="R730" s="15">
        <f>SUM(Table2[[#This Row],[M2B]],Table2[[#This Row],[M2B_h]])</f>
        <v>0</v>
      </c>
      <c r="S730" s="15">
        <f>SUM(Table2[[#This Row],[M3B]],Table2[[#This Row],[M3B_h]])</f>
        <v>0</v>
      </c>
      <c r="T730" s="15">
        <f>SUM(Table2[[#This Row],[M4B]],Table2[[#This Row],[M4B_h]])</f>
        <v>0</v>
      </c>
    </row>
    <row r="731" spans="1:20">
      <c r="A731" s="12" t="str">
        <f>IF(Table2[[#This Row],[TT]]&lt;1,"",COUNT($A$2:$A730)+1)</f>
        <v/>
      </c>
      <c r="B731" s="12" t="str">
        <f>LOWER(SUBSTITUTE(SUBSTITUTE(SUBSTITUTE(SUBSTITUTE(SUBSTITUTE(SUBSTITUTE(SUBSTITUTE(SUBSTITUTE(Table2[[#This Row],[NAMA BARANG]]," ",""),"""",""),"-",""),"/",""),"(",""),")",""),"&amp;",""),",",""))</f>
        <v>bpzhixin3036130781</v>
      </c>
      <c r="C731" s="18" t="s">
        <v>2651</v>
      </c>
      <c r="D731" s="19"/>
      <c r="E731" s="19" t="s">
        <v>2686</v>
      </c>
      <c r="F731" s="80">
        <f>IF(Table2[[#This Row],[M5B]]="",Table2[[#This Row],[M5B_h]],SUM(Table2[[#This Row],[M5B_h]],Table2[[#This Row],[M5B]]))</f>
        <v>0</v>
      </c>
      <c r="H731" s="13" t="str">
        <f>IF(Table2[[#This Row],[M1A]]="","",Table2[[#This Row],[M1A]]-Table2[[#This Row],[AWAL]])</f>
        <v/>
      </c>
      <c r="J731" s="13" t="str">
        <f>IF(Table2[[#This Row],[M2A]]="","",SUM(Table2[[#This Row],[M2A]]-Table2[[#This Row],[M2B_h]]))</f>
        <v/>
      </c>
      <c r="L731" s="13" t="str">
        <f>IF(Table2[[#This Row],[M3A]]="","",SUM(Table2[[#This Row],[M3A]]-Table2[[#This Row],[M3B_h]]))</f>
        <v/>
      </c>
      <c r="N731" s="13" t="str">
        <f>IF(Table2[[#This Row],[M4A]]="","",SUM(Table2[[#This Row],[M4A]]-Table2[[#This Row],[M4B_h]]))</f>
        <v/>
      </c>
      <c r="O731" s="15"/>
      <c r="P731" s="15" t="str">
        <f>IF(Table2[[#This Row],[M5A]]="","",SUM(Table2[[#This Row],[M5A]]-Table2[[#This Row],[M5B_h]]))</f>
        <v/>
      </c>
      <c r="Q731" s="15">
        <f>SUM(Table2[[#This Row],[AWAL]],Table2[[#This Row],[M1B]])</f>
        <v>0</v>
      </c>
      <c r="R731" s="15">
        <f>SUM(Table2[[#This Row],[M2B]],Table2[[#This Row],[M2B_h]])</f>
        <v>0</v>
      </c>
      <c r="S731" s="15">
        <f>SUM(Table2[[#This Row],[M3B]],Table2[[#This Row],[M3B_h]])</f>
        <v>0</v>
      </c>
      <c r="T731" s="15">
        <f>SUM(Table2[[#This Row],[M4B]],Table2[[#This Row],[M4B_h]])</f>
        <v>0</v>
      </c>
    </row>
    <row r="732" spans="1:20">
      <c r="A732" s="12" t="str">
        <f>IF(Table2[[#This Row],[TT]]&lt;1,"",COUNT($A$2:$A731)+1)</f>
        <v/>
      </c>
      <c r="B732" s="12" t="str">
        <f>LOWER(SUBSTITUTE(SUBSTITUTE(SUBSTITUTE(SUBSTITUTE(SUBSTITUTE(SUBSTITUTE(SUBSTITUTE(SUBSTITUTE(Table2[[#This Row],[NAMA BARANG]]," ",""),"""",""),"-",""),"/",""),"(",""),")",""),"&amp;",""),",",""))</f>
        <v>bpzhixin303930503053</v>
      </c>
      <c r="C732" s="18" t="s">
        <v>2474</v>
      </c>
      <c r="D732" s="19"/>
      <c r="E732" s="19" t="s">
        <v>2687</v>
      </c>
      <c r="F732" s="80">
        <f>IF(Table2[[#This Row],[M5B]]="",Table2[[#This Row],[M5B_h]],SUM(Table2[[#This Row],[M5B_h]],Table2[[#This Row],[M5B]]))</f>
        <v>0</v>
      </c>
      <c r="H732" s="13" t="str">
        <f>IF(Table2[[#This Row],[M1A]]="","",Table2[[#This Row],[M1A]]-Table2[[#This Row],[AWAL]])</f>
        <v/>
      </c>
      <c r="J732" s="13" t="str">
        <f>IF(Table2[[#This Row],[M2A]]="","",SUM(Table2[[#This Row],[M2A]]-Table2[[#This Row],[M2B_h]]))</f>
        <v/>
      </c>
      <c r="L732" s="13" t="str">
        <f>IF(Table2[[#This Row],[M3A]]="","",SUM(Table2[[#This Row],[M3A]]-Table2[[#This Row],[M3B_h]]))</f>
        <v/>
      </c>
      <c r="N732" s="13" t="str">
        <f>IF(Table2[[#This Row],[M4A]]="","",SUM(Table2[[#This Row],[M4A]]-Table2[[#This Row],[M4B_h]]))</f>
        <v/>
      </c>
      <c r="O732" s="15"/>
      <c r="P732" s="15" t="str">
        <f>IF(Table2[[#This Row],[M5A]]="","",SUM(Table2[[#This Row],[M5A]]-Table2[[#This Row],[M5B_h]]))</f>
        <v/>
      </c>
      <c r="Q732" s="15">
        <f>SUM(Table2[[#This Row],[AWAL]],Table2[[#This Row],[M1B]])</f>
        <v>0</v>
      </c>
      <c r="R732" s="15">
        <f>SUM(Table2[[#This Row],[M2B]],Table2[[#This Row],[M2B_h]])</f>
        <v>0</v>
      </c>
      <c r="S732" s="15">
        <f>SUM(Table2[[#This Row],[M3B]],Table2[[#This Row],[M3B_h]])</f>
        <v>0</v>
      </c>
      <c r="T732" s="15">
        <f>SUM(Table2[[#This Row],[M4B]],Table2[[#This Row],[M4B_h]])</f>
        <v>0</v>
      </c>
    </row>
    <row r="733" spans="1:20">
      <c r="A733" s="12" t="str">
        <f>IF(Table2[[#This Row],[TT]]&lt;1,"",COUNT($A$2:$A732)+1)</f>
        <v/>
      </c>
      <c r="B733" s="12" t="str">
        <f>LOWER(SUBSTITUTE(SUBSTITUTE(SUBSTITUTE(SUBSTITUTE(SUBSTITUTE(SUBSTITUTE(SUBSTITUTE(SUBSTITUTE(Table2[[#This Row],[NAMA BARANG]]," ",""),"""",""),"-",""),"/",""),"(",""),")",""),"&amp;",""),",",""))</f>
        <v>bpzhixin3060130622</v>
      </c>
      <c r="C733" s="18" t="s">
        <v>2761</v>
      </c>
      <c r="D733" s="19"/>
      <c r="E733" s="19" t="s">
        <v>2688</v>
      </c>
      <c r="F733" s="80">
        <f>IF(Table2[[#This Row],[M5B]]="",Table2[[#This Row],[M5B_h]],SUM(Table2[[#This Row],[M5B_h]],Table2[[#This Row],[M5B]]))</f>
        <v>0</v>
      </c>
      <c r="H733" s="13" t="str">
        <f>IF(Table2[[#This Row],[M1A]]="","",Table2[[#This Row],[M1A]]-Table2[[#This Row],[AWAL]])</f>
        <v/>
      </c>
      <c r="J733" s="13" t="str">
        <f>IF(Table2[[#This Row],[M2A]]="","",SUM(Table2[[#This Row],[M2A]]-Table2[[#This Row],[M2B_h]]))</f>
        <v/>
      </c>
      <c r="L733" s="13" t="str">
        <f>IF(Table2[[#This Row],[M3A]]="","",SUM(Table2[[#This Row],[M3A]]-Table2[[#This Row],[M3B_h]]))</f>
        <v/>
      </c>
      <c r="N733" s="13" t="str">
        <f>IF(Table2[[#This Row],[M4A]]="","",SUM(Table2[[#This Row],[M4A]]-Table2[[#This Row],[M4B_h]]))</f>
        <v/>
      </c>
      <c r="O733" s="15"/>
      <c r="P733" s="15" t="str">
        <f>IF(Table2[[#This Row],[M5A]]="","",SUM(Table2[[#This Row],[M5A]]-Table2[[#This Row],[M5B_h]]))</f>
        <v/>
      </c>
      <c r="Q733" s="15">
        <f>SUM(Table2[[#This Row],[AWAL]],Table2[[#This Row],[M1B]])</f>
        <v>0</v>
      </c>
      <c r="R733" s="15">
        <f>SUM(Table2[[#This Row],[M2B]],Table2[[#This Row],[M2B_h]])</f>
        <v>0</v>
      </c>
      <c r="S733" s="15">
        <f>SUM(Table2[[#This Row],[M3B]],Table2[[#This Row],[M3B_h]])</f>
        <v>0</v>
      </c>
      <c r="T733" s="15">
        <f>SUM(Table2[[#This Row],[M4B]],Table2[[#This Row],[M4B_h]])</f>
        <v>0</v>
      </c>
    </row>
    <row r="734" spans="1:20">
      <c r="A734" s="12" t="str">
        <f>IF(Table2[[#This Row],[TT]]&lt;1,"",COUNT($A$2:$A733)+1)</f>
        <v/>
      </c>
      <c r="B734" s="12" t="str">
        <f>LOWER(SUBSTITUTE(SUBSTITUTE(SUBSTITUTE(SUBSTITUTE(SUBSTITUTE(SUBSTITUTE(SUBSTITUTE(SUBSTITUTE(Table2[[#This Row],[NAMA BARANG]]," ",""),"""",""),"-",""),"/",""),"(",""),")",""),"&amp;",""),",",""))</f>
        <v>bpzhixin30683086</v>
      </c>
      <c r="C734" s="18" t="s">
        <v>2762</v>
      </c>
      <c r="D734" s="19"/>
      <c r="E734" s="19" t="s">
        <v>2689</v>
      </c>
      <c r="F734" s="80">
        <f>IF(Table2[[#This Row],[M5B]]="",Table2[[#This Row],[M5B_h]],SUM(Table2[[#This Row],[M5B_h]],Table2[[#This Row],[M5B]]))</f>
        <v>0</v>
      </c>
      <c r="H734" s="13" t="str">
        <f>IF(Table2[[#This Row],[M1A]]="","",Table2[[#This Row],[M1A]]-Table2[[#This Row],[AWAL]])</f>
        <v/>
      </c>
      <c r="J734" s="13" t="str">
        <f>IF(Table2[[#This Row],[M2A]]="","",SUM(Table2[[#This Row],[M2A]]-Table2[[#This Row],[M2B_h]]))</f>
        <v/>
      </c>
      <c r="L734" s="13" t="str">
        <f>IF(Table2[[#This Row],[M3A]]="","",SUM(Table2[[#This Row],[M3A]]-Table2[[#This Row],[M3B_h]]))</f>
        <v/>
      </c>
      <c r="N734" s="13" t="str">
        <f>IF(Table2[[#This Row],[M4A]]="","",SUM(Table2[[#This Row],[M4A]]-Table2[[#This Row],[M4B_h]]))</f>
        <v/>
      </c>
      <c r="O734" s="15"/>
      <c r="P734" s="15" t="str">
        <f>IF(Table2[[#This Row],[M5A]]="","",SUM(Table2[[#This Row],[M5A]]-Table2[[#This Row],[M5B_h]]))</f>
        <v/>
      </c>
      <c r="Q734" s="15">
        <f>SUM(Table2[[#This Row],[AWAL]],Table2[[#This Row],[M1B]])</f>
        <v>0</v>
      </c>
      <c r="R734" s="15">
        <f>SUM(Table2[[#This Row],[M2B]],Table2[[#This Row],[M2B_h]])</f>
        <v>0</v>
      </c>
      <c r="S734" s="15">
        <f>SUM(Table2[[#This Row],[M3B]],Table2[[#This Row],[M3B_h]])</f>
        <v>0</v>
      </c>
      <c r="T734" s="15">
        <f>SUM(Table2[[#This Row],[M4B]],Table2[[#This Row],[M4B_h]])</f>
        <v>0</v>
      </c>
    </row>
    <row r="735" spans="1:20">
      <c r="A735" s="12" t="str">
        <f>IF(Table2[[#This Row],[TT]]&lt;1,"",COUNT($A$2:$A734)+1)</f>
        <v/>
      </c>
      <c r="B735" s="12" t="str">
        <f>LOWER(SUBSTITUTE(SUBSTITUTE(SUBSTITUTE(SUBSTITUTE(SUBSTITUTE(SUBSTITUTE(SUBSTITUTE(SUBSTITUTE(Table2[[#This Row],[NAMA BARANG]]," ",""),"""",""),"-",""),"/",""),"(",""),")",""),"&amp;",""),",",""))</f>
        <v>bpzhixin3087</v>
      </c>
      <c r="C735" s="18" t="s">
        <v>2763</v>
      </c>
      <c r="D735" s="19"/>
      <c r="E735" s="19" t="s">
        <v>2690</v>
      </c>
      <c r="F735" s="80">
        <f>IF(Table2[[#This Row],[M5B]]="",Table2[[#This Row],[M5B_h]],SUM(Table2[[#This Row],[M5B_h]],Table2[[#This Row],[M5B]]))</f>
        <v>0</v>
      </c>
      <c r="H735" s="13" t="str">
        <f>IF(Table2[[#This Row],[M1A]]="","",Table2[[#This Row],[M1A]]-Table2[[#This Row],[AWAL]])</f>
        <v/>
      </c>
      <c r="J735" s="13" t="str">
        <f>IF(Table2[[#This Row],[M2A]]="","",SUM(Table2[[#This Row],[M2A]]-Table2[[#This Row],[M2B_h]]))</f>
        <v/>
      </c>
      <c r="L735" s="13" t="str">
        <f>IF(Table2[[#This Row],[M3A]]="","",SUM(Table2[[#This Row],[M3A]]-Table2[[#This Row],[M3B_h]]))</f>
        <v/>
      </c>
      <c r="N735" s="13" t="str">
        <f>IF(Table2[[#This Row],[M4A]]="","",SUM(Table2[[#This Row],[M4A]]-Table2[[#This Row],[M4B_h]]))</f>
        <v/>
      </c>
      <c r="O735" s="15"/>
      <c r="P735" s="15" t="str">
        <f>IF(Table2[[#This Row],[M5A]]="","",SUM(Table2[[#This Row],[M5A]]-Table2[[#This Row],[M5B_h]]))</f>
        <v/>
      </c>
      <c r="Q735" s="15">
        <f>SUM(Table2[[#This Row],[AWAL]],Table2[[#This Row],[M1B]])</f>
        <v>0</v>
      </c>
      <c r="R735" s="15">
        <f>SUM(Table2[[#This Row],[M2B]],Table2[[#This Row],[M2B_h]])</f>
        <v>0</v>
      </c>
      <c r="S735" s="15">
        <f>SUM(Table2[[#This Row],[M3B]],Table2[[#This Row],[M3B_h]])</f>
        <v>0</v>
      </c>
      <c r="T735" s="15">
        <f>SUM(Table2[[#This Row],[M4B]],Table2[[#This Row],[M4B_h]])</f>
        <v>0</v>
      </c>
    </row>
    <row r="736" spans="1:20">
      <c r="A736" s="103">
        <f>IF(Table2[[#This Row],[TT]]&lt;1,"",COUNT($A$2:$A735)+1)</f>
        <v>567</v>
      </c>
      <c r="B736" s="96" t="str">
        <f>LOWER(SUBSTITUTE(SUBSTITUTE(SUBSTITUTE(SUBSTITUTE(SUBSTITUTE(SUBSTITUTE(SUBSTITUTE(SUBSTITUTE(Table2[[#This Row],[NAMA BARANG]]," ",""),"""",""),"-",""),"/",""),"(",""),")",""),"&amp;",""),",",""))</f>
        <v>bpzhixin3099130961</v>
      </c>
      <c r="C736" s="97" t="s">
        <v>4297</v>
      </c>
      <c r="D736" s="98"/>
      <c r="E736" s="99" t="s">
        <v>2521</v>
      </c>
      <c r="F736" s="100">
        <f>IF(Table2[[#This Row],[M5B]]="",Table2[[#This Row],[M5B_h]],SUM(Table2[[#This Row],[M5B_h]],Table2[[#This Row],[M5B]]))</f>
        <v>2</v>
      </c>
      <c r="G736" s="101"/>
      <c r="H736" s="102" t="str">
        <f>IF(Table2[[#This Row],[M1A]]="","",Table2[[#This Row],[M1A]]-Table2[[#This Row],[AWAL]])</f>
        <v/>
      </c>
      <c r="I736" s="101"/>
      <c r="J736" s="102" t="str">
        <f>IF(Table2[[#This Row],[M2A]]="","",SUM(Table2[[#This Row],[M2A]]-Table2[[#This Row],[M2B_h]]))</f>
        <v/>
      </c>
      <c r="K736" s="101"/>
      <c r="L736" s="102" t="str">
        <f>IF(Table2[[#This Row],[M3A]]="","",SUM(Table2[[#This Row],[M3A]]-Table2[[#This Row],[M3B_h]]))</f>
        <v/>
      </c>
      <c r="M736" s="101">
        <v>2</v>
      </c>
      <c r="N736" s="102">
        <f>IF(Table2[[#This Row],[M4A]]="","",SUM(Table2[[#This Row],[M4A]]-Table2[[#This Row],[M4B_h]]))</f>
        <v>2</v>
      </c>
      <c r="O736" s="102"/>
      <c r="P736" s="102" t="str">
        <f>IF(Table2[[#This Row],[M5A]]="","",SUM(Table2[[#This Row],[M5A]]-Table2[[#This Row],[M5B_h]]))</f>
        <v/>
      </c>
      <c r="Q736" s="102">
        <f>SUM(Table2[[#This Row],[AWAL]],Table2[[#This Row],[M1B]])</f>
        <v>0</v>
      </c>
      <c r="R736" s="102">
        <f>SUM(Table2[[#This Row],[M2B]],Table2[[#This Row],[M2B_h]])</f>
        <v>0</v>
      </c>
      <c r="S736" s="102">
        <f>SUM(Table2[[#This Row],[M3B]],Table2[[#This Row],[M3B_h]])</f>
        <v>0</v>
      </c>
      <c r="T736" s="102">
        <f>SUM(Table2[[#This Row],[M4B]],Table2[[#This Row],[M4B_h]])</f>
        <v>2</v>
      </c>
    </row>
    <row r="737" spans="1:20">
      <c r="A737" s="103">
        <f>IF(Table2[[#This Row],[TT]]&lt;1,"",COUNT($A$2:$A736)+1)</f>
        <v>568</v>
      </c>
      <c r="B737" s="96" t="str">
        <f>LOWER(SUBSTITUTE(SUBSTITUTE(SUBSTITUTE(SUBSTITUTE(SUBSTITUTE(SUBSTITUTE(SUBSTITUTE(SUBSTITUTE(Table2[[#This Row],[NAMA BARANG]]," ",""),"""",""),"-",""),"/",""),"(",""),")",""),"&amp;",""),",",""))</f>
        <v>bpzhixin310013555a1</v>
      </c>
      <c r="C737" s="97" t="s">
        <v>4296</v>
      </c>
      <c r="D737" s="98"/>
      <c r="E737" s="99" t="s">
        <v>2521</v>
      </c>
      <c r="F737" s="100">
        <f>IF(Table2[[#This Row],[M5B]]="",Table2[[#This Row],[M5B_h]],SUM(Table2[[#This Row],[M5B_h]],Table2[[#This Row],[M5B]]))</f>
        <v>2</v>
      </c>
      <c r="G737" s="101"/>
      <c r="H737" s="102" t="str">
        <f>IF(Table2[[#This Row],[M1A]]="","",Table2[[#This Row],[M1A]]-Table2[[#This Row],[AWAL]])</f>
        <v/>
      </c>
      <c r="I737" s="101"/>
      <c r="J737" s="102" t="str">
        <f>IF(Table2[[#This Row],[M2A]]="","",SUM(Table2[[#This Row],[M2A]]-Table2[[#This Row],[M2B_h]]))</f>
        <v/>
      </c>
      <c r="K737" s="101"/>
      <c r="L737" s="102" t="str">
        <f>IF(Table2[[#This Row],[M3A]]="","",SUM(Table2[[#This Row],[M3A]]-Table2[[#This Row],[M3B_h]]))</f>
        <v/>
      </c>
      <c r="M737" s="101">
        <v>2</v>
      </c>
      <c r="N737" s="102">
        <f>IF(Table2[[#This Row],[M4A]]="","",SUM(Table2[[#This Row],[M4A]]-Table2[[#This Row],[M4B_h]]))</f>
        <v>2</v>
      </c>
      <c r="O737" s="102"/>
      <c r="P737" s="102" t="str">
        <f>IF(Table2[[#This Row],[M5A]]="","",SUM(Table2[[#This Row],[M5A]]-Table2[[#This Row],[M5B_h]]))</f>
        <v/>
      </c>
      <c r="Q737" s="102">
        <f>SUM(Table2[[#This Row],[AWAL]],Table2[[#This Row],[M1B]])</f>
        <v>0</v>
      </c>
      <c r="R737" s="102">
        <f>SUM(Table2[[#This Row],[M2B]],Table2[[#This Row],[M2B_h]])</f>
        <v>0</v>
      </c>
      <c r="S737" s="102">
        <f>SUM(Table2[[#This Row],[M3B]],Table2[[#This Row],[M3B_h]])</f>
        <v>0</v>
      </c>
      <c r="T737" s="102">
        <f>SUM(Table2[[#This Row],[M4B]],Table2[[#This Row],[M4B_h]])</f>
        <v>2</v>
      </c>
    </row>
    <row r="738" spans="1:20">
      <c r="A738" s="96">
        <f>IF(Table2[[#This Row],[TT]]&lt;1,"",COUNT($A$2:$A737)+1)</f>
        <v>569</v>
      </c>
      <c r="B738" s="96" t="str">
        <f>LOWER(SUBSTITUTE(SUBSTITUTE(SUBSTITUTE(SUBSTITUTE(SUBSTITUTE(SUBSTITUTE(SUBSTITUTE(SUBSTITUTE(Table2[[#This Row],[NAMA BARANG]]," ",""),"""",""),"-",""),"/",""),"(",""),")",""),"&amp;",""),",",""))</f>
        <v>bpzhixin3101131022</v>
      </c>
      <c r="C738" s="97" t="s">
        <v>4290</v>
      </c>
      <c r="D738" s="98"/>
      <c r="E738" s="99" t="s">
        <v>2521</v>
      </c>
      <c r="F738" s="100">
        <f>IF(Table2[[#This Row],[M5B]]="",Table2[[#This Row],[M5B_h]],SUM(Table2[[#This Row],[M5B_h]],Table2[[#This Row],[M5B]]))</f>
        <v>3</v>
      </c>
      <c r="G738" s="101"/>
      <c r="H738" s="102" t="str">
        <f>IF(Table2[[#This Row],[M1A]]="","",Table2[[#This Row],[M1A]]-Table2[[#This Row],[AWAL]])</f>
        <v/>
      </c>
      <c r="I738" s="101"/>
      <c r="J738" s="102" t="str">
        <f>IF(Table2[[#This Row],[M2A]]="","",SUM(Table2[[#This Row],[M2A]]-Table2[[#This Row],[M2B_h]]))</f>
        <v/>
      </c>
      <c r="K738" s="101">
        <v>5</v>
      </c>
      <c r="L738" s="102">
        <f>IF(Table2[[#This Row],[M3A]]="","",SUM(Table2[[#This Row],[M3A]]-Table2[[#This Row],[M3B_h]]))</f>
        <v>5</v>
      </c>
      <c r="M738" s="101">
        <v>3</v>
      </c>
      <c r="N738" s="102">
        <f>IF(Table2[[#This Row],[M4A]]="","",SUM(Table2[[#This Row],[M4A]]-Table2[[#This Row],[M4B_h]]))</f>
        <v>-2</v>
      </c>
      <c r="O738" s="102"/>
      <c r="P738" s="102" t="str">
        <f>IF(Table2[[#This Row],[M5A]]="","",SUM(Table2[[#This Row],[M5A]]-Table2[[#This Row],[M5B_h]]))</f>
        <v/>
      </c>
      <c r="Q738" s="102">
        <f>SUM(Table2[[#This Row],[AWAL]],Table2[[#This Row],[M1B]])</f>
        <v>0</v>
      </c>
      <c r="R738" s="102">
        <f>SUM(Table2[[#This Row],[M2B]],Table2[[#This Row],[M2B_h]])</f>
        <v>0</v>
      </c>
      <c r="S738" s="102">
        <f>SUM(Table2[[#This Row],[M3B]],Table2[[#This Row],[M3B_h]])</f>
        <v>5</v>
      </c>
      <c r="T738" s="102">
        <f>SUM(Table2[[#This Row],[M4B]],Table2[[#This Row],[M4B_h]])</f>
        <v>3</v>
      </c>
    </row>
    <row r="739" spans="1:20">
      <c r="A739" s="96">
        <f>IF(Table2[[#This Row],[TT]]&lt;1,"",COUNT($A$2:$A738)+1)</f>
        <v>570</v>
      </c>
      <c r="B739" s="96" t="str">
        <f>LOWER(SUBSTITUTE(SUBSTITUTE(SUBSTITUTE(SUBSTITUTE(SUBSTITUTE(SUBSTITUTE(SUBSTITUTE(SUBSTITUTE(Table2[[#This Row],[NAMA BARANG]]," ",""),"""",""),"-",""),"/",""),"(",""),")",""),"&amp;",""),",",""))</f>
        <v>bpzhixin3108231173</v>
      </c>
      <c r="C739" s="97" t="s">
        <v>4291</v>
      </c>
      <c r="D739" s="98"/>
      <c r="E739" s="99" t="s">
        <v>2521</v>
      </c>
      <c r="F739" s="100">
        <f>IF(Table2[[#This Row],[M5B]]="",Table2[[#This Row],[M5B_h]],SUM(Table2[[#This Row],[M5B_h]],Table2[[#This Row],[M5B]]))</f>
        <v>5</v>
      </c>
      <c r="G739" s="101"/>
      <c r="H739" s="102" t="str">
        <f>IF(Table2[[#This Row],[M1A]]="","",Table2[[#This Row],[M1A]]-Table2[[#This Row],[AWAL]])</f>
        <v/>
      </c>
      <c r="I739" s="101"/>
      <c r="J739" s="102" t="str">
        <f>IF(Table2[[#This Row],[M2A]]="","",SUM(Table2[[#This Row],[M2A]]-Table2[[#This Row],[M2B_h]]))</f>
        <v/>
      </c>
      <c r="K739" s="101">
        <v>6</v>
      </c>
      <c r="L739" s="102">
        <f>IF(Table2[[#This Row],[M3A]]="","",SUM(Table2[[#This Row],[M3A]]-Table2[[#This Row],[M3B_h]]))</f>
        <v>6</v>
      </c>
      <c r="M739" s="101">
        <v>5</v>
      </c>
      <c r="N739" s="102">
        <f>IF(Table2[[#This Row],[M4A]]="","",SUM(Table2[[#This Row],[M4A]]-Table2[[#This Row],[M4B_h]]))</f>
        <v>-1</v>
      </c>
      <c r="O739" s="102"/>
      <c r="P739" s="102" t="str">
        <f>IF(Table2[[#This Row],[M5A]]="","",SUM(Table2[[#This Row],[M5A]]-Table2[[#This Row],[M5B_h]]))</f>
        <v/>
      </c>
      <c r="Q739" s="102">
        <f>SUM(Table2[[#This Row],[AWAL]],Table2[[#This Row],[M1B]])</f>
        <v>0</v>
      </c>
      <c r="R739" s="102">
        <f>SUM(Table2[[#This Row],[M2B]],Table2[[#This Row],[M2B_h]])</f>
        <v>0</v>
      </c>
      <c r="S739" s="102">
        <f>SUM(Table2[[#This Row],[M3B]],Table2[[#This Row],[M3B_h]])</f>
        <v>6</v>
      </c>
      <c r="T739" s="102">
        <f>SUM(Table2[[#This Row],[M4B]],Table2[[#This Row],[M4B_h]])</f>
        <v>5</v>
      </c>
    </row>
    <row r="740" spans="1:20">
      <c r="A740" s="103">
        <f>IF(Table2[[#This Row],[TT]]&lt;1,"",COUNT($A$2:$A739)+1)</f>
        <v>571</v>
      </c>
      <c r="B740" s="96" t="str">
        <f>LOWER(SUBSTITUTE(SUBSTITUTE(SUBSTITUTE(SUBSTITUTE(SUBSTITUTE(SUBSTITUTE(SUBSTITUTE(SUBSTITUTE(Table2[[#This Row],[NAMA BARANG]]," ",""),"""",""),"-",""),"/",""),"(",""),")",""),"&amp;",""),",",""))</f>
        <v>bpzhixin3109131291</v>
      </c>
      <c r="C740" s="97" t="s">
        <v>4301</v>
      </c>
      <c r="D740" s="98"/>
      <c r="E740" s="99" t="s">
        <v>2521</v>
      </c>
      <c r="F740" s="100">
        <f>IF(Table2[[#This Row],[M5B]]="",Table2[[#This Row],[M5B_h]],SUM(Table2[[#This Row],[M5B_h]],Table2[[#This Row],[M5B]]))</f>
        <v>2</v>
      </c>
      <c r="G740" s="101"/>
      <c r="H740" s="102" t="str">
        <f>IF(Table2[[#This Row],[M1A]]="","",Table2[[#This Row],[M1A]]-Table2[[#This Row],[AWAL]])</f>
        <v/>
      </c>
      <c r="I740" s="101"/>
      <c r="J740" s="102" t="str">
        <f>IF(Table2[[#This Row],[M2A]]="","",SUM(Table2[[#This Row],[M2A]]-Table2[[#This Row],[M2B_h]]))</f>
        <v/>
      </c>
      <c r="K740" s="101"/>
      <c r="L740" s="102" t="str">
        <f>IF(Table2[[#This Row],[M3A]]="","",SUM(Table2[[#This Row],[M3A]]-Table2[[#This Row],[M3B_h]]))</f>
        <v/>
      </c>
      <c r="M740" s="101">
        <v>2</v>
      </c>
      <c r="N740" s="102">
        <f>IF(Table2[[#This Row],[M4A]]="","",SUM(Table2[[#This Row],[M4A]]-Table2[[#This Row],[M4B_h]]))</f>
        <v>2</v>
      </c>
      <c r="O740" s="102"/>
      <c r="P740" s="102" t="str">
        <f>IF(Table2[[#This Row],[M5A]]="","",SUM(Table2[[#This Row],[M5A]]-Table2[[#This Row],[M5B_h]]))</f>
        <v/>
      </c>
      <c r="Q740" s="102">
        <f>SUM(Table2[[#This Row],[AWAL]],Table2[[#This Row],[M1B]])</f>
        <v>0</v>
      </c>
      <c r="R740" s="102">
        <f>SUM(Table2[[#This Row],[M2B]],Table2[[#This Row],[M2B_h]])</f>
        <v>0</v>
      </c>
      <c r="S740" s="102">
        <f>SUM(Table2[[#This Row],[M3B]],Table2[[#This Row],[M3B_h]])</f>
        <v>0</v>
      </c>
      <c r="T740" s="102">
        <f>SUM(Table2[[#This Row],[M4B]],Table2[[#This Row],[M4B_h]])</f>
        <v>2</v>
      </c>
    </row>
    <row r="741" spans="1:20">
      <c r="A741" s="103">
        <f>IF(Table2[[#This Row],[TT]]&lt;1,"",COUNT($A$2:$A740)+1)</f>
        <v>572</v>
      </c>
      <c r="B741" s="96" t="str">
        <f>LOWER(SUBSTITUTE(SUBSTITUTE(SUBSTITUTE(SUBSTITUTE(SUBSTITUTE(SUBSTITUTE(SUBSTITUTE(SUBSTITUTE(Table2[[#This Row],[NAMA BARANG]]," ",""),"""",""),"-",""),"/",""),"(",""),")",""),"&amp;",""),",",""))</f>
        <v>bpzhixin3110131121</v>
      </c>
      <c r="C741" s="97" t="s">
        <v>4300</v>
      </c>
      <c r="D741" s="98"/>
      <c r="E741" s="99" t="s">
        <v>2521</v>
      </c>
      <c r="F741" s="100">
        <f>IF(Table2[[#This Row],[M5B]]="",Table2[[#This Row],[M5B_h]],SUM(Table2[[#This Row],[M5B_h]],Table2[[#This Row],[M5B]]))</f>
        <v>2</v>
      </c>
      <c r="G741" s="101"/>
      <c r="H741" s="102" t="str">
        <f>IF(Table2[[#This Row],[M1A]]="","",Table2[[#This Row],[M1A]]-Table2[[#This Row],[AWAL]])</f>
        <v/>
      </c>
      <c r="I741" s="101"/>
      <c r="J741" s="102" t="str">
        <f>IF(Table2[[#This Row],[M2A]]="","",SUM(Table2[[#This Row],[M2A]]-Table2[[#This Row],[M2B_h]]))</f>
        <v/>
      </c>
      <c r="K741" s="101"/>
      <c r="L741" s="102" t="str">
        <f>IF(Table2[[#This Row],[M3A]]="","",SUM(Table2[[#This Row],[M3A]]-Table2[[#This Row],[M3B_h]]))</f>
        <v/>
      </c>
      <c r="M741" s="101">
        <v>2</v>
      </c>
      <c r="N741" s="102">
        <f>IF(Table2[[#This Row],[M4A]]="","",SUM(Table2[[#This Row],[M4A]]-Table2[[#This Row],[M4B_h]]))</f>
        <v>2</v>
      </c>
      <c r="O741" s="102"/>
      <c r="P741" s="102" t="str">
        <f>IF(Table2[[#This Row],[M5A]]="","",SUM(Table2[[#This Row],[M5A]]-Table2[[#This Row],[M5B_h]]))</f>
        <v/>
      </c>
      <c r="Q741" s="102">
        <f>SUM(Table2[[#This Row],[AWAL]],Table2[[#This Row],[M1B]])</f>
        <v>0</v>
      </c>
      <c r="R741" s="102">
        <f>SUM(Table2[[#This Row],[M2B]],Table2[[#This Row],[M2B_h]])</f>
        <v>0</v>
      </c>
      <c r="S741" s="102">
        <f>SUM(Table2[[#This Row],[M3B]],Table2[[#This Row],[M3B_h]])</f>
        <v>0</v>
      </c>
      <c r="T741" s="102">
        <f>SUM(Table2[[#This Row],[M4B]],Table2[[#This Row],[M4B_h]])</f>
        <v>2</v>
      </c>
    </row>
    <row r="742" spans="1:20">
      <c r="A742" s="103">
        <f>IF(Table2[[#This Row],[TT]]&lt;1,"",COUNT($A$2:$A741)+1)</f>
        <v>573</v>
      </c>
      <c r="B742" s="96" t="str">
        <f>LOWER(SUBSTITUTE(SUBSTITUTE(SUBSTITUTE(SUBSTITUTE(SUBSTITUTE(SUBSTITUTE(SUBSTITUTE(SUBSTITUTE(Table2[[#This Row],[NAMA BARANG]]," ",""),"""",""),"-",""),"/",""),"(",""),")",""),"&amp;",""),",",""))</f>
        <v>bpzhixin3115131161</v>
      </c>
      <c r="C742" s="97" t="s">
        <v>4298</v>
      </c>
      <c r="D742" s="98"/>
      <c r="E742" s="99" t="s">
        <v>2521</v>
      </c>
      <c r="F742" s="100">
        <f>IF(Table2[[#This Row],[M5B]]="",Table2[[#This Row],[M5B_h]],SUM(Table2[[#This Row],[M5B_h]],Table2[[#This Row],[M5B]]))</f>
        <v>2</v>
      </c>
      <c r="G742" s="101"/>
      <c r="H742" s="102" t="str">
        <f>IF(Table2[[#This Row],[M1A]]="","",Table2[[#This Row],[M1A]]-Table2[[#This Row],[AWAL]])</f>
        <v/>
      </c>
      <c r="I742" s="101"/>
      <c r="J742" s="102" t="str">
        <f>IF(Table2[[#This Row],[M2A]]="","",SUM(Table2[[#This Row],[M2A]]-Table2[[#This Row],[M2B_h]]))</f>
        <v/>
      </c>
      <c r="K742" s="101"/>
      <c r="L742" s="102" t="str">
        <f>IF(Table2[[#This Row],[M3A]]="","",SUM(Table2[[#This Row],[M3A]]-Table2[[#This Row],[M3B_h]]))</f>
        <v/>
      </c>
      <c r="M742" s="101">
        <v>2</v>
      </c>
      <c r="N742" s="102">
        <f>IF(Table2[[#This Row],[M4A]]="","",SUM(Table2[[#This Row],[M4A]]-Table2[[#This Row],[M4B_h]]))</f>
        <v>2</v>
      </c>
      <c r="O742" s="102"/>
      <c r="P742" s="102" t="str">
        <f>IF(Table2[[#This Row],[M5A]]="","",SUM(Table2[[#This Row],[M5A]]-Table2[[#This Row],[M5B_h]]))</f>
        <v/>
      </c>
      <c r="Q742" s="102">
        <f>SUM(Table2[[#This Row],[AWAL]],Table2[[#This Row],[M1B]])</f>
        <v>0</v>
      </c>
      <c r="R742" s="102">
        <f>SUM(Table2[[#This Row],[M2B]],Table2[[#This Row],[M2B_h]])</f>
        <v>0</v>
      </c>
      <c r="S742" s="102">
        <f>SUM(Table2[[#This Row],[M3B]],Table2[[#This Row],[M3B_h]])</f>
        <v>0</v>
      </c>
      <c r="T742" s="102">
        <f>SUM(Table2[[#This Row],[M4B]],Table2[[#This Row],[M4B_h]])</f>
        <v>2</v>
      </c>
    </row>
    <row r="743" spans="1:20">
      <c r="A743" s="103">
        <f>IF(Table2[[#This Row],[TT]]&lt;1,"",COUNT($A$2:$A742)+1)</f>
        <v>574</v>
      </c>
      <c r="B743" s="96" t="str">
        <f>LOWER(SUBSTITUTE(SUBSTITUTE(SUBSTITUTE(SUBSTITUTE(SUBSTITUTE(SUBSTITUTE(SUBSTITUTE(SUBSTITUTE(Table2[[#This Row],[NAMA BARANG]]," ",""),"""",""),"-",""),"/",""),"(",""),")",""),"&amp;",""),",",""))</f>
        <v>bpzhixin3117131181</v>
      </c>
      <c r="C743" s="97" t="s">
        <v>4299</v>
      </c>
      <c r="D743" s="98"/>
      <c r="E743" s="99" t="s">
        <v>2521</v>
      </c>
      <c r="F743" s="100">
        <f>IF(Table2[[#This Row],[M5B]]="",Table2[[#This Row],[M5B_h]],SUM(Table2[[#This Row],[M5B_h]],Table2[[#This Row],[M5B]]))</f>
        <v>2</v>
      </c>
      <c r="G743" s="101"/>
      <c r="H743" s="102" t="str">
        <f>IF(Table2[[#This Row],[M1A]]="","",Table2[[#This Row],[M1A]]-Table2[[#This Row],[AWAL]])</f>
        <v/>
      </c>
      <c r="I743" s="101"/>
      <c r="J743" s="102" t="str">
        <f>IF(Table2[[#This Row],[M2A]]="","",SUM(Table2[[#This Row],[M2A]]-Table2[[#This Row],[M2B_h]]))</f>
        <v/>
      </c>
      <c r="K743" s="101"/>
      <c r="L743" s="102" t="str">
        <f>IF(Table2[[#This Row],[M3A]]="","",SUM(Table2[[#This Row],[M3A]]-Table2[[#This Row],[M3B_h]]))</f>
        <v/>
      </c>
      <c r="M743" s="101">
        <v>2</v>
      </c>
      <c r="N743" s="102">
        <f>IF(Table2[[#This Row],[M4A]]="","",SUM(Table2[[#This Row],[M4A]]-Table2[[#This Row],[M4B_h]]))</f>
        <v>2</v>
      </c>
      <c r="O743" s="102"/>
      <c r="P743" s="102" t="str">
        <f>IF(Table2[[#This Row],[M5A]]="","",SUM(Table2[[#This Row],[M5A]]-Table2[[#This Row],[M5B_h]]))</f>
        <v/>
      </c>
      <c r="Q743" s="102">
        <f>SUM(Table2[[#This Row],[AWAL]],Table2[[#This Row],[M1B]])</f>
        <v>0</v>
      </c>
      <c r="R743" s="102">
        <f>SUM(Table2[[#This Row],[M2B]],Table2[[#This Row],[M2B_h]])</f>
        <v>0</v>
      </c>
      <c r="S743" s="102">
        <f>SUM(Table2[[#This Row],[M3B]],Table2[[#This Row],[M3B_h]])</f>
        <v>0</v>
      </c>
      <c r="T743" s="102">
        <f>SUM(Table2[[#This Row],[M4B]],Table2[[#This Row],[M4B_h]])</f>
        <v>2</v>
      </c>
    </row>
    <row r="744" spans="1:20">
      <c r="A744" s="96">
        <f>IF(Table2[[#This Row],[TT]]&lt;1,"",COUNT($A$2:$A743)+1)</f>
        <v>575</v>
      </c>
      <c r="B744" s="96" t="str">
        <f>LOWER(SUBSTITUTE(SUBSTITUTE(SUBSTITUTE(SUBSTITUTE(SUBSTITUTE(SUBSTITUTE(SUBSTITUTE(SUBSTITUTE(Table2[[#This Row],[NAMA BARANG]]," ",""),"""",""),"-",""),"/",""),"(",""),")",""),"&amp;",""),",",""))</f>
        <v>bpzhixin3118331192</v>
      </c>
      <c r="C744" s="97" t="s">
        <v>4292</v>
      </c>
      <c r="D744" s="98"/>
      <c r="E744" s="99" t="s">
        <v>2521</v>
      </c>
      <c r="F744" s="100">
        <f>IF(Table2[[#This Row],[M5B]]="",Table2[[#This Row],[M5B_h]],SUM(Table2[[#This Row],[M5B_h]],Table2[[#This Row],[M5B]]))</f>
        <v>5</v>
      </c>
      <c r="G744" s="101"/>
      <c r="H744" s="102" t="str">
        <f>IF(Table2[[#This Row],[M1A]]="","",Table2[[#This Row],[M1A]]-Table2[[#This Row],[AWAL]])</f>
        <v/>
      </c>
      <c r="I744" s="101"/>
      <c r="J744" s="102" t="str">
        <f>IF(Table2[[#This Row],[M2A]]="","",SUM(Table2[[#This Row],[M2A]]-Table2[[#This Row],[M2B_h]]))</f>
        <v/>
      </c>
      <c r="K744" s="101">
        <v>6</v>
      </c>
      <c r="L744" s="102">
        <f>IF(Table2[[#This Row],[M3A]]="","",SUM(Table2[[#This Row],[M3A]]-Table2[[#This Row],[M3B_h]]))</f>
        <v>6</v>
      </c>
      <c r="M744" s="101">
        <v>5</v>
      </c>
      <c r="N744" s="102">
        <f>IF(Table2[[#This Row],[M4A]]="","",SUM(Table2[[#This Row],[M4A]]-Table2[[#This Row],[M4B_h]]))</f>
        <v>-1</v>
      </c>
      <c r="O744" s="102"/>
      <c r="P744" s="102" t="str">
        <f>IF(Table2[[#This Row],[M5A]]="","",SUM(Table2[[#This Row],[M5A]]-Table2[[#This Row],[M5B_h]]))</f>
        <v/>
      </c>
      <c r="Q744" s="102">
        <f>SUM(Table2[[#This Row],[AWAL]],Table2[[#This Row],[M1B]])</f>
        <v>0</v>
      </c>
      <c r="R744" s="102">
        <f>SUM(Table2[[#This Row],[M2B]],Table2[[#This Row],[M2B_h]])</f>
        <v>0</v>
      </c>
      <c r="S744" s="102">
        <f>SUM(Table2[[#This Row],[M3B]],Table2[[#This Row],[M3B_h]])</f>
        <v>6</v>
      </c>
      <c r="T744" s="102">
        <f>SUM(Table2[[#This Row],[M4B]],Table2[[#This Row],[M4B_h]])</f>
        <v>5</v>
      </c>
    </row>
    <row r="745" spans="1:20">
      <c r="A745" s="96">
        <f>IF(Table2[[#This Row],[TT]]&lt;1,"",COUNT($A$2:$A744)+1)</f>
        <v>576</v>
      </c>
      <c r="B745" s="96" t="str">
        <f>LOWER(SUBSTITUTE(SUBSTITUTE(SUBSTITUTE(SUBSTITUTE(SUBSTITUTE(SUBSTITUTE(SUBSTITUTE(SUBSTITUTE(Table2[[#This Row],[NAMA BARANG]]," ",""),"""",""),"-",""),"/",""),"(",""),")",""),"&amp;",""),",",""))</f>
        <v>bpzhixin3120131212</v>
      </c>
      <c r="C745" s="97" t="s">
        <v>4293</v>
      </c>
      <c r="D745" s="98"/>
      <c r="E745" s="99" t="s">
        <v>2521</v>
      </c>
      <c r="F745" s="100">
        <f>IF(Table2[[#This Row],[M5B]]="",Table2[[#This Row],[M5B_h]],SUM(Table2[[#This Row],[M5B_h]],Table2[[#This Row],[M5B]]))</f>
        <v>3</v>
      </c>
      <c r="G745" s="101"/>
      <c r="H745" s="102" t="str">
        <f>IF(Table2[[#This Row],[M1A]]="","",Table2[[#This Row],[M1A]]-Table2[[#This Row],[AWAL]])</f>
        <v/>
      </c>
      <c r="I745" s="101"/>
      <c r="J745" s="102" t="str">
        <f>IF(Table2[[#This Row],[M2A]]="","",SUM(Table2[[#This Row],[M2A]]-Table2[[#This Row],[M2B_h]]))</f>
        <v/>
      </c>
      <c r="K745" s="101">
        <v>6</v>
      </c>
      <c r="L745" s="102">
        <f>IF(Table2[[#This Row],[M3A]]="","",SUM(Table2[[#This Row],[M3A]]-Table2[[#This Row],[M3B_h]]))</f>
        <v>6</v>
      </c>
      <c r="M745" s="101">
        <v>3</v>
      </c>
      <c r="N745" s="102">
        <f>IF(Table2[[#This Row],[M4A]]="","",SUM(Table2[[#This Row],[M4A]]-Table2[[#This Row],[M4B_h]]))</f>
        <v>-3</v>
      </c>
      <c r="O745" s="102"/>
      <c r="P745" s="102" t="str">
        <f>IF(Table2[[#This Row],[M5A]]="","",SUM(Table2[[#This Row],[M5A]]-Table2[[#This Row],[M5B_h]]))</f>
        <v/>
      </c>
      <c r="Q745" s="102">
        <f>SUM(Table2[[#This Row],[AWAL]],Table2[[#This Row],[M1B]])</f>
        <v>0</v>
      </c>
      <c r="R745" s="102">
        <f>SUM(Table2[[#This Row],[M2B]],Table2[[#This Row],[M2B_h]])</f>
        <v>0</v>
      </c>
      <c r="S745" s="102">
        <f>SUM(Table2[[#This Row],[M3B]],Table2[[#This Row],[M3B_h]])</f>
        <v>6</v>
      </c>
      <c r="T745" s="102">
        <f>SUM(Table2[[#This Row],[M4B]],Table2[[#This Row],[M4B_h]])</f>
        <v>3</v>
      </c>
    </row>
    <row r="746" spans="1:20">
      <c r="A746" s="96">
        <f>IF(Table2[[#This Row],[TT]]&lt;1,"",COUNT($A$2:$A745)+1)</f>
        <v>577</v>
      </c>
      <c r="B746" s="96" t="str">
        <f>LOWER(SUBSTITUTE(SUBSTITUTE(SUBSTITUTE(SUBSTITUTE(SUBSTITUTE(SUBSTITUTE(SUBSTITUTE(SUBSTITUTE(Table2[[#This Row],[NAMA BARANG]]," ",""),"""",""),"-",""),"/",""),"(",""),")",""),"&amp;",""),",",""))</f>
        <v>bpzhixin3122131233</v>
      </c>
      <c r="C746" s="97" t="s">
        <v>4294</v>
      </c>
      <c r="D746" s="98"/>
      <c r="E746" s="99" t="s">
        <v>2521</v>
      </c>
      <c r="F746" s="100">
        <f>IF(Table2[[#This Row],[M5B]]="",Table2[[#This Row],[M5B_h]],SUM(Table2[[#This Row],[M5B_h]],Table2[[#This Row],[M5B]]))</f>
        <v>4</v>
      </c>
      <c r="G746" s="101"/>
      <c r="H746" s="102" t="str">
        <f>IF(Table2[[#This Row],[M1A]]="","",Table2[[#This Row],[M1A]]-Table2[[#This Row],[AWAL]])</f>
        <v/>
      </c>
      <c r="I746" s="101"/>
      <c r="J746" s="102" t="str">
        <f>IF(Table2[[#This Row],[M2A]]="","",SUM(Table2[[#This Row],[M2A]]-Table2[[#This Row],[M2B_h]]))</f>
        <v/>
      </c>
      <c r="K746" s="101">
        <v>6</v>
      </c>
      <c r="L746" s="102">
        <f>IF(Table2[[#This Row],[M3A]]="","",SUM(Table2[[#This Row],[M3A]]-Table2[[#This Row],[M3B_h]]))</f>
        <v>6</v>
      </c>
      <c r="M746" s="101">
        <v>4</v>
      </c>
      <c r="N746" s="102">
        <f>IF(Table2[[#This Row],[M4A]]="","",SUM(Table2[[#This Row],[M4A]]-Table2[[#This Row],[M4B_h]]))</f>
        <v>-2</v>
      </c>
      <c r="O746" s="102"/>
      <c r="P746" s="102" t="str">
        <f>IF(Table2[[#This Row],[M5A]]="","",SUM(Table2[[#This Row],[M5A]]-Table2[[#This Row],[M5B_h]]))</f>
        <v/>
      </c>
      <c r="Q746" s="102">
        <f>SUM(Table2[[#This Row],[AWAL]],Table2[[#This Row],[M1B]])</f>
        <v>0</v>
      </c>
      <c r="R746" s="102">
        <f>SUM(Table2[[#This Row],[M2B]],Table2[[#This Row],[M2B_h]])</f>
        <v>0</v>
      </c>
      <c r="S746" s="102">
        <f>SUM(Table2[[#This Row],[M3B]],Table2[[#This Row],[M3B_h]])</f>
        <v>6</v>
      </c>
      <c r="T746" s="102">
        <f>SUM(Table2[[#This Row],[M4B]],Table2[[#This Row],[M4B_h]])</f>
        <v>4</v>
      </c>
    </row>
    <row r="747" spans="1:20">
      <c r="A747" s="96">
        <f>IF(Table2[[#This Row],[TT]]&lt;1,"",COUNT($A$2:$A746)+1)</f>
        <v>578</v>
      </c>
      <c r="B747" s="96" t="str">
        <f>LOWER(SUBSTITUTE(SUBSTITUTE(SUBSTITUTE(SUBSTITUTE(SUBSTITUTE(SUBSTITUTE(SUBSTITUTE(SUBSTITUTE(Table2[[#This Row],[NAMA BARANG]]," ",""),"""",""),"-",""),"/",""),"(",""),")",""),"&amp;",""),",",""))</f>
        <v>bpzhixin3124131254</v>
      </c>
      <c r="C747" s="97" t="s">
        <v>4295</v>
      </c>
      <c r="D747" s="98"/>
      <c r="E747" s="99" t="s">
        <v>2521</v>
      </c>
      <c r="F747" s="100">
        <f>IF(Table2[[#This Row],[M5B]]="",Table2[[#This Row],[M5B_h]],SUM(Table2[[#This Row],[M5B_h]],Table2[[#This Row],[M5B]]))</f>
        <v>5</v>
      </c>
      <c r="G747" s="101"/>
      <c r="H747" s="102" t="str">
        <f>IF(Table2[[#This Row],[M1A]]="","",Table2[[#This Row],[M1A]]-Table2[[#This Row],[AWAL]])</f>
        <v/>
      </c>
      <c r="I747" s="101"/>
      <c r="J747" s="102" t="str">
        <f>IF(Table2[[#This Row],[M2A]]="","",SUM(Table2[[#This Row],[M2A]]-Table2[[#This Row],[M2B_h]]))</f>
        <v/>
      </c>
      <c r="K747" s="101">
        <v>6</v>
      </c>
      <c r="L747" s="102">
        <f>IF(Table2[[#This Row],[M3A]]="","",SUM(Table2[[#This Row],[M3A]]-Table2[[#This Row],[M3B_h]]))</f>
        <v>6</v>
      </c>
      <c r="M747" s="101">
        <v>5</v>
      </c>
      <c r="N747" s="102">
        <f>IF(Table2[[#This Row],[M4A]]="","",SUM(Table2[[#This Row],[M4A]]-Table2[[#This Row],[M4B_h]]))</f>
        <v>-1</v>
      </c>
      <c r="O747" s="102"/>
      <c r="P747" s="102" t="str">
        <f>IF(Table2[[#This Row],[M5A]]="","",SUM(Table2[[#This Row],[M5A]]-Table2[[#This Row],[M5B_h]]))</f>
        <v/>
      </c>
      <c r="Q747" s="102">
        <f>SUM(Table2[[#This Row],[AWAL]],Table2[[#This Row],[M1B]])</f>
        <v>0</v>
      </c>
      <c r="R747" s="102">
        <f>SUM(Table2[[#This Row],[M2B]],Table2[[#This Row],[M2B_h]])</f>
        <v>0</v>
      </c>
      <c r="S747" s="102">
        <f>SUM(Table2[[#This Row],[M3B]],Table2[[#This Row],[M3B_h]])</f>
        <v>6</v>
      </c>
      <c r="T747" s="102">
        <f>SUM(Table2[[#This Row],[M4B]],Table2[[#This Row],[M4B_h]])</f>
        <v>5</v>
      </c>
    </row>
    <row r="748" spans="1:20">
      <c r="A748" s="96" t="str">
        <f>IF(Table2[[#This Row],[TT]]&lt;1,"",COUNT($A$2:$A747)+1)</f>
        <v/>
      </c>
      <c r="B748" s="96" t="str">
        <f>LOWER(SUBSTITUTE(SUBSTITUTE(SUBSTITUTE(SUBSTITUTE(SUBSTITUTE(SUBSTITUTE(SUBSTITUTE(SUBSTITUTE(Table2[[#This Row],[NAMA BARANG]]," ",""),"""",""),"-",""),"/",""),"(",""),")",""),"&amp;",""),",",""))</f>
        <v>bpzhixin3126</v>
      </c>
      <c r="C748" s="97" t="s">
        <v>4211</v>
      </c>
      <c r="D748" s="98"/>
      <c r="E748" s="99" t="s">
        <v>2521</v>
      </c>
      <c r="F748" s="100">
        <f>IF(Table2[[#This Row],[M5B]]="",Table2[[#This Row],[M5B_h]],SUM(Table2[[#This Row],[M5B_h]],Table2[[#This Row],[M5B]]))</f>
        <v>0</v>
      </c>
      <c r="G748" s="101"/>
      <c r="H748" s="102" t="str">
        <f>IF(Table2[[#This Row],[M1A]]="","",Table2[[#This Row],[M1A]]-Table2[[#This Row],[AWAL]])</f>
        <v/>
      </c>
      <c r="I748" s="101"/>
      <c r="J748" s="102" t="str">
        <f>IF(Table2[[#This Row],[M2A]]="","",SUM(Table2[[#This Row],[M2A]]-Table2[[#This Row],[M2B_h]]))</f>
        <v/>
      </c>
      <c r="K748" s="101">
        <v>3</v>
      </c>
      <c r="L748" s="102">
        <f>IF(Table2[[#This Row],[M3A]]="","",SUM(Table2[[#This Row],[M3A]]-Table2[[#This Row],[M3B_h]]))</f>
        <v>3</v>
      </c>
      <c r="M748" s="101">
        <v>0</v>
      </c>
      <c r="N748" s="102">
        <f>IF(Table2[[#This Row],[M4A]]="","",SUM(Table2[[#This Row],[M4A]]-Table2[[#This Row],[M4B_h]]))</f>
        <v>-3</v>
      </c>
      <c r="O748" s="102"/>
      <c r="P748" s="102" t="str">
        <f>IF(Table2[[#This Row],[M5A]]="","",SUM(Table2[[#This Row],[M5A]]-Table2[[#This Row],[M5B_h]]))</f>
        <v/>
      </c>
      <c r="Q748" s="102">
        <f>SUM(Table2[[#This Row],[AWAL]],Table2[[#This Row],[M1B]])</f>
        <v>0</v>
      </c>
      <c r="R748" s="102">
        <f>SUM(Table2[[#This Row],[M2B]],Table2[[#This Row],[M2B_h]])</f>
        <v>0</v>
      </c>
      <c r="S748" s="102">
        <f>SUM(Table2[[#This Row],[M3B]],Table2[[#This Row],[M3B_h]])</f>
        <v>3</v>
      </c>
      <c r="T748" s="102">
        <f>SUM(Table2[[#This Row],[M4B]],Table2[[#This Row],[M4B_h]])</f>
        <v>0</v>
      </c>
    </row>
    <row r="749" spans="1:20">
      <c r="A749" s="96" t="str">
        <f>IF(Table2[[#This Row],[TT]]&lt;1,"",COUNT($A$2:$A748)+1)</f>
        <v/>
      </c>
      <c r="B749" s="96" t="str">
        <f>LOWER(SUBSTITUTE(SUBSTITUTE(SUBSTITUTE(SUBSTITUTE(SUBSTITUTE(SUBSTITUTE(SUBSTITUTE(SUBSTITUTE(Table2[[#This Row],[NAMA BARANG]]," ",""),"""",""),"-",""),"/",""),"(",""),")",""),"&amp;",""),",",""))</f>
        <v>bpzhixin31263129</v>
      </c>
      <c r="C749" s="97" t="s">
        <v>4127</v>
      </c>
      <c r="D749" s="98">
        <v>2</v>
      </c>
      <c r="E749" s="99" t="s">
        <v>2521</v>
      </c>
      <c r="F749" s="100">
        <f>IF(Table2[[#This Row],[M5B]]="",Table2[[#This Row],[M5B_h]],SUM(Table2[[#This Row],[M5B_h]],Table2[[#This Row],[M5B]]))</f>
        <v>0</v>
      </c>
      <c r="G749" s="101">
        <v>0</v>
      </c>
      <c r="H749" s="102">
        <f>IF(Table2[[#This Row],[M1A]]="","",Table2[[#This Row],[M1A]]-Table2[[#This Row],[AWAL]])</f>
        <v>-2</v>
      </c>
      <c r="I749" s="101"/>
      <c r="J749" s="102" t="str">
        <f>IF(Table2[[#This Row],[M2A]]="","",SUM(Table2[[#This Row],[M2A]]-Table2[[#This Row],[M2B_h]]))</f>
        <v/>
      </c>
      <c r="K749" s="101"/>
      <c r="L749" s="102" t="str">
        <f>IF(Table2[[#This Row],[M3A]]="","",SUM(Table2[[#This Row],[M3A]]-Table2[[#This Row],[M3B_h]]))</f>
        <v/>
      </c>
      <c r="M749" s="101"/>
      <c r="N749" s="102" t="str">
        <f>IF(Table2[[#This Row],[M4A]]="","",SUM(Table2[[#This Row],[M4A]]-Table2[[#This Row],[M4B_h]]))</f>
        <v/>
      </c>
      <c r="O749" s="101"/>
      <c r="P749" s="102" t="str">
        <f>IF(Table2[[#This Row],[M5A]]="","",SUM(Table2[[#This Row],[M5A]]-Table2[[#This Row],[M5B_h]]))</f>
        <v/>
      </c>
      <c r="Q749" s="102">
        <f>SUM(Table2[[#This Row],[AWAL]],Table2[[#This Row],[M1B]])</f>
        <v>0</v>
      </c>
      <c r="R749" s="102">
        <f>SUM(Table2[[#This Row],[M2B]],Table2[[#This Row],[M2B_h]])</f>
        <v>0</v>
      </c>
      <c r="S749" s="102">
        <f>SUM(Table2[[#This Row],[M3B]],Table2[[#This Row],[M3B_h]])</f>
        <v>0</v>
      </c>
      <c r="T749" s="102">
        <f>SUM(Table2[[#This Row],[M4B]],Table2[[#This Row],[M4B_h]])</f>
        <v>0</v>
      </c>
    </row>
    <row r="750" spans="1:20">
      <c r="A750" s="103">
        <f>IF(Table2[[#This Row],[TT]]&lt;1,"",COUNT($A$2:$A749)+1)</f>
        <v>579</v>
      </c>
      <c r="B750" s="96" t="str">
        <f>LOWER(SUBSTITUTE(SUBSTITUTE(SUBSTITUTE(SUBSTITUTE(SUBSTITUTE(SUBSTITUTE(SUBSTITUTE(SUBSTITUTE(Table2[[#This Row],[NAMA BARANG]]," ",""),"""",""),"-",""),"/",""),"(",""),")",""),"&amp;",""),",",""))</f>
        <v>bpzhixin3567</v>
      </c>
      <c r="C750" s="97" t="s">
        <v>4304</v>
      </c>
      <c r="D750" s="98"/>
      <c r="E750" s="99" t="s">
        <v>2626</v>
      </c>
      <c r="F750" s="100">
        <f>IF(Table2[[#This Row],[M5B]]="",Table2[[#This Row],[M5B_h]],SUM(Table2[[#This Row],[M5B_h]],Table2[[#This Row],[M5B]]))</f>
        <v>2</v>
      </c>
      <c r="G750" s="101"/>
      <c r="H750" s="102" t="str">
        <f>IF(Table2[[#This Row],[M1A]]="","",Table2[[#This Row],[M1A]]-Table2[[#This Row],[AWAL]])</f>
        <v/>
      </c>
      <c r="I750" s="101"/>
      <c r="J750" s="102" t="str">
        <f>IF(Table2[[#This Row],[M2A]]="","",SUM(Table2[[#This Row],[M2A]]-Table2[[#This Row],[M2B_h]]))</f>
        <v/>
      </c>
      <c r="K750" s="101"/>
      <c r="L750" s="102" t="str">
        <f>IF(Table2[[#This Row],[M3A]]="","",SUM(Table2[[#This Row],[M3A]]-Table2[[#This Row],[M3B_h]]))</f>
        <v/>
      </c>
      <c r="M750" s="101">
        <v>2</v>
      </c>
      <c r="N750" s="102">
        <f>IF(Table2[[#This Row],[M4A]]="","",SUM(Table2[[#This Row],[M4A]]-Table2[[#This Row],[M4B_h]]))</f>
        <v>2</v>
      </c>
      <c r="O750" s="102"/>
      <c r="P750" s="102" t="str">
        <f>IF(Table2[[#This Row],[M5A]]="","",SUM(Table2[[#This Row],[M5A]]-Table2[[#This Row],[M5B_h]]))</f>
        <v/>
      </c>
      <c r="Q750" s="102">
        <f>SUM(Table2[[#This Row],[AWAL]],Table2[[#This Row],[M1B]])</f>
        <v>0</v>
      </c>
      <c r="R750" s="102">
        <f>SUM(Table2[[#This Row],[M2B]],Table2[[#This Row],[M2B_h]])</f>
        <v>0</v>
      </c>
      <c r="S750" s="102">
        <f>SUM(Table2[[#This Row],[M3B]],Table2[[#This Row],[M3B_h]])</f>
        <v>0</v>
      </c>
      <c r="T750" s="102">
        <f>SUM(Table2[[#This Row],[M4B]],Table2[[#This Row],[M4B_h]])</f>
        <v>2</v>
      </c>
    </row>
    <row r="751" spans="1:20">
      <c r="A751" s="103">
        <f>IF(Table2[[#This Row],[TT]]&lt;1,"",COUNT($A$2:$A750)+1)</f>
        <v>580</v>
      </c>
      <c r="B751" s="96" t="str">
        <f>LOWER(SUBSTITUTE(SUBSTITUTE(SUBSTITUTE(SUBSTITUTE(SUBSTITUTE(SUBSTITUTE(SUBSTITUTE(SUBSTITUTE(Table2[[#This Row],[NAMA BARANG]]," ",""),"""",""),"-",""),"/",""),"(",""),")",""),"&amp;",""),",",""))</f>
        <v>bpzhixin3568</v>
      </c>
      <c r="C751" s="97" t="s">
        <v>4305</v>
      </c>
      <c r="D751" s="98"/>
      <c r="E751" s="99" t="s">
        <v>2626</v>
      </c>
      <c r="F751" s="100">
        <f>IF(Table2[[#This Row],[M5B]]="",Table2[[#This Row],[M5B_h]],SUM(Table2[[#This Row],[M5B_h]],Table2[[#This Row],[M5B]]))</f>
        <v>3</v>
      </c>
      <c r="G751" s="101"/>
      <c r="H751" s="102" t="str">
        <f>IF(Table2[[#This Row],[M1A]]="","",Table2[[#This Row],[M1A]]-Table2[[#This Row],[AWAL]])</f>
        <v/>
      </c>
      <c r="I751" s="101"/>
      <c r="J751" s="102" t="str">
        <f>IF(Table2[[#This Row],[M2A]]="","",SUM(Table2[[#This Row],[M2A]]-Table2[[#This Row],[M2B_h]]))</f>
        <v/>
      </c>
      <c r="K751" s="101"/>
      <c r="L751" s="102" t="str">
        <f>IF(Table2[[#This Row],[M3A]]="","",SUM(Table2[[#This Row],[M3A]]-Table2[[#This Row],[M3B_h]]))</f>
        <v/>
      </c>
      <c r="M751" s="101">
        <v>3</v>
      </c>
      <c r="N751" s="102">
        <f>IF(Table2[[#This Row],[M4A]]="","",SUM(Table2[[#This Row],[M4A]]-Table2[[#This Row],[M4B_h]]))</f>
        <v>3</v>
      </c>
      <c r="O751" s="102"/>
      <c r="P751" s="102" t="str">
        <f>IF(Table2[[#This Row],[M5A]]="","",SUM(Table2[[#This Row],[M5A]]-Table2[[#This Row],[M5B_h]]))</f>
        <v/>
      </c>
      <c r="Q751" s="102">
        <f>SUM(Table2[[#This Row],[AWAL]],Table2[[#This Row],[M1B]])</f>
        <v>0</v>
      </c>
      <c r="R751" s="102">
        <f>SUM(Table2[[#This Row],[M2B]],Table2[[#This Row],[M2B_h]])</f>
        <v>0</v>
      </c>
      <c r="S751" s="102">
        <f>SUM(Table2[[#This Row],[M3B]],Table2[[#This Row],[M3B_h]])</f>
        <v>0</v>
      </c>
      <c r="T751" s="102">
        <f>SUM(Table2[[#This Row],[M4B]],Table2[[#This Row],[M4B_h]])</f>
        <v>3</v>
      </c>
    </row>
    <row r="752" spans="1:20">
      <c r="A752" s="14">
        <f>IF(Table2[[#This Row],[TT]]&lt;1,"",COUNT($A$2:$A751)+1)</f>
        <v>581</v>
      </c>
      <c r="B752" s="14" t="str">
        <f>LOWER(SUBSTITUTE(SUBSTITUTE(SUBSTITUTE(SUBSTITUTE(SUBSTITUTE(SUBSTITUTE(SUBSTITUTE(SUBSTITUTE(Table2[[#This Row],[NAMA BARANG]]," ",""),"""",""),"-",""),"/",""),"(",""),")",""),"&amp;",""),",",""))</f>
        <v>bpzhixinzh101</v>
      </c>
      <c r="C752" s="27" t="s">
        <v>725</v>
      </c>
      <c r="D752" s="28">
        <v>14</v>
      </c>
      <c r="E752" s="28">
        <v>120</v>
      </c>
      <c r="F752" s="80">
        <f>IF(Table2[[#This Row],[M5B]]="",Table2[[#This Row],[M5B_h]],SUM(Table2[[#This Row],[M5B_h]],Table2[[#This Row],[M5B]]))</f>
        <v>14</v>
      </c>
      <c r="H752" s="15" t="str">
        <f>IF(Table2[[#This Row],[M1A]]="","",Table2[[#This Row],[M1A]]-Table2[[#This Row],[AWAL]])</f>
        <v/>
      </c>
      <c r="J752" s="13" t="str">
        <f>IF(Table2[[#This Row],[M2A]]="","",SUM(Table2[[#This Row],[M2A]]-Table2[[#This Row],[M2B_h]]))</f>
        <v/>
      </c>
      <c r="L752" s="13" t="str">
        <f>IF(Table2[[#This Row],[M3A]]="","",SUM(Table2[[#This Row],[M3A]]-Table2[[#This Row],[M3B_h]]))</f>
        <v/>
      </c>
      <c r="N752" s="13" t="str">
        <f>IF(Table2[[#This Row],[M4A]]="","",SUM(Table2[[#This Row],[M4A]]-Table2[[#This Row],[M4B_h]]))</f>
        <v/>
      </c>
      <c r="O752" s="15"/>
      <c r="P752" s="15" t="str">
        <f>IF(Table2[[#This Row],[M5A]]="","",SUM(Table2[[#This Row],[M5A]]-Table2[[#This Row],[M5B_h]]))</f>
        <v/>
      </c>
      <c r="Q752" s="15">
        <f>SUM(Table2[[#This Row],[AWAL]],Table2[[#This Row],[M1B]])</f>
        <v>14</v>
      </c>
      <c r="R752" s="15">
        <f>SUM(Table2[[#This Row],[M2B]],Table2[[#This Row],[M2B_h]])</f>
        <v>14</v>
      </c>
      <c r="S752" s="15">
        <f>SUM(Table2[[#This Row],[M3B]],Table2[[#This Row],[M3B_h]])</f>
        <v>14</v>
      </c>
      <c r="T752" s="15">
        <f>SUM(Table2[[#This Row],[M4B]],Table2[[#This Row],[M4B_h]])</f>
        <v>14</v>
      </c>
    </row>
    <row r="753" spans="1:20">
      <c r="A753" s="14">
        <f>IF(Table2[[#This Row],[TT]]&lt;1,"",COUNT($A$2:$A752)+1)</f>
        <v>582</v>
      </c>
      <c r="B753" s="14" t="str">
        <f>LOWER(SUBSTITUTE(SUBSTITUTE(SUBSTITUTE(SUBSTITUTE(SUBSTITUTE(SUBSTITUTE(SUBSTITUTE(SUBSTITUTE(Table2[[#This Row],[NAMA BARANG]]," ",""),"""",""),"-",""),"/",""),"(",""),")",""),"&amp;",""),",",""))</f>
        <v>bpzhixinzh102</v>
      </c>
      <c r="C753" s="27" t="s">
        <v>726</v>
      </c>
      <c r="D753" s="28">
        <v>20</v>
      </c>
      <c r="E753" s="28" t="s">
        <v>19</v>
      </c>
      <c r="F753" s="80">
        <f>IF(Table2[[#This Row],[M5B]]="",Table2[[#This Row],[M5B_h]],SUM(Table2[[#This Row],[M5B_h]],Table2[[#This Row],[M5B]]))</f>
        <v>20</v>
      </c>
      <c r="H753" s="15" t="str">
        <f>IF(Table2[[#This Row],[M1A]]="","",Table2[[#This Row],[M1A]]-Table2[[#This Row],[AWAL]])</f>
        <v/>
      </c>
      <c r="J753" s="13" t="str">
        <f>IF(Table2[[#This Row],[M2A]]="","",SUM(Table2[[#This Row],[M2A]]-Table2[[#This Row],[M2B_h]]))</f>
        <v/>
      </c>
      <c r="L753" s="13" t="str">
        <f>IF(Table2[[#This Row],[M3A]]="","",SUM(Table2[[#This Row],[M3A]]-Table2[[#This Row],[M3B_h]]))</f>
        <v/>
      </c>
      <c r="N753" s="13" t="str">
        <f>IF(Table2[[#This Row],[M4A]]="","",SUM(Table2[[#This Row],[M4A]]-Table2[[#This Row],[M4B_h]]))</f>
        <v/>
      </c>
      <c r="O753" s="15"/>
      <c r="P753" s="15" t="str">
        <f>IF(Table2[[#This Row],[M5A]]="","",SUM(Table2[[#This Row],[M5A]]-Table2[[#This Row],[M5B_h]]))</f>
        <v/>
      </c>
      <c r="Q753" s="15">
        <f>SUM(Table2[[#This Row],[AWAL]],Table2[[#This Row],[M1B]])</f>
        <v>20</v>
      </c>
      <c r="R753" s="15">
        <f>SUM(Table2[[#This Row],[M2B]],Table2[[#This Row],[M2B_h]])</f>
        <v>20</v>
      </c>
      <c r="S753" s="15">
        <f>SUM(Table2[[#This Row],[M3B]],Table2[[#This Row],[M3B_h]])</f>
        <v>20</v>
      </c>
      <c r="T753" s="15">
        <f>SUM(Table2[[#This Row],[M4B]],Table2[[#This Row],[M4B_h]])</f>
        <v>20</v>
      </c>
    </row>
    <row r="754" spans="1:20">
      <c r="A754" s="14">
        <f>IF(Table2[[#This Row],[TT]]&lt;1,"",COUNT($A$2:$A753)+1)</f>
        <v>583</v>
      </c>
      <c r="B754" s="14" t="str">
        <f>LOWER(SUBSTITUTE(SUBSTITUTE(SUBSTITUTE(SUBSTITUTE(SUBSTITUTE(SUBSTITUTE(SUBSTITUTE(SUBSTITUTE(Table2[[#This Row],[NAMA BARANG]]," ",""),"""",""),"-",""),"/",""),"(",""),")",""),"&amp;",""),",",""))</f>
        <v>bpzhuizhuahy1020</v>
      </c>
      <c r="C754" s="17" t="s">
        <v>4030</v>
      </c>
      <c r="D754" s="19">
        <v>3</v>
      </c>
      <c r="E754" s="29" t="s">
        <v>2721</v>
      </c>
      <c r="F754" s="80">
        <f>IF(Table2[[#This Row],[M5B]]="",Table2[[#This Row],[M5B_h]],SUM(Table2[[#This Row],[M5B_h]],Table2[[#This Row],[M5B]]))</f>
        <v>3</v>
      </c>
      <c r="G754" s="13">
        <v>0</v>
      </c>
      <c r="H754" s="15">
        <f>IF(Table2[[#This Row],[M1A]]="","",Table2[[#This Row],[M1A]]-Table2[[#This Row],[AWAL]])</f>
        <v>-3</v>
      </c>
      <c r="J754" s="15" t="str">
        <f>IF(Table2[[#This Row],[M2A]]="","",SUM(Table2[[#This Row],[M2A]]-Table2[[#This Row],[M2B_h]]))</f>
        <v/>
      </c>
      <c r="K754" s="13">
        <v>6</v>
      </c>
      <c r="L754" s="15">
        <f>IF(Table2[[#This Row],[M3A]]="","",SUM(Table2[[#This Row],[M3A]]-Table2[[#This Row],[M3B_h]]))</f>
        <v>6</v>
      </c>
      <c r="M754" s="13">
        <v>3</v>
      </c>
      <c r="N754" s="15">
        <f>IF(Table2[[#This Row],[M4A]]="","",SUM(Table2[[#This Row],[M4A]]-Table2[[#This Row],[M4B_h]]))</f>
        <v>-3</v>
      </c>
      <c r="O754" s="15"/>
      <c r="P754" s="15" t="str">
        <f>IF(Table2[[#This Row],[M5A]]="","",SUM(Table2[[#This Row],[M5A]]-Table2[[#This Row],[M5B_h]]))</f>
        <v/>
      </c>
      <c r="Q754" s="15">
        <f>SUM(Table2[[#This Row],[AWAL]],Table2[[#This Row],[M1B]])</f>
        <v>0</v>
      </c>
      <c r="R754" s="15">
        <f>SUM(Table2[[#This Row],[M2B]],Table2[[#This Row],[M2B_h]])</f>
        <v>0</v>
      </c>
      <c r="S754" s="15">
        <f>SUM(Table2[[#This Row],[M3B]],Table2[[#This Row],[M3B_h]])</f>
        <v>6</v>
      </c>
      <c r="T754" s="15">
        <f>SUM(Table2[[#This Row],[M4B]],Table2[[#This Row],[M4B_h]])</f>
        <v>3</v>
      </c>
    </row>
    <row r="755" spans="1:20">
      <c r="A755" s="96">
        <f>IF(Table2[[#This Row],[TT]]&lt;1,"",COUNT($A$2:$A754)+1)</f>
        <v>584</v>
      </c>
      <c r="B755" s="96" t="str">
        <f>LOWER(SUBSTITUTE(SUBSTITUTE(SUBSTITUTE(SUBSTITUTE(SUBSTITUTE(SUBSTITUTE(SUBSTITUTE(SUBSTITUTE(Table2[[#This Row],[NAMA BARANG]]," ",""),"""",""),"-",""),"/",""),"(",""),")",""),"&amp;",""),",",""))</f>
        <v>bpzhxin3112</v>
      </c>
      <c r="C755" s="97" t="s">
        <v>4178</v>
      </c>
      <c r="D755" s="98">
        <v>2</v>
      </c>
      <c r="E755" s="99" t="s">
        <v>2521</v>
      </c>
      <c r="F755" s="100">
        <f>IF(Table2[[#This Row],[M5B]]="",Table2[[#This Row],[M5B_h]],SUM(Table2[[#This Row],[M5B_h]],Table2[[#This Row],[M5B]]))</f>
        <v>2</v>
      </c>
      <c r="G755" s="101"/>
      <c r="H755" s="102" t="str">
        <f>IF(Table2[[#This Row],[M1A]]="","",Table2[[#This Row],[M1A]]-Table2[[#This Row],[AWAL]])</f>
        <v/>
      </c>
      <c r="I755" s="101"/>
      <c r="J755" s="102" t="str">
        <f>IF(Table2[[#This Row],[M2A]]="","",SUM(Table2[[#This Row],[M2A]]-Table2[[#This Row],[M2B_h]]))</f>
        <v/>
      </c>
      <c r="K755" s="101"/>
      <c r="L755" s="102" t="str">
        <f>IF(Table2[[#This Row],[M3A]]="","",SUM(Table2[[#This Row],[M3A]]-Table2[[#This Row],[M3B_h]]))</f>
        <v/>
      </c>
      <c r="M755" s="101"/>
      <c r="N755" s="102" t="str">
        <f>IF(Table2[[#This Row],[M4A]]="","",SUM(Table2[[#This Row],[M4A]]-Table2[[#This Row],[M4B_h]]))</f>
        <v/>
      </c>
      <c r="O755" s="101"/>
      <c r="P755" s="102" t="str">
        <f>IF(Table2[[#This Row],[M5A]]="","",SUM(Table2[[#This Row],[M5A]]-Table2[[#This Row],[M5B_h]]))</f>
        <v/>
      </c>
      <c r="Q755" s="102">
        <f>SUM(Table2[[#This Row],[AWAL]],Table2[[#This Row],[M1B]])</f>
        <v>2</v>
      </c>
      <c r="R755" s="102">
        <f>SUM(Table2[[#This Row],[M2B]],Table2[[#This Row],[M2B_h]])</f>
        <v>2</v>
      </c>
      <c r="S755" s="102">
        <f>SUM(Table2[[#This Row],[M3B]],Table2[[#This Row],[M3B_h]])</f>
        <v>2</v>
      </c>
      <c r="T755" s="102">
        <f>SUM(Table2[[#This Row],[M4B]],Table2[[#This Row],[M4B_h]])</f>
        <v>2</v>
      </c>
    </row>
    <row r="756" spans="1:20">
      <c r="A756" s="12" t="str">
        <f>IF(Table2[[#This Row],[TT]]&lt;1,"",COUNT($A$2:$A755)+1)</f>
        <v/>
      </c>
      <c r="B756" s="12" t="str">
        <f>LOWER(SUBSTITUTE(SUBSTITUTE(SUBSTITUTE(SUBSTITUTE(SUBSTITUTE(SUBSTITUTE(SUBSTITUTE(SUBSTITUTE(Table2[[#This Row],[NAMA BARANG]]," ",""),"""",""),"-",""),"/",""),"(",""),")",""),"&amp;",""),",",""))</f>
        <v>bpzinzhuaht1020</v>
      </c>
      <c r="C756" s="17" t="s">
        <v>2720</v>
      </c>
      <c r="E756" s="29" t="s">
        <v>2721</v>
      </c>
      <c r="F756" s="80">
        <f>IF(Table2[[#This Row],[M5B]]="",Table2[[#This Row],[M5B_h]],SUM(Table2[[#This Row],[M5B_h]],Table2[[#This Row],[M5B]]))</f>
        <v>0</v>
      </c>
      <c r="H756" s="13" t="str">
        <f>IF(Table2[[#This Row],[M1A]]="","",Table2[[#This Row],[M1A]]-Table2[[#This Row],[AWAL]])</f>
        <v/>
      </c>
      <c r="J756" s="13" t="str">
        <f>IF(Table2[[#This Row],[M2A]]="","",SUM(Table2[[#This Row],[M2A]]-Table2[[#This Row],[M2B_h]]))</f>
        <v/>
      </c>
      <c r="L756" s="13" t="str">
        <f>IF(Table2[[#This Row],[M3A]]="","",SUM(Table2[[#This Row],[M3A]]-Table2[[#This Row],[M3B_h]]))</f>
        <v/>
      </c>
      <c r="N756" s="13" t="str">
        <f>IF(Table2[[#This Row],[M4A]]="","",SUM(Table2[[#This Row],[M4A]]-Table2[[#This Row],[M4B_h]]))</f>
        <v/>
      </c>
      <c r="O756" s="15"/>
      <c r="P756" s="15" t="str">
        <f>IF(Table2[[#This Row],[M5A]]="","",SUM(Table2[[#This Row],[M5A]]-Table2[[#This Row],[M5B_h]]))</f>
        <v/>
      </c>
      <c r="Q756" s="15">
        <f>SUM(Table2[[#This Row],[AWAL]],Table2[[#This Row],[M1B]])</f>
        <v>0</v>
      </c>
      <c r="R756" s="15">
        <f>SUM(Table2[[#This Row],[M2B]],Table2[[#This Row],[M2B_h]])</f>
        <v>0</v>
      </c>
      <c r="S756" s="15">
        <f>SUM(Table2[[#This Row],[M3B]],Table2[[#This Row],[M3B_h]])</f>
        <v>0</v>
      </c>
      <c r="T756" s="15">
        <f>SUM(Table2[[#This Row],[M4B]],Table2[[#This Row],[M4B_h]])</f>
        <v>0</v>
      </c>
    </row>
    <row r="757" spans="1:20">
      <c r="A757" s="14">
        <f>IF(Table2[[#This Row],[TT]]&lt;1,"",COUNT($A$2:$A756)+1)</f>
        <v>585</v>
      </c>
      <c r="B757" s="14" t="str">
        <f>LOWER(SUBSTITUTE(SUBSTITUTE(SUBSTITUTE(SUBSTITUTE(SUBSTITUTE(SUBSTITUTE(SUBSTITUTE(SUBSTITUTE(Table2[[#This Row],[NAMA BARANG]]," ",""),"""",""),"-",""),"/",""),"(",""),")",""),"&amp;",""),",",""))</f>
        <v>bppenholderph9094</v>
      </c>
      <c r="C757" s="18" t="s">
        <v>727</v>
      </c>
      <c r="D757" s="19">
        <v>4</v>
      </c>
      <c r="E757" s="19" t="s">
        <v>39</v>
      </c>
      <c r="F757" s="80">
        <f>IF(Table2[[#This Row],[M5B]]="",Table2[[#This Row],[M5B_h]],SUM(Table2[[#This Row],[M5B_h]],Table2[[#This Row],[M5B]]))</f>
        <v>4</v>
      </c>
      <c r="H757" s="15" t="str">
        <f>IF(Table2[[#This Row],[M1A]]="","",Table2[[#This Row],[M1A]]-Table2[[#This Row],[AWAL]])</f>
        <v/>
      </c>
      <c r="J757" s="13" t="str">
        <f>IF(Table2[[#This Row],[M2A]]="","",SUM(Table2[[#This Row],[M2A]]-Table2[[#This Row],[M2B_h]]))</f>
        <v/>
      </c>
      <c r="L757" s="13" t="str">
        <f>IF(Table2[[#This Row],[M3A]]="","",SUM(Table2[[#This Row],[M3A]]-Table2[[#This Row],[M3B_h]]))</f>
        <v/>
      </c>
      <c r="N757" s="13" t="str">
        <f>IF(Table2[[#This Row],[M4A]]="","",SUM(Table2[[#This Row],[M4A]]-Table2[[#This Row],[M4B_h]]))</f>
        <v/>
      </c>
      <c r="O757" s="15"/>
      <c r="P757" s="15" t="str">
        <f>IF(Table2[[#This Row],[M5A]]="","",SUM(Table2[[#This Row],[M5A]]-Table2[[#This Row],[M5B_h]]))</f>
        <v/>
      </c>
      <c r="Q757" s="15">
        <f>SUM(Table2[[#This Row],[AWAL]],Table2[[#This Row],[M1B]])</f>
        <v>4</v>
      </c>
      <c r="R757" s="15">
        <f>SUM(Table2[[#This Row],[M2B]],Table2[[#This Row],[M2B_h]])</f>
        <v>4</v>
      </c>
      <c r="S757" s="15">
        <f>SUM(Table2[[#This Row],[M3B]],Table2[[#This Row],[M3B_h]])</f>
        <v>4</v>
      </c>
      <c r="T757" s="15">
        <f>SUM(Table2[[#This Row],[M4B]],Table2[[#This Row],[M4B_h]])</f>
        <v>4</v>
      </c>
    </row>
    <row r="758" spans="1:20">
      <c r="A758" s="12">
        <f>IF(Table2[[#This Row],[TT]]&lt;1,"",COUNT($A$2:$A757)+1)</f>
        <v>586</v>
      </c>
      <c r="B758" s="12" t="str">
        <f>LOWER(SUBSTITUTE(SUBSTITUTE(SUBSTITUTE(SUBSTITUTE(SUBSTITUTE(SUBSTITUTE(SUBSTITUTE(SUBSTITUTE(Table2[[#This Row],[NAMA BARANG]]," ",""),"""",""),"-",""),"/",""),"(",""),")",""),"&amp;",""),",",""))</f>
        <v>bpvullpen308113083130952</v>
      </c>
      <c r="C758" s="18" t="s">
        <v>728</v>
      </c>
      <c r="D758" s="19">
        <v>4</v>
      </c>
      <c r="E758" s="19" t="s">
        <v>43</v>
      </c>
      <c r="F758" s="80">
        <f>IF(Table2[[#This Row],[M5B]]="",Table2[[#This Row],[M5B_h]],SUM(Table2[[#This Row],[M5B_h]],Table2[[#This Row],[M5B]]))</f>
        <v>4</v>
      </c>
      <c r="H758" s="13" t="str">
        <f>IF(Table2[[#This Row],[M1A]]="","",Table2[[#This Row],[M1A]]-Table2[[#This Row],[AWAL]])</f>
        <v/>
      </c>
      <c r="J758" s="13" t="str">
        <f>IF(Table2[[#This Row],[M2A]]="","",SUM(Table2[[#This Row],[M2A]]-Table2[[#This Row],[M2B_h]]))</f>
        <v/>
      </c>
      <c r="L758" s="13" t="str">
        <f>IF(Table2[[#This Row],[M3A]]="","",SUM(Table2[[#This Row],[M3A]]-Table2[[#This Row],[M3B_h]]))</f>
        <v/>
      </c>
      <c r="N758" s="13" t="str">
        <f>IF(Table2[[#This Row],[M4A]]="","",SUM(Table2[[#This Row],[M4A]]-Table2[[#This Row],[M4B_h]]))</f>
        <v/>
      </c>
      <c r="O758" s="15"/>
      <c r="P758" s="15" t="str">
        <f>IF(Table2[[#This Row],[M5A]]="","",SUM(Table2[[#This Row],[M5A]]-Table2[[#This Row],[M5B_h]]))</f>
        <v/>
      </c>
      <c r="Q758" s="15">
        <f>SUM(Table2[[#This Row],[AWAL]],Table2[[#This Row],[M1B]])</f>
        <v>4</v>
      </c>
      <c r="R758" s="15">
        <f>SUM(Table2[[#This Row],[M2B]],Table2[[#This Row],[M2B_h]])</f>
        <v>4</v>
      </c>
      <c r="S758" s="15">
        <f>SUM(Table2[[#This Row],[M3B]],Table2[[#This Row],[M3B_h]])</f>
        <v>4</v>
      </c>
      <c r="T758" s="15">
        <f>SUM(Table2[[#This Row],[M4B]],Table2[[#This Row],[M4B_h]])</f>
        <v>4</v>
      </c>
    </row>
    <row r="759" spans="1:20">
      <c r="A759" s="12">
        <f>IF(Table2[[#This Row],[TT]]&lt;1,"",COUNT($A$2:$A758)+1)</f>
        <v>587</v>
      </c>
      <c r="B759" s="12" t="str">
        <f>LOWER(SUBSTITUTE(SUBSTITUTE(SUBSTITUTE(SUBSTITUTE(SUBSTITUTE(SUBSTITUTE(SUBSTITUTE(SUBSTITUTE(Table2[[#This Row],[NAMA BARANG]]," ",""),"""",""),"-",""),"/",""),"(",""),")",""),"&amp;",""),",",""))</f>
        <v>bpvullpen3096</v>
      </c>
      <c r="C759" s="18" t="s">
        <v>729</v>
      </c>
      <c r="D759" s="19">
        <v>1</v>
      </c>
      <c r="E759" s="19" t="s">
        <v>43</v>
      </c>
      <c r="F759" s="80">
        <f>IF(Table2[[#This Row],[M5B]]="",Table2[[#This Row],[M5B_h]],SUM(Table2[[#This Row],[M5B_h]],Table2[[#This Row],[M5B]]))</f>
        <v>1</v>
      </c>
      <c r="H759" s="13" t="str">
        <f>IF(Table2[[#This Row],[M1A]]="","",Table2[[#This Row],[M1A]]-Table2[[#This Row],[AWAL]])</f>
        <v/>
      </c>
      <c r="J759" s="13" t="str">
        <f>IF(Table2[[#This Row],[M2A]]="","",SUM(Table2[[#This Row],[M2A]]-Table2[[#This Row],[M2B_h]]))</f>
        <v/>
      </c>
      <c r="L759" s="13" t="str">
        <f>IF(Table2[[#This Row],[M3A]]="","",SUM(Table2[[#This Row],[M3A]]-Table2[[#This Row],[M3B_h]]))</f>
        <v/>
      </c>
      <c r="N759" s="13" t="str">
        <f>IF(Table2[[#This Row],[M4A]]="","",SUM(Table2[[#This Row],[M4A]]-Table2[[#This Row],[M4B_h]]))</f>
        <v/>
      </c>
      <c r="O759" s="15"/>
      <c r="P759" s="15" t="str">
        <f>IF(Table2[[#This Row],[M5A]]="","",SUM(Table2[[#This Row],[M5A]]-Table2[[#This Row],[M5B_h]]))</f>
        <v/>
      </c>
      <c r="Q759" s="15">
        <f>SUM(Table2[[#This Row],[AWAL]],Table2[[#This Row],[M1B]])</f>
        <v>1</v>
      </c>
      <c r="R759" s="15">
        <f>SUM(Table2[[#This Row],[M2B]],Table2[[#This Row],[M2B_h]])</f>
        <v>1</v>
      </c>
      <c r="S759" s="15">
        <f>SUM(Table2[[#This Row],[M3B]],Table2[[#This Row],[M3B_h]])</f>
        <v>1</v>
      </c>
      <c r="T759" s="15">
        <f>SUM(Table2[[#This Row],[M4B]],Table2[[#This Row],[M4B_h]])</f>
        <v>1</v>
      </c>
    </row>
    <row r="760" spans="1:20">
      <c r="A760" s="12">
        <f>IF(Table2[[#This Row],[TT]]&lt;1,"",COUNT($A$2:$A759)+1)</f>
        <v>588</v>
      </c>
      <c r="B760" s="12" t="str">
        <f>LOWER(SUBSTITUTE(SUBSTITUTE(SUBSTITUTE(SUBSTITUTE(SUBSTITUTE(SUBSTITUTE(SUBSTITUTE(SUBSTITUTE(Table2[[#This Row],[NAMA BARANG]]," ",""),"""",""),"-",""),"/",""),"(",""),")",""),"&amp;",""),",",""))</f>
        <v>bpvullpentf80112tf80225</v>
      </c>
      <c r="C760" s="18" t="s">
        <v>4334</v>
      </c>
      <c r="D760" s="19">
        <v>41</v>
      </c>
      <c r="E760" s="19" t="s">
        <v>132</v>
      </c>
      <c r="F760" s="80">
        <f>IF(Table2[[#This Row],[M5B]]="",Table2[[#This Row],[M5B_h]],SUM(Table2[[#This Row],[M5B_h]],Table2[[#This Row],[M5B]]))</f>
        <v>37</v>
      </c>
      <c r="G760" s="13">
        <v>40</v>
      </c>
      <c r="H760" s="13">
        <f>IF(Table2[[#This Row],[M1A]]="","",Table2[[#This Row],[M1A]]-Table2[[#This Row],[AWAL]])</f>
        <v>-1</v>
      </c>
      <c r="J760" s="13" t="str">
        <f>IF(Table2[[#This Row],[M2A]]="","",SUM(Table2[[#This Row],[M2A]]-Table2[[#This Row],[M2B_h]]))</f>
        <v/>
      </c>
      <c r="L760" s="13" t="str">
        <f>IF(Table2[[#This Row],[M3A]]="","",SUM(Table2[[#This Row],[M3A]]-Table2[[#This Row],[M3B_h]]))</f>
        <v/>
      </c>
      <c r="M760" s="13">
        <v>37</v>
      </c>
      <c r="N760" s="13">
        <f>IF(Table2[[#This Row],[M4A]]="","",SUM(Table2[[#This Row],[M4A]]-Table2[[#This Row],[M4B_h]]))</f>
        <v>-3</v>
      </c>
      <c r="O760" s="15"/>
      <c r="P760" s="15" t="str">
        <f>IF(Table2[[#This Row],[M5A]]="","",SUM(Table2[[#This Row],[M5A]]-Table2[[#This Row],[M5B_h]]))</f>
        <v/>
      </c>
      <c r="Q760" s="15">
        <f>SUM(Table2[[#This Row],[AWAL]],Table2[[#This Row],[M1B]])</f>
        <v>40</v>
      </c>
      <c r="R760" s="15">
        <f>SUM(Table2[[#This Row],[M2B]],Table2[[#This Row],[M2B_h]])</f>
        <v>40</v>
      </c>
      <c r="S760" s="15">
        <f>SUM(Table2[[#This Row],[M3B]],Table2[[#This Row],[M3B_h]])</f>
        <v>40</v>
      </c>
      <c r="T760" s="15">
        <f>SUM(Table2[[#This Row],[M4B]],Table2[[#This Row],[M4B_h]])</f>
        <v>37</v>
      </c>
    </row>
    <row r="761" spans="1:20">
      <c r="A761" s="12">
        <f>IF(Table2[[#This Row],[TT]]&lt;1,"",COUNT($A$2:$A760)+1)</f>
        <v>589</v>
      </c>
      <c r="B761" s="12" t="str">
        <f>LOWER(SUBSTITUTE(SUBSTITUTE(SUBSTITUTE(SUBSTITUTE(SUBSTITUTE(SUBSTITUTE(SUBSTITUTE(SUBSTITUTE(Table2[[#This Row],[NAMA BARANG]]," ",""),"""",""),"-",""),"/",""),"(",""),")",""),"&amp;",""),",",""))</f>
        <v>btla25603738a530lb</v>
      </c>
      <c r="C761" s="18" t="s">
        <v>730</v>
      </c>
      <c r="D761" s="19">
        <v>1</v>
      </c>
      <c r="E761" s="68" t="s">
        <v>3109</v>
      </c>
      <c r="F761" s="80">
        <f>IF(Table2[[#This Row],[M5B]]="",Table2[[#This Row],[M5B_h]],SUM(Table2[[#This Row],[M5B_h]],Table2[[#This Row],[M5B]]))</f>
        <v>1</v>
      </c>
      <c r="H761" s="13" t="str">
        <f>IF(Table2[[#This Row],[M1A]]="","",Table2[[#This Row],[M1A]]-Table2[[#This Row],[AWAL]])</f>
        <v/>
      </c>
      <c r="J761" s="13" t="str">
        <f>IF(Table2[[#This Row],[M2A]]="","",SUM(Table2[[#This Row],[M2A]]-Table2[[#This Row],[M2B_h]]))</f>
        <v/>
      </c>
      <c r="L761" s="13" t="str">
        <f>IF(Table2[[#This Row],[M3A]]="","",SUM(Table2[[#This Row],[M3A]]-Table2[[#This Row],[M3B_h]]))</f>
        <v/>
      </c>
      <c r="N761" s="13" t="str">
        <f>IF(Table2[[#This Row],[M4A]]="","",SUM(Table2[[#This Row],[M4A]]-Table2[[#This Row],[M4B_h]]))</f>
        <v/>
      </c>
      <c r="O761" s="15"/>
      <c r="P761" s="15" t="str">
        <f>IF(Table2[[#This Row],[M5A]]="","",SUM(Table2[[#This Row],[M5A]]-Table2[[#This Row],[M5B_h]]))</f>
        <v/>
      </c>
      <c r="Q761" s="15">
        <f>SUM(Table2[[#This Row],[AWAL]],Table2[[#This Row],[M1B]])</f>
        <v>1</v>
      </c>
      <c r="R761" s="15">
        <f>SUM(Table2[[#This Row],[M2B]],Table2[[#This Row],[M2B_h]])</f>
        <v>1</v>
      </c>
      <c r="S761" s="15">
        <f>SUM(Table2[[#This Row],[M3B]],Table2[[#This Row],[M3B_h]])</f>
        <v>1</v>
      </c>
      <c r="T761" s="15">
        <f>SUM(Table2[[#This Row],[M4B]],Table2[[#This Row],[M4B_h]])</f>
        <v>1</v>
      </c>
    </row>
    <row r="762" spans="1:20">
      <c r="A762" s="12">
        <f>IF(Table2[[#This Row],[TT]]&lt;1,"",COUNT($A$2:$A761)+1)</f>
        <v>590</v>
      </c>
      <c r="B762" s="12" t="str">
        <f>LOWER(SUBSTITUTE(SUBSTITUTE(SUBSTITUTE(SUBSTITUTE(SUBSTITUTE(SUBSTITUTE(SUBSTITUTE(SUBSTITUTE(Table2[[#This Row],[NAMA BARANG]]," ",""),"""",""),"-",""),"/",""),"(",""),")",""),"&amp;",""),",",""))</f>
        <v>bts3291a6</v>
      </c>
      <c r="C762" s="18" t="s">
        <v>731</v>
      </c>
      <c r="D762" s="19">
        <v>3</v>
      </c>
      <c r="E762" s="19" t="s">
        <v>174</v>
      </c>
      <c r="F762" s="80">
        <f>IF(Table2[[#This Row],[M5B]]="",Table2[[#This Row],[M5B_h]],SUM(Table2[[#This Row],[M5B_h]],Table2[[#This Row],[M5B]]))</f>
        <v>3</v>
      </c>
      <c r="H762" s="13" t="str">
        <f>IF(Table2[[#This Row],[M1A]]="","",Table2[[#This Row],[M1A]]-Table2[[#This Row],[AWAL]])</f>
        <v/>
      </c>
      <c r="J762" s="13" t="str">
        <f>IF(Table2[[#This Row],[M2A]]="","",SUM(Table2[[#This Row],[M2A]]-Table2[[#This Row],[M2B_h]]))</f>
        <v/>
      </c>
      <c r="L762" s="13" t="str">
        <f>IF(Table2[[#This Row],[M3A]]="","",SUM(Table2[[#This Row],[M3A]]-Table2[[#This Row],[M3B_h]]))</f>
        <v/>
      </c>
      <c r="N762" s="13" t="str">
        <f>IF(Table2[[#This Row],[M4A]]="","",SUM(Table2[[#This Row],[M4A]]-Table2[[#This Row],[M4B_h]]))</f>
        <v/>
      </c>
      <c r="O762" s="15"/>
      <c r="P762" s="15" t="str">
        <f>IF(Table2[[#This Row],[M5A]]="","",SUM(Table2[[#This Row],[M5A]]-Table2[[#This Row],[M5B_h]]))</f>
        <v/>
      </c>
      <c r="Q762" s="15">
        <f>SUM(Table2[[#This Row],[AWAL]],Table2[[#This Row],[M1B]])</f>
        <v>3</v>
      </c>
      <c r="R762" s="15">
        <f>SUM(Table2[[#This Row],[M2B]],Table2[[#This Row],[M2B_h]])</f>
        <v>3</v>
      </c>
      <c r="S762" s="15">
        <f>SUM(Table2[[#This Row],[M3B]],Table2[[#This Row],[M3B_h]])</f>
        <v>3</v>
      </c>
      <c r="T762" s="15">
        <f>SUM(Table2[[#This Row],[M4B]],Table2[[#This Row],[M4B_h]])</f>
        <v>3</v>
      </c>
    </row>
    <row r="763" spans="1:20">
      <c r="A763" s="12">
        <f>IF(Table2[[#This Row],[TT]]&lt;1,"",COUNT($A$2:$A762)+1)</f>
        <v>591</v>
      </c>
      <c r="B763" s="12" t="str">
        <f>LOWER(SUBSTITUTE(SUBSTITUTE(SUBSTITUTE(SUBSTITUTE(SUBSTITUTE(SUBSTITUTE(SUBSTITUTE(SUBSTITUTE(Table2[[#This Row],[NAMA BARANG]]," ",""),"""",""),"-",""),"/",""),"(",""),")",""),"&amp;",""),",",""))</f>
        <v>bts3292a5100</v>
      </c>
      <c r="C763" s="25" t="s">
        <v>732</v>
      </c>
      <c r="D763" s="26">
        <v>7</v>
      </c>
      <c r="E763" s="26" t="s">
        <v>174</v>
      </c>
      <c r="F763" s="80">
        <f>IF(Table2[[#This Row],[M5B]]="",Table2[[#This Row],[M5B_h]],SUM(Table2[[#This Row],[M5B_h]],Table2[[#This Row],[M5B]]))</f>
        <v>7</v>
      </c>
      <c r="H763" s="13" t="str">
        <f>IF(Table2[[#This Row],[M1A]]="","",Table2[[#This Row],[M1A]]-Table2[[#This Row],[AWAL]])</f>
        <v/>
      </c>
      <c r="J763" s="13" t="str">
        <f>IF(Table2[[#This Row],[M2A]]="","",SUM(Table2[[#This Row],[M2A]]-Table2[[#This Row],[M2B_h]]))</f>
        <v/>
      </c>
      <c r="L763" s="13" t="str">
        <f>IF(Table2[[#This Row],[M3A]]="","",SUM(Table2[[#This Row],[M3A]]-Table2[[#This Row],[M3B_h]]))</f>
        <v/>
      </c>
      <c r="N763" s="13" t="str">
        <f>IF(Table2[[#This Row],[M4A]]="","",SUM(Table2[[#This Row],[M4A]]-Table2[[#This Row],[M4B_h]]))</f>
        <v/>
      </c>
      <c r="O763" s="15"/>
      <c r="P763" s="15" t="str">
        <f>IF(Table2[[#This Row],[M5A]]="","",SUM(Table2[[#This Row],[M5A]]-Table2[[#This Row],[M5B_h]]))</f>
        <v/>
      </c>
      <c r="Q763" s="15">
        <f>SUM(Table2[[#This Row],[AWAL]],Table2[[#This Row],[M1B]])</f>
        <v>7</v>
      </c>
      <c r="R763" s="15">
        <f>SUM(Table2[[#This Row],[M2B]],Table2[[#This Row],[M2B_h]])</f>
        <v>7</v>
      </c>
      <c r="S763" s="15">
        <f>SUM(Table2[[#This Row],[M3B]],Table2[[#This Row],[M3B_h]])</f>
        <v>7</v>
      </c>
      <c r="T763" s="15">
        <f>SUM(Table2[[#This Row],[M4B]],Table2[[#This Row],[M4B_h]])</f>
        <v>7</v>
      </c>
    </row>
    <row r="764" spans="1:20">
      <c r="A764" s="12">
        <f>IF(Table2[[#This Row],[TT]]&lt;1,"",COUNT($A$2:$A763)+1)</f>
        <v>592</v>
      </c>
      <c r="B764" s="12" t="str">
        <f>LOWER(SUBSTITUTE(SUBSTITUTE(SUBSTITUTE(SUBSTITUTE(SUBSTITUTE(SUBSTITUTE(SUBSTITUTE(SUBSTITUTE(Table2[[#This Row],[NAMA BARANG]]," ",""),"""",""),"-",""),"/",""),"(",""),")",""),"&amp;",""),",",""))</f>
        <v>bts60404</v>
      </c>
      <c r="C764" s="25" t="s">
        <v>733</v>
      </c>
      <c r="D764" s="26">
        <v>1</v>
      </c>
      <c r="E764" s="26" t="s">
        <v>60</v>
      </c>
      <c r="F764" s="80">
        <f>IF(Table2[[#This Row],[M5B]]="",Table2[[#This Row],[M5B_h]],SUM(Table2[[#This Row],[M5B_h]],Table2[[#This Row],[M5B]]))</f>
        <v>1</v>
      </c>
      <c r="H764" s="13" t="str">
        <f>IF(Table2[[#This Row],[M1A]]="","",Table2[[#This Row],[M1A]]-Table2[[#This Row],[AWAL]])</f>
        <v/>
      </c>
      <c r="J764" s="13" t="str">
        <f>IF(Table2[[#This Row],[M2A]]="","",SUM(Table2[[#This Row],[M2A]]-Table2[[#This Row],[M2B_h]]))</f>
        <v/>
      </c>
      <c r="L764" s="13" t="str">
        <f>IF(Table2[[#This Row],[M3A]]="","",SUM(Table2[[#This Row],[M3A]]-Table2[[#This Row],[M3B_h]]))</f>
        <v/>
      </c>
      <c r="N764" s="13" t="str">
        <f>IF(Table2[[#This Row],[M4A]]="","",SUM(Table2[[#This Row],[M4A]]-Table2[[#This Row],[M4B_h]]))</f>
        <v/>
      </c>
      <c r="O764" s="15"/>
      <c r="P764" s="15" t="str">
        <f>IF(Table2[[#This Row],[M5A]]="","",SUM(Table2[[#This Row],[M5A]]-Table2[[#This Row],[M5B_h]]))</f>
        <v/>
      </c>
      <c r="Q764" s="15">
        <f>SUM(Table2[[#This Row],[AWAL]],Table2[[#This Row],[M1B]])</f>
        <v>1</v>
      </c>
      <c r="R764" s="15">
        <f>SUM(Table2[[#This Row],[M2B]],Table2[[#This Row],[M2B_h]])</f>
        <v>1</v>
      </c>
      <c r="S764" s="15">
        <f>SUM(Table2[[#This Row],[M3B]],Table2[[#This Row],[M3B_h]])</f>
        <v>1</v>
      </c>
      <c r="T764" s="15">
        <f>SUM(Table2[[#This Row],[M4B]],Table2[[#This Row],[M4B_h]])</f>
        <v>1</v>
      </c>
    </row>
    <row r="765" spans="1:20">
      <c r="A765" s="12">
        <f>IF(Table2[[#This Row],[TT]]&lt;1,"",COUNT($A$2:$A764)+1)</f>
        <v>593</v>
      </c>
      <c r="B765" s="12" t="str">
        <f>LOWER(SUBSTITUTE(SUBSTITUTE(SUBSTITUTE(SUBSTITUTE(SUBSTITUTE(SUBSTITUTE(SUBSTITUTE(SUBSTITUTE(Table2[[#This Row],[NAMA BARANG]]," ",""),"""",""),"-",""),"/",""),"(",""),")",""),"&amp;",""),",",""))</f>
        <v>bts60404a545depan</v>
      </c>
      <c r="C765" s="25" t="s">
        <v>734</v>
      </c>
      <c r="D765" s="26">
        <v>8</v>
      </c>
      <c r="E765" s="26">
        <v>320</v>
      </c>
      <c r="F765" s="80">
        <f>IF(Table2[[#This Row],[M5B]]="",Table2[[#This Row],[M5B_h]],SUM(Table2[[#This Row],[M5B_h]],Table2[[#This Row],[M5B]]))</f>
        <v>8</v>
      </c>
      <c r="H765" s="13" t="str">
        <f>IF(Table2[[#This Row],[M1A]]="","",Table2[[#This Row],[M1A]]-Table2[[#This Row],[AWAL]])</f>
        <v/>
      </c>
      <c r="J765" s="13" t="str">
        <f>IF(Table2[[#This Row],[M2A]]="","",SUM(Table2[[#This Row],[M2A]]-Table2[[#This Row],[M2B_h]]))</f>
        <v/>
      </c>
      <c r="L765" s="13" t="str">
        <f>IF(Table2[[#This Row],[M3A]]="","",SUM(Table2[[#This Row],[M3A]]-Table2[[#This Row],[M3B_h]]))</f>
        <v/>
      </c>
      <c r="N765" s="13" t="str">
        <f>IF(Table2[[#This Row],[M4A]]="","",SUM(Table2[[#This Row],[M4A]]-Table2[[#This Row],[M4B_h]]))</f>
        <v/>
      </c>
      <c r="O765" s="15"/>
      <c r="P765" s="15" t="str">
        <f>IF(Table2[[#This Row],[M5A]]="","",SUM(Table2[[#This Row],[M5A]]-Table2[[#This Row],[M5B_h]]))</f>
        <v/>
      </c>
      <c r="Q765" s="15">
        <f>SUM(Table2[[#This Row],[AWAL]],Table2[[#This Row],[M1B]])</f>
        <v>8</v>
      </c>
      <c r="R765" s="15">
        <f>SUM(Table2[[#This Row],[M2B]],Table2[[#This Row],[M2B_h]])</f>
        <v>8</v>
      </c>
      <c r="S765" s="15">
        <f>SUM(Table2[[#This Row],[M3B]],Table2[[#This Row],[M3B_h]])</f>
        <v>8</v>
      </c>
      <c r="T765" s="15">
        <f>SUM(Table2[[#This Row],[M4B]],Table2[[#This Row],[M4B_h]])</f>
        <v>8</v>
      </c>
    </row>
    <row r="766" spans="1:20">
      <c r="A766" s="12">
        <f>IF(Table2[[#This Row],[TT]]&lt;1,"",COUNT($A$2:$A765)+1)</f>
        <v>594</v>
      </c>
      <c r="B766" s="12" t="str">
        <f>LOWER(SUBSTITUTE(SUBSTITUTE(SUBSTITUTE(SUBSTITUTE(SUBSTITUTE(SUBSTITUTE(SUBSTITUTE(SUBSTITUTE(Table2[[#This Row],[NAMA BARANG]]," ",""),"""",""),"-",""),"/",""),"(",""),")",""),"&amp;",""),",",""))</f>
        <v>btsa680083</v>
      </c>
      <c r="C766" s="25" t="s">
        <v>735</v>
      </c>
      <c r="D766" s="26">
        <v>3</v>
      </c>
      <c r="E766" s="26">
        <v>320</v>
      </c>
      <c r="F766" s="80">
        <f>IF(Table2[[#This Row],[M5B]]="",Table2[[#This Row],[M5B_h]],SUM(Table2[[#This Row],[M5B_h]],Table2[[#This Row],[M5B]]))</f>
        <v>3</v>
      </c>
      <c r="H766" s="13" t="str">
        <f>IF(Table2[[#This Row],[M1A]]="","",Table2[[#This Row],[M1A]]-Table2[[#This Row],[AWAL]])</f>
        <v/>
      </c>
      <c r="J766" s="13" t="str">
        <f>IF(Table2[[#This Row],[M2A]]="","",SUM(Table2[[#This Row],[M2A]]-Table2[[#This Row],[M2B_h]]))</f>
        <v/>
      </c>
      <c r="L766" s="13" t="str">
        <f>IF(Table2[[#This Row],[M3A]]="","",SUM(Table2[[#This Row],[M3A]]-Table2[[#This Row],[M3B_h]]))</f>
        <v/>
      </c>
      <c r="N766" s="13" t="str">
        <f>IF(Table2[[#This Row],[M4A]]="","",SUM(Table2[[#This Row],[M4A]]-Table2[[#This Row],[M4B_h]]))</f>
        <v/>
      </c>
      <c r="O766" s="15"/>
      <c r="P766" s="15" t="str">
        <f>IF(Table2[[#This Row],[M5A]]="","",SUM(Table2[[#This Row],[M5A]]-Table2[[#This Row],[M5B_h]]))</f>
        <v/>
      </c>
      <c r="Q766" s="15">
        <f>SUM(Table2[[#This Row],[AWAL]],Table2[[#This Row],[M1B]])</f>
        <v>3</v>
      </c>
      <c r="R766" s="15">
        <f>SUM(Table2[[#This Row],[M2B]],Table2[[#This Row],[M2B_h]])</f>
        <v>3</v>
      </c>
      <c r="S766" s="15">
        <f>SUM(Table2[[#This Row],[M3B]],Table2[[#This Row],[M3B_h]])</f>
        <v>3</v>
      </c>
      <c r="T766" s="15">
        <f>SUM(Table2[[#This Row],[M4B]],Table2[[#This Row],[M4B_h]])</f>
        <v>3</v>
      </c>
    </row>
    <row r="767" spans="1:20">
      <c r="A767" s="12">
        <f>IF(Table2[[#This Row],[TT]]&lt;1,"",COUNT($A$2:$A766)+1)</f>
        <v>595</v>
      </c>
      <c r="B767" s="12" t="str">
        <f>LOWER(SUBSTITUTE(SUBSTITUTE(SUBSTITUTE(SUBSTITUTE(SUBSTITUTE(SUBSTITUTE(SUBSTITUTE(SUBSTITUTE(Table2[[#This Row],[NAMA BARANG]]," ",""),"""",""),"-",""),"/",""),"(",""),")",""),"&amp;",""),",",""))</f>
        <v>btsb156a6index</v>
      </c>
      <c r="C767" s="25" t="s">
        <v>736</v>
      </c>
      <c r="D767" s="26">
        <v>3</v>
      </c>
      <c r="E767" s="26">
        <v>160</v>
      </c>
      <c r="F767" s="80">
        <f>IF(Table2[[#This Row],[M5B]]="",Table2[[#This Row],[M5B_h]],SUM(Table2[[#This Row],[M5B_h]],Table2[[#This Row],[M5B]]))</f>
        <v>3</v>
      </c>
      <c r="H767" s="13" t="str">
        <f>IF(Table2[[#This Row],[M1A]]="","",Table2[[#This Row],[M1A]]-Table2[[#This Row],[AWAL]])</f>
        <v/>
      </c>
      <c r="J767" s="13" t="str">
        <f>IF(Table2[[#This Row],[M2A]]="","",SUM(Table2[[#This Row],[M2A]]-Table2[[#This Row],[M2B_h]]))</f>
        <v/>
      </c>
      <c r="L767" s="13" t="str">
        <f>IF(Table2[[#This Row],[M3A]]="","",SUM(Table2[[#This Row],[M3A]]-Table2[[#This Row],[M3B_h]]))</f>
        <v/>
      </c>
      <c r="N767" s="13" t="str">
        <f>IF(Table2[[#This Row],[M4A]]="","",SUM(Table2[[#This Row],[M4A]]-Table2[[#This Row],[M4B_h]]))</f>
        <v/>
      </c>
      <c r="O767" s="15"/>
      <c r="P767" s="15" t="str">
        <f>IF(Table2[[#This Row],[M5A]]="","",SUM(Table2[[#This Row],[M5A]]-Table2[[#This Row],[M5B_h]]))</f>
        <v/>
      </c>
      <c r="Q767" s="15">
        <f>SUM(Table2[[#This Row],[AWAL]],Table2[[#This Row],[M1B]])</f>
        <v>3</v>
      </c>
      <c r="R767" s="15">
        <f>SUM(Table2[[#This Row],[M2B]],Table2[[#This Row],[M2B_h]])</f>
        <v>3</v>
      </c>
      <c r="S767" s="15">
        <f>SUM(Table2[[#This Row],[M3B]],Table2[[#This Row],[M3B_h]])</f>
        <v>3</v>
      </c>
      <c r="T767" s="15">
        <f>SUM(Table2[[#This Row],[M4B]],Table2[[#This Row],[M4B_h]])</f>
        <v>3</v>
      </c>
    </row>
    <row r="768" spans="1:20">
      <c r="A768" s="12">
        <f>IF(Table2[[#This Row],[TT]]&lt;1,"",COUNT($A$2:$A767)+1)</f>
        <v>596</v>
      </c>
      <c r="B768" s="12" t="str">
        <f>LOWER(SUBSTITUTE(SUBSTITUTE(SUBSTITUTE(SUBSTITUTE(SUBSTITUTE(SUBSTITUTE(SUBSTITUTE(SUBSTITUTE(Table2[[#This Row],[NAMA BARANG]]," ",""),"""",""),"-",""),"/",""),"(",""),")",""),"&amp;",""),",",""))</f>
        <v>btsgastaa58012bola</v>
      </c>
      <c r="C768" s="25" t="s">
        <v>737</v>
      </c>
      <c r="D768" s="26">
        <v>7</v>
      </c>
      <c r="E768" s="26" t="s">
        <v>738</v>
      </c>
      <c r="F768" s="80">
        <f>IF(Table2[[#This Row],[M5B]]="",Table2[[#This Row],[M5B_h]],SUM(Table2[[#This Row],[M5B_h]],Table2[[#This Row],[M5B]]))</f>
        <v>7</v>
      </c>
      <c r="H768" s="13" t="str">
        <f>IF(Table2[[#This Row],[M1A]]="","",Table2[[#This Row],[M1A]]-Table2[[#This Row],[AWAL]])</f>
        <v/>
      </c>
      <c r="J768" s="13" t="str">
        <f>IF(Table2[[#This Row],[M2A]]="","",SUM(Table2[[#This Row],[M2A]]-Table2[[#This Row],[M2B_h]]))</f>
        <v/>
      </c>
      <c r="L768" s="13" t="str">
        <f>IF(Table2[[#This Row],[M3A]]="","",SUM(Table2[[#This Row],[M3A]]-Table2[[#This Row],[M3B_h]]))</f>
        <v/>
      </c>
      <c r="N768" s="13" t="str">
        <f>IF(Table2[[#This Row],[M4A]]="","",SUM(Table2[[#This Row],[M4A]]-Table2[[#This Row],[M4B_h]]))</f>
        <v/>
      </c>
      <c r="O768" s="15"/>
      <c r="P768" s="15" t="str">
        <f>IF(Table2[[#This Row],[M5A]]="","",SUM(Table2[[#This Row],[M5A]]-Table2[[#This Row],[M5B_h]]))</f>
        <v/>
      </c>
      <c r="Q768" s="15">
        <f>SUM(Table2[[#This Row],[AWAL]],Table2[[#This Row],[M1B]])</f>
        <v>7</v>
      </c>
      <c r="R768" s="15">
        <f>SUM(Table2[[#This Row],[M2B]],Table2[[#This Row],[M2B_h]])</f>
        <v>7</v>
      </c>
      <c r="S768" s="15">
        <f>SUM(Table2[[#This Row],[M3B]],Table2[[#This Row],[M3B_h]])</f>
        <v>7</v>
      </c>
      <c r="T768" s="15">
        <f>SUM(Table2[[#This Row],[M4B]],Table2[[#This Row],[M4B_h]])</f>
        <v>7</v>
      </c>
    </row>
    <row r="769" spans="1:20">
      <c r="A769" s="12">
        <f>IF(Table2[[#This Row],[TT]]&lt;1,"",COUNT($A$2:$A768)+1)</f>
        <v>597</v>
      </c>
      <c r="B769" s="12" t="str">
        <f>LOWER(SUBSTITUTE(SUBSTITUTE(SUBSTITUTE(SUBSTITUTE(SUBSTITUTE(SUBSTITUTE(SUBSTITUTE(SUBSTITUTE(Table2[[#This Row],[NAMA BARANG]]," ",""),"""",""),"-",""),"/",""),"(",""),")",""),"&amp;",""),",",""))</f>
        <v>btsgastaha328211a550fr</v>
      </c>
      <c r="C769" s="25" t="s">
        <v>739</v>
      </c>
      <c r="D769" s="26">
        <v>2</v>
      </c>
      <c r="E769" s="26" t="s">
        <v>478</v>
      </c>
      <c r="F769" s="80">
        <f>IF(Table2[[#This Row],[M5B]]="",Table2[[#This Row],[M5B_h]],SUM(Table2[[#This Row],[M5B_h]],Table2[[#This Row],[M5B]]))</f>
        <v>2</v>
      </c>
      <c r="H769" s="13" t="str">
        <f>IF(Table2[[#This Row],[M1A]]="","",Table2[[#This Row],[M1A]]-Table2[[#This Row],[AWAL]])</f>
        <v/>
      </c>
      <c r="J769" s="13" t="str">
        <f>IF(Table2[[#This Row],[M2A]]="","",SUM(Table2[[#This Row],[M2A]]-Table2[[#This Row],[M2B_h]]))</f>
        <v/>
      </c>
      <c r="L769" s="13" t="str">
        <f>IF(Table2[[#This Row],[M3A]]="","",SUM(Table2[[#This Row],[M3A]]-Table2[[#This Row],[M3B_h]]))</f>
        <v/>
      </c>
      <c r="N769" s="13" t="str">
        <f>IF(Table2[[#This Row],[M4A]]="","",SUM(Table2[[#This Row],[M4A]]-Table2[[#This Row],[M4B_h]]))</f>
        <v/>
      </c>
      <c r="O769" s="15"/>
      <c r="P769" s="15" t="str">
        <f>IF(Table2[[#This Row],[M5A]]="","",SUM(Table2[[#This Row],[M5A]]-Table2[[#This Row],[M5B_h]]))</f>
        <v/>
      </c>
      <c r="Q769" s="15">
        <f>SUM(Table2[[#This Row],[AWAL]],Table2[[#This Row],[M1B]])</f>
        <v>2</v>
      </c>
      <c r="R769" s="15">
        <f>SUM(Table2[[#This Row],[M2B]],Table2[[#This Row],[M2B_h]])</f>
        <v>2</v>
      </c>
      <c r="S769" s="15">
        <f>SUM(Table2[[#This Row],[M3B]],Table2[[#This Row],[M3B_h]])</f>
        <v>2</v>
      </c>
      <c r="T769" s="15">
        <f>SUM(Table2[[#This Row],[M4B]],Table2[[#This Row],[M4B_h]])</f>
        <v>2</v>
      </c>
    </row>
    <row r="770" spans="1:20">
      <c r="A770" s="12">
        <f>IF(Table2[[#This Row],[TT]]&lt;1,"",COUNT($A$2:$A769)+1)</f>
        <v>598</v>
      </c>
      <c r="B770" s="12" t="str">
        <f>LOWER(SUBSTITUTE(SUBSTITUTE(SUBSTITUTE(SUBSTITUTE(SUBSTITUTE(SUBSTITUTE(SUBSTITUTE(SUBSTITUTE(Table2[[#This Row],[NAMA BARANG]]," ",""),"""",""),"-",""),"/",""),"(",""),")",""),"&amp;",""),",",""))</f>
        <v>btsgastaha328213a550fr</v>
      </c>
      <c r="C770" s="25" t="s">
        <v>740</v>
      </c>
      <c r="D770" s="26">
        <v>1</v>
      </c>
      <c r="E770" s="26" t="s">
        <v>478</v>
      </c>
      <c r="F770" s="80">
        <f>IF(Table2[[#This Row],[M5B]]="",Table2[[#This Row],[M5B_h]],SUM(Table2[[#This Row],[M5B_h]],Table2[[#This Row],[M5B]]))</f>
        <v>1</v>
      </c>
      <c r="H770" s="13" t="str">
        <f>IF(Table2[[#This Row],[M1A]]="","",Table2[[#This Row],[M1A]]-Table2[[#This Row],[AWAL]])</f>
        <v/>
      </c>
      <c r="J770" s="13" t="str">
        <f>IF(Table2[[#This Row],[M2A]]="","",SUM(Table2[[#This Row],[M2A]]-Table2[[#This Row],[M2B_h]]))</f>
        <v/>
      </c>
      <c r="L770" s="13" t="str">
        <f>IF(Table2[[#This Row],[M3A]]="","",SUM(Table2[[#This Row],[M3A]]-Table2[[#This Row],[M3B_h]]))</f>
        <v/>
      </c>
      <c r="N770" s="13" t="str">
        <f>IF(Table2[[#This Row],[M4A]]="","",SUM(Table2[[#This Row],[M4A]]-Table2[[#This Row],[M4B_h]]))</f>
        <v/>
      </c>
      <c r="O770" s="15"/>
      <c r="P770" s="15" t="str">
        <f>IF(Table2[[#This Row],[M5A]]="","",SUM(Table2[[#This Row],[M5A]]-Table2[[#This Row],[M5B_h]]))</f>
        <v/>
      </c>
      <c r="Q770" s="15">
        <f>SUM(Table2[[#This Row],[AWAL]],Table2[[#This Row],[M1B]])</f>
        <v>1</v>
      </c>
      <c r="R770" s="15">
        <f>SUM(Table2[[#This Row],[M2B]],Table2[[#This Row],[M2B_h]])</f>
        <v>1</v>
      </c>
      <c r="S770" s="15">
        <f>SUM(Table2[[#This Row],[M3B]],Table2[[#This Row],[M3B_h]])</f>
        <v>1</v>
      </c>
      <c r="T770" s="15">
        <f>SUM(Table2[[#This Row],[M4B]],Table2[[#This Row],[M4B_h]])</f>
        <v>1</v>
      </c>
    </row>
    <row r="771" spans="1:20">
      <c r="A771" s="12">
        <f>IF(Table2[[#This Row],[TT]]&lt;1,"",COUNT($A$2:$A770)+1)</f>
        <v>599</v>
      </c>
      <c r="B771" s="12" t="str">
        <f>LOWER(SUBSTITUTE(SUBSTITUTE(SUBSTITUTE(SUBSTITUTE(SUBSTITUTE(SUBSTITUTE(SUBSTITUTE(SUBSTITUTE(Table2[[#This Row],[NAMA BARANG]]," ",""),"""",""),"-",""),"/",""),"(",""),")",""),"&amp;",""),",",""))</f>
        <v>btsnba666a6</v>
      </c>
      <c r="C771" s="25" t="s">
        <v>741</v>
      </c>
      <c r="D771" s="26">
        <v>1</v>
      </c>
      <c r="E771" s="26" t="s">
        <v>742</v>
      </c>
      <c r="F771" s="80">
        <f>IF(Table2[[#This Row],[M5B]]="",Table2[[#This Row],[M5B_h]],SUM(Table2[[#This Row],[M5B_h]],Table2[[#This Row],[M5B]]))</f>
        <v>1</v>
      </c>
      <c r="H771" s="13" t="str">
        <f>IF(Table2[[#This Row],[M1A]]="","",Table2[[#This Row],[M1A]]-Table2[[#This Row],[AWAL]])</f>
        <v/>
      </c>
      <c r="J771" s="13" t="str">
        <f>IF(Table2[[#This Row],[M2A]]="","",SUM(Table2[[#This Row],[M2A]]-Table2[[#This Row],[M2B_h]]))</f>
        <v/>
      </c>
      <c r="L771" s="13" t="str">
        <f>IF(Table2[[#This Row],[M3A]]="","",SUM(Table2[[#This Row],[M3A]]-Table2[[#This Row],[M3B_h]]))</f>
        <v/>
      </c>
      <c r="N771" s="13" t="str">
        <f>IF(Table2[[#This Row],[M4A]]="","",SUM(Table2[[#This Row],[M4A]]-Table2[[#This Row],[M4B_h]]))</f>
        <v/>
      </c>
      <c r="O771" s="15"/>
      <c r="P771" s="15" t="str">
        <f>IF(Table2[[#This Row],[M5A]]="","",SUM(Table2[[#This Row],[M5A]]-Table2[[#This Row],[M5B_h]]))</f>
        <v/>
      </c>
      <c r="Q771" s="15">
        <f>SUM(Table2[[#This Row],[AWAL]],Table2[[#This Row],[M1B]])</f>
        <v>1</v>
      </c>
      <c r="R771" s="15">
        <f>SUM(Table2[[#This Row],[M2B]],Table2[[#This Row],[M2B_h]])</f>
        <v>1</v>
      </c>
      <c r="S771" s="15">
        <f>SUM(Table2[[#This Row],[M3B]],Table2[[#This Row],[M3B_h]])</f>
        <v>1</v>
      </c>
      <c r="T771" s="15">
        <f>SUM(Table2[[#This Row],[M4B]],Table2[[#This Row],[M4B_h]])</f>
        <v>1</v>
      </c>
    </row>
    <row r="772" spans="1:20">
      <c r="A772" s="12" t="str">
        <f>IF(Table2[[#This Row],[TT]]&lt;1,"",COUNT($A$2:$A771)+1)</f>
        <v/>
      </c>
      <c r="B772" s="12" t="str">
        <f>LOWER(SUBSTITUTE(SUBSTITUTE(SUBSTITUTE(SUBSTITUTE(SUBSTITUTE(SUBSTITUTE(SUBSTITUTE(SUBSTITUTE(Table2[[#This Row],[NAMA BARANG]]," ",""),"""",""),"-",""),"/",""),"(",""),")",""),"&amp;",""),",",""))</f>
        <v>btsspiral2510056import</v>
      </c>
      <c r="C772" s="25" t="s">
        <v>2443</v>
      </c>
      <c r="D772" s="26"/>
      <c r="E772" s="68"/>
      <c r="F772" s="80">
        <f>IF(Table2[[#This Row],[M5B]]="",Table2[[#This Row],[M5B_h]],SUM(Table2[[#This Row],[M5B_h]],Table2[[#This Row],[M5B]]))</f>
        <v>0</v>
      </c>
      <c r="H772" s="13" t="str">
        <f>IF(Table2[[#This Row],[M1A]]="","",Table2[[#This Row],[M1A]]-Table2[[#This Row],[AWAL]])</f>
        <v/>
      </c>
      <c r="J772" s="13" t="str">
        <f>IF(Table2[[#This Row],[M2A]]="","",SUM(Table2[[#This Row],[M2A]]-Table2[[#This Row],[M2B_h]]))</f>
        <v/>
      </c>
      <c r="L772" s="13" t="str">
        <f>IF(Table2[[#This Row],[M3A]]="","",SUM(Table2[[#This Row],[M3A]]-Table2[[#This Row],[M3B_h]]))</f>
        <v/>
      </c>
      <c r="N772" s="13" t="str">
        <f>IF(Table2[[#This Row],[M4A]]="","",SUM(Table2[[#This Row],[M4A]]-Table2[[#This Row],[M4B_h]]))</f>
        <v/>
      </c>
      <c r="O772" s="15"/>
      <c r="P772" s="15" t="str">
        <f>IF(Table2[[#This Row],[M5A]]="","",SUM(Table2[[#This Row],[M5A]]-Table2[[#This Row],[M5B_h]]))</f>
        <v/>
      </c>
      <c r="Q772" s="15">
        <f>SUM(Table2[[#This Row],[AWAL]],Table2[[#This Row],[M1B]])</f>
        <v>0</v>
      </c>
      <c r="R772" s="15">
        <f>SUM(Table2[[#This Row],[M2B]],Table2[[#This Row],[M2B_h]])</f>
        <v>0</v>
      </c>
      <c r="S772" s="15">
        <f>SUM(Table2[[#This Row],[M3B]],Table2[[#This Row],[M3B_h]])</f>
        <v>0</v>
      </c>
      <c r="T772" s="15">
        <f>SUM(Table2[[#This Row],[M4B]],Table2[[#This Row],[M4B_h]])</f>
        <v>0</v>
      </c>
    </row>
    <row r="773" spans="1:20">
      <c r="A773" s="12">
        <f>IF(Table2[[#This Row],[TT]]&lt;1,"",COUNT($A$2:$A772)+1)</f>
        <v>600</v>
      </c>
      <c r="B773" s="12" t="str">
        <f>LOWER(SUBSTITUTE(SUBSTITUTE(SUBSTITUTE(SUBSTITUTE(SUBSTITUTE(SUBSTITUTE(SUBSTITUTE(SUBSTITUTE(Table2[[#This Row],[NAMA BARANG]]," ",""),"""",""),"-",""),"/",""),"(",""),")",""),"&amp;",""),",",""))</f>
        <v>btswza52510064w</v>
      </c>
      <c r="C773" s="25" t="s">
        <v>743</v>
      </c>
      <c r="D773" s="26">
        <v>1</v>
      </c>
      <c r="E773" s="26">
        <v>160</v>
      </c>
      <c r="F773" s="80">
        <f>IF(Table2[[#This Row],[M5B]]="",Table2[[#This Row],[M5B_h]],SUM(Table2[[#This Row],[M5B_h]],Table2[[#This Row],[M5B]]))</f>
        <v>1</v>
      </c>
      <c r="H773" s="13" t="str">
        <f>IF(Table2[[#This Row],[M1A]]="","",Table2[[#This Row],[M1A]]-Table2[[#This Row],[AWAL]])</f>
        <v/>
      </c>
      <c r="J773" s="13" t="str">
        <f>IF(Table2[[#This Row],[M2A]]="","",SUM(Table2[[#This Row],[M2A]]-Table2[[#This Row],[M2B_h]]))</f>
        <v/>
      </c>
      <c r="L773" s="13" t="str">
        <f>IF(Table2[[#This Row],[M3A]]="","",SUM(Table2[[#This Row],[M3A]]-Table2[[#This Row],[M3B_h]]))</f>
        <v/>
      </c>
      <c r="N773" s="13" t="str">
        <f>IF(Table2[[#This Row],[M4A]]="","",SUM(Table2[[#This Row],[M4A]]-Table2[[#This Row],[M4B_h]]))</f>
        <v/>
      </c>
      <c r="O773" s="15"/>
      <c r="P773" s="15" t="str">
        <f>IF(Table2[[#This Row],[M5A]]="","",SUM(Table2[[#This Row],[M5A]]-Table2[[#This Row],[M5B_h]]))</f>
        <v/>
      </c>
      <c r="Q773" s="15">
        <f>SUM(Table2[[#This Row],[AWAL]],Table2[[#This Row],[M1B]])</f>
        <v>1</v>
      </c>
      <c r="R773" s="15">
        <f>SUM(Table2[[#This Row],[M2B]],Table2[[#This Row],[M2B_h]])</f>
        <v>1</v>
      </c>
      <c r="S773" s="15">
        <f>SUM(Table2[[#This Row],[M3B]],Table2[[#This Row],[M3B_h]])</f>
        <v>1</v>
      </c>
      <c r="T773" s="15">
        <f>SUM(Table2[[#This Row],[M4B]],Table2[[#This Row],[M4B_h]])</f>
        <v>1</v>
      </c>
    </row>
    <row r="774" spans="1:20">
      <c r="A774" s="12" t="str">
        <f>IF(Table2[[#This Row],[TT]]&lt;1,"",COUNT($A$2:$A773)+1)</f>
        <v/>
      </c>
      <c r="B774" s="12" t="str">
        <f>LOWER(SUBSTITUTE(SUBSTITUTE(SUBSTITUTE(SUBSTITUTE(SUBSTITUTE(SUBSTITUTE(SUBSTITUTE(SUBSTITUTE(Table2[[#This Row],[NAMA BARANG]]," ",""),"""",""),"-",""),"/",""),"(",""),")",""),"&amp;",""),",",""))</f>
        <v>btswza680tali511015w</v>
      </c>
      <c r="C774" s="18" t="s">
        <v>2444</v>
      </c>
      <c r="D774" s="19"/>
      <c r="E774" s="19" t="s">
        <v>2692</v>
      </c>
      <c r="F774" s="80">
        <f>IF(Table2[[#This Row],[M5B]]="",Table2[[#This Row],[M5B_h]],SUM(Table2[[#This Row],[M5B_h]],Table2[[#This Row],[M5B]]))</f>
        <v>0</v>
      </c>
      <c r="H774" s="13" t="str">
        <f>IF(Table2[[#This Row],[M1A]]="","",Table2[[#This Row],[M1A]]-Table2[[#This Row],[AWAL]])</f>
        <v/>
      </c>
      <c r="J774" s="13" t="str">
        <f>IF(Table2[[#This Row],[M2A]]="","",SUM(Table2[[#This Row],[M2A]]-Table2[[#This Row],[M2B_h]]))</f>
        <v/>
      </c>
      <c r="L774" s="13" t="str">
        <f>IF(Table2[[#This Row],[M3A]]="","",SUM(Table2[[#This Row],[M3A]]-Table2[[#This Row],[M3B_h]]))</f>
        <v/>
      </c>
      <c r="N774" s="13" t="str">
        <f>IF(Table2[[#This Row],[M4A]]="","",SUM(Table2[[#This Row],[M4A]]-Table2[[#This Row],[M4B_h]]))</f>
        <v/>
      </c>
      <c r="O774" s="15"/>
      <c r="P774" s="15" t="str">
        <f>IF(Table2[[#This Row],[M5A]]="","",SUM(Table2[[#This Row],[M5A]]-Table2[[#This Row],[M5B_h]]))</f>
        <v/>
      </c>
      <c r="Q774" s="15">
        <f>SUM(Table2[[#This Row],[AWAL]],Table2[[#This Row],[M1B]])</f>
        <v>0</v>
      </c>
      <c r="R774" s="15">
        <f>SUM(Table2[[#This Row],[M2B]],Table2[[#This Row],[M2B_h]])</f>
        <v>0</v>
      </c>
      <c r="S774" s="15">
        <f>SUM(Table2[[#This Row],[M3B]],Table2[[#This Row],[M3B_h]])</f>
        <v>0</v>
      </c>
      <c r="T774" s="15">
        <f>SUM(Table2[[#This Row],[M4B]],Table2[[#This Row],[M4B_h]])</f>
        <v>0</v>
      </c>
    </row>
    <row r="775" spans="1:20">
      <c r="A775" s="46" t="str">
        <f>IF(Table2[[#This Row],[TT]]&lt;1,"",COUNT($A$2:$A774)+1)</f>
        <v/>
      </c>
      <c r="B775" s="46" t="str">
        <f>LOWER(SUBSTITUTE(SUBSTITUTE(SUBSTITUTE(SUBSTITUTE(SUBSTITUTE(SUBSTITUTE(SUBSTITUTE(SUBSTITUTE(Table2[[#This Row],[NAMA BARANG]]," ",""),"""",""),"-",""),"/",""),"(",""),")",""),"&amp;",""),",",""))</f>
        <v>btswza6802885019w</v>
      </c>
      <c r="C775" s="47" t="s">
        <v>3092</v>
      </c>
      <c r="D775" s="48"/>
      <c r="E775" s="63" t="s">
        <v>2692</v>
      </c>
      <c r="F775" s="82">
        <f>IF(Table2[[#This Row],[M5B]]="",Table2[[#This Row],[M5B_h]],SUM(Table2[[#This Row],[M5B_h]],Table2[[#This Row],[M5B]]))</f>
        <v>0</v>
      </c>
      <c r="G775" s="49"/>
      <c r="H775" s="64" t="str">
        <f>IF(Table2[[#This Row],[M1A]]="","",Table2[[#This Row],[M1A]]-Table2[[#This Row],[AWAL]])</f>
        <v/>
      </c>
      <c r="I775" s="49"/>
      <c r="J775" s="64" t="str">
        <f>IF(Table2[[#This Row],[M2A]]="","",SUM(Table2[[#This Row],[M2A]]-Table2[[#This Row],[M2B_h]]))</f>
        <v/>
      </c>
      <c r="K775" s="49"/>
      <c r="L775" s="64" t="str">
        <f>IF(Table2[[#This Row],[M3A]]="","",SUM(Table2[[#This Row],[M3A]]-Table2[[#This Row],[M3B_h]]))</f>
        <v/>
      </c>
      <c r="M775" s="49"/>
      <c r="N775" s="64" t="str">
        <f>IF(Table2[[#This Row],[M4A]]="","",SUM(Table2[[#This Row],[M4A]]-Table2[[#This Row],[M4B_h]]))</f>
        <v/>
      </c>
      <c r="O775" s="15"/>
      <c r="P775" s="15" t="str">
        <f>IF(Table2[[#This Row],[M5A]]="","",SUM(Table2[[#This Row],[M5A]]-Table2[[#This Row],[M5B_h]]))</f>
        <v/>
      </c>
      <c r="Q775" s="15">
        <f>SUM(Table2[[#This Row],[AWAL]],Table2[[#This Row],[M1B]])</f>
        <v>0</v>
      </c>
      <c r="R775" s="15">
        <f>SUM(Table2[[#This Row],[M2B]],Table2[[#This Row],[M2B_h]])</f>
        <v>0</v>
      </c>
      <c r="S775" s="15">
        <f>SUM(Table2[[#This Row],[M3B]],Table2[[#This Row],[M3B_h]])</f>
        <v>0</v>
      </c>
      <c r="T775" s="15">
        <f>SUM(Table2[[#This Row],[M4B]],Table2[[#This Row],[M4B_h]])</f>
        <v>0</v>
      </c>
    </row>
    <row r="776" spans="1:20">
      <c r="A776" s="46" t="str">
        <f>IF(Table2[[#This Row],[TT]]&lt;1,"",COUNT($A$2:$A775)+1)</f>
        <v/>
      </c>
      <c r="B776" s="46" t="str">
        <f>LOWER(SUBSTITUTE(SUBSTITUTE(SUBSTITUTE(SUBSTITUTE(SUBSTITUTE(SUBSTITUTE(SUBSTITUTE(SUBSTITUTE(Table2[[#This Row],[NAMA BARANG]]," ",""),"""",""),"-",""),"/",""),"(",""),")",""),"&amp;",""),",",""))</f>
        <v>btswza6802885041putih</v>
      </c>
      <c r="C776" s="47" t="s">
        <v>3093</v>
      </c>
      <c r="D776" s="48"/>
      <c r="E776" s="63" t="s">
        <v>2692</v>
      </c>
      <c r="F776" s="82">
        <f>IF(Table2[[#This Row],[M5B]]="",Table2[[#This Row],[M5B_h]],SUM(Table2[[#This Row],[M5B_h]],Table2[[#This Row],[M5B]]))</f>
        <v>0</v>
      </c>
      <c r="G776" s="49"/>
      <c r="H776" s="64" t="str">
        <f>IF(Table2[[#This Row],[M1A]]="","",Table2[[#This Row],[M1A]]-Table2[[#This Row],[AWAL]])</f>
        <v/>
      </c>
      <c r="I776" s="49"/>
      <c r="J776" s="64" t="str">
        <f>IF(Table2[[#This Row],[M2A]]="","",SUM(Table2[[#This Row],[M2A]]-Table2[[#This Row],[M2B_h]]))</f>
        <v/>
      </c>
      <c r="K776" s="49"/>
      <c r="L776" s="64" t="str">
        <f>IF(Table2[[#This Row],[M3A]]="","",SUM(Table2[[#This Row],[M3A]]-Table2[[#This Row],[M3B_h]]))</f>
        <v/>
      </c>
      <c r="M776" s="49"/>
      <c r="N776" s="64" t="str">
        <f>IF(Table2[[#This Row],[M4A]]="","",SUM(Table2[[#This Row],[M4A]]-Table2[[#This Row],[M4B_h]]))</f>
        <v/>
      </c>
      <c r="O776" s="15"/>
      <c r="P776" s="15" t="str">
        <f>IF(Table2[[#This Row],[M5A]]="","",SUM(Table2[[#This Row],[M5A]]-Table2[[#This Row],[M5B_h]]))</f>
        <v/>
      </c>
      <c r="Q776" s="15">
        <f>SUM(Table2[[#This Row],[AWAL]],Table2[[#This Row],[M1B]])</f>
        <v>0</v>
      </c>
      <c r="R776" s="15">
        <f>SUM(Table2[[#This Row],[M2B]],Table2[[#This Row],[M2B_h]])</f>
        <v>0</v>
      </c>
      <c r="S776" s="15">
        <f>SUM(Table2[[#This Row],[M3B]],Table2[[#This Row],[M3B_h]])</f>
        <v>0</v>
      </c>
      <c r="T776" s="15">
        <f>SUM(Table2[[#This Row],[M4B]],Table2[[#This Row],[M4B_h]])</f>
        <v>0</v>
      </c>
    </row>
    <row r="777" spans="1:20" ht="15">
      <c r="A777" s="69" t="str">
        <f>IF(Table2[[#This Row],[TT]]&lt;1,"",COUNT($A$2:$A776)+1)</f>
        <v/>
      </c>
      <c r="B777" s="46" t="str">
        <f>LOWER(SUBSTITUTE(SUBSTITUTE(SUBSTITUTE(SUBSTITUTE(SUBSTITUTE(SUBSTITUTE(SUBSTITUTE(SUBSTITUTE(Table2[[#This Row],[NAMA BARANG]]," ",""),"""",""),"-",""),"/",""),"(",""),")",""),"&amp;",""),",",""))</f>
        <v>btswza6802885051putih</v>
      </c>
      <c r="C777" s="47" t="s">
        <v>3094</v>
      </c>
      <c r="D777" s="48"/>
      <c r="E777" s="63" t="s">
        <v>2692</v>
      </c>
      <c r="F777" s="82">
        <f>IF(Table2[[#This Row],[M5B]]="",Table2[[#This Row],[M5B_h]],SUM(Table2[[#This Row],[M5B_h]],Table2[[#This Row],[M5B]]))</f>
        <v>0</v>
      </c>
      <c r="G777" s="49"/>
      <c r="H777" s="64" t="str">
        <f>IF(Table2[[#This Row],[M1A]]="","",Table2[[#This Row],[M1A]]-Table2[[#This Row],[AWAL]])</f>
        <v/>
      </c>
      <c r="I777" s="49"/>
      <c r="J777" s="64" t="str">
        <f>IF(Table2[[#This Row],[M2A]]="","",SUM(Table2[[#This Row],[M2A]]-Table2[[#This Row],[M2B_h]]))</f>
        <v/>
      </c>
      <c r="K777" s="49"/>
      <c r="L777" s="64" t="str">
        <f>IF(Table2[[#This Row],[M3A]]="","",SUM(Table2[[#This Row],[M3A]]-Table2[[#This Row],[M3B_h]]))</f>
        <v/>
      </c>
      <c r="M777" s="49"/>
      <c r="N777" s="64" t="str">
        <f>IF(Table2[[#This Row],[M4A]]="","",SUM(Table2[[#This Row],[M4A]]-Table2[[#This Row],[M4B_h]]))</f>
        <v/>
      </c>
      <c r="O777" s="15"/>
      <c r="P777" s="15" t="str">
        <f>IF(Table2[[#This Row],[M5A]]="","",SUM(Table2[[#This Row],[M5A]]-Table2[[#This Row],[M5B_h]]))</f>
        <v/>
      </c>
      <c r="Q777" s="15">
        <f>SUM(Table2[[#This Row],[AWAL]],Table2[[#This Row],[M1B]])</f>
        <v>0</v>
      </c>
      <c r="R777" s="15">
        <f>SUM(Table2[[#This Row],[M2B]],Table2[[#This Row],[M2B_h]])</f>
        <v>0</v>
      </c>
      <c r="S777" s="15">
        <f>SUM(Table2[[#This Row],[M3B]],Table2[[#This Row],[M3B_h]])</f>
        <v>0</v>
      </c>
      <c r="T777" s="15">
        <f>SUM(Table2[[#This Row],[M4B]],Table2[[#This Row],[M4B_h]])</f>
        <v>0</v>
      </c>
    </row>
    <row r="778" spans="1:20">
      <c r="A778" s="46" t="str">
        <f>IF(Table2[[#This Row],[TT]]&lt;1,"",COUNT($A$2:$A777)+1)</f>
        <v/>
      </c>
      <c r="B778" s="46" t="str">
        <f>LOWER(SUBSTITUTE(SUBSTITUTE(SUBSTITUTE(SUBSTITUTE(SUBSTITUTE(SUBSTITUTE(SUBSTITUTE(SUBSTITUTE(Table2[[#This Row],[NAMA BARANG]]," ",""),"""",""),"-",""),"/",""),"(",""),")",""),"&amp;",""),",",""))</f>
        <v>btswza6802885064w</v>
      </c>
      <c r="C778" s="47" t="s">
        <v>3095</v>
      </c>
      <c r="D778" s="48"/>
      <c r="E778" s="63" t="s">
        <v>2692</v>
      </c>
      <c r="F778" s="82">
        <f>IF(Table2[[#This Row],[M5B]]="",Table2[[#This Row],[M5B_h]],SUM(Table2[[#This Row],[M5B_h]],Table2[[#This Row],[M5B]]))</f>
        <v>0</v>
      </c>
      <c r="G778" s="49"/>
      <c r="H778" s="64" t="str">
        <f>IF(Table2[[#This Row],[M1A]]="","",Table2[[#This Row],[M1A]]-Table2[[#This Row],[AWAL]])</f>
        <v/>
      </c>
      <c r="I778" s="49"/>
      <c r="J778" s="64" t="str">
        <f>IF(Table2[[#This Row],[M2A]]="","",SUM(Table2[[#This Row],[M2A]]-Table2[[#This Row],[M2B_h]]))</f>
        <v/>
      </c>
      <c r="K778" s="49"/>
      <c r="L778" s="64" t="str">
        <f>IF(Table2[[#This Row],[M3A]]="","",SUM(Table2[[#This Row],[M3A]]-Table2[[#This Row],[M3B_h]]))</f>
        <v/>
      </c>
      <c r="M778" s="49"/>
      <c r="N778" s="64" t="str">
        <f>IF(Table2[[#This Row],[M4A]]="","",SUM(Table2[[#This Row],[M4A]]-Table2[[#This Row],[M4B_h]]))</f>
        <v/>
      </c>
      <c r="O778" s="15"/>
      <c r="P778" s="15" t="str">
        <f>IF(Table2[[#This Row],[M5A]]="","",SUM(Table2[[#This Row],[M5A]]-Table2[[#This Row],[M5B_h]]))</f>
        <v/>
      </c>
      <c r="Q778" s="15">
        <f>SUM(Table2[[#This Row],[AWAL]],Table2[[#This Row],[M1B]])</f>
        <v>0</v>
      </c>
      <c r="R778" s="15">
        <f>SUM(Table2[[#This Row],[M2B]],Table2[[#This Row],[M2B_h]])</f>
        <v>0</v>
      </c>
      <c r="S778" s="15">
        <f>SUM(Table2[[#This Row],[M3B]],Table2[[#This Row],[M3B_h]])</f>
        <v>0</v>
      </c>
      <c r="T778" s="15">
        <f>SUM(Table2[[#This Row],[M4B]],Table2[[#This Row],[M4B_h]])</f>
        <v>0</v>
      </c>
    </row>
    <row r="779" spans="1:20">
      <c r="A779" s="46" t="str">
        <f>IF(Table2[[#This Row],[TT]]&lt;1,"",COUNT($A$2:$A778)+1)</f>
        <v/>
      </c>
      <c r="B779" s="46" t="str">
        <f>LOWER(SUBSTITUTE(SUBSTITUTE(SUBSTITUTE(SUBSTITUTE(SUBSTITUTE(SUBSTITUTE(SUBSTITUTE(SUBSTITUTE(Table2[[#This Row],[NAMA BARANG]]," ",""),"""",""),"-",""),"/",""),"(",""),")",""),"&amp;",""),",",""))</f>
        <v>btswza6805010043putih</v>
      </c>
      <c r="C779" s="47" t="s">
        <v>3096</v>
      </c>
      <c r="D779" s="48"/>
      <c r="E779" s="63" t="s">
        <v>2692</v>
      </c>
      <c r="F779" s="82">
        <f>IF(Table2[[#This Row],[M5B]]="",Table2[[#This Row],[M5B_h]],SUM(Table2[[#This Row],[M5B_h]],Table2[[#This Row],[M5B]]))</f>
        <v>0</v>
      </c>
      <c r="G779" s="49"/>
      <c r="H779" s="64" t="str">
        <f>IF(Table2[[#This Row],[M1A]]="","",Table2[[#This Row],[M1A]]-Table2[[#This Row],[AWAL]])</f>
        <v/>
      </c>
      <c r="I779" s="49"/>
      <c r="J779" s="64" t="str">
        <f>IF(Table2[[#This Row],[M2A]]="","",SUM(Table2[[#This Row],[M2A]]-Table2[[#This Row],[M2B_h]]))</f>
        <v/>
      </c>
      <c r="K779" s="49"/>
      <c r="L779" s="64" t="str">
        <f>IF(Table2[[#This Row],[M3A]]="","",SUM(Table2[[#This Row],[M3A]]-Table2[[#This Row],[M3B_h]]))</f>
        <v/>
      </c>
      <c r="M779" s="49"/>
      <c r="N779" s="64" t="str">
        <f>IF(Table2[[#This Row],[M4A]]="","",SUM(Table2[[#This Row],[M4A]]-Table2[[#This Row],[M4B_h]]))</f>
        <v/>
      </c>
      <c r="O779" s="15"/>
      <c r="P779" s="15" t="str">
        <f>IF(Table2[[#This Row],[M5A]]="","",SUM(Table2[[#This Row],[M5A]]-Table2[[#This Row],[M5B_h]]))</f>
        <v/>
      </c>
      <c r="Q779" s="15">
        <f>SUM(Table2[[#This Row],[AWAL]],Table2[[#This Row],[M1B]])</f>
        <v>0</v>
      </c>
      <c r="R779" s="15">
        <f>SUM(Table2[[#This Row],[M2B]],Table2[[#This Row],[M2B_h]])</f>
        <v>0</v>
      </c>
      <c r="S779" s="15">
        <f>SUM(Table2[[#This Row],[M3B]],Table2[[#This Row],[M3B_h]])</f>
        <v>0</v>
      </c>
      <c r="T779" s="15">
        <f>SUM(Table2[[#This Row],[M4B]],Table2[[#This Row],[M4B_h]])</f>
        <v>0</v>
      </c>
    </row>
    <row r="780" spans="1:20">
      <c r="A780" s="46" t="str">
        <f>IF(Table2[[#This Row],[TT]]&lt;1,"",COUNT($A$2:$A779)+1)</f>
        <v/>
      </c>
      <c r="B780" s="46" t="str">
        <f>LOWER(SUBSTITUTE(SUBSTITUTE(SUBSTITUTE(SUBSTITUTE(SUBSTITUTE(SUBSTITUTE(SUBSTITUTE(SUBSTITUTE(Table2[[#This Row],[NAMA BARANG]]," ",""),"""",""),"-",""),"/",""),"(",""),")",""),"&amp;",""),",",""))</f>
        <v>btswza6805010058p</v>
      </c>
      <c r="C780" s="47" t="s">
        <v>3097</v>
      </c>
      <c r="D780" s="48"/>
      <c r="E780" s="63" t="s">
        <v>2692</v>
      </c>
      <c r="F780" s="82">
        <f>IF(Table2[[#This Row],[M5B]]="",Table2[[#This Row],[M5B_h]],SUM(Table2[[#This Row],[M5B_h]],Table2[[#This Row],[M5B]]))</f>
        <v>0</v>
      </c>
      <c r="G780" s="49"/>
      <c r="H780" s="64" t="str">
        <f>IF(Table2[[#This Row],[M1A]]="","",Table2[[#This Row],[M1A]]-Table2[[#This Row],[AWAL]])</f>
        <v/>
      </c>
      <c r="I780" s="49"/>
      <c r="J780" s="64" t="str">
        <f>IF(Table2[[#This Row],[M2A]]="","",SUM(Table2[[#This Row],[M2A]]-Table2[[#This Row],[M2B_h]]))</f>
        <v/>
      </c>
      <c r="K780" s="49"/>
      <c r="L780" s="64" t="str">
        <f>IF(Table2[[#This Row],[M3A]]="","",SUM(Table2[[#This Row],[M3A]]-Table2[[#This Row],[M3B_h]]))</f>
        <v/>
      </c>
      <c r="M780" s="49"/>
      <c r="N780" s="64" t="str">
        <f>IF(Table2[[#This Row],[M4A]]="","",SUM(Table2[[#This Row],[M4A]]-Table2[[#This Row],[M4B_h]]))</f>
        <v/>
      </c>
      <c r="O780" s="15"/>
      <c r="P780" s="15" t="str">
        <f>IF(Table2[[#This Row],[M5A]]="","",SUM(Table2[[#This Row],[M5A]]-Table2[[#This Row],[M5B_h]]))</f>
        <v/>
      </c>
      <c r="Q780" s="15">
        <f>SUM(Table2[[#This Row],[AWAL]],Table2[[#This Row],[M1B]])</f>
        <v>0</v>
      </c>
      <c r="R780" s="15">
        <f>SUM(Table2[[#This Row],[M2B]],Table2[[#This Row],[M2B_h]])</f>
        <v>0</v>
      </c>
      <c r="S780" s="15">
        <f>SUM(Table2[[#This Row],[M3B]],Table2[[#This Row],[M3B_h]])</f>
        <v>0</v>
      </c>
      <c r="T780" s="15">
        <f>SUM(Table2[[#This Row],[M4B]],Table2[[#This Row],[M4B_h]])</f>
        <v>0</v>
      </c>
    </row>
    <row r="781" spans="1:20">
      <c r="A781" s="46" t="str">
        <f>IF(Table2[[#This Row],[TT]]&lt;1,"",COUNT($A$2:$A780)+1)</f>
        <v/>
      </c>
      <c r="B781" s="46" t="str">
        <f>LOWER(SUBSTITUTE(SUBSTITUTE(SUBSTITUTE(SUBSTITUTE(SUBSTITUTE(SUBSTITUTE(SUBSTITUTE(SUBSTITUTE(Table2[[#This Row],[NAMA BARANG]]," ",""),"""",""),"-",""),"/",""),"(",""),")",""),"&amp;",""),",",""))</f>
        <v>btswza6805010068w</v>
      </c>
      <c r="C781" s="47" t="s">
        <v>3098</v>
      </c>
      <c r="D781" s="48"/>
      <c r="E781" s="63" t="s">
        <v>2692</v>
      </c>
      <c r="F781" s="82">
        <f>IF(Table2[[#This Row],[M5B]]="",Table2[[#This Row],[M5B_h]],SUM(Table2[[#This Row],[M5B_h]],Table2[[#This Row],[M5B]]))</f>
        <v>0</v>
      </c>
      <c r="G781" s="49"/>
      <c r="H781" s="64" t="str">
        <f>IF(Table2[[#This Row],[M1A]]="","",Table2[[#This Row],[M1A]]-Table2[[#This Row],[AWAL]])</f>
        <v/>
      </c>
      <c r="I781" s="49"/>
      <c r="J781" s="64" t="str">
        <f>IF(Table2[[#This Row],[M2A]]="","",SUM(Table2[[#This Row],[M2A]]-Table2[[#This Row],[M2B_h]]))</f>
        <v/>
      </c>
      <c r="K781" s="49"/>
      <c r="L781" s="64" t="str">
        <f>IF(Table2[[#This Row],[M3A]]="","",SUM(Table2[[#This Row],[M3A]]-Table2[[#This Row],[M3B_h]]))</f>
        <v/>
      </c>
      <c r="M781" s="49"/>
      <c r="N781" s="64" t="str">
        <f>IF(Table2[[#This Row],[M4A]]="","",SUM(Table2[[#This Row],[M4A]]-Table2[[#This Row],[M4B_h]]))</f>
        <v/>
      </c>
      <c r="O781" s="15"/>
      <c r="P781" s="15" t="str">
        <f>IF(Table2[[#This Row],[M5A]]="","",SUM(Table2[[#This Row],[M5A]]-Table2[[#This Row],[M5B_h]]))</f>
        <v/>
      </c>
      <c r="Q781" s="15">
        <f>SUM(Table2[[#This Row],[AWAL]],Table2[[#This Row],[M1B]])</f>
        <v>0</v>
      </c>
      <c r="R781" s="15">
        <f>SUM(Table2[[#This Row],[M2B]],Table2[[#This Row],[M2B_h]])</f>
        <v>0</v>
      </c>
      <c r="S781" s="15">
        <f>SUM(Table2[[#This Row],[M3B]],Table2[[#This Row],[M3B_h]])</f>
        <v>0</v>
      </c>
      <c r="T781" s="15">
        <f>SUM(Table2[[#This Row],[M4B]],Table2[[#This Row],[M4B_h]])</f>
        <v>0</v>
      </c>
    </row>
    <row r="782" spans="1:20">
      <c r="A782" s="12">
        <f>IF(Table2[[#This Row],[TT]]&lt;1,"",COUNT($A$2:$A781)+1)</f>
        <v>601</v>
      </c>
      <c r="B782" s="12" t="str">
        <f>LOWER(SUBSTITUTE(SUBSTITUTE(SUBSTITUTE(SUBSTITUTE(SUBSTITUTE(SUBSTITUTE(SUBSTITUTE(SUBSTITUTE(Table2[[#This Row],[NAMA BARANG]]," ",""),"""",""),"-",""),"/",""),"(",""),")",""),"&amp;",""),",",""))</f>
        <v>buldogclip3dinglivtech240024</v>
      </c>
      <c r="C782" s="18" t="s">
        <v>745</v>
      </c>
      <c r="D782" s="19">
        <v>15</v>
      </c>
      <c r="E782" s="19" t="s">
        <v>83</v>
      </c>
      <c r="F782" s="80">
        <f>IF(Table2[[#This Row],[M5B]]="",Table2[[#This Row],[M5B_h]],SUM(Table2[[#This Row],[M5B_h]],Table2[[#This Row],[M5B]]))</f>
        <v>15</v>
      </c>
      <c r="H782" s="13" t="str">
        <f>IF(Table2[[#This Row],[M1A]]="","",Table2[[#This Row],[M1A]]-Table2[[#This Row],[AWAL]])</f>
        <v/>
      </c>
      <c r="J782" s="13" t="str">
        <f>IF(Table2[[#This Row],[M2A]]="","",SUM(Table2[[#This Row],[M2A]]-Table2[[#This Row],[M2B_h]]))</f>
        <v/>
      </c>
      <c r="L782" s="13" t="str">
        <f>IF(Table2[[#This Row],[M3A]]="","",SUM(Table2[[#This Row],[M3A]]-Table2[[#This Row],[M3B_h]]))</f>
        <v/>
      </c>
      <c r="N782" s="13" t="str">
        <f>IF(Table2[[#This Row],[M4A]]="","",SUM(Table2[[#This Row],[M4A]]-Table2[[#This Row],[M4B_h]]))</f>
        <v/>
      </c>
      <c r="O782" s="15"/>
      <c r="P782" s="15" t="str">
        <f>IF(Table2[[#This Row],[M5A]]="","",SUM(Table2[[#This Row],[M5A]]-Table2[[#This Row],[M5B_h]]))</f>
        <v/>
      </c>
      <c r="Q782" s="15">
        <f>SUM(Table2[[#This Row],[AWAL]],Table2[[#This Row],[M1B]])</f>
        <v>15</v>
      </c>
      <c r="R782" s="15">
        <f>SUM(Table2[[#This Row],[M2B]],Table2[[#This Row],[M2B_h]])</f>
        <v>15</v>
      </c>
      <c r="S782" s="15">
        <f>SUM(Table2[[#This Row],[M3B]],Table2[[#This Row],[M3B_h]])</f>
        <v>15</v>
      </c>
      <c r="T782" s="15">
        <f>SUM(Table2[[#This Row],[M4B]],Table2[[#This Row],[M4B_h]])</f>
        <v>15</v>
      </c>
    </row>
    <row r="783" spans="1:20">
      <c r="A783" s="12">
        <f>IF(Table2[[#This Row],[TT]]&lt;1,"",COUNT($A$2:$A782)+1)</f>
        <v>602</v>
      </c>
      <c r="B783" s="12" t="str">
        <f>LOWER(SUBSTITUTE(SUBSTITUTE(SUBSTITUTE(SUBSTITUTE(SUBSTITUTE(SUBSTITUTE(SUBSTITUTE(SUBSTITUTE(Table2[[#This Row],[NAMA BARANG]]," ",""),"""",""),"-",""),"/",""),"(",""),")",""),"&amp;",""),",",""))</f>
        <v>buldogclip4vtech180023</v>
      </c>
      <c r="C783" s="18" t="s">
        <v>746</v>
      </c>
      <c r="D783" s="19">
        <v>21</v>
      </c>
      <c r="E783" s="19" t="s">
        <v>182</v>
      </c>
      <c r="F783" s="80">
        <f>IF(Table2[[#This Row],[M5B]]="",Table2[[#This Row],[M5B_h]],SUM(Table2[[#This Row],[M5B_h]],Table2[[#This Row],[M5B]]))</f>
        <v>21</v>
      </c>
      <c r="H783" s="13" t="str">
        <f>IF(Table2[[#This Row],[M1A]]="","",Table2[[#This Row],[M1A]]-Table2[[#This Row],[AWAL]])</f>
        <v/>
      </c>
      <c r="J783" s="13" t="str">
        <f>IF(Table2[[#This Row],[M2A]]="","",SUM(Table2[[#This Row],[M2A]]-Table2[[#This Row],[M2B_h]]))</f>
        <v/>
      </c>
      <c r="L783" s="13" t="str">
        <f>IF(Table2[[#This Row],[M3A]]="","",SUM(Table2[[#This Row],[M3A]]-Table2[[#This Row],[M3B_h]]))</f>
        <v/>
      </c>
      <c r="N783" s="13" t="str">
        <f>IF(Table2[[#This Row],[M4A]]="","",SUM(Table2[[#This Row],[M4A]]-Table2[[#This Row],[M4B_h]]))</f>
        <v/>
      </c>
      <c r="O783" s="15"/>
      <c r="P783" s="15" t="str">
        <f>IF(Table2[[#This Row],[M5A]]="","",SUM(Table2[[#This Row],[M5A]]-Table2[[#This Row],[M5B_h]]))</f>
        <v/>
      </c>
      <c r="Q783" s="15">
        <f>SUM(Table2[[#This Row],[AWAL]],Table2[[#This Row],[M1B]])</f>
        <v>21</v>
      </c>
      <c r="R783" s="15">
        <f>SUM(Table2[[#This Row],[M2B]],Table2[[#This Row],[M2B_h]])</f>
        <v>21</v>
      </c>
      <c r="S783" s="15">
        <f>SUM(Table2[[#This Row],[M3B]],Table2[[#This Row],[M3B_h]])</f>
        <v>21</v>
      </c>
      <c r="T783" s="15">
        <f>SUM(Table2[[#This Row],[M4B]],Table2[[#This Row],[M4B_h]])</f>
        <v>21</v>
      </c>
    </row>
    <row r="784" spans="1:20">
      <c r="A784" s="12">
        <f>IF(Table2[[#This Row],[TT]]&lt;1,"",COUNT($A$2:$A783)+1)</f>
        <v>603</v>
      </c>
      <c r="B784" s="12" t="str">
        <f>LOWER(SUBSTITUTE(SUBSTITUTE(SUBSTITUTE(SUBSTITUTE(SUBSTITUTE(SUBSTITUTE(SUBSTITUTE(SUBSTITUTE(Table2[[#This Row],[NAMA BARANG]]," ",""),"""",""),"-",""),"/",""),"(",""),")",""),"&amp;",""),",",""))</f>
        <v>bulldogclipjossbc00234etj</v>
      </c>
      <c r="C784" s="18" t="s">
        <v>747</v>
      </c>
      <c r="D784" s="19">
        <v>5</v>
      </c>
      <c r="E784" s="19" t="s">
        <v>56</v>
      </c>
      <c r="F784" s="80">
        <f>IF(Table2[[#This Row],[M5B]]="",Table2[[#This Row],[M5B_h]],SUM(Table2[[#This Row],[M5B_h]],Table2[[#This Row],[M5B]]))</f>
        <v>5</v>
      </c>
      <c r="H784" s="13" t="str">
        <f>IF(Table2[[#This Row],[M1A]]="","",Table2[[#This Row],[M1A]]-Table2[[#This Row],[AWAL]])</f>
        <v/>
      </c>
      <c r="J784" s="13" t="str">
        <f>IF(Table2[[#This Row],[M2A]]="","",SUM(Table2[[#This Row],[M2A]]-Table2[[#This Row],[M2B_h]]))</f>
        <v/>
      </c>
      <c r="L784" s="13" t="str">
        <f>IF(Table2[[#This Row],[M3A]]="","",SUM(Table2[[#This Row],[M3A]]-Table2[[#This Row],[M3B_h]]))</f>
        <v/>
      </c>
      <c r="N784" s="13" t="str">
        <f>IF(Table2[[#This Row],[M4A]]="","",SUM(Table2[[#This Row],[M4A]]-Table2[[#This Row],[M4B_h]]))</f>
        <v/>
      </c>
      <c r="O784" s="15"/>
      <c r="P784" s="15" t="str">
        <f>IF(Table2[[#This Row],[M5A]]="","",SUM(Table2[[#This Row],[M5A]]-Table2[[#This Row],[M5B_h]]))</f>
        <v/>
      </c>
      <c r="Q784" s="15">
        <f>SUM(Table2[[#This Row],[AWAL]],Table2[[#This Row],[M1B]])</f>
        <v>5</v>
      </c>
      <c r="R784" s="15">
        <f>SUM(Table2[[#This Row],[M2B]],Table2[[#This Row],[M2B_h]])</f>
        <v>5</v>
      </c>
      <c r="S784" s="15">
        <f>SUM(Table2[[#This Row],[M3B]],Table2[[#This Row],[M3B_h]])</f>
        <v>5</v>
      </c>
      <c r="T784" s="15">
        <f>SUM(Table2[[#This Row],[M4B]],Table2[[#This Row],[M4B_h]])</f>
        <v>5</v>
      </c>
    </row>
    <row r="785" spans="1:20">
      <c r="A785" s="12">
        <f>IF(Table2[[#This Row],[TT]]&lt;1,"",COUNT($A$2:$A784)+1)</f>
        <v>604</v>
      </c>
      <c r="B785" s="12" t="str">
        <f>LOWER(SUBSTITUTE(SUBSTITUTE(SUBSTITUTE(SUBSTITUTE(SUBSTITUTE(SUBSTITUTE(SUBSTITUTE(SUBSTITUTE(Table2[[#This Row],[NAMA BARANG]]," ",""),"""",""),"-",""),"/",""),"(",""),")",""),"&amp;",""),",",""))</f>
        <v>businessfiledfilep</v>
      </c>
      <c r="C785" s="18" t="s">
        <v>748</v>
      </c>
      <c r="D785" s="19">
        <v>3</v>
      </c>
      <c r="E785" s="19" t="s">
        <v>132</v>
      </c>
      <c r="F785" s="80">
        <f>IF(Table2[[#This Row],[M5B]]="",Table2[[#This Row],[M5B_h]],SUM(Table2[[#This Row],[M5B_h]],Table2[[#This Row],[M5B]]))</f>
        <v>3</v>
      </c>
      <c r="H785" s="13" t="str">
        <f>IF(Table2[[#This Row],[M1A]]="","",Table2[[#This Row],[M1A]]-Table2[[#This Row],[AWAL]])</f>
        <v/>
      </c>
      <c r="J785" s="13" t="str">
        <f>IF(Table2[[#This Row],[M2A]]="","",SUM(Table2[[#This Row],[M2A]]-Table2[[#This Row],[M2B_h]]))</f>
        <v/>
      </c>
      <c r="L785" s="13" t="str">
        <f>IF(Table2[[#This Row],[M3A]]="","",SUM(Table2[[#This Row],[M3A]]-Table2[[#This Row],[M3B_h]]))</f>
        <v/>
      </c>
      <c r="N785" s="13" t="str">
        <f>IF(Table2[[#This Row],[M4A]]="","",SUM(Table2[[#This Row],[M4A]]-Table2[[#This Row],[M4B_h]]))</f>
        <v/>
      </c>
      <c r="O785" s="15"/>
      <c r="P785" s="15" t="str">
        <f>IF(Table2[[#This Row],[M5A]]="","",SUM(Table2[[#This Row],[M5A]]-Table2[[#This Row],[M5B_h]]))</f>
        <v/>
      </c>
      <c r="Q785" s="15">
        <f>SUM(Table2[[#This Row],[AWAL]],Table2[[#This Row],[M1B]])</f>
        <v>3</v>
      </c>
      <c r="R785" s="15">
        <f>SUM(Table2[[#This Row],[M2B]],Table2[[#This Row],[M2B_h]])</f>
        <v>3</v>
      </c>
      <c r="S785" s="15">
        <f>SUM(Table2[[#This Row],[M3B]],Table2[[#This Row],[M3B_h]])</f>
        <v>3</v>
      </c>
      <c r="T785" s="15">
        <f>SUM(Table2[[#This Row],[M4B]],Table2[[#This Row],[M4B_h]])</f>
        <v>3</v>
      </c>
    </row>
    <row r="786" spans="1:20">
      <c r="A786" s="12">
        <f>IF(Table2[[#This Row],[TT]]&lt;1,"",COUNT($A$2:$A785)+1)</f>
        <v>605</v>
      </c>
      <c r="B786" s="12" t="str">
        <f>LOWER(SUBSTITUTE(SUBSTITUTE(SUBSTITUTE(SUBSTITUTE(SUBSTITUTE(SUBSTITUTE(SUBSTITUTE(SUBSTITUTE(Table2[[#This Row],[NAMA BARANG]]," ",""),"""",""),"-",""),"/",""),"(",""),")",""),"&amp;",""),",",""))</f>
        <v>businessfilesikab</v>
      </c>
      <c r="C786" s="25" t="s">
        <v>4215</v>
      </c>
      <c r="D786" s="26"/>
      <c r="E786" s="26" t="s">
        <v>2706</v>
      </c>
      <c r="F786" s="80">
        <f>IF(Table2[[#This Row],[M5B]]="",Table2[[#This Row],[M5B_h]],SUM(Table2[[#This Row],[M5B_h]],Table2[[#This Row],[M5B]]))</f>
        <v>41</v>
      </c>
      <c r="H786" s="13" t="str">
        <f>IF(Table2[[#This Row],[M1A]]="","",Table2[[#This Row],[M1A]]-Table2[[#This Row],[AWAL]])</f>
        <v/>
      </c>
      <c r="J786" s="13" t="str">
        <f>IF(Table2[[#This Row],[M2A]]="","",SUM(Table2[[#This Row],[M2A]]-Table2[[#This Row],[M2B_h]]))</f>
        <v/>
      </c>
      <c r="K786" s="13">
        <v>41</v>
      </c>
      <c r="L786" s="13">
        <f>IF(Table2[[#This Row],[M3A]]="","",SUM(Table2[[#This Row],[M3A]]-Table2[[#This Row],[M3B_h]]))</f>
        <v>41</v>
      </c>
      <c r="N786" s="13" t="str">
        <f>IF(Table2[[#This Row],[M4A]]="","",SUM(Table2[[#This Row],[M4A]]-Table2[[#This Row],[M4B_h]]))</f>
        <v/>
      </c>
      <c r="O786" s="15"/>
      <c r="P786" s="15" t="str">
        <f>IF(Table2[[#This Row],[M5A]]="","",SUM(Table2[[#This Row],[M5A]]-Table2[[#This Row],[M5B_h]]))</f>
        <v/>
      </c>
      <c r="Q786" s="15">
        <f>SUM(Table2[[#This Row],[AWAL]],Table2[[#This Row],[M1B]])</f>
        <v>0</v>
      </c>
      <c r="R786" s="15">
        <f>SUM(Table2[[#This Row],[M2B]],Table2[[#This Row],[M2B_h]])</f>
        <v>0</v>
      </c>
      <c r="S786" s="15">
        <f>SUM(Table2[[#This Row],[M3B]],Table2[[#This Row],[M3B_h]])</f>
        <v>41</v>
      </c>
      <c r="T786" s="15">
        <f>SUM(Table2[[#This Row],[M4B]],Table2[[#This Row],[M4B_h]])</f>
        <v>41</v>
      </c>
    </row>
    <row r="787" spans="1:20">
      <c r="A787" s="12">
        <f>IF(Table2[[#This Row],[TT]]&lt;1,"",COUNT($A$2:$A786)+1)</f>
        <v>606</v>
      </c>
      <c r="B787" s="12" t="str">
        <f>LOWER(SUBSTITUTE(SUBSTITUTE(SUBSTITUTE(SUBSTITUTE(SUBSTITUTE(SUBSTITUTE(SUBSTITUTE(SUBSTITUTE(Table2[[#This Row],[NAMA BARANG]]," ",""),"""",""),"-",""),"/",""),"(",""),")",""),"&amp;",""),",",""))</f>
        <v>businessfilesikak</v>
      </c>
      <c r="C787" s="25" t="s">
        <v>4040</v>
      </c>
      <c r="D787" s="26">
        <v>17</v>
      </c>
      <c r="E787" s="26" t="s">
        <v>132</v>
      </c>
      <c r="F787" s="80">
        <f>IF(Table2[[#This Row],[M5B]]="",Table2[[#This Row],[M5B_h]],SUM(Table2[[#This Row],[M5B_h]],Table2[[#This Row],[M5B]]))</f>
        <v>20</v>
      </c>
      <c r="H787" s="13" t="str">
        <f>IF(Table2[[#This Row],[M1A]]="","",Table2[[#This Row],[M1A]]-Table2[[#This Row],[AWAL]])</f>
        <v/>
      </c>
      <c r="I787" s="13">
        <v>20</v>
      </c>
      <c r="J787" s="13">
        <f>IF(Table2[[#This Row],[M2A]]="","",SUM(Table2[[#This Row],[M2A]]-Table2[[#This Row],[M2B_h]]))</f>
        <v>3</v>
      </c>
      <c r="L787" s="13" t="str">
        <f>IF(Table2[[#This Row],[M3A]]="","",SUM(Table2[[#This Row],[M3A]]-Table2[[#This Row],[M3B_h]]))</f>
        <v/>
      </c>
      <c r="N787" s="13" t="str">
        <f>IF(Table2[[#This Row],[M4A]]="","",SUM(Table2[[#This Row],[M4A]]-Table2[[#This Row],[M4B_h]]))</f>
        <v/>
      </c>
      <c r="O787" s="15"/>
      <c r="P787" s="15" t="str">
        <f>IF(Table2[[#This Row],[M5A]]="","",SUM(Table2[[#This Row],[M5A]]-Table2[[#This Row],[M5B_h]]))</f>
        <v/>
      </c>
      <c r="Q787" s="15">
        <f>SUM(Table2[[#This Row],[AWAL]],Table2[[#This Row],[M1B]])</f>
        <v>17</v>
      </c>
      <c r="R787" s="15">
        <f>SUM(Table2[[#This Row],[M2B]],Table2[[#This Row],[M2B_h]])</f>
        <v>20</v>
      </c>
      <c r="S787" s="15">
        <f>SUM(Table2[[#This Row],[M3B]],Table2[[#This Row],[M3B_h]])</f>
        <v>20</v>
      </c>
      <c r="T787" s="15">
        <f>SUM(Table2[[#This Row],[M4B]],Table2[[#This Row],[M4B_h]])</f>
        <v>20</v>
      </c>
    </row>
    <row r="788" spans="1:20">
      <c r="A788" s="14">
        <f>IF(Table2[[#This Row],[TT]]&lt;1,"",COUNT($A$2:$A787)+1)</f>
        <v>607</v>
      </c>
      <c r="B788" s="14" t="str">
        <f>LOWER(SUBSTITUTE(SUBSTITUTE(SUBSTITUTE(SUBSTITUTE(SUBSTITUTE(SUBSTITUTE(SUBSTITUTE(SUBSTITUTE(Table2[[#This Row],[NAMA BARANG]]," ",""),"""",""),"-",""),"/",""),"(",""),")",""),"&amp;",""),",",""))</f>
        <v>businessfilesikap</v>
      </c>
      <c r="C788" s="25" t="s">
        <v>749</v>
      </c>
      <c r="D788" s="26">
        <v>7</v>
      </c>
      <c r="E788" s="26" t="s">
        <v>132</v>
      </c>
      <c r="F788" s="80">
        <f>IF(Table2[[#This Row],[M5B]]="",Table2[[#This Row],[M5B_h]],SUM(Table2[[#This Row],[M5B_h]],Table2[[#This Row],[M5B]]))</f>
        <v>1</v>
      </c>
      <c r="H788" s="15" t="str">
        <f>IF(Table2[[#This Row],[M1A]]="","",Table2[[#This Row],[M1A]]-Table2[[#This Row],[AWAL]])</f>
        <v/>
      </c>
      <c r="I788" s="13">
        <v>1</v>
      </c>
      <c r="J788" s="15">
        <f>IF(Table2[[#This Row],[M2A]]="","",SUM(Table2[[#This Row],[M2A]]-Table2[[#This Row],[M2B_h]]))</f>
        <v>-6</v>
      </c>
      <c r="L788" s="15" t="str">
        <f>IF(Table2[[#This Row],[M3A]]="","",SUM(Table2[[#This Row],[M3A]]-Table2[[#This Row],[M3B_h]]))</f>
        <v/>
      </c>
      <c r="N788" s="15" t="str">
        <f>IF(Table2[[#This Row],[M4A]]="","",SUM(Table2[[#This Row],[M4A]]-Table2[[#This Row],[M4B_h]]))</f>
        <v/>
      </c>
      <c r="O788" s="15"/>
      <c r="P788" s="15" t="str">
        <f>IF(Table2[[#This Row],[M5A]]="","",SUM(Table2[[#This Row],[M5A]]-Table2[[#This Row],[M5B_h]]))</f>
        <v/>
      </c>
      <c r="Q788" s="15">
        <f>SUM(Table2[[#This Row],[AWAL]],Table2[[#This Row],[M1B]])</f>
        <v>7</v>
      </c>
      <c r="R788" s="15">
        <f>SUM(Table2[[#This Row],[M2B]],Table2[[#This Row],[M2B_h]])</f>
        <v>1</v>
      </c>
      <c r="S788" s="15">
        <f>SUM(Table2[[#This Row],[M3B]],Table2[[#This Row],[M3B_h]])</f>
        <v>1</v>
      </c>
      <c r="T788" s="15">
        <f>SUM(Table2[[#This Row],[M4B]],Table2[[#This Row],[M4B_h]])</f>
        <v>1</v>
      </c>
    </row>
    <row r="789" spans="1:20">
      <c r="A789" s="14">
        <f>IF(Table2[[#This Row],[TT]]&lt;1,"",COUNT($A$2:$A788)+1)</f>
        <v>608</v>
      </c>
      <c r="B789" s="14" t="str">
        <f>LOWER(SUBSTITUTE(SUBSTITUTE(SUBSTITUTE(SUBSTITUTE(SUBSTITUTE(SUBSTITUTE(SUBSTITUTE(SUBSTITUTE(Table2[[#This Row],[NAMA BARANG]]," ",""),"""",""),"-",""),"/",""),"(",""),")",""),"&amp;",""),",",""))</f>
        <v>bussinesfileenterk</v>
      </c>
      <c r="C789" s="25" t="s">
        <v>4193</v>
      </c>
      <c r="D789" s="26">
        <v>1</v>
      </c>
      <c r="E789" s="26" t="s">
        <v>132</v>
      </c>
      <c r="F789" s="80">
        <f>IF(Table2[[#This Row],[M5B]]="",Table2[[#This Row],[M5B_h]],SUM(Table2[[#This Row],[M5B_h]],Table2[[#This Row],[M5B]]))</f>
        <v>2</v>
      </c>
      <c r="H789" s="15" t="str">
        <f>IF(Table2[[#This Row],[M1A]]="","",Table2[[#This Row],[M1A]]-Table2[[#This Row],[AWAL]])</f>
        <v/>
      </c>
      <c r="I789" s="13">
        <v>2</v>
      </c>
      <c r="J789" s="15">
        <f>IF(Table2[[#This Row],[M2A]]="","",SUM(Table2[[#This Row],[M2A]]-Table2[[#This Row],[M2B_h]]))</f>
        <v>1</v>
      </c>
      <c r="L789" s="15" t="str">
        <f>IF(Table2[[#This Row],[M3A]]="","",SUM(Table2[[#This Row],[M3A]]-Table2[[#This Row],[M3B_h]]))</f>
        <v/>
      </c>
      <c r="N789" s="15" t="str">
        <f>IF(Table2[[#This Row],[M4A]]="","",SUM(Table2[[#This Row],[M4A]]-Table2[[#This Row],[M4B_h]]))</f>
        <v/>
      </c>
      <c r="O789" s="15"/>
      <c r="P789" s="15" t="str">
        <f>IF(Table2[[#This Row],[M5A]]="","",SUM(Table2[[#This Row],[M5A]]-Table2[[#This Row],[M5B_h]]))</f>
        <v/>
      </c>
      <c r="Q789" s="15">
        <f>SUM(Table2[[#This Row],[AWAL]],Table2[[#This Row],[M1B]])</f>
        <v>1</v>
      </c>
      <c r="R789" s="15">
        <f>SUM(Table2[[#This Row],[M2B]],Table2[[#This Row],[M2B_h]])</f>
        <v>2</v>
      </c>
      <c r="S789" s="15">
        <f>SUM(Table2[[#This Row],[M3B]],Table2[[#This Row],[M3B_h]])</f>
        <v>2</v>
      </c>
      <c r="T789" s="15">
        <f>SUM(Table2[[#This Row],[M4B]],Table2[[#This Row],[M4B_h]])</f>
        <v>2</v>
      </c>
    </row>
    <row r="790" spans="1:20">
      <c r="A790" s="14">
        <f>IF(Table2[[#This Row],[TT]]&lt;1,"",COUNT($A$2:$A789)+1)</f>
        <v>609</v>
      </c>
      <c r="B790" s="14" t="str">
        <f>LOWER(SUBSTITUTE(SUBSTITUTE(SUBSTITUTE(SUBSTITUTE(SUBSTITUTE(SUBSTITUTE(SUBSTITUTE(SUBSTITUTE(Table2[[#This Row],[NAMA BARANG]]," ",""),"""",""),"-",""),"/",""),"(",""),")",""),"&amp;",""),",",""))</f>
        <v>bussinesfilemardex</v>
      </c>
      <c r="C790" s="25" t="s">
        <v>750</v>
      </c>
      <c r="D790" s="26">
        <v>1</v>
      </c>
      <c r="E790" s="26" t="s">
        <v>132</v>
      </c>
      <c r="F790" s="80">
        <f>IF(Table2[[#This Row],[M5B]]="",Table2[[#This Row],[M5B_h]],SUM(Table2[[#This Row],[M5B_h]],Table2[[#This Row],[M5B]]))</f>
        <v>1</v>
      </c>
      <c r="H790" s="15" t="str">
        <f>IF(Table2[[#This Row],[M1A]]="","",Table2[[#This Row],[M1A]]-Table2[[#This Row],[AWAL]])</f>
        <v/>
      </c>
      <c r="J790" s="15" t="str">
        <f>IF(Table2[[#This Row],[M2A]]="","",SUM(Table2[[#This Row],[M2A]]-Table2[[#This Row],[M2B_h]]))</f>
        <v/>
      </c>
      <c r="L790" s="15" t="str">
        <f>IF(Table2[[#This Row],[M3A]]="","",SUM(Table2[[#This Row],[M3A]]-Table2[[#This Row],[M3B_h]]))</f>
        <v/>
      </c>
      <c r="N790" s="15" t="str">
        <f>IF(Table2[[#This Row],[M4A]]="","",SUM(Table2[[#This Row],[M4A]]-Table2[[#This Row],[M4B_h]]))</f>
        <v/>
      </c>
      <c r="O790" s="15"/>
      <c r="P790" s="15" t="str">
        <f>IF(Table2[[#This Row],[M5A]]="","",SUM(Table2[[#This Row],[M5A]]-Table2[[#This Row],[M5B_h]]))</f>
        <v/>
      </c>
      <c r="Q790" s="15">
        <f>SUM(Table2[[#This Row],[AWAL]],Table2[[#This Row],[M1B]])</f>
        <v>1</v>
      </c>
      <c r="R790" s="15">
        <f>SUM(Table2[[#This Row],[M2B]],Table2[[#This Row],[M2B_h]])</f>
        <v>1</v>
      </c>
      <c r="S790" s="15">
        <f>SUM(Table2[[#This Row],[M3B]],Table2[[#This Row],[M3B_h]])</f>
        <v>1</v>
      </c>
      <c r="T790" s="15">
        <f>SUM(Table2[[#This Row],[M4B]],Table2[[#This Row],[M4B_h]])</f>
        <v>1</v>
      </c>
    </row>
    <row r="791" spans="1:20">
      <c r="A791" s="14" t="str">
        <f>IF(Table2[[#This Row],[TT]]&lt;1,"",COUNT($A$2:$A790)+1)</f>
        <v/>
      </c>
      <c r="B791" s="14" t="str">
        <f>LOWER(SUBSTITUTE(SUBSTITUTE(SUBSTITUTE(SUBSTITUTE(SUBSTITUTE(SUBSTITUTE(SUBSTITUTE(SUBSTITUTE(Table2[[#This Row],[NAMA BARANG]]," ",""),"""",""),"-",""),"/",""),"(",""),")",""),"&amp;",""),",",""))</f>
        <v>carddx61213mbiru</v>
      </c>
      <c r="C791" s="18" t="s">
        <v>751</v>
      </c>
      <c r="D791" s="19">
        <v>31</v>
      </c>
      <c r="E791" s="29" t="s">
        <v>142</v>
      </c>
      <c r="F791" s="80">
        <f>IF(Table2[[#This Row],[M5B]]="",Table2[[#This Row],[M5B_h]],SUM(Table2[[#This Row],[M5B_h]],Table2[[#This Row],[M5B]]))</f>
        <v>0</v>
      </c>
      <c r="G791" s="13">
        <v>30</v>
      </c>
      <c r="H791" s="15">
        <f>IF(Table2[[#This Row],[M1A]]="","",Table2[[#This Row],[M1A]]-Table2[[#This Row],[AWAL]])</f>
        <v>-1</v>
      </c>
      <c r="J791" s="15" t="str">
        <f>IF(Table2[[#This Row],[M2A]]="","",SUM(Table2[[#This Row],[M2A]]-Table2[[#This Row],[M2B_h]]))</f>
        <v/>
      </c>
      <c r="K791" s="13">
        <v>0</v>
      </c>
      <c r="L791" s="15">
        <f>IF(Table2[[#This Row],[M3A]]="","",SUM(Table2[[#This Row],[M3A]]-Table2[[#This Row],[M3B_h]]))</f>
        <v>-30</v>
      </c>
      <c r="N791" s="15" t="str">
        <f>IF(Table2[[#This Row],[M4A]]="","",SUM(Table2[[#This Row],[M4A]]-Table2[[#This Row],[M4B_h]]))</f>
        <v/>
      </c>
      <c r="O791" s="15"/>
      <c r="P791" s="15" t="str">
        <f>IF(Table2[[#This Row],[M5A]]="","",SUM(Table2[[#This Row],[M5A]]-Table2[[#This Row],[M5B_h]]))</f>
        <v/>
      </c>
      <c r="Q791" s="15">
        <f>SUM(Table2[[#This Row],[AWAL]],Table2[[#This Row],[M1B]])</f>
        <v>30</v>
      </c>
      <c r="R791" s="15">
        <f>SUM(Table2[[#This Row],[M2B]],Table2[[#This Row],[M2B_h]])</f>
        <v>30</v>
      </c>
      <c r="S791" s="15">
        <f>SUM(Table2[[#This Row],[M3B]],Table2[[#This Row],[M3B_h]])</f>
        <v>0</v>
      </c>
      <c r="T791" s="15">
        <f>SUM(Table2[[#This Row],[M4B]],Table2[[#This Row],[M4B_h]])</f>
        <v>0</v>
      </c>
    </row>
    <row r="792" spans="1:20">
      <c r="A792" s="14">
        <f>IF(Table2[[#This Row],[TT]]&lt;1,"",COUNT($A$2:$A791)+1)</f>
        <v>610</v>
      </c>
      <c r="B792" s="14" t="str">
        <f>LOWER(SUBSTITUTE(SUBSTITUTE(SUBSTITUTE(SUBSTITUTE(SUBSTITUTE(SUBSTITUTE(SUBSTITUTE(SUBSTITUTE(Table2[[#This Row],[NAMA BARANG]]," ",""),"""",""),"-",""),"/",""),"(",""),")",""),"&amp;",""),",",""))</f>
        <v>carddx62210biru</v>
      </c>
      <c r="C792" s="18" t="s">
        <v>752</v>
      </c>
      <c r="D792" s="19">
        <v>69</v>
      </c>
      <c r="E792" s="19" t="s">
        <v>142</v>
      </c>
      <c r="F792" s="80">
        <f>IF(Table2[[#This Row],[M5B]]="",Table2[[#This Row],[M5B_h]],SUM(Table2[[#This Row],[M5B_h]],Table2[[#This Row],[M5B]]))</f>
        <v>69</v>
      </c>
      <c r="H792" s="15" t="str">
        <f>IF(Table2[[#This Row],[M1A]]="","",Table2[[#This Row],[M1A]]-Table2[[#This Row],[AWAL]])</f>
        <v/>
      </c>
      <c r="J792" s="15" t="str">
        <f>IF(Table2[[#This Row],[M2A]]="","",SUM(Table2[[#This Row],[M2A]]-Table2[[#This Row],[M2B_h]]))</f>
        <v/>
      </c>
      <c r="L792" s="15" t="str">
        <f>IF(Table2[[#This Row],[M3A]]="","",SUM(Table2[[#This Row],[M3A]]-Table2[[#This Row],[M3B_h]]))</f>
        <v/>
      </c>
      <c r="N792" s="15" t="str">
        <f>IF(Table2[[#This Row],[M4A]]="","",SUM(Table2[[#This Row],[M4A]]-Table2[[#This Row],[M4B_h]]))</f>
        <v/>
      </c>
      <c r="O792" s="15"/>
      <c r="P792" s="15" t="str">
        <f>IF(Table2[[#This Row],[M5A]]="","",SUM(Table2[[#This Row],[M5A]]-Table2[[#This Row],[M5B_h]]))</f>
        <v/>
      </c>
      <c r="Q792" s="15">
        <f>SUM(Table2[[#This Row],[AWAL]],Table2[[#This Row],[M1B]])</f>
        <v>69</v>
      </c>
      <c r="R792" s="15">
        <f>SUM(Table2[[#This Row],[M2B]],Table2[[#This Row],[M2B_h]])</f>
        <v>69</v>
      </c>
      <c r="S792" s="15">
        <f>SUM(Table2[[#This Row],[M3B]],Table2[[#This Row],[M3B_h]])</f>
        <v>69</v>
      </c>
      <c r="T792" s="15">
        <f>SUM(Table2[[#This Row],[M4B]],Table2[[#This Row],[M4B_h]])</f>
        <v>69</v>
      </c>
    </row>
    <row r="793" spans="1:20">
      <c r="A793" s="14">
        <f>IF(Table2[[#This Row],[TT]]&lt;1,"",COUNT($A$2:$A792)+1)</f>
        <v>611</v>
      </c>
      <c r="B793" s="14" t="str">
        <f>LOWER(SUBSTITUTE(SUBSTITUTE(SUBSTITUTE(SUBSTITUTE(SUBSTITUTE(SUBSTITUTE(SUBSTITUTE(SUBSTITUTE(Table2[[#This Row],[NAMA BARANG]]," ",""),"""",""),"-",""),"/",""),"(",""),")",""),"&amp;",""),",",""))</f>
        <v>carddx622etjp2</v>
      </c>
      <c r="C793" s="18" t="s">
        <v>753</v>
      </c>
      <c r="D793" s="19">
        <v>2</v>
      </c>
      <c r="E793" s="19">
        <v>1000</v>
      </c>
      <c r="F793" s="80">
        <f>IF(Table2[[#This Row],[M5B]]="",Table2[[#This Row],[M5B_h]],SUM(Table2[[#This Row],[M5B_h]],Table2[[#This Row],[M5B]]))</f>
        <v>2</v>
      </c>
      <c r="H793" s="15" t="str">
        <f>IF(Table2[[#This Row],[M1A]]="","",Table2[[#This Row],[M1A]]-Table2[[#This Row],[AWAL]])</f>
        <v/>
      </c>
      <c r="J793" s="15" t="str">
        <f>IF(Table2[[#This Row],[M2A]]="","",SUM(Table2[[#This Row],[M2A]]-Table2[[#This Row],[M2B_h]]))</f>
        <v/>
      </c>
      <c r="L793" s="15" t="str">
        <f>IF(Table2[[#This Row],[M3A]]="","",SUM(Table2[[#This Row],[M3A]]-Table2[[#This Row],[M3B_h]]))</f>
        <v/>
      </c>
      <c r="N793" s="15" t="str">
        <f>IF(Table2[[#This Row],[M4A]]="","",SUM(Table2[[#This Row],[M4A]]-Table2[[#This Row],[M4B_h]]))</f>
        <v/>
      </c>
      <c r="O793" s="15"/>
      <c r="P793" s="15" t="str">
        <f>IF(Table2[[#This Row],[M5A]]="","",SUM(Table2[[#This Row],[M5A]]-Table2[[#This Row],[M5B_h]]))</f>
        <v/>
      </c>
      <c r="Q793" s="15">
        <f>SUM(Table2[[#This Row],[AWAL]],Table2[[#This Row],[M1B]])</f>
        <v>2</v>
      </c>
      <c r="R793" s="15">
        <f>SUM(Table2[[#This Row],[M2B]],Table2[[#This Row],[M2B_h]])</f>
        <v>2</v>
      </c>
      <c r="S793" s="15">
        <f>SUM(Table2[[#This Row],[M3B]],Table2[[#This Row],[M3B_h]])</f>
        <v>2</v>
      </c>
      <c r="T793" s="15">
        <f>SUM(Table2[[#This Row],[M4B]],Table2[[#This Row],[M4B_h]])</f>
        <v>2</v>
      </c>
    </row>
    <row r="794" spans="1:20">
      <c r="A794" s="96">
        <f>IF(Table2[[#This Row],[TT]]&lt;1,"",COUNT($A$2:$A793)+1)</f>
        <v>612</v>
      </c>
      <c r="B794" s="96" t="str">
        <f>LOWER(SUBSTITUTE(SUBSTITUTE(SUBSTITUTE(SUBSTITUTE(SUBSTITUTE(SUBSTITUTE(SUBSTITUTE(SUBSTITUTE(Table2[[#This Row],[NAMA BARANG]]," ",""),"""",""),"-",""),"/",""),"(",""),")",""),"&amp;",""),",",""))</f>
        <v>carddx6616k9hj14</v>
      </c>
      <c r="C794" s="97" t="s">
        <v>4219</v>
      </c>
      <c r="D794" s="98"/>
      <c r="E794" s="99">
        <v>1000</v>
      </c>
      <c r="F794" s="100">
        <f>IF(Table2[[#This Row],[M5B]]="",Table2[[#This Row],[M5B_h]],SUM(Table2[[#This Row],[M5B_h]],Table2[[#This Row],[M5B]]))</f>
        <v>23</v>
      </c>
      <c r="G794" s="101"/>
      <c r="H794" s="102" t="str">
        <f>IF(Table2[[#This Row],[M1A]]="","",Table2[[#This Row],[M1A]]-Table2[[#This Row],[AWAL]])</f>
        <v/>
      </c>
      <c r="I794" s="101"/>
      <c r="J794" s="102" t="str">
        <f>IF(Table2[[#This Row],[M2A]]="","",SUM(Table2[[#This Row],[M2A]]-Table2[[#This Row],[M2B_h]]))</f>
        <v/>
      </c>
      <c r="K794" s="101">
        <v>23</v>
      </c>
      <c r="L794" s="102">
        <f>IF(Table2[[#This Row],[M3A]]="","",SUM(Table2[[#This Row],[M3A]]-Table2[[#This Row],[M3B_h]]))</f>
        <v>23</v>
      </c>
      <c r="M794" s="101"/>
      <c r="N794" s="102" t="str">
        <f>IF(Table2[[#This Row],[M4A]]="","",SUM(Table2[[#This Row],[M4A]]-Table2[[#This Row],[M4B_h]]))</f>
        <v/>
      </c>
      <c r="O794" s="102"/>
      <c r="P794" s="102" t="str">
        <f>IF(Table2[[#This Row],[M5A]]="","",SUM(Table2[[#This Row],[M5A]]-Table2[[#This Row],[M5B_h]]))</f>
        <v/>
      </c>
      <c r="Q794" s="102">
        <f>SUM(Table2[[#This Row],[AWAL]],Table2[[#This Row],[M1B]])</f>
        <v>0</v>
      </c>
      <c r="R794" s="102">
        <f>SUM(Table2[[#This Row],[M2B]],Table2[[#This Row],[M2B_h]])</f>
        <v>0</v>
      </c>
      <c r="S794" s="102">
        <f>SUM(Table2[[#This Row],[M3B]],Table2[[#This Row],[M3B_h]])</f>
        <v>23</v>
      </c>
      <c r="T794" s="102">
        <f>SUM(Table2[[#This Row],[M4B]],Table2[[#This Row],[M4B_h]])</f>
        <v>23</v>
      </c>
    </row>
    <row r="795" spans="1:20">
      <c r="A795" s="96">
        <f>IF(Table2[[#This Row],[TT]]&lt;1,"",COUNT($A$2:$A794)+1)</f>
        <v>613</v>
      </c>
      <c r="B795" s="96" t="str">
        <f>LOWER(SUBSTITUTE(SUBSTITUTE(SUBSTITUTE(SUBSTITUTE(SUBSTITUTE(SUBSTITUTE(SUBSTITUTE(SUBSTITUTE(Table2[[#This Row],[NAMA BARANG]]," ",""),"""",""),"-",""),"/",""),"(",""),")",""),"&amp;",""),",",""))</f>
        <v>carddx6616m15b15</v>
      </c>
      <c r="C795" s="97" t="s">
        <v>4218</v>
      </c>
      <c r="D795" s="98"/>
      <c r="E795" s="99">
        <v>1000</v>
      </c>
      <c r="F795" s="100">
        <f>IF(Table2[[#This Row],[M5B]]="",Table2[[#This Row],[M5B_h]],SUM(Table2[[#This Row],[M5B_h]],Table2[[#This Row],[M5B]]))</f>
        <v>30</v>
      </c>
      <c r="G795" s="101"/>
      <c r="H795" s="102" t="str">
        <f>IF(Table2[[#This Row],[M1A]]="","",Table2[[#This Row],[M1A]]-Table2[[#This Row],[AWAL]])</f>
        <v/>
      </c>
      <c r="I795" s="101"/>
      <c r="J795" s="102" t="str">
        <f>IF(Table2[[#This Row],[M2A]]="","",SUM(Table2[[#This Row],[M2A]]-Table2[[#This Row],[M2B_h]]))</f>
        <v/>
      </c>
      <c r="K795" s="101">
        <v>30</v>
      </c>
      <c r="L795" s="102">
        <f>IF(Table2[[#This Row],[M3A]]="","",SUM(Table2[[#This Row],[M3A]]-Table2[[#This Row],[M3B_h]]))</f>
        <v>30</v>
      </c>
      <c r="M795" s="101"/>
      <c r="N795" s="102" t="str">
        <f>IF(Table2[[#This Row],[M4A]]="","",SUM(Table2[[#This Row],[M4A]]-Table2[[#This Row],[M4B_h]]))</f>
        <v/>
      </c>
      <c r="O795" s="102"/>
      <c r="P795" s="102" t="str">
        <f>IF(Table2[[#This Row],[M5A]]="","",SUM(Table2[[#This Row],[M5A]]-Table2[[#This Row],[M5B_h]]))</f>
        <v/>
      </c>
      <c r="Q795" s="102">
        <f>SUM(Table2[[#This Row],[AWAL]],Table2[[#This Row],[M1B]])</f>
        <v>0</v>
      </c>
      <c r="R795" s="102">
        <f>SUM(Table2[[#This Row],[M2B]],Table2[[#This Row],[M2B_h]])</f>
        <v>0</v>
      </c>
      <c r="S795" s="102">
        <f>SUM(Table2[[#This Row],[M3B]],Table2[[#This Row],[M3B_h]])</f>
        <v>30</v>
      </c>
      <c r="T795" s="102">
        <f>SUM(Table2[[#This Row],[M4B]],Table2[[#This Row],[M4B_h]])</f>
        <v>30</v>
      </c>
    </row>
    <row r="796" spans="1:20">
      <c r="A796" s="96">
        <f>IF(Table2[[#This Row],[TT]]&lt;1,"",COUNT($A$2:$A795)+1)</f>
        <v>614</v>
      </c>
      <c r="B796" s="96" t="str">
        <f>LOWER(SUBSTITUTE(SUBSTITUTE(SUBSTITUTE(SUBSTITUTE(SUBSTITUTE(SUBSTITUTE(SUBSTITUTE(SUBSTITUTE(Table2[[#This Row],[NAMA BARANG]]," ",""),"""",""),"-",""),"/",""),"(",""),")",""),"&amp;",""),",",""))</f>
        <v>carddx6616p5b2</v>
      </c>
      <c r="C796" s="97" t="s">
        <v>4220</v>
      </c>
      <c r="D796" s="98"/>
      <c r="E796" s="99">
        <v>1000</v>
      </c>
      <c r="F796" s="100">
        <f>IF(Table2[[#This Row],[M5B]]="",Table2[[#This Row],[M5B_h]],SUM(Table2[[#This Row],[M5B_h]],Table2[[#This Row],[M5B]]))</f>
        <v>7</v>
      </c>
      <c r="G796" s="101"/>
      <c r="H796" s="102" t="str">
        <f>IF(Table2[[#This Row],[M1A]]="","",Table2[[#This Row],[M1A]]-Table2[[#This Row],[AWAL]])</f>
        <v/>
      </c>
      <c r="I796" s="101"/>
      <c r="J796" s="102" t="str">
        <f>IF(Table2[[#This Row],[M2A]]="","",SUM(Table2[[#This Row],[M2A]]-Table2[[#This Row],[M2B_h]]))</f>
        <v/>
      </c>
      <c r="K796" s="101">
        <v>7</v>
      </c>
      <c r="L796" s="102">
        <f>IF(Table2[[#This Row],[M3A]]="","",SUM(Table2[[#This Row],[M3A]]-Table2[[#This Row],[M3B_h]]))</f>
        <v>7</v>
      </c>
      <c r="M796" s="101"/>
      <c r="N796" s="102" t="str">
        <f>IF(Table2[[#This Row],[M4A]]="","",SUM(Table2[[#This Row],[M4A]]-Table2[[#This Row],[M4B_h]]))</f>
        <v/>
      </c>
      <c r="O796" s="102"/>
      <c r="P796" s="102" t="str">
        <f>IF(Table2[[#This Row],[M5A]]="","",SUM(Table2[[#This Row],[M5A]]-Table2[[#This Row],[M5B_h]]))</f>
        <v/>
      </c>
      <c r="Q796" s="102">
        <f>SUM(Table2[[#This Row],[AWAL]],Table2[[#This Row],[M1B]])</f>
        <v>0</v>
      </c>
      <c r="R796" s="102">
        <f>SUM(Table2[[#This Row],[M2B]],Table2[[#This Row],[M2B_h]])</f>
        <v>0</v>
      </c>
      <c r="S796" s="102">
        <f>SUM(Table2[[#This Row],[M3B]],Table2[[#This Row],[M3B_h]])</f>
        <v>7</v>
      </c>
      <c r="T796" s="102">
        <f>SUM(Table2[[#This Row],[M4B]],Table2[[#This Row],[M4B_h]])</f>
        <v>7</v>
      </c>
    </row>
    <row r="797" spans="1:20">
      <c r="A797" s="14" t="str">
        <f>IF(Table2[[#This Row],[TT]]&lt;1,"",COUNT($A$2:$A796)+1)</f>
        <v/>
      </c>
      <c r="B797" s="14" t="str">
        <f>LOWER(SUBSTITUTE(SUBSTITUTE(SUBSTITUTE(SUBSTITUTE(SUBSTITUTE(SUBSTITUTE(SUBSTITUTE(SUBSTITUTE(Table2[[#This Row],[NAMA BARANG]]," ",""),"""",""),"-",""),"/",""),"(",""),")",""),"&amp;",""),",",""))</f>
        <v>carddy612jos10m</v>
      </c>
      <c r="C797" s="18" t="s">
        <v>754</v>
      </c>
      <c r="D797" s="19">
        <v>1</v>
      </c>
      <c r="E797" s="19" t="s">
        <v>390</v>
      </c>
      <c r="F797" s="80">
        <f>IF(Table2[[#This Row],[M5B]]="",Table2[[#This Row],[M5B_h]],SUM(Table2[[#This Row],[M5B_h]],Table2[[#This Row],[M5B]]))</f>
        <v>0</v>
      </c>
      <c r="H797" s="15" t="str">
        <f>IF(Table2[[#This Row],[M1A]]="","",Table2[[#This Row],[M1A]]-Table2[[#This Row],[AWAL]])</f>
        <v/>
      </c>
      <c r="J797" s="15" t="str">
        <f>IF(Table2[[#This Row],[M2A]]="","",SUM(Table2[[#This Row],[M2A]]-Table2[[#This Row],[M2B_h]]))</f>
        <v/>
      </c>
      <c r="K797" s="13">
        <v>0</v>
      </c>
      <c r="L797" s="15">
        <f>IF(Table2[[#This Row],[M3A]]="","",SUM(Table2[[#This Row],[M3A]]-Table2[[#This Row],[M3B_h]]))</f>
        <v>-1</v>
      </c>
      <c r="N797" s="15" t="str">
        <f>IF(Table2[[#This Row],[M4A]]="","",SUM(Table2[[#This Row],[M4A]]-Table2[[#This Row],[M4B_h]]))</f>
        <v/>
      </c>
      <c r="O797" s="15"/>
      <c r="P797" s="15" t="str">
        <f>IF(Table2[[#This Row],[M5A]]="","",SUM(Table2[[#This Row],[M5A]]-Table2[[#This Row],[M5B_h]]))</f>
        <v/>
      </c>
      <c r="Q797" s="15">
        <f>SUM(Table2[[#This Row],[AWAL]],Table2[[#This Row],[M1B]])</f>
        <v>1</v>
      </c>
      <c r="R797" s="15">
        <f>SUM(Table2[[#This Row],[M2B]],Table2[[#This Row],[M2B_h]])</f>
        <v>1</v>
      </c>
      <c r="S797" s="15">
        <f>SUM(Table2[[#This Row],[M3B]],Table2[[#This Row],[M3B_h]])</f>
        <v>0</v>
      </c>
      <c r="T797" s="15">
        <f>SUM(Table2[[#This Row],[M4B]],Table2[[#This Row],[M4B_h]])</f>
        <v>0</v>
      </c>
    </row>
    <row r="798" spans="1:20">
      <c r="A798" s="14">
        <f>IF(Table2[[#This Row],[TT]]&lt;1,"",COUNT($A$2:$A797)+1)</f>
        <v>615</v>
      </c>
      <c r="B798" s="14" t="str">
        <f>LOWER(SUBSTITUTE(SUBSTITUTE(SUBSTITUTE(SUBSTITUTE(SUBSTITUTE(SUBSTITUTE(SUBSTITUTE(SUBSTITUTE(Table2[[#This Row],[NAMA BARANG]]," ",""),"""",""),"-",""),"/",""),"(",""),")",""),"&amp;",""),",",""))</f>
        <v>carryfiletopla8820b</v>
      </c>
      <c r="C798" s="18" t="s">
        <v>755</v>
      </c>
      <c r="D798" s="19">
        <v>8</v>
      </c>
      <c r="E798" s="29">
        <v>4</v>
      </c>
      <c r="F798" s="80">
        <f>IF(Table2[[#This Row],[M5B]]="",Table2[[#This Row],[M5B_h]],SUM(Table2[[#This Row],[M5B_h]],Table2[[#This Row],[M5B]]))</f>
        <v>8</v>
      </c>
      <c r="H798" s="15" t="str">
        <f>IF(Table2[[#This Row],[M1A]]="","",Table2[[#This Row],[M1A]]-Table2[[#This Row],[AWAL]])</f>
        <v/>
      </c>
      <c r="J798" s="15" t="str">
        <f>IF(Table2[[#This Row],[M2A]]="","",SUM(Table2[[#This Row],[M2A]]-Table2[[#This Row],[M2B_h]]))</f>
        <v/>
      </c>
      <c r="L798" s="15" t="str">
        <f>IF(Table2[[#This Row],[M3A]]="","",SUM(Table2[[#This Row],[M3A]]-Table2[[#This Row],[M3B_h]]))</f>
        <v/>
      </c>
      <c r="N798" s="15" t="str">
        <f>IF(Table2[[#This Row],[M4A]]="","",SUM(Table2[[#This Row],[M4A]]-Table2[[#This Row],[M4B_h]]))</f>
        <v/>
      </c>
      <c r="O798" s="15"/>
      <c r="P798" s="15" t="str">
        <f>IF(Table2[[#This Row],[M5A]]="","",SUM(Table2[[#This Row],[M5A]]-Table2[[#This Row],[M5B_h]]))</f>
        <v/>
      </c>
      <c r="Q798" s="15">
        <f>SUM(Table2[[#This Row],[AWAL]],Table2[[#This Row],[M1B]])</f>
        <v>8</v>
      </c>
      <c r="R798" s="15">
        <f>SUM(Table2[[#This Row],[M2B]],Table2[[#This Row],[M2B_h]])</f>
        <v>8</v>
      </c>
      <c r="S798" s="15">
        <f>SUM(Table2[[#This Row],[M3B]],Table2[[#This Row],[M3B_h]])</f>
        <v>8</v>
      </c>
      <c r="T798" s="15">
        <f>SUM(Table2[[#This Row],[M4B]],Table2[[#This Row],[M4B_h]])</f>
        <v>8</v>
      </c>
    </row>
    <row r="799" spans="1:20">
      <c r="A799" s="12">
        <f>IF(Table2[[#This Row],[TT]]&lt;1,"",COUNT($A$2:$A798)+1)</f>
        <v>616</v>
      </c>
      <c r="B799" s="12" t="str">
        <f>LOWER(SUBSTITUTE(SUBSTITUTE(SUBSTITUTE(SUBSTITUTE(SUBSTITUTE(SUBSTITUTE(SUBSTITUTE(SUBSTITUTE(Table2[[#This Row],[NAMA BARANG]]," ",""),"""",""),"-",""),"/",""),"(",""),")",""),"&amp;",""),",",""))</f>
        <v>carryfiletopla8820hj</v>
      </c>
      <c r="C799" s="18" t="s">
        <v>756</v>
      </c>
      <c r="D799" s="19">
        <v>5</v>
      </c>
      <c r="E799" s="19">
        <v>4</v>
      </c>
      <c r="F799" s="80">
        <f>IF(Table2[[#This Row],[M5B]]="",Table2[[#This Row],[M5B_h]],SUM(Table2[[#This Row],[M5B_h]],Table2[[#This Row],[M5B]]))</f>
        <v>5</v>
      </c>
      <c r="H799" s="13" t="str">
        <f>IF(Table2[[#This Row],[M1A]]="","",Table2[[#This Row],[M1A]]-Table2[[#This Row],[AWAL]])</f>
        <v/>
      </c>
      <c r="J799" s="13" t="str">
        <f>IF(Table2[[#This Row],[M2A]]="","",SUM(Table2[[#This Row],[M2A]]-Table2[[#This Row],[M2B_h]]))</f>
        <v/>
      </c>
      <c r="L799" s="13" t="str">
        <f>IF(Table2[[#This Row],[M3A]]="","",SUM(Table2[[#This Row],[M3A]]-Table2[[#This Row],[M3B_h]]))</f>
        <v/>
      </c>
      <c r="N799" s="13" t="str">
        <f>IF(Table2[[#This Row],[M4A]]="","",SUM(Table2[[#This Row],[M4A]]-Table2[[#This Row],[M4B_h]]))</f>
        <v/>
      </c>
      <c r="O799" s="15"/>
      <c r="P799" s="15" t="str">
        <f>IF(Table2[[#This Row],[M5A]]="","",SUM(Table2[[#This Row],[M5A]]-Table2[[#This Row],[M5B_h]]))</f>
        <v/>
      </c>
      <c r="Q799" s="15">
        <f>SUM(Table2[[#This Row],[AWAL]],Table2[[#This Row],[M1B]])</f>
        <v>5</v>
      </c>
      <c r="R799" s="15">
        <f>SUM(Table2[[#This Row],[M2B]],Table2[[#This Row],[M2B_h]])</f>
        <v>5</v>
      </c>
      <c r="S799" s="15">
        <f>SUM(Table2[[#This Row],[M3B]],Table2[[#This Row],[M3B_h]])</f>
        <v>5</v>
      </c>
      <c r="T799" s="15">
        <f>SUM(Table2[[#This Row],[M4B]],Table2[[#This Row],[M4B_h]])</f>
        <v>5</v>
      </c>
    </row>
    <row r="800" spans="1:20">
      <c r="A800" s="12">
        <f>IF(Table2[[#This Row],[TT]]&lt;1,"",COUNT($A$2:$A799)+1)</f>
        <v>617</v>
      </c>
      <c r="B800" s="12" t="str">
        <f>LOWER(SUBSTITUTE(SUBSTITUTE(SUBSTITUTE(SUBSTITUTE(SUBSTITUTE(SUBSTITUTE(SUBSTITUTE(SUBSTITUTE(Table2[[#This Row],[NAMA BARANG]]," ",""),"""",""),"-",""),"/",""),"(",""),")",""),"&amp;",""),",",""))</f>
        <v>carryfiletopla8820m6k7</v>
      </c>
      <c r="C800" s="18" t="s">
        <v>757</v>
      </c>
      <c r="D800" s="19">
        <v>13</v>
      </c>
      <c r="E800" s="19">
        <v>40</v>
      </c>
      <c r="F800" s="80">
        <f>IF(Table2[[#This Row],[M5B]]="",Table2[[#This Row],[M5B_h]],SUM(Table2[[#This Row],[M5B_h]],Table2[[#This Row],[M5B]]))</f>
        <v>13</v>
      </c>
      <c r="H800" s="13" t="str">
        <f>IF(Table2[[#This Row],[M1A]]="","",Table2[[#This Row],[M1A]]-Table2[[#This Row],[AWAL]])</f>
        <v/>
      </c>
      <c r="J800" s="13" t="str">
        <f>IF(Table2[[#This Row],[M2A]]="","",SUM(Table2[[#This Row],[M2A]]-Table2[[#This Row],[M2B_h]]))</f>
        <v/>
      </c>
      <c r="L800" s="13" t="str">
        <f>IF(Table2[[#This Row],[M3A]]="","",SUM(Table2[[#This Row],[M3A]]-Table2[[#This Row],[M3B_h]]))</f>
        <v/>
      </c>
      <c r="N800" s="13" t="str">
        <f>IF(Table2[[#This Row],[M4A]]="","",SUM(Table2[[#This Row],[M4A]]-Table2[[#This Row],[M4B_h]]))</f>
        <v/>
      </c>
      <c r="O800" s="15"/>
      <c r="P800" s="15" t="str">
        <f>IF(Table2[[#This Row],[M5A]]="","",SUM(Table2[[#This Row],[M5A]]-Table2[[#This Row],[M5B_h]]))</f>
        <v/>
      </c>
      <c r="Q800" s="15">
        <f>SUM(Table2[[#This Row],[AWAL]],Table2[[#This Row],[M1B]])</f>
        <v>13</v>
      </c>
      <c r="R800" s="15">
        <f>SUM(Table2[[#This Row],[M2B]],Table2[[#This Row],[M2B_h]])</f>
        <v>13</v>
      </c>
      <c r="S800" s="15">
        <f>SUM(Table2[[#This Row],[M3B]],Table2[[#This Row],[M3B_h]])</f>
        <v>13</v>
      </c>
      <c r="T800" s="15">
        <f>SUM(Table2[[#This Row],[M4B]],Table2[[#This Row],[M4B_h]])</f>
        <v>13</v>
      </c>
    </row>
    <row r="801" spans="1:20">
      <c r="A801" s="12">
        <f>IF(Table2[[#This Row],[TT]]&lt;1,"",COUNT($A$2:$A800)+1)</f>
        <v>618</v>
      </c>
      <c r="B801" s="12" t="str">
        <f>LOWER(SUBSTITUTE(SUBSTITUTE(SUBSTITUTE(SUBSTITUTE(SUBSTITUTE(SUBSTITUTE(SUBSTITUTE(SUBSTITUTE(Table2[[#This Row],[NAMA BARANG]]," ",""),"""",""),"-",""),"/",""),"(",""),")",""),"&amp;",""),",",""))</f>
        <v>carryfiletopla8820putih</v>
      </c>
      <c r="C801" s="18" t="s">
        <v>758</v>
      </c>
      <c r="D801" s="19">
        <v>9</v>
      </c>
      <c r="E801" s="19" t="s">
        <v>48</v>
      </c>
      <c r="F801" s="80">
        <f>IF(Table2[[#This Row],[M5B]]="",Table2[[#This Row],[M5B_h]],SUM(Table2[[#This Row],[M5B_h]],Table2[[#This Row],[M5B]]))</f>
        <v>9</v>
      </c>
      <c r="H801" s="13" t="str">
        <f>IF(Table2[[#This Row],[M1A]]="","",Table2[[#This Row],[M1A]]-Table2[[#This Row],[AWAL]])</f>
        <v/>
      </c>
      <c r="J801" s="13" t="str">
        <f>IF(Table2[[#This Row],[M2A]]="","",SUM(Table2[[#This Row],[M2A]]-Table2[[#This Row],[M2B_h]]))</f>
        <v/>
      </c>
      <c r="L801" s="13" t="str">
        <f>IF(Table2[[#This Row],[M3A]]="","",SUM(Table2[[#This Row],[M3A]]-Table2[[#This Row],[M3B_h]]))</f>
        <v/>
      </c>
      <c r="N801" s="13" t="str">
        <f>IF(Table2[[#This Row],[M4A]]="","",SUM(Table2[[#This Row],[M4A]]-Table2[[#This Row],[M4B_h]]))</f>
        <v/>
      </c>
      <c r="O801" s="15"/>
      <c r="P801" s="15" t="str">
        <f>IF(Table2[[#This Row],[M5A]]="","",SUM(Table2[[#This Row],[M5A]]-Table2[[#This Row],[M5B_h]]))</f>
        <v/>
      </c>
      <c r="Q801" s="15">
        <f>SUM(Table2[[#This Row],[AWAL]],Table2[[#This Row],[M1B]])</f>
        <v>9</v>
      </c>
      <c r="R801" s="15">
        <f>SUM(Table2[[#This Row],[M2B]],Table2[[#This Row],[M2B_h]])</f>
        <v>9</v>
      </c>
      <c r="S801" s="15">
        <f>SUM(Table2[[#This Row],[M3B]],Table2[[#This Row],[M3B_h]])</f>
        <v>9</v>
      </c>
      <c r="T801" s="15">
        <f>SUM(Table2[[#This Row],[M4B]],Table2[[#This Row],[M4B_h]])</f>
        <v>9</v>
      </c>
    </row>
    <row r="802" spans="1:20">
      <c r="A802" s="12" t="str">
        <f>IF(Table2[[#This Row],[TT]]&lt;1,"",COUNT($A$2:$A801)+1)</f>
        <v/>
      </c>
      <c r="B802" s="12" t="str">
        <f>LOWER(SUBSTITUTE(SUBSTITUTE(SUBSTITUTE(SUBSTITUTE(SUBSTITUTE(SUBSTITUTE(SUBSTITUTE(SUBSTITUTE(Table2[[#This Row],[NAMA BARANG]]," ",""),"""",""),"-",""),"/",""),"(",""),")",""),"&amp;",""),",",""))</f>
        <v>carryfiletopla8830k</v>
      </c>
      <c r="C802" s="18" t="s">
        <v>2937</v>
      </c>
      <c r="D802" s="19"/>
      <c r="E802" s="19">
        <v>30</v>
      </c>
      <c r="F802" s="80">
        <f>IF(Table2[[#This Row],[M5B]]="",Table2[[#This Row],[M5B_h]],SUM(Table2[[#This Row],[M5B_h]],Table2[[#This Row],[M5B]]))</f>
        <v>0</v>
      </c>
      <c r="H802" s="13" t="str">
        <f>IF(Table2[[#This Row],[M1A]]="","",Table2[[#This Row],[M1A]]-Table2[[#This Row],[AWAL]])</f>
        <v/>
      </c>
      <c r="J802" s="13" t="str">
        <f>IF(Table2[[#This Row],[M2A]]="","",SUM(Table2[[#This Row],[M2A]]-Table2[[#This Row],[M2B_h]]))</f>
        <v/>
      </c>
      <c r="L802" s="13" t="str">
        <f>IF(Table2[[#This Row],[M3A]]="","",SUM(Table2[[#This Row],[M3A]]-Table2[[#This Row],[M3B_h]]))</f>
        <v/>
      </c>
      <c r="N802" s="13" t="str">
        <f>IF(Table2[[#This Row],[M4A]]="","",SUM(Table2[[#This Row],[M4A]]-Table2[[#This Row],[M4B_h]]))</f>
        <v/>
      </c>
      <c r="O802" s="15"/>
      <c r="P802" s="15" t="str">
        <f>IF(Table2[[#This Row],[M5A]]="","",SUM(Table2[[#This Row],[M5A]]-Table2[[#This Row],[M5B_h]]))</f>
        <v/>
      </c>
      <c r="Q802" s="15">
        <f>SUM(Table2[[#This Row],[AWAL]],Table2[[#This Row],[M1B]])</f>
        <v>0</v>
      </c>
      <c r="R802" s="15">
        <f>SUM(Table2[[#This Row],[M2B]],Table2[[#This Row],[M2B_h]])</f>
        <v>0</v>
      </c>
      <c r="S802" s="15">
        <f>SUM(Table2[[#This Row],[M3B]],Table2[[#This Row],[M3B_h]])</f>
        <v>0</v>
      </c>
      <c r="T802" s="15">
        <f>SUM(Table2[[#This Row],[M4B]],Table2[[#This Row],[M4B_h]])</f>
        <v>0</v>
      </c>
    </row>
    <row r="803" spans="1:20">
      <c r="A803" s="12" t="str">
        <f>IF(Table2[[#This Row],[TT]]&lt;1,"",COUNT($A$2:$A802)+1)</f>
        <v/>
      </c>
      <c r="B803" s="12" t="str">
        <f>LOWER(SUBSTITUTE(SUBSTITUTE(SUBSTITUTE(SUBSTITUTE(SUBSTITUTE(SUBSTITUTE(SUBSTITUTE(SUBSTITUTE(Table2[[#This Row],[NAMA BARANG]]," ",""),"""",""),"-",""),"/",""),"(",""),")",""),"&amp;",""),",",""))</f>
        <v>carryfiletopla8830putih</v>
      </c>
      <c r="C803" s="18" t="s">
        <v>759</v>
      </c>
      <c r="D803" s="19">
        <v>3</v>
      </c>
      <c r="E803" s="19" t="s">
        <v>760</v>
      </c>
      <c r="F803" s="80">
        <f>IF(Table2[[#This Row],[M5B]]="",Table2[[#This Row],[M5B_h]],SUM(Table2[[#This Row],[M5B_h]],Table2[[#This Row],[M5B]]))</f>
        <v>0</v>
      </c>
      <c r="H803" s="13" t="str">
        <f>IF(Table2[[#This Row],[M1A]]="","",Table2[[#This Row],[M1A]]-Table2[[#This Row],[AWAL]])</f>
        <v/>
      </c>
      <c r="J803" s="13" t="str">
        <f>IF(Table2[[#This Row],[M2A]]="","",SUM(Table2[[#This Row],[M2A]]-Table2[[#This Row],[M2B_h]]))</f>
        <v/>
      </c>
      <c r="L803" s="13" t="str">
        <f>IF(Table2[[#This Row],[M3A]]="","",SUM(Table2[[#This Row],[M3A]]-Table2[[#This Row],[M3B_h]]))</f>
        <v/>
      </c>
      <c r="M803" s="13">
        <v>0</v>
      </c>
      <c r="N803" s="13">
        <f>IF(Table2[[#This Row],[M4A]]="","",SUM(Table2[[#This Row],[M4A]]-Table2[[#This Row],[M4B_h]]))</f>
        <v>-3</v>
      </c>
      <c r="O803" s="15"/>
      <c r="P803" s="15" t="str">
        <f>IF(Table2[[#This Row],[M5A]]="","",SUM(Table2[[#This Row],[M5A]]-Table2[[#This Row],[M5B_h]]))</f>
        <v/>
      </c>
      <c r="Q803" s="15">
        <f>SUM(Table2[[#This Row],[AWAL]],Table2[[#This Row],[M1B]])</f>
        <v>3</v>
      </c>
      <c r="R803" s="15">
        <f>SUM(Table2[[#This Row],[M2B]],Table2[[#This Row],[M2B_h]])</f>
        <v>3</v>
      </c>
      <c r="S803" s="15">
        <f>SUM(Table2[[#This Row],[M3B]],Table2[[#This Row],[M3B_h]])</f>
        <v>3</v>
      </c>
      <c r="T803" s="15">
        <f>SUM(Table2[[#This Row],[M4B]],Table2[[#This Row],[M4B_h]])</f>
        <v>0</v>
      </c>
    </row>
    <row r="804" spans="1:20">
      <c r="A804" s="31" t="str">
        <f>IF(Table2[[#This Row],[TT]]&lt;1,"",COUNT($A$2:$A803)+1)</f>
        <v/>
      </c>
      <c r="B804" s="31" t="str">
        <f>LOWER(SUBSTITUTE(SUBSTITUTE(SUBSTITUTE(SUBSTITUTE(SUBSTITUTE(SUBSTITUTE(SUBSTITUTE(SUBSTITUTE(Table2[[#This Row],[NAMA BARANG]]," ",""),"""",""),"-",""),"/",""),"(",""),")",""),"&amp;",""),",",""))</f>
        <v>catairentera129</v>
      </c>
      <c r="C804" s="33" t="s">
        <v>2834</v>
      </c>
      <c r="E804" s="35" t="s">
        <v>2835</v>
      </c>
      <c r="F804" s="84">
        <f>IF(Table2[[#This Row],[M5B]]="",Table2[[#This Row],[M5B_h]],SUM(Table2[[#This Row],[M5B_h]],Table2[[#This Row],[M5B]]))</f>
        <v>0</v>
      </c>
      <c r="G804" s="32"/>
      <c r="H804" s="36" t="str">
        <f>IF(Table2[[#This Row],[M1A]]="","",Table2[[#This Row],[M1A]]-Table2[[#This Row],[AWAL]])</f>
        <v/>
      </c>
      <c r="I804" s="32"/>
      <c r="J804" s="36" t="str">
        <f>IF(Table2[[#This Row],[M2A]]="","",SUM(Table2[[#This Row],[M2A]]-Table2[[#This Row],[M2B_h]]))</f>
        <v/>
      </c>
      <c r="K804" s="32"/>
      <c r="L804" s="36" t="str">
        <f>IF(Table2[[#This Row],[M3A]]="","",SUM(Table2[[#This Row],[M3A]]-Table2[[#This Row],[M3B_h]]))</f>
        <v/>
      </c>
      <c r="M804" s="32"/>
      <c r="N804" s="36" t="str">
        <f>IF(Table2[[#This Row],[M4A]]="","",SUM(Table2[[#This Row],[M4A]]-Table2[[#This Row],[M4B_h]]))</f>
        <v/>
      </c>
      <c r="O804" s="15"/>
      <c r="P804" s="15" t="str">
        <f>IF(Table2[[#This Row],[M5A]]="","",SUM(Table2[[#This Row],[M5A]]-Table2[[#This Row],[M5B_h]]))</f>
        <v/>
      </c>
      <c r="Q804" s="15">
        <f>SUM(Table2[[#This Row],[AWAL]],Table2[[#This Row],[M1B]])</f>
        <v>0</v>
      </c>
      <c r="R804" s="15">
        <f>SUM(Table2[[#This Row],[M2B]],Table2[[#This Row],[M2B_h]])</f>
        <v>0</v>
      </c>
      <c r="S804" s="15">
        <f>SUM(Table2[[#This Row],[M3B]],Table2[[#This Row],[M3B_h]])</f>
        <v>0</v>
      </c>
      <c r="T804" s="15">
        <f>SUM(Table2[[#This Row],[M4B]],Table2[[#This Row],[M4B_h]])</f>
        <v>0</v>
      </c>
    </row>
    <row r="805" spans="1:20">
      <c r="A805" s="96">
        <f>IF(Table2[[#This Row],[TT]]&lt;1,"",COUNT($A$2:$A804)+1)</f>
        <v>619</v>
      </c>
      <c r="B805" s="96" t="str">
        <f>LOWER(SUBSTITUTE(SUBSTITUTE(SUBSTITUTE(SUBSTITUTE(SUBSTITUTE(SUBSTITUTE(SUBSTITUTE(SUBSTITUTE(Table2[[#This Row],[NAMA BARANG]]," ",""),"""",""),"-",""),"/",""),"(",""),")",""),"&amp;",""),",",""))</f>
        <v>catairopini110</v>
      </c>
      <c r="C805" s="97" t="s">
        <v>2429</v>
      </c>
      <c r="D805" s="98">
        <v>18</v>
      </c>
      <c r="E805" s="99" t="s">
        <v>2693</v>
      </c>
      <c r="F805" s="100">
        <f>IF(Table2[[#This Row],[M5B]]="",Table2[[#This Row],[M5B_h]],SUM(Table2[[#This Row],[M5B_h]],Table2[[#This Row],[M5B]]))</f>
        <v>10</v>
      </c>
      <c r="G805" s="101">
        <v>14</v>
      </c>
      <c r="H805" s="102">
        <f>IF(Table2[[#This Row],[M1A]]="","",Table2[[#This Row],[M1A]]-Table2[[#This Row],[AWAL]])</f>
        <v>-4</v>
      </c>
      <c r="I805" s="101">
        <v>11</v>
      </c>
      <c r="J805" s="102">
        <f>IF(Table2[[#This Row],[M2A]]="","",SUM(Table2[[#This Row],[M2A]]-Table2[[#This Row],[M2B_h]]))</f>
        <v>-3</v>
      </c>
      <c r="K805" s="101"/>
      <c r="L805" s="102" t="str">
        <f>IF(Table2[[#This Row],[M3A]]="","",SUM(Table2[[#This Row],[M3A]]-Table2[[#This Row],[M3B_h]]))</f>
        <v/>
      </c>
      <c r="M805" s="101">
        <v>10</v>
      </c>
      <c r="N805" s="102">
        <f>IF(Table2[[#This Row],[M4A]]="","",SUM(Table2[[#This Row],[M4A]]-Table2[[#This Row],[M4B_h]]))</f>
        <v>-1</v>
      </c>
      <c r="O805" s="101"/>
      <c r="P805" s="102" t="str">
        <f>IF(Table2[[#This Row],[M5A]]="","",SUM(Table2[[#This Row],[M5A]]-Table2[[#This Row],[M5B_h]]))</f>
        <v/>
      </c>
      <c r="Q805" s="102">
        <f>SUM(Table2[[#This Row],[AWAL]],Table2[[#This Row],[M1B]])</f>
        <v>14</v>
      </c>
      <c r="R805" s="102">
        <f>SUM(Table2[[#This Row],[M2B]],Table2[[#This Row],[M2B_h]])</f>
        <v>11</v>
      </c>
      <c r="S805" s="102">
        <f>SUM(Table2[[#This Row],[M3B]],Table2[[#This Row],[M3B_h]])</f>
        <v>11</v>
      </c>
      <c r="T805" s="102">
        <f>SUM(Table2[[#This Row],[M4B]],Table2[[#This Row],[M4B_h]])</f>
        <v>10</v>
      </c>
    </row>
    <row r="806" spans="1:20">
      <c r="A806" s="12" t="str">
        <f>IF(Table2[[#This Row],[TT]]&lt;1,"",COUNT($A$2:$A805)+1)</f>
        <v/>
      </c>
      <c r="B806" s="12" t="str">
        <f>LOWER(SUBSTITUTE(SUBSTITUTE(SUBSTITUTE(SUBSTITUTE(SUBSTITUTE(SUBSTITUTE(SUBSTITUTE(SUBSTITUTE(Table2[[#This Row],[NAMA BARANG]]," ",""),"""",""),"-",""),"/",""),"(",""),")",""),"&amp;",""),",",""))</f>
        <v>catairopini110</v>
      </c>
      <c r="C806" s="18" t="s">
        <v>2429</v>
      </c>
      <c r="D806" s="19"/>
      <c r="E806" s="19" t="s">
        <v>2693</v>
      </c>
      <c r="F806" s="80">
        <f>IF(Table2[[#This Row],[M5B]]="",Table2[[#This Row],[M5B_h]],SUM(Table2[[#This Row],[M5B_h]],Table2[[#This Row],[M5B]]))</f>
        <v>0</v>
      </c>
      <c r="H806" s="13" t="str">
        <f>IF(Table2[[#This Row],[M1A]]="","",Table2[[#This Row],[M1A]]-Table2[[#This Row],[AWAL]])</f>
        <v/>
      </c>
      <c r="J806" s="13" t="str">
        <f>IF(Table2[[#This Row],[M2A]]="","",SUM(Table2[[#This Row],[M2A]]-Table2[[#This Row],[M2B_h]]))</f>
        <v/>
      </c>
      <c r="L806" s="13" t="str">
        <f>IF(Table2[[#This Row],[M3A]]="","",SUM(Table2[[#This Row],[M3A]]-Table2[[#This Row],[M3B_h]]))</f>
        <v/>
      </c>
      <c r="N806" s="13" t="str">
        <f>IF(Table2[[#This Row],[M4A]]="","",SUM(Table2[[#This Row],[M4A]]-Table2[[#This Row],[M4B_h]]))</f>
        <v/>
      </c>
      <c r="O806" s="15"/>
      <c r="P806" s="15" t="str">
        <f>IF(Table2[[#This Row],[M5A]]="","",SUM(Table2[[#This Row],[M5A]]-Table2[[#This Row],[M5B_h]]))</f>
        <v/>
      </c>
      <c r="Q806" s="15">
        <f>SUM(Table2[[#This Row],[AWAL]],Table2[[#This Row],[M1B]])</f>
        <v>0</v>
      </c>
      <c r="R806" s="15">
        <f>SUM(Table2[[#This Row],[M2B]],Table2[[#This Row],[M2B_h]])</f>
        <v>0</v>
      </c>
      <c r="S806" s="15">
        <f>SUM(Table2[[#This Row],[M3B]],Table2[[#This Row],[M3B_h]])</f>
        <v>0</v>
      </c>
      <c r="T806" s="15">
        <f>SUM(Table2[[#This Row],[M4B]],Table2[[#This Row],[M4B_h]])</f>
        <v>0</v>
      </c>
    </row>
    <row r="807" spans="1:20">
      <c r="A807" s="12">
        <f>IF(Table2[[#This Row],[TT]]&lt;1,"",COUNT($A$2:$A806)+1)</f>
        <v>620</v>
      </c>
      <c r="B807" s="12" t="str">
        <f>LOWER(SUBSTITUTE(SUBSTITUTE(SUBSTITUTE(SUBSTITUTE(SUBSTITUTE(SUBSTITUTE(SUBSTITUTE(SUBSTITUTE(Table2[[#This Row],[NAMA BARANG]]," ",""),"""",""),"-",""),"/",""),"(",""),")",""),"&amp;",""),",",""))</f>
        <v>catairopini120</v>
      </c>
      <c r="C807" s="18" t="s">
        <v>2430</v>
      </c>
      <c r="D807" s="19">
        <v>4</v>
      </c>
      <c r="E807" s="19" t="s">
        <v>2534</v>
      </c>
      <c r="F807" s="80">
        <f>IF(Table2[[#This Row],[M5B]]="",Table2[[#This Row],[M5B_h]],SUM(Table2[[#This Row],[M5B_h]],Table2[[#This Row],[M5B]]))</f>
        <v>2</v>
      </c>
      <c r="G807" s="13">
        <v>2</v>
      </c>
      <c r="H807" s="13">
        <f>IF(Table2[[#This Row],[M1A]]="","",Table2[[#This Row],[M1A]]-Table2[[#This Row],[AWAL]])</f>
        <v>-2</v>
      </c>
      <c r="J807" s="13" t="str">
        <f>IF(Table2[[#This Row],[M2A]]="","",SUM(Table2[[#This Row],[M2A]]-Table2[[#This Row],[M2B_h]]))</f>
        <v/>
      </c>
      <c r="L807" s="13" t="str">
        <f>IF(Table2[[#This Row],[M3A]]="","",SUM(Table2[[#This Row],[M3A]]-Table2[[#This Row],[M3B_h]]))</f>
        <v/>
      </c>
      <c r="N807" s="13" t="str">
        <f>IF(Table2[[#This Row],[M4A]]="","",SUM(Table2[[#This Row],[M4A]]-Table2[[#This Row],[M4B_h]]))</f>
        <v/>
      </c>
      <c r="O807" s="15"/>
      <c r="P807" s="15" t="str">
        <f>IF(Table2[[#This Row],[M5A]]="","",SUM(Table2[[#This Row],[M5A]]-Table2[[#This Row],[M5B_h]]))</f>
        <v/>
      </c>
      <c r="Q807" s="15">
        <f>SUM(Table2[[#This Row],[AWAL]],Table2[[#This Row],[M1B]])</f>
        <v>2</v>
      </c>
      <c r="R807" s="15">
        <f>SUM(Table2[[#This Row],[M2B]],Table2[[#This Row],[M2B_h]])</f>
        <v>2</v>
      </c>
      <c r="S807" s="15">
        <f>SUM(Table2[[#This Row],[M3B]],Table2[[#This Row],[M3B_h]])</f>
        <v>2</v>
      </c>
      <c r="T807" s="15">
        <f>SUM(Table2[[#This Row],[M4B]],Table2[[#This Row],[M4B_h]])</f>
        <v>2</v>
      </c>
    </row>
    <row r="808" spans="1:20">
      <c r="A808" s="12">
        <f>IF(Table2[[#This Row],[TT]]&lt;1,"",COUNT($A$2:$A807)+1)</f>
        <v>621</v>
      </c>
      <c r="B808" s="12" t="str">
        <f>LOWER(SUBSTITUTE(SUBSTITUTE(SUBSTITUTE(SUBSTITUTE(SUBSTITUTE(SUBSTITUTE(SUBSTITUTE(SUBSTITUTE(Table2[[#This Row],[NAMA BARANG]]," ",""),"""",""),"-",""),"/",""),"(",""),")",""),"&amp;",""),",",""))</f>
        <v>caturmagnittntao32</v>
      </c>
      <c r="C808" s="18" t="s">
        <v>762</v>
      </c>
      <c r="D808" s="19">
        <v>4</v>
      </c>
      <c r="E808" s="19" t="s">
        <v>63</v>
      </c>
      <c r="F808" s="80">
        <f>IF(Table2[[#This Row],[M5B]]="",Table2[[#This Row],[M5B_h]],SUM(Table2[[#This Row],[M5B_h]],Table2[[#This Row],[M5B]]))</f>
        <v>4</v>
      </c>
      <c r="H808" s="13" t="str">
        <f>IF(Table2[[#This Row],[M1A]]="","",Table2[[#This Row],[M1A]]-Table2[[#This Row],[AWAL]])</f>
        <v/>
      </c>
      <c r="J808" s="13" t="str">
        <f>IF(Table2[[#This Row],[M2A]]="","",SUM(Table2[[#This Row],[M2A]]-Table2[[#This Row],[M2B_h]]))</f>
        <v/>
      </c>
      <c r="L808" s="13" t="str">
        <f>IF(Table2[[#This Row],[M3A]]="","",SUM(Table2[[#This Row],[M3A]]-Table2[[#This Row],[M3B_h]]))</f>
        <v/>
      </c>
      <c r="N808" s="13" t="str">
        <f>IF(Table2[[#This Row],[M4A]]="","",SUM(Table2[[#This Row],[M4A]]-Table2[[#This Row],[M4B_h]]))</f>
        <v/>
      </c>
      <c r="O808" s="15"/>
      <c r="P808" s="15" t="str">
        <f>IF(Table2[[#This Row],[M5A]]="","",SUM(Table2[[#This Row],[M5A]]-Table2[[#This Row],[M5B_h]]))</f>
        <v/>
      </c>
      <c r="Q808" s="15">
        <f>SUM(Table2[[#This Row],[AWAL]],Table2[[#This Row],[M1B]])</f>
        <v>4</v>
      </c>
      <c r="R808" s="15">
        <f>SUM(Table2[[#This Row],[M2B]],Table2[[#This Row],[M2B_h]])</f>
        <v>4</v>
      </c>
      <c r="S808" s="15">
        <f>SUM(Table2[[#This Row],[M3B]],Table2[[#This Row],[M3B_h]])</f>
        <v>4</v>
      </c>
      <c r="T808" s="15">
        <f>SUM(Table2[[#This Row],[M4B]],Table2[[#This Row],[M4B_h]])</f>
        <v>4</v>
      </c>
    </row>
    <row r="809" spans="1:20">
      <c r="A809" s="12">
        <f>IF(Table2[[#This Row],[TT]]&lt;1,"",COUNT($A$2:$A808)+1)</f>
        <v>622</v>
      </c>
      <c r="B809" s="12" t="str">
        <f>LOWER(SUBSTITUTE(SUBSTITUTE(SUBSTITUTE(SUBSTITUTE(SUBSTITUTE(SUBSTITUTE(SUBSTITUTE(SUBSTITUTE(Table2[[#This Row],[NAMA BARANG]]," ",""),"""",""),"-",""),"/",""),"(",""),")",""),"&amp;",""),",",""))</f>
        <v>cd3680besar</v>
      </c>
      <c r="C809" s="18" t="s">
        <v>763</v>
      </c>
      <c r="D809" s="19">
        <v>3</v>
      </c>
      <c r="E809" s="19" t="s">
        <v>34</v>
      </c>
      <c r="F809" s="80">
        <f>IF(Table2[[#This Row],[M5B]]="",Table2[[#This Row],[M5B_h]],SUM(Table2[[#This Row],[M5B_h]],Table2[[#This Row],[M5B]]))</f>
        <v>3</v>
      </c>
      <c r="H809" s="13" t="str">
        <f>IF(Table2[[#This Row],[M1A]]="","",Table2[[#This Row],[M1A]]-Table2[[#This Row],[AWAL]])</f>
        <v/>
      </c>
      <c r="J809" s="13" t="str">
        <f>IF(Table2[[#This Row],[M2A]]="","",SUM(Table2[[#This Row],[M2A]]-Table2[[#This Row],[M2B_h]]))</f>
        <v/>
      </c>
      <c r="L809" s="13" t="str">
        <f>IF(Table2[[#This Row],[M3A]]="","",SUM(Table2[[#This Row],[M3A]]-Table2[[#This Row],[M3B_h]]))</f>
        <v/>
      </c>
      <c r="N809" s="13" t="str">
        <f>IF(Table2[[#This Row],[M4A]]="","",SUM(Table2[[#This Row],[M4A]]-Table2[[#This Row],[M4B_h]]))</f>
        <v/>
      </c>
      <c r="O809" s="15"/>
      <c r="P809" s="15" t="str">
        <f>IF(Table2[[#This Row],[M5A]]="","",SUM(Table2[[#This Row],[M5A]]-Table2[[#This Row],[M5B_h]]))</f>
        <v/>
      </c>
      <c r="Q809" s="15">
        <f>SUM(Table2[[#This Row],[AWAL]],Table2[[#This Row],[M1B]])</f>
        <v>3</v>
      </c>
      <c r="R809" s="15">
        <f>SUM(Table2[[#This Row],[M2B]],Table2[[#This Row],[M2B_h]])</f>
        <v>3</v>
      </c>
      <c r="S809" s="15">
        <f>SUM(Table2[[#This Row],[M3B]],Table2[[#This Row],[M3B_h]])</f>
        <v>3</v>
      </c>
      <c r="T809" s="15">
        <f>SUM(Table2[[#This Row],[M4B]],Table2[[#This Row],[M4B_h]])</f>
        <v>3</v>
      </c>
    </row>
    <row r="810" spans="1:20">
      <c r="A810" s="12">
        <f>IF(Table2[[#This Row],[TT]]&lt;1,"",COUNT($A$2:$A809)+1)</f>
        <v>623</v>
      </c>
      <c r="B810" s="12" t="str">
        <f>LOWER(SUBSTITUTE(SUBSTITUTE(SUBSTITUTE(SUBSTITUTE(SUBSTITUTE(SUBSTITUTE(SUBSTITUTE(SUBSTITUTE(Table2[[#This Row],[NAMA BARANG]]," ",""),"""",""),"-",""),"/",""),"(",""),")",""),"&amp;",""),",",""))</f>
        <v>cdbagbolatnt274</v>
      </c>
      <c r="C810" s="18" t="s">
        <v>764</v>
      </c>
      <c r="D810" s="19">
        <v>2</v>
      </c>
      <c r="E810" s="19" t="s">
        <v>54</v>
      </c>
      <c r="F810" s="80">
        <f>IF(Table2[[#This Row],[M5B]]="",Table2[[#This Row],[M5B_h]],SUM(Table2[[#This Row],[M5B_h]],Table2[[#This Row],[M5B]]))</f>
        <v>2</v>
      </c>
      <c r="H810" s="13" t="str">
        <f>IF(Table2[[#This Row],[M1A]]="","",Table2[[#This Row],[M1A]]-Table2[[#This Row],[AWAL]])</f>
        <v/>
      </c>
      <c r="J810" s="13" t="str">
        <f>IF(Table2[[#This Row],[M2A]]="","",SUM(Table2[[#This Row],[M2A]]-Table2[[#This Row],[M2B_h]]))</f>
        <v/>
      </c>
      <c r="L810" s="13" t="str">
        <f>IF(Table2[[#This Row],[M3A]]="","",SUM(Table2[[#This Row],[M3A]]-Table2[[#This Row],[M3B_h]]))</f>
        <v/>
      </c>
      <c r="N810" s="13" t="str">
        <f>IF(Table2[[#This Row],[M4A]]="","",SUM(Table2[[#This Row],[M4A]]-Table2[[#This Row],[M4B_h]]))</f>
        <v/>
      </c>
      <c r="O810" s="15"/>
      <c r="P810" s="15" t="str">
        <f>IF(Table2[[#This Row],[M5A]]="","",SUM(Table2[[#This Row],[M5A]]-Table2[[#This Row],[M5B_h]]))</f>
        <v/>
      </c>
      <c r="Q810" s="15">
        <f>SUM(Table2[[#This Row],[AWAL]],Table2[[#This Row],[M1B]])</f>
        <v>2</v>
      </c>
      <c r="R810" s="15">
        <f>SUM(Table2[[#This Row],[M2B]],Table2[[#This Row],[M2B_h]])</f>
        <v>2</v>
      </c>
      <c r="S810" s="15">
        <f>SUM(Table2[[#This Row],[M3B]],Table2[[#This Row],[M3B_h]])</f>
        <v>2</v>
      </c>
      <c r="T810" s="15">
        <f>SUM(Table2[[#This Row],[M4B]],Table2[[#This Row],[M4B_h]])</f>
        <v>2</v>
      </c>
    </row>
    <row r="811" spans="1:20">
      <c r="A811" s="12">
        <f>IF(Table2[[#This Row],[TT]]&lt;1,"",COUNT($A$2:$A810)+1)</f>
        <v>624</v>
      </c>
      <c r="B811" s="12" t="str">
        <f>LOWER(SUBSTITUTE(SUBSTITUTE(SUBSTITUTE(SUBSTITUTE(SUBSTITUTE(SUBSTITUTE(SUBSTITUTE(SUBSTITUTE(Table2[[#This Row],[NAMA BARANG]]," ",""),"""",""),"-",""),"/",""),"(",""),")",""),"&amp;",""),",",""))</f>
        <v>cdbagdisneytnt277</v>
      </c>
      <c r="C811" s="25" t="s">
        <v>765</v>
      </c>
      <c r="D811" s="26">
        <v>4</v>
      </c>
      <c r="E811" s="26" t="s">
        <v>156</v>
      </c>
      <c r="F811" s="80">
        <f>IF(Table2[[#This Row],[M5B]]="",Table2[[#This Row],[M5B_h]],SUM(Table2[[#This Row],[M5B_h]],Table2[[#This Row],[M5B]]))</f>
        <v>4</v>
      </c>
      <c r="H811" s="13" t="str">
        <f>IF(Table2[[#This Row],[M1A]]="","",Table2[[#This Row],[M1A]]-Table2[[#This Row],[AWAL]])</f>
        <v/>
      </c>
      <c r="J811" s="13" t="str">
        <f>IF(Table2[[#This Row],[M2A]]="","",SUM(Table2[[#This Row],[M2A]]-Table2[[#This Row],[M2B_h]]))</f>
        <v/>
      </c>
      <c r="L811" s="13" t="str">
        <f>IF(Table2[[#This Row],[M3A]]="","",SUM(Table2[[#This Row],[M3A]]-Table2[[#This Row],[M3B_h]]))</f>
        <v/>
      </c>
      <c r="N811" s="13" t="str">
        <f>IF(Table2[[#This Row],[M4A]]="","",SUM(Table2[[#This Row],[M4A]]-Table2[[#This Row],[M4B_h]]))</f>
        <v/>
      </c>
      <c r="O811" s="15"/>
      <c r="P811" s="15" t="str">
        <f>IF(Table2[[#This Row],[M5A]]="","",SUM(Table2[[#This Row],[M5A]]-Table2[[#This Row],[M5B_h]]))</f>
        <v/>
      </c>
      <c r="Q811" s="15">
        <f>SUM(Table2[[#This Row],[AWAL]],Table2[[#This Row],[M1B]])</f>
        <v>4</v>
      </c>
      <c r="R811" s="15">
        <f>SUM(Table2[[#This Row],[M2B]],Table2[[#This Row],[M2B_h]])</f>
        <v>4</v>
      </c>
      <c r="S811" s="15">
        <f>SUM(Table2[[#This Row],[M3B]],Table2[[#This Row],[M3B_h]])</f>
        <v>4</v>
      </c>
      <c r="T811" s="15">
        <f>SUM(Table2[[#This Row],[M4B]],Table2[[#This Row],[M4B_h]])</f>
        <v>4</v>
      </c>
    </row>
    <row r="812" spans="1:20">
      <c r="A812" s="12" t="str">
        <f>IF(Table2[[#This Row],[TT]]&lt;1,"",COUNT($A$2:$A811)+1)</f>
        <v/>
      </c>
      <c r="B812" s="12" t="str">
        <f>LOWER(SUBSTITUTE(SUBSTITUTE(SUBSTITUTE(SUBSTITUTE(SUBSTITUTE(SUBSTITUTE(SUBSTITUTE(SUBSTITUTE(Table2[[#This Row],[NAMA BARANG]]," ",""),"""",""),"-",""),"/",""),"(",""),")",""),"&amp;",""),",",""))</f>
        <v>celenganbulat310</v>
      </c>
      <c r="C812" s="25" t="s">
        <v>4231</v>
      </c>
      <c r="D812" s="26">
        <v>1</v>
      </c>
      <c r="E812" s="26">
        <v>72</v>
      </c>
      <c r="F812" s="80">
        <f>IF(Table2[[#This Row],[M5B]]="",Table2[[#This Row],[M5B_h]],SUM(Table2[[#This Row],[M5B_h]],Table2[[#This Row],[M5B]]))</f>
        <v>0</v>
      </c>
      <c r="H812" s="13" t="str">
        <f>IF(Table2[[#This Row],[M1A]]="","",Table2[[#This Row],[M1A]]-Table2[[#This Row],[AWAL]])</f>
        <v/>
      </c>
      <c r="J812" s="13" t="str">
        <f>IF(Table2[[#This Row],[M2A]]="","",SUM(Table2[[#This Row],[M2A]]-Table2[[#This Row],[M2B_h]]))</f>
        <v/>
      </c>
      <c r="K812" s="13">
        <v>0</v>
      </c>
      <c r="L812" s="13">
        <f>IF(Table2[[#This Row],[M3A]]="","",SUM(Table2[[#This Row],[M3A]]-Table2[[#This Row],[M3B_h]]))</f>
        <v>-1</v>
      </c>
      <c r="N812" s="13" t="str">
        <f>IF(Table2[[#This Row],[M4A]]="","",SUM(Table2[[#This Row],[M4A]]-Table2[[#This Row],[M4B_h]]))</f>
        <v/>
      </c>
      <c r="O812" s="15"/>
      <c r="P812" s="15" t="str">
        <f>IF(Table2[[#This Row],[M5A]]="","",SUM(Table2[[#This Row],[M5A]]-Table2[[#This Row],[M5B_h]]))</f>
        <v/>
      </c>
      <c r="Q812" s="15">
        <f>SUM(Table2[[#This Row],[AWAL]],Table2[[#This Row],[M1B]])</f>
        <v>1</v>
      </c>
      <c r="R812" s="15">
        <f>SUM(Table2[[#This Row],[M2B]],Table2[[#This Row],[M2B_h]])</f>
        <v>1</v>
      </c>
      <c r="S812" s="15">
        <f>SUM(Table2[[#This Row],[M3B]],Table2[[#This Row],[M3B_h]])</f>
        <v>0</v>
      </c>
      <c r="T812" s="15">
        <f>SUM(Table2[[#This Row],[M4B]],Table2[[#This Row],[M4B_h]])</f>
        <v>0</v>
      </c>
    </row>
    <row r="813" spans="1:20">
      <c r="A813" s="96">
        <f>IF(Table2[[#This Row],[TT]]&lt;1,"",COUNT($A$2:$A812)+1)</f>
        <v>625</v>
      </c>
      <c r="B813" s="96" t="str">
        <f>LOWER(SUBSTITUTE(SUBSTITUTE(SUBSTITUTE(SUBSTITUTE(SUBSTITUTE(SUBSTITUTE(SUBSTITUTE(SUBSTITUTE(Table2[[#This Row],[NAMA BARANG]]," ",""),"""",""),"-",""),"/",""),"(",""),")",""),"&amp;",""),",",""))</f>
        <v>celenganjumboplastikbts3101</v>
      </c>
      <c r="C813" s="97" t="s">
        <v>4221</v>
      </c>
      <c r="D813" s="98"/>
      <c r="E813" s="99" t="s">
        <v>2682</v>
      </c>
      <c r="F813" s="100">
        <f>IF(Table2[[#This Row],[M5B]]="",Table2[[#This Row],[M5B_h]],SUM(Table2[[#This Row],[M5B_h]],Table2[[#This Row],[M5B]]))</f>
        <v>3</v>
      </c>
      <c r="G813" s="101"/>
      <c r="H813" s="102" t="str">
        <f>IF(Table2[[#This Row],[M1A]]="","",Table2[[#This Row],[M1A]]-Table2[[#This Row],[AWAL]])</f>
        <v/>
      </c>
      <c r="I813" s="101"/>
      <c r="J813" s="102" t="str">
        <f>IF(Table2[[#This Row],[M2A]]="","",SUM(Table2[[#This Row],[M2A]]-Table2[[#This Row],[M2B_h]]))</f>
        <v/>
      </c>
      <c r="K813" s="101">
        <v>3</v>
      </c>
      <c r="L813" s="102">
        <f>IF(Table2[[#This Row],[M3A]]="","",SUM(Table2[[#This Row],[M3A]]-Table2[[#This Row],[M3B_h]]))</f>
        <v>3</v>
      </c>
      <c r="M813" s="101"/>
      <c r="N813" s="102" t="str">
        <f>IF(Table2[[#This Row],[M4A]]="","",SUM(Table2[[#This Row],[M4A]]-Table2[[#This Row],[M4B_h]]))</f>
        <v/>
      </c>
      <c r="O813" s="102"/>
      <c r="P813" s="102" t="str">
        <f>IF(Table2[[#This Row],[M5A]]="","",SUM(Table2[[#This Row],[M5A]]-Table2[[#This Row],[M5B_h]]))</f>
        <v/>
      </c>
      <c r="Q813" s="102">
        <f>SUM(Table2[[#This Row],[AWAL]],Table2[[#This Row],[M1B]])</f>
        <v>0</v>
      </c>
      <c r="R813" s="102">
        <f>SUM(Table2[[#This Row],[M2B]],Table2[[#This Row],[M2B_h]])</f>
        <v>0</v>
      </c>
      <c r="S813" s="102">
        <f>SUM(Table2[[#This Row],[M3B]],Table2[[#This Row],[M3B_h]])</f>
        <v>3</v>
      </c>
      <c r="T813" s="102">
        <f>SUM(Table2[[#This Row],[M4B]],Table2[[#This Row],[M4B_h]])</f>
        <v>3</v>
      </c>
    </row>
    <row r="814" spans="1:20">
      <c r="A814" s="12">
        <f>IF(Table2[[#This Row],[TT]]&lt;1,"",COUNT($A$2:$A813)+1)</f>
        <v>626</v>
      </c>
      <c r="B814" s="12" t="str">
        <f>LOWER(SUBSTITUTE(SUBSTITUTE(SUBSTITUTE(SUBSTITUTE(SUBSTITUTE(SUBSTITUTE(SUBSTITUTE(SUBSTITUTE(Table2[[#This Row],[NAMA BARANG]]," ",""),"""",""),"-",""),"/",""),"(",""),")",""),"&amp;",""),",",""))</f>
        <v>celenganl8house</v>
      </c>
      <c r="C814" s="25" t="s">
        <v>766</v>
      </c>
      <c r="D814" s="26">
        <v>5</v>
      </c>
      <c r="E814" s="26" t="s">
        <v>767</v>
      </c>
      <c r="F814" s="80">
        <f>IF(Table2[[#This Row],[M5B]]="",Table2[[#This Row],[M5B_h]],SUM(Table2[[#This Row],[M5B_h]],Table2[[#This Row],[M5B]]))</f>
        <v>4</v>
      </c>
      <c r="H814" s="13" t="str">
        <f>IF(Table2[[#This Row],[M1A]]="","",Table2[[#This Row],[M1A]]-Table2[[#This Row],[AWAL]])</f>
        <v/>
      </c>
      <c r="J814" s="13" t="str">
        <f>IF(Table2[[#This Row],[M2A]]="","",SUM(Table2[[#This Row],[M2A]]-Table2[[#This Row],[M2B_h]]))</f>
        <v/>
      </c>
      <c r="K814" s="13">
        <v>4</v>
      </c>
      <c r="L814" s="13">
        <f>IF(Table2[[#This Row],[M3A]]="","",SUM(Table2[[#This Row],[M3A]]-Table2[[#This Row],[M3B_h]]))</f>
        <v>-1</v>
      </c>
      <c r="N814" s="13" t="str">
        <f>IF(Table2[[#This Row],[M4A]]="","",SUM(Table2[[#This Row],[M4A]]-Table2[[#This Row],[M4B_h]]))</f>
        <v/>
      </c>
      <c r="O814" s="15"/>
      <c r="P814" s="15" t="str">
        <f>IF(Table2[[#This Row],[M5A]]="","",SUM(Table2[[#This Row],[M5A]]-Table2[[#This Row],[M5B_h]]))</f>
        <v/>
      </c>
      <c r="Q814" s="15">
        <f>SUM(Table2[[#This Row],[AWAL]],Table2[[#This Row],[M1B]])</f>
        <v>5</v>
      </c>
      <c r="R814" s="15">
        <f>SUM(Table2[[#This Row],[M2B]],Table2[[#This Row],[M2B_h]])</f>
        <v>5</v>
      </c>
      <c r="S814" s="15">
        <f>SUM(Table2[[#This Row],[M3B]],Table2[[#This Row],[M3B_h]])</f>
        <v>4</v>
      </c>
      <c r="T814" s="15">
        <f>SUM(Table2[[#This Row],[M4B]],Table2[[#This Row],[M4B_h]])</f>
        <v>4</v>
      </c>
    </row>
    <row r="815" spans="1:20">
      <c r="A815" s="12">
        <f>IF(Table2[[#This Row],[TT]]&lt;1,"",COUNT($A$2:$A814)+1)</f>
        <v>627</v>
      </c>
      <c r="B815" s="12" t="str">
        <f>LOWER(SUBSTITUTE(SUBSTITUTE(SUBSTITUTE(SUBSTITUTE(SUBSTITUTE(SUBSTITUTE(SUBSTITUTE(SUBSTITUTE(Table2[[#This Row],[NAMA BARANG]]," ",""),"""",""),"-",""),"/",""),"(",""),")",""),"&amp;",""),",",""))</f>
        <v>celenganm</v>
      </c>
      <c r="C815" s="27" t="s">
        <v>4216</v>
      </c>
      <c r="D815" s="28"/>
      <c r="E815" s="28" t="s">
        <v>803</v>
      </c>
      <c r="F815" s="80">
        <f>IF(Table2[[#This Row],[M5B]]="",Table2[[#This Row],[M5B_h]],SUM(Table2[[#This Row],[M5B_h]],Table2[[#This Row],[M5B]]))</f>
        <v>1</v>
      </c>
      <c r="H815" s="13" t="str">
        <f>IF(Table2[[#This Row],[M1A]]="","",Table2[[#This Row],[M1A]]-Table2[[#This Row],[AWAL]])</f>
        <v/>
      </c>
      <c r="J815" s="13" t="str">
        <f>IF(Table2[[#This Row],[M2A]]="","",SUM(Table2[[#This Row],[M2A]]-Table2[[#This Row],[M2B_h]]))</f>
        <v/>
      </c>
      <c r="K815" s="13">
        <v>1</v>
      </c>
      <c r="L815" s="13">
        <f>IF(Table2[[#This Row],[M3A]]="","",SUM(Table2[[#This Row],[M3A]]-Table2[[#This Row],[M3B_h]]))</f>
        <v>1</v>
      </c>
      <c r="N815" s="13" t="str">
        <f>IF(Table2[[#This Row],[M4A]]="","",SUM(Table2[[#This Row],[M4A]]-Table2[[#This Row],[M4B_h]]))</f>
        <v/>
      </c>
      <c r="O815" s="15"/>
      <c r="P815" s="15" t="str">
        <f>IF(Table2[[#This Row],[M5A]]="","",SUM(Table2[[#This Row],[M5A]]-Table2[[#This Row],[M5B_h]]))</f>
        <v/>
      </c>
      <c r="Q815" s="15">
        <f>SUM(Table2[[#This Row],[AWAL]],Table2[[#This Row],[M1B]])</f>
        <v>0</v>
      </c>
      <c r="R815" s="15">
        <f>SUM(Table2[[#This Row],[M2B]],Table2[[#This Row],[M2B_h]])</f>
        <v>0</v>
      </c>
      <c r="S815" s="15">
        <f>SUM(Table2[[#This Row],[M3B]],Table2[[#This Row],[M3B_h]])</f>
        <v>1</v>
      </c>
      <c r="T815" s="15">
        <f>SUM(Table2[[#This Row],[M4B]],Table2[[#This Row],[M4B_h]])</f>
        <v>1</v>
      </c>
    </row>
    <row r="816" spans="1:20">
      <c r="A816" s="12">
        <f>IF(Table2[[#This Row],[TT]]&lt;1,"",COUNT($A$2:$A815)+1)</f>
        <v>628</v>
      </c>
      <c r="B816" s="12" t="str">
        <f>LOWER(SUBSTITUTE(SUBSTITUTE(SUBSTITUTE(SUBSTITUTE(SUBSTITUTE(SUBSTITUTE(SUBSTITUTE(SUBSTITUTE(Table2[[#This Row],[NAMA BARANG]]," ",""),"""",""),"-",""),"/",""),"(",""),")",""),"&amp;",""),",",""))</f>
        <v>celenganp32house</v>
      </c>
      <c r="C816" s="25" t="s">
        <v>768</v>
      </c>
      <c r="D816" s="26">
        <v>7</v>
      </c>
      <c r="E816" s="26" t="s">
        <v>767</v>
      </c>
      <c r="F816" s="80">
        <f>IF(Table2[[#This Row],[M5B]]="",Table2[[#This Row],[M5B_h]],SUM(Table2[[#This Row],[M5B_h]],Table2[[#This Row],[M5B]]))</f>
        <v>7</v>
      </c>
      <c r="H816" s="13" t="str">
        <f>IF(Table2[[#This Row],[M1A]]="","",Table2[[#This Row],[M1A]]-Table2[[#This Row],[AWAL]])</f>
        <v/>
      </c>
      <c r="J816" s="13" t="str">
        <f>IF(Table2[[#This Row],[M2A]]="","",SUM(Table2[[#This Row],[M2A]]-Table2[[#This Row],[M2B_h]]))</f>
        <v/>
      </c>
      <c r="L816" s="13" t="str">
        <f>IF(Table2[[#This Row],[M3A]]="","",SUM(Table2[[#This Row],[M3A]]-Table2[[#This Row],[M3B_h]]))</f>
        <v/>
      </c>
      <c r="N816" s="13" t="str">
        <f>IF(Table2[[#This Row],[M4A]]="","",SUM(Table2[[#This Row],[M4A]]-Table2[[#This Row],[M4B_h]]))</f>
        <v/>
      </c>
      <c r="O816" s="15"/>
      <c r="P816" s="15" t="str">
        <f>IF(Table2[[#This Row],[M5A]]="","",SUM(Table2[[#This Row],[M5A]]-Table2[[#This Row],[M5B_h]]))</f>
        <v/>
      </c>
      <c r="Q816" s="15">
        <f>SUM(Table2[[#This Row],[AWAL]],Table2[[#This Row],[M1B]])</f>
        <v>7</v>
      </c>
      <c r="R816" s="15">
        <f>SUM(Table2[[#This Row],[M2B]],Table2[[#This Row],[M2B_h]])</f>
        <v>7</v>
      </c>
      <c r="S816" s="15">
        <f>SUM(Table2[[#This Row],[M3B]],Table2[[#This Row],[M3B_h]])</f>
        <v>7</v>
      </c>
      <c r="T816" s="15">
        <f>SUM(Table2[[#This Row],[M4B]],Table2[[#This Row],[M4B_h]])</f>
        <v>7</v>
      </c>
    </row>
    <row r="817" spans="1:20">
      <c r="A817" s="46">
        <f>IF(Table2[[#This Row],[TT]]&lt;1,"",COUNT($A$2:$A816)+1)</f>
        <v>629</v>
      </c>
      <c r="B817" s="46" t="str">
        <f>LOWER(SUBSTITUTE(SUBSTITUTE(SUBSTITUTE(SUBSTITUTE(SUBSTITUTE(SUBSTITUTE(SUBSTITUTE(SUBSTITUTE(Table2[[#This Row],[NAMA BARANG]]," ",""),"""",""),"-",""),"/",""),"(",""),")",""),"&amp;",""),",",""))</f>
        <v>celenganxl</v>
      </c>
      <c r="C817" s="47" t="s">
        <v>3046</v>
      </c>
      <c r="D817" s="48"/>
      <c r="E817" s="63" t="s">
        <v>2634</v>
      </c>
      <c r="F817" s="82">
        <f>IF(Table2[[#This Row],[M5B]]="",Table2[[#This Row],[M5B_h]],SUM(Table2[[#This Row],[M5B_h]],Table2[[#This Row],[M5B]]))</f>
        <v>1</v>
      </c>
      <c r="G817" s="49"/>
      <c r="H817" s="64" t="str">
        <f>IF(Table2[[#This Row],[M1A]]="","",Table2[[#This Row],[M1A]]-Table2[[#This Row],[AWAL]])</f>
        <v/>
      </c>
      <c r="I817" s="49"/>
      <c r="J817" s="64" t="str">
        <f>IF(Table2[[#This Row],[M2A]]="","",SUM(Table2[[#This Row],[M2A]]-Table2[[#This Row],[M2B_h]]))</f>
        <v/>
      </c>
      <c r="K817" s="49">
        <v>1</v>
      </c>
      <c r="L817" s="64">
        <f>IF(Table2[[#This Row],[M3A]]="","",SUM(Table2[[#This Row],[M3A]]-Table2[[#This Row],[M3B_h]]))</f>
        <v>1</v>
      </c>
      <c r="M817" s="49"/>
      <c r="N817" s="64" t="str">
        <f>IF(Table2[[#This Row],[M4A]]="","",SUM(Table2[[#This Row],[M4A]]-Table2[[#This Row],[M4B_h]]))</f>
        <v/>
      </c>
      <c r="O817" s="15"/>
      <c r="P817" s="15" t="str">
        <f>IF(Table2[[#This Row],[M5A]]="","",SUM(Table2[[#This Row],[M5A]]-Table2[[#This Row],[M5B_h]]))</f>
        <v/>
      </c>
      <c r="Q817" s="15">
        <f>SUM(Table2[[#This Row],[AWAL]],Table2[[#This Row],[M1B]])</f>
        <v>0</v>
      </c>
      <c r="R817" s="15">
        <f>SUM(Table2[[#This Row],[M2B]],Table2[[#This Row],[M2B_h]])</f>
        <v>0</v>
      </c>
      <c r="S817" s="15">
        <f>SUM(Table2[[#This Row],[M3B]],Table2[[#This Row],[M3B_h]])</f>
        <v>1</v>
      </c>
      <c r="T817" s="15">
        <f>SUM(Table2[[#This Row],[M4B]],Table2[[#This Row],[M4B_h]])</f>
        <v>1</v>
      </c>
    </row>
    <row r="818" spans="1:20">
      <c r="A818" s="14" t="str">
        <f>IF(Table2[[#This Row],[TT]]&lt;1,"",COUNT($A$2:$A817)+1)</f>
        <v/>
      </c>
      <c r="B818" s="14" t="str">
        <f>LOWER(SUBSTITUTE(SUBSTITUTE(SUBSTITUTE(SUBSTITUTE(SUBSTITUTE(SUBSTITUTE(SUBSTITUTE(SUBSTITUTE(Table2[[#This Row],[NAMA BARANG]]," ",""),"""",""),"-",""),"/",""),"(",""),")",""),"&amp;",""),",",""))</f>
        <v>cipboardkayukotakcandy</v>
      </c>
      <c r="C818" s="17" t="s">
        <v>4031</v>
      </c>
      <c r="D818" s="19">
        <v>14</v>
      </c>
      <c r="E818" s="29" t="s">
        <v>2534</v>
      </c>
      <c r="F818" s="80">
        <f>IF(Table2[[#This Row],[M5B]]="",Table2[[#This Row],[M5B_h]],SUM(Table2[[#This Row],[M5B_h]],Table2[[#This Row],[M5B]]))</f>
        <v>0</v>
      </c>
      <c r="G818" s="13">
        <v>0</v>
      </c>
      <c r="H818" s="15">
        <f>IF(Table2[[#This Row],[M1A]]="","",Table2[[#This Row],[M1A]]-Table2[[#This Row],[AWAL]])</f>
        <v>-14</v>
      </c>
      <c r="J818" s="15" t="str">
        <f>IF(Table2[[#This Row],[M2A]]="","",SUM(Table2[[#This Row],[M2A]]-Table2[[#This Row],[M2B_h]]))</f>
        <v/>
      </c>
      <c r="L818" s="15" t="str">
        <f>IF(Table2[[#This Row],[M3A]]="","",SUM(Table2[[#This Row],[M3A]]-Table2[[#This Row],[M3B_h]]))</f>
        <v/>
      </c>
      <c r="N818" s="15" t="str">
        <f>IF(Table2[[#This Row],[M4A]]="","",SUM(Table2[[#This Row],[M4A]]-Table2[[#This Row],[M4B_h]]))</f>
        <v/>
      </c>
      <c r="O818" s="15"/>
      <c r="P818" s="15" t="str">
        <f>IF(Table2[[#This Row],[M5A]]="","",SUM(Table2[[#This Row],[M5A]]-Table2[[#This Row],[M5B_h]]))</f>
        <v/>
      </c>
      <c r="Q818" s="15">
        <f>SUM(Table2[[#This Row],[AWAL]],Table2[[#This Row],[M1B]])</f>
        <v>0</v>
      </c>
      <c r="R818" s="15">
        <f>SUM(Table2[[#This Row],[M2B]],Table2[[#This Row],[M2B_h]])</f>
        <v>0</v>
      </c>
      <c r="S818" s="15">
        <f>SUM(Table2[[#This Row],[M3B]],Table2[[#This Row],[M3B_h]])</f>
        <v>0</v>
      </c>
      <c r="T818" s="15">
        <f>SUM(Table2[[#This Row],[M4B]],Table2[[#This Row],[M4B_h]])</f>
        <v>0</v>
      </c>
    </row>
    <row r="819" spans="1:20">
      <c r="A819" s="12">
        <f>IF(Table2[[#This Row],[TT]]&lt;1,"",COUNT($A$2:$A818)+1)</f>
        <v>630</v>
      </c>
      <c r="B819" s="12" t="str">
        <f>LOWER(SUBSTITUTE(SUBSTITUTE(SUBSTITUTE(SUBSTITUTE(SUBSTITUTE(SUBSTITUTE(SUBSTITUTE(SUBSTITUTE(Table2[[#This Row],[NAMA BARANG]]," ",""),"""",""),"-",""),"/",""),"(",""),")",""),"&amp;",""),",",""))</f>
        <v>clearholder20lbgmhijau</v>
      </c>
      <c r="C819" s="25" t="s">
        <v>769</v>
      </c>
      <c r="D819" s="26">
        <v>1</v>
      </c>
      <c r="E819" s="26">
        <v>144</v>
      </c>
      <c r="F819" s="80">
        <f>IF(Table2[[#This Row],[M5B]]="",Table2[[#This Row],[M5B_h]],SUM(Table2[[#This Row],[M5B_h]],Table2[[#This Row],[M5B]]))</f>
        <v>1</v>
      </c>
      <c r="H819" s="13" t="str">
        <f>IF(Table2[[#This Row],[M1A]]="","",Table2[[#This Row],[M1A]]-Table2[[#This Row],[AWAL]])</f>
        <v/>
      </c>
      <c r="J819" s="13" t="str">
        <f>IF(Table2[[#This Row],[M2A]]="","",SUM(Table2[[#This Row],[M2A]]-Table2[[#This Row],[M2B_h]]))</f>
        <v/>
      </c>
      <c r="L819" s="13" t="str">
        <f>IF(Table2[[#This Row],[M3A]]="","",SUM(Table2[[#This Row],[M3A]]-Table2[[#This Row],[M3B_h]]))</f>
        <v/>
      </c>
      <c r="N819" s="13" t="str">
        <f>IF(Table2[[#This Row],[M4A]]="","",SUM(Table2[[#This Row],[M4A]]-Table2[[#This Row],[M4B_h]]))</f>
        <v/>
      </c>
      <c r="O819" s="15"/>
      <c r="P819" s="15" t="str">
        <f>IF(Table2[[#This Row],[M5A]]="","",SUM(Table2[[#This Row],[M5A]]-Table2[[#This Row],[M5B_h]]))</f>
        <v/>
      </c>
      <c r="Q819" s="15">
        <f>SUM(Table2[[#This Row],[AWAL]],Table2[[#This Row],[M1B]])</f>
        <v>1</v>
      </c>
      <c r="R819" s="15">
        <f>SUM(Table2[[#This Row],[M2B]],Table2[[#This Row],[M2B_h]])</f>
        <v>1</v>
      </c>
      <c r="S819" s="15">
        <f>SUM(Table2[[#This Row],[M3B]],Table2[[#This Row],[M3B_h]])</f>
        <v>1</v>
      </c>
      <c r="T819" s="15">
        <f>SUM(Table2[[#This Row],[M4B]],Table2[[#This Row],[M4B_h]])</f>
        <v>1</v>
      </c>
    </row>
    <row r="820" spans="1:20">
      <c r="A820" s="12">
        <f>IF(Table2[[#This Row],[TT]]&lt;1,"",COUNT($A$2:$A819)+1)</f>
        <v>631</v>
      </c>
      <c r="B820" s="12" t="str">
        <f>LOWER(SUBSTITUTE(SUBSTITUTE(SUBSTITUTE(SUBSTITUTE(SUBSTITUTE(SUBSTITUTE(SUBSTITUTE(SUBSTITUTE(Table2[[#This Row],[NAMA BARANG]]," ",""),"""",""),"-",""),"/",""),"(",""),")",""),"&amp;",""),",",""))</f>
        <v>clearholder20lbgmkuning</v>
      </c>
      <c r="C820" s="25" t="s">
        <v>770</v>
      </c>
      <c r="D820" s="26">
        <v>1</v>
      </c>
      <c r="E820" s="26" t="s">
        <v>88</v>
      </c>
      <c r="F820" s="80">
        <f>IF(Table2[[#This Row],[M5B]]="",Table2[[#This Row],[M5B_h]],SUM(Table2[[#This Row],[M5B_h]],Table2[[#This Row],[M5B]]))</f>
        <v>1</v>
      </c>
      <c r="H820" s="13" t="str">
        <f>IF(Table2[[#This Row],[M1A]]="","",Table2[[#This Row],[M1A]]-Table2[[#This Row],[AWAL]])</f>
        <v/>
      </c>
      <c r="J820" s="13" t="str">
        <f>IF(Table2[[#This Row],[M2A]]="","",SUM(Table2[[#This Row],[M2A]]-Table2[[#This Row],[M2B_h]]))</f>
        <v/>
      </c>
      <c r="L820" s="13" t="str">
        <f>IF(Table2[[#This Row],[M3A]]="","",SUM(Table2[[#This Row],[M3A]]-Table2[[#This Row],[M3B_h]]))</f>
        <v/>
      </c>
      <c r="N820" s="13" t="str">
        <f>IF(Table2[[#This Row],[M4A]]="","",SUM(Table2[[#This Row],[M4A]]-Table2[[#This Row],[M4B_h]]))</f>
        <v/>
      </c>
      <c r="O820" s="15"/>
      <c r="P820" s="15" t="str">
        <f>IF(Table2[[#This Row],[M5A]]="","",SUM(Table2[[#This Row],[M5A]]-Table2[[#This Row],[M5B_h]]))</f>
        <v/>
      </c>
      <c r="Q820" s="15">
        <f>SUM(Table2[[#This Row],[AWAL]],Table2[[#This Row],[M1B]])</f>
        <v>1</v>
      </c>
      <c r="R820" s="15">
        <f>SUM(Table2[[#This Row],[M2B]],Table2[[#This Row],[M2B_h]])</f>
        <v>1</v>
      </c>
      <c r="S820" s="15">
        <f>SUM(Table2[[#This Row],[M3B]],Table2[[#This Row],[M3B_h]])</f>
        <v>1</v>
      </c>
      <c r="T820" s="15">
        <f>SUM(Table2[[#This Row],[M4B]],Table2[[#This Row],[M4B_h]])</f>
        <v>1</v>
      </c>
    </row>
    <row r="821" spans="1:20">
      <c r="A821" s="12" t="str">
        <f>IF(Table2[[#This Row],[TT]]&lt;1,"",COUNT($A$2:$A820)+1)</f>
        <v/>
      </c>
      <c r="B821" s="12" t="str">
        <f>LOWER(SUBSTITUTE(SUBSTITUTE(SUBSTITUTE(SUBSTITUTE(SUBSTITUTE(SUBSTITUTE(SUBSTITUTE(SUBSTITUTE(Table2[[#This Row],[NAMA BARANG]]," ",""),"""",""),"-",""),"/",""),"(",""),")",""),"&amp;",""),",",""))</f>
        <v>clearholder20lbgmmerah</v>
      </c>
      <c r="C821" s="18" t="s">
        <v>771</v>
      </c>
      <c r="D821" s="19"/>
      <c r="E821" s="19" t="s">
        <v>88</v>
      </c>
      <c r="F821" s="80">
        <f>IF(Table2[[#This Row],[M5B]]="",Table2[[#This Row],[M5B_h]],SUM(Table2[[#This Row],[M5B_h]],Table2[[#This Row],[M5B]]))</f>
        <v>0</v>
      </c>
      <c r="H821" s="13" t="str">
        <f>IF(Table2[[#This Row],[M1A]]="","",Table2[[#This Row],[M1A]]-Table2[[#This Row],[AWAL]])</f>
        <v/>
      </c>
      <c r="J821" s="13" t="str">
        <f>IF(Table2[[#This Row],[M2A]]="","",SUM(Table2[[#This Row],[M2A]]-Table2[[#This Row],[M2B_h]]))</f>
        <v/>
      </c>
      <c r="L821" s="13" t="str">
        <f>IF(Table2[[#This Row],[M3A]]="","",SUM(Table2[[#This Row],[M3A]]-Table2[[#This Row],[M3B_h]]))</f>
        <v/>
      </c>
      <c r="N821" s="13" t="str">
        <f>IF(Table2[[#This Row],[M4A]]="","",SUM(Table2[[#This Row],[M4A]]-Table2[[#This Row],[M4B_h]]))</f>
        <v/>
      </c>
      <c r="O821" s="15"/>
      <c r="P821" s="15" t="str">
        <f>IF(Table2[[#This Row],[M5A]]="","",SUM(Table2[[#This Row],[M5A]]-Table2[[#This Row],[M5B_h]]))</f>
        <v/>
      </c>
      <c r="Q821" s="15">
        <f>SUM(Table2[[#This Row],[AWAL]],Table2[[#This Row],[M1B]])</f>
        <v>0</v>
      </c>
      <c r="R821" s="15">
        <f>SUM(Table2[[#This Row],[M2B]],Table2[[#This Row],[M2B_h]])</f>
        <v>0</v>
      </c>
      <c r="S821" s="15">
        <f>SUM(Table2[[#This Row],[M3B]],Table2[[#This Row],[M3B_h]])</f>
        <v>0</v>
      </c>
      <c r="T821" s="15">
        <f>SUM(Table2[[#This Row],[M4B]],Table2[[#This Row],[M4B_h]])</f>
        <v>0</v>
      </c>
    </row>
    <row r="822" spans="1:20">
      <c r="A822" s="14">
        <f>IF(Table2[[#This Row],[TT]]&lt;1,"",COUNT($A$2:$A821)+1)</f>
        <v>632</v>
      </c>
      <c r="B822" s="14" t="str">
        <f>LOWER(SUBSTITUTE(SUBSTITUTE(SUBSTITUTE(SUBSTITUTE(SUBSTITUTE(SUBSTITUTE(SUBSTITUTE(SUBSTITUTE(Table2[[#This Row],[NAMA BARANG]]," ",""),"""",""),"-",""),"/",""),"(",""),")",""),"&amp;",""),",",""))</f>
        <v>clearholder40entermix</v>
      </c>
      <c r="C822" s="18" t="s">
        <v>772</v>
      </c>
      <c r="D822" s="19">
        <v>1</v>
      </c>
      <c r="E822" s="19" t="s">
        <v>38</v>
      </c>
      <c r="F822" s="80">
        <f>IF(Table2[[#This Row],[M5B]]="",Table2[[#This Row],[M5B_h]],SUM(Table2[[#This Row],[M5B_h]],Table2[[#This Row],[M5B]]))</f>
        <v>1</v>
      </c>
      <c r="H822" s="15" t="str">
        <f>IF(Table2[[#This Row],[M1A]]="","",Table2[[#This Row],[M1A]]-Table2[[#This Row],[AWAL]])</f>
        <v/>
      </c>
      <c r="J822" s="15" t="str">
        <f>IF(Table2[[#This Row],[M2A]]="","",SUM(Table2[[#This Row],[M2A]]-Table2[[#This Row],[M2B_h]]))</f>
        <v/>
      </c>
      <c r="K822" s="15"/>
      <c r="L822" s="15" t="str">
        <f>IF(Table2[[#This Row],[M3A]]="","",SUM(Table2[[#This Row],[M3A]]-Table2[[#This Row],[M3B_h]]))</f>
        <v/>
      </c>
      <c r="M822" s="15"/>
      <c r="N822" s="15" t="str">
        <f>IF(Table2[[#This Row],[M4A]]="","",SUM(Table2[[#This Row],[M4A]]-Table2[[#This Row],[M4B_h]]))</f>
        <v/>
      </c>
      <c r="O822" s="15"/>
      <c r="P822" s="15" t="str">
        <f>IF(Table2[[#This Row],[M5A]]="","",SUM(Table2[[#This Row],[M5A]]-Table2[[#This Row],[M5B_h]]))</f>
        <v/>
      </c>
      <c r="Q822" s="15">
        <f>SUM(Table2[[#This Row],[AWAL]],Table2[[#This Row],[M1B]])</f>
        <v>1</v>
      </c>
      <c r="R822" s="15">
        <f>SUM(Table2[[#This Row],[M2B]],Table2[[#This Row],[M2B_h]])</f>
        <v>1</v>
      </c>
      <c r="S822" s="15">
        <f>SUM(Table2[[#This Row],[M3B]],Table2[[#This Row],[M3B_h]])</f>
        <v>1</v>
      </c>
      <c r="T822" s="15">
        <f>SUM(Table2[[#This Row],[M4B]],Table2[[#This Row],[M4B_h]])</f>
        <v>1</v>
      </c>
    </row>
    <row r="823" spans="1:20">
      <c r="A823" s="12">
        <f>IF(Table2[[#This Row],[TT]]&lt;1,"",COUNT($A$2:$A822)+1)</f>
        <v>633</v>
      </c>
      <c r="B823" s="12" t="str">
        <f>LOWER(SUBSTITUTE(SUBSTITUTE(SUBSTITUTE(SUBSTITUTE(SUBSTITUTE(SUBSTITUTE(SUBSTITUTE(SUBSTITUTE(Table2[[#This Row],[NAMA BARANG]]," ",""),"""",""),"-",""),"/",""),"(",""),")",""),"&amp;",""),",",""))</f>
        <v>clearholder60ltrambosnowpeak</v>
      </c>
      <c r="C823" s="18" t="s">
        <v>773</v>
      </c>
      <c r="D823" s="19">
        <v>5</v>
      </c>
      <c r="E823" s="19" t="s">
        <v>52</v>
      </c>
      <c r="F823" s="80">
        <f>IF(Table2[[#This Row],[M5B]]="",Table2[[#This Row],[M5B_h]],SUM(Table2[[#This Row],[M5B_h]],Table2[[#This Row],[M5B]]))</f>
        <v>5</v>
      </c>
      <c r="H823" s="13" t="str">
        <f>IF(Table2[[#This Row],[M1A]]="","",Table2[[#This Row],[M1A]]-Table2[[#This Row],[AWAL]])</f>
        <v/>
      </c>
      <c r="J823" s="13" t="str">
        <f>IF(Table2[[#This Row],[M2A]]="","",SUM(Table2[[#This Row],[M2A]]-Table2[[#This Row],[M2B_h]]))</f>
        <v/>
      </c>
      <c r="L823" s="13" t="str">
        <f>IF(Table2[[#This Row],[M3A]]="","",SUM(Table2[[#This Row],[M3A]]-Table2[[#This Row],[M3B_h]]))</f>
        <v/>
      </c>
      <c r="N823" s="13" t="str">
        <f>IF(Table2[[#This Row],[M4A]]="","",SUM(Table2[[#This Row],[M4A]]-Table2[[#This Row],[M4B_h]]))</f>
        <v/>
      </c>
      <c r="O823" s="15"/>
      <c r="P823" s="15" t="str">
        <f>IF(Table2[[#This Row],[M5A]]="","",SUM(Table2[[#This Row],[M5A]]-Table2[[#This Row],[M5B_h]]))</f>
        <v/>
      </c>
      <c r="Q823" s="15">
        <f>SUM(Table2[[#This Row],[AWAL]],Table2[[#This Row],[M1B]])</f>
        <v>5</v>
      </c>
      <c r="R823" s="15">
        <f>SUM(Table2[[#This Row],[M2B]],Table2[[#This Row],[M2B_h]])</f>
        <v>5</v>
      </c>
      <c r="S823" s="15">
        <f>SUM(Table2[[#This Row],[M3B]],Table2[[#This Row],[M3B_h]])</f>
        <v>5</v>
      </c>
      <c r="T823" s="15">
        <f>SUM(Table2[[#This Row],[M4B]],Table2[[#This Row],[M4B_h]])</f>
        <v>5</v>
      </c>
    </row>
    <row r="824" spans="1:20">
      <c r="A824" s="14">
        <f>IF(Table2[[#This Row],[TT]]&lt;1,"",COUNT($A$2:$A823)+1)</f>
        <v>634</v>
      </c>
      <c r="B824" s="14" t="str">
        <f>LOWER(SUBSTITUTE(SUBSTITUTE(SUBSTITUTE(SUBSTITUTE(SUBSTITUTE(SUBSTITUTE(SUBSTITUTE(SUBSTITUTE(Table2[[#This Row],[NAMA BARANG]]," ",""),"""",""),"-",""),"/",""),"(",""),")",""),"&amp;",""),",",""))</f>
        <v>clearholderalot20lbrabuhjpinkhtm</v>
      </c>
      <c r="C824" s="18" t="s">
        <v>774</v>
      </c>
      <c r="D824" s="19">
        <v>2</v>
      </c>
      <c r="E824" s="19" t="s">
        <v>154</v>
      </c>
      <c r="F824" s="80">
        <f>IF(Table2[[#This Row],[M5B]]="",Table2[[#This Row],[M5B_h]],SUM(Table2[[#This Row],[M5B_h]],Table2[[#This Row],[M5B]]))</f>
        <v>2</v>
      </c>
      <c r="H824" s="15" t="str">
        <f>IF(Table2[[#This Row],[M1A]]="","",Table2[[#This Row],[M1A]]-Table2[[#This Row],[AWAL]])</f>
        <v/>
      </c>
      <c r="J824" s="15" t="str">
        <f>IF(Table2[[#This Row],[M2A]]="","",SUM(Table2[[#This Row],[M2A]]-Table2[[#This Row],[M2B_h]]))</f>
        <v/>
      </c>
      <c r="K824" s="15"/>
      <c r="L824" s="15" t="str">
        <f>IF(Table2[[#This Row],[M3A]]="","",SUM(Table2[[#This Row],[M3A]]-Table2[[#This Row],[M3B_h]]))</f>
        <v/>
      </c>
      <c r="M824" s="15"/>
      <c r="N824" s="15" t="str">
        <f>IF(Table2[[#This Row],[M4A]]="","",SUM(Table2[[#This Row],[M4A]]-Table2[[#This Row],[M4B_h]]))</f>
        <v/>
      </c>
      <c r="O824" s="15"/>
      <c r="P824" s="15" t="str">
        <f>IF(Table2[[#This Row],[M5A]]="","",SUM(Table2[[#This Row],[M5A]]-Table2[[#This Row],[M5B_h]]))</f>
        <v/>
      </c>
      <c r="Q824" s="15">
        <f>SUM(Table2[[#This Row],[AWAL]],Table2[[#This Row],[M1B]])</f>
        <v>2</v>
      </c>
      <c r="R824" s="15">
        <f>SUM(Table2[[#This Row],[M2B]],Table2[[#This Row],[M2B_h]])</f>
        <v>2</v>
      </c>
      <c r="S824" s="15">
        <f>SUM(Table2[[#This Row],[M3B]],Table2[[#This Row],[M3B_h]])</f>
        <v>2</v>
      </c>
      <c r="T824" s="15">
        <f>SUM(Table2[[#This Row],[M4B]],Table2[[#This Row],[M4B_h]])</f>
        <v>2</v>
      </c>
    </row>
    <row r="825" spans="1:20">
      <c r="A825" s="12">
        <f>IF(Table2[[#This Row],[TT]]&lt;1,"",COUNT($A$2:$A824)+1)</f>
        <v>635</v>
      </c>
      <c r="B825" s="12" t="str">
        <f>LOWER(SUBSTITUTE(SUBSTITUTE(SUBSTITUTE(SUBSTITUTE(SUBSTITUTE(SUBSTITUTE(SUBSTITUTE(SUBSTITUTE(Table2[[#This Row],[NAMA BARANG]]," ",""),"""",""),"-",""),"/",""),"(",""),")",""),"&amp;",""),",",""))</f>
        <v>clearholderamandaf420lb</v>
      </c>
      <c r="C825" s="18" t="s">
        <v>775</v>
      </c>
      <c r="D825" s="19">
        <v>4</v>
      </c>
      <c r="E825" s="19" t="s">
        <v>39</v>
      </c>
      <c r="F825" s="80">
        <f>IF(Table2[[#This Row],[M5B]]="",Table2[[#This Row],[M5B_h]],SUM(Table2[[#This Row],[M5B_h]],Table2[[#This Row],[M5B]]))</f>
        <v>4</v>
      </c>
      <c r="H825" s="13" t="str">
        <f>IF(Table2[[#This Row],[M1A]]="","",Table2[[#This Row],[M1A]]-Table2[[#This Row],[AWAL]])</f>
        <v/>
      </c>
      <c r="J825" s="13" t="str">
        <f>IF(Table2[[#This Row],[M2A]]="","",SUM(Table2[[#This Row],[M2A]]-Table2[[#This Row],[M2B_h]]))</f>
        <v/>
      </c>
      <c r="L825" s="13" t="str">
        <f>IF(Table2[[#This Row],[M3A]]="","",SUM(Table2[[#This Row],[M3A]]-Table2[[#This Row],[M3B_h]]))</f>
        <v/>
      </c>
      <c r="N825" s="13" t="str">
        <f>IF(Table2[[#This Row],[M4A]]="","",SUM(Table2[[#This Row],[M4A]]-Table2[[#This Row],[M4B_h]]))</f>
        <v/>
      </c>
      <c r="O825" s="15"/>
      <c r="P825" s="15" t="str">
        <f>IF(Table2[[#This Row],[M5A]]="","",SUM(Table2[[#This Row],[M5A]]-Table2[[#This Row],[M5B_h]]))</f>
        <v/>
      </c>
      <c r="Q825" s="15">
        <f>SUM(Table2[[#This Row],[AWAL]],Table2[[#This Row],[M1B]])</f>
        <v>4</v>
      </c>
      <c r="R825" s="15">
        <f>SUM(Table2[[#This Row],[M2B]],Table2[[#This Row],[M2B_h]])</f>
        <v>4</v>
      </c>
      <c r="S825" s="15">
        <f>SUM(Table2[[#This Row],[M3B]],Table2[[#This Row],[M3B_h]])</f>
        <v>4</v>
      </c>
      <c r="T825" s="15">
        <f>SUM(Table2[[#This Row],[M4B]],Table2[[#This Row],[M4B_h]])</f>
        <v>4</v>
      </c>
    </row>
    <row r="826" spans="1:20">
      <c r="A826" s="12">
        <f>IF(Table2[[#This Row],[TT]]&lt;1,"",COUNT($A$2:$A825)+1)</f>
        <v>636</v>
      </c>
      <c r="B826" s="12" t="str">
        <f>LOWER(SUBSTITUTE(SUBSTITUTE(SUBSTITUTE(SUBSTITUTE(SUBSTITUTE(SUBSTITUTE(SUBSTITUTE(SUBSTITUTE(Table2[[#This Row],[NAMA BARANG]]," ",""),"""",""),"-",""),"/",""),"(",""),")",""),"&amp;",""),",",""))</f>
        <v>clearholderch020utn</v>
      </c>
      <c r="C826" s="18" t="s">
        <v>776</v>
      </c>
      <c r="D826" s="19">
        <v>109</v>
      </c>
      <c r="E826" s="19" t="s">
        <v>58</v>
      </c>
      <c r="F826" s="80">
        <f>IF(Table2[[#This Row],[M5B]]="",Table2[[#This Row],[M5B_h]],SUM(Table2[[#This Row],[M5B_h]],Table2[[#This Row],[M5B]]))</f>
        <v>108</v>
      </c>
      <c r="H826" s="13" t="str">
        <f>IF(Table2[[#This Row],[M1A]]="","",Table2[[#This Row],[M1A]]-Table2[[#This Row],[AWAL]])</f>
        <v/>
      </c>
      <c r="I826" s="13">
        <v>108</v>
      </c>
      <c r="J826" s="13">
        <f>IF(Table2[[#This Row],[M2A]]="","",SUM(Table2[[#This Row],[M2A]]-Table2[[#This Row],[M2B_h]]))</f>
        <v>-1</v>
      </c>
      <c r="L826" s="13" t="str">
        <f>IF(Table2[[#This Row],[M3A]]="","",SUM(Table2[[#This Row],[M3A]]-Table2[[#This Row],[M3B_h]]))</f>
        <v/>
      </c>
      <c r="N826" s="13" t="str">
        <f>IF(Table2[[#This Row],[M4A]]="","",SUM(Table2[[#This Row],[M4A]]-Table2[[#This Row],[M4B_h]]))</f>
        <v/>
      </c>
      <c r="O826" s="15"/>
      <c r="P826" s="15" t="str">
        <f>IF(Table2[[#This Row],[M5A]]="","",SUM(Table2[[#This Row],[M5A]]-Table2[[#This Row],[M5B_h]]))</f>
        <v/>
      </c>
      <c r="Q826" s="15">
        <f>SUM(Table2[[#This Row],[AWAL]],Table2[[#This Row],[M1B]])</f>
        <v>109</v>
      </c>
      <c r="R826" s="15">
        <f>SUM(Table2[[#This Row],[M2B]],Table2[[#This Row],[M2B_h]])</f>
        <v>108</v>
      </c>
      <c r="S826" s="15">
        <f>SUM(Table2[[#This Row],[M3B]],Table2[[#This Row],[M3B_h]])</f>
        <v>108</v>
      </c>
      <c r="T826" s="15">
        <f>SUM(Table2[[#This Row],[M4B]],Table2[[#This Row],[M4B_h]])</f>
        <v>108</v>
      </c>
    </row>
    <row r="827" spans="1:20">
      <c r="A827" s="12">
        <f>IF(Table2[[#This Row],[TT]]&lt;1,"",COUNT($A$2:$A826)+1)</f>
        <v>637</v>
      </c>
      <c r="B827" s="12" t="str">
        <f>LOWER(SUBSTITUTE(SUBSTITUTE(SUBSTITUTE(SUBSTITUTE(SUBSTITUTE(SUBSTITUTE(SUBSTITUTE(SUBSTITUTE(Table2[[#This Row],[NAMA BARANG]]," ",""),"""",""),"-",""),"/",""),"(",""),")",""),"&amp;",""),",",""))</f>
        <v>clearholderch040utn</v>
      </c>
      <c r="C827" s="18" t="s">
        <v>777</v>
      </c>
      <c r="D827" s="19">
        <v>9</v>
      </c>
      <c r="E827" s="19" t="s">
        <v>39</v>
      </c>
      <c r="F827" s="80">
        <f>IF(Table2[[#This Row],[M5B]]="",Table2[[#This Row],[M5B_h]],SUM(Table2[[#This Row],[M5B_h]],Table2[[#This Row],[M5B]]))</f>
        <v>7</v>
      </c>
      <c r="G827" s="13">
        <v>8</v>
      </c>
      <c r="H827" s="13">
        <f>IF(Table2[[#This Row],[M1A]]="","",Table2[[#This Row],[M1A]]-Table2[[#This Row],[AWAL]])</f>
        <v>-1</v>
      </c>
      <c r="I827" s="13">
        <v>7</v>
      </c>
      <c r="J827" s="13">
        <f>IF(Table2[[#This Row],[M2A]]="","",SUM(Table2[[#This Row],[M2A]]-Table2[[#This Row],[M2B_h]]))</f>
        <v>-1</v>
      </c>
      <c r="L827" s="13" t="str">
        <f>IF(Table2[[#This Row],[M3A]]="","",SUM(Table2[[#This Row],[M3A]]-Table2[[#This Row],[M3B_h]]))</f>
        <v/>
      </c>
      <c r="N827" s="13" t="str">
        <f>IF(Table2[[#This Row],[M4A]]="","",SUM(Table2[[#This Row],[M4A]]-Table2[[#This Row],[M4B_h]]))</f>
        <v/>
      </c>
      <c r="O827" s="15"/>
      <c r="P827" s="15" t="str">
        <f>IF(Table2[[#This Row],[M5A]]="","",SUM(Table2[[#This Row],[M5A]]-Table2[[#This Row],[M5B_h]]))</f>
        <v/>
      </c>
      <c r="Q827" s="15">
        <f>SUM(Table2[[#This Row],[AWAL]],Table2[[#This Row],[M1B]])</f>
        <v>8</v>
      </c>
      <c r="R827" s="15">
        <f>SUM(Table2[[#This Row],[M2B]],Table2[[#This Row],[M2B_h]])</f>
        <v>7</v>
      </c>
      <c r="S827" s="15">
        <f>SUM(Table2[[#This Row],[M3B]],Table2[[#This Row],[M3B_h]])</f>
        <v>7</v>
      </c>
      <c r="T827" s="15">
        <f>SUM(Table2[[#This Row],[M4B]],Table2[[#This Row],[M4B_h]])</f>
        <v>7</v>
      </c>
    </row>
    <row r="828" spans="1:20">
      <c r="A828" s="12">
        <f>IF(Table2[[#This Row],[TT]]&lt;1,"",COUNT($A$2:$A827)+1)</f>
        <v>638</v>
      </c>
      <c r="B828" s="12" t="str">
        <f>LOWER(SUBSTITUTE(SUBSTITUTE(SUBSTITUTE(SUBSTITUTE(SUBSTITUTE(SUBSTITUTE(SUBSTITUTE(SUBSTITUTE(Table2[[#This Row],[NAMA BARANG]]," ",""),"""",""),"-",""),"/",""),"(",""),")",""),"&amp;",""),",",""))</f>
        <v>clearholderch060utn</v>
      </c>
      <c r="C828" s="18" t="s">
        <v>778</v>
      </c>
      <c r="D828" s="19">
        <v>10</v>
      </c>
      <c r="E828" s="19" t="s">
        <v>11</v>
      </c>
      <c r="F828" s="80">
        <f>IF(Table2[[#This Row],[M5B]]="",Table2[[#This Row],[M5B_h]],SUM(Table2[[#This Row],[M5B_h]],Table2[[#This Row],[M5B]]))</f>
        <v>8</v>
      </c>
      <c r="H828" s="13" t="str">
        <f>IF(Table2[[#This Row],[M1A]]="","",Table2[[#This Row],[M1A]]-Table2[[#This Row],[AWAL]])</f>
        <v/>
      </c>
      <c r="I828" s="13">
        <v>9</v>
      </c>
      <c r="J828" s="13">
        <f>IF(Table2[[#This Row],[M2A]]="","",SUM(Table2[[#This Row],[M2A]]-Table2[[#This Row],[M2B_h]]))</f>
        <v>-1</v>
      </c>
      <c r="K828" s="13">
        <v>8</v>
      </c>
      <c r="L828" s="13">
        <f>IF(Table2[[#This Row],[M3A]]="","",SUM(Table2[[#This Row],[M3A]]-Table2[[#This Row],[M3B_h]]))</f>
        <v>-1</v>
      </c>
      <c r="N828" s="13" t="str">
        <f>IF(Table2[[#This Row],[M4A]]="","",SUM(Table2[[#This Row],[M4A]]-Table2[[#This Row],[M4B_h]]))</f>
        <v/>
      </c>
      <c r="O828" s="15"/>
      <c r="P828" s="15" t="str">
        <f>IF(Table2[[#This Row],[M5A]]="","",SUM(Table2[[#This Row],[M5A]]-Table2[[#This Row],[M5B_h]]))</f>
        <v/>
      </c>
      <c r="Q828" s="15">
        <f>SUM(Table2[[#This Row],[AWAL]],Table2[[#This Row],[M1B]])</f>
        <v>10</v>
      </c>
      <c r="R828" s="15">
        <f>SUM(Table2[[#This Row],[M2B]],Table2[[#This Row],[M2B_h]])</f>
        <v>9</v>
      </c>
      <c r="S828" s="15">
        <f>SUM(Table2[[#This Row],[M3B]],Table2[[#This Row],[M3B_h]])</f>
        <v>8</v>
      </c>
      <c r="T828" s="15">
        <f>SUM(Table2[[#This Row],[M4B]],Table2[[#This Row],[M4B_h]])</f>
        <v>8</v>
      </c>
    </row>
    <row r="829" spans="1:20">
      <c r="A829" s="12">
        <f>IF(Table2[[#This Row],[TT]]&lt;1,"",COUNT($A$2:$A828)+1)</f>
        <v>639</v>
      </c>
      <c r="B829" s="12" t="str">
        <f>LOWER(SUBSTITUTE(SUBSTITUTE(SUBSTITUTE(SUBSTITUTE(SUBSTITUTE(SUBSTITUTE(SUBSTITUTE(SUBSTITUTE(Table2[[#This Row],[NAMA BARANG]]," ",""),"""",""),"-",""),"/",""),"(",""),")",""),"&amp;",""),",",""))</f>
        <v>clearholderch080utn</v>
      </c>
      <c r="C829" s="18" t="s">
        <v>779</v>
      </c>
      <c r="D829" s="19">
        <v>30</v>
      </c>
      <c r="E829" s="19" t="s">
        <v>11</v>
      </c>
      <c r="F829" s="80">
        <f>IF(Table2[[#This Row],[M5B]]="",Table2[[#This Row],[M5B_h]],SUM(Table2[[#This Row],[M5B_h]],Table2[[#This Row],[M5B]]))</f>
        <v>29</v>
      </c>
      <c r="H829" s="13" t="str">
        <f>IF(Table2[[#This Row],[M1A]]="","",Table2[[#This Row],[M1A]]-Table2[[#This Row],[AWAL]])</f>
        <v/>
      </c>
      <c r="I829" s="13">
        <v>29</v>
      </c>
      <c r="J829" s="13">
        <f>IF(Table2[[#This Row],[M2A]]="","",SUM(Table2[[#This Row],[M2A]]-Table2[[#This Row],[M2B_h]]))</f>
        <v>-1</v>
      </c>
      <c r="L829" s="13" t="str">
        <f>IF(Table2[[#This Row],[M3A]]="","",SUM(Table2[[#This Row],[M3A]]-Table2[[#This Row],[M3B_h]]))</f>
        <v/>
      </c>
      <c r="N829" s="13" t="str">
        <f>IF(Table2[[#This Row],[M4A]]="","",SUM(Table2[[#This Row],[M4A]]-Table2[[#This Row],[M4B_h]]))</f>
        <v/>
      </c>
      <c r="O829" s="15"/>
      <c r="P829" s="15" t="str">
        <f>IF(Table2[[#This Row],[M5A]]="","",SUM(Table2[[#This Row],[M5A]]-Table2[[#This Row],[M5B_h]]))</f>
        <v/>
      </c>
      <c r="Q829" s="15">
        <f>SUM(Table2[[#This Row],[AWAL]],Table2[[#This Row],[M1B]])</f>
        <v>30</v>
      </c>
      <c r="R829" s="15">
        <f>SUM(Table2[[#This Row],[M2B]],Table2[[#This Row],[M2B_h]])</f>
        <v>29</v>
      </c>
      <c r="S829" s="15">
        <f>SUM(Table2[[#This Row],[M3B]],Table2[[#This Row],[M3B_h]])</f>
        <v>29</v>
      </c>
      <c r="T829" s="15">
        <f>SUM(Table2[[#This Row],[M4B]],Table2[[#This Row],[M4B_h]])</f>
        <v>29</v>
      </c>
    </row>
    <row r="830" spans="1:20">
      <c r="A830" s="12">
        <f>IF(Table2[[#This Row],[TT]]&lt;1,"",COUNT($A$2:$A829)+1)</f>
        <v>640</v>
      </c>
      <c r="B830" s="12" t="str">
        <f>LOWER(SUBSTITUTE(SUBSTITUTE(SUBSTITUTE(SUBSTITUTE(SUBSTITUTE(SUBSTITUTE(SUBSTITUTE(SUBSTITUTE(Table2[[#This Row],[NAMA BARANG]]," ",""),"""",""),"-",""),"/",""),"(",""),")",""),"&amp;",""),",",""))</f>
        <v>clearholderhuajie60lbbutek</v>
      </c>
      <c r="C830" s="18" t="s">
        <v>780</v>
      </c>
      <c r="D830" s="19">
        <v>1</v>
      </c>
      <c r="E830" s="19" t="s">
        <v>34</v>
      </c>
      <c r="F830" s="80">
        <f>IF(Table2[[#This Row],[M5B]]="",Table2[[#This Row],[M5B_h]],SUM(Table2[[#This Row],[M5B_h]],Table2[[#This Row],[M5B]]))</f>
        <v>1</v>
      </c>
      <c r="H830" s="13" t="str">
        <f>IF(Table2[[#This Row],[M1A]]="","",Table2[[#This Row],[M1A]]-Table2[[#This Row],[AWAL]])</f>
        <v/>
      </c>
      <c r="J830" s="13" t="str">
        <f>IF(Table2[[#This Row],[M2A]]="","",SUM(Table2[[#This Row],[M2A]]-Table2[[#This Row],[M2B_h]]))</f>
        <v/>
      </c>
      <c r="L830" s="13" t="str">
        <f>IF(Table2[[#This Row],[M3A]]="","",SUM(Table2[[#This Row],[M3A]]-Table2[[#This Row],[M3B_h]]))</f>
        <v/>
      </c>
      <c r="N830" s="13" t="str">
        <f>IF(Table2[[#This Row],[M4A]]="","",SUM(Table2[[#This Row],[M4A]]-Table2[[#This Row],[M4B_h]]))</f>
        <v/>
      </c>
      <c r="O830" s="15"/>
      <c r="P830" s="15" t="str">
        <f>IF(Table2[[#This Row],[M5A]]="","",SUM(Table2[[#This Row],[M5A]]-Table2[[#This Row],[M5B_h]]))</f>
        <v/>
      </c>
      <c r="Q830" s="15">
        <f>SUM(Table2[[#This Row],[AWAL]],Table2[[#This Row],[M1B]])</f>
        <v>1</v>
      </c>
      <c r="R830" s="15">
        <f>SUM(Table2[[#This Row],[M2B]],Table2[[#This Row],[M2B_h]])</f>
        <v>1</v>
      </c>
      <c r="S830" s="15">
        <f>SUM(Table2[[#This Row],[M3B]],Table2[[#This Row],[M3B_h]])</f>
        <v>1</v>
      </c>
      <c r="T830" s="15">
        <f>SUM(Table2[[#This Row],[M4B]],Table2[[#This Row],[M4B_h]])</f>
        <v>1</v>
      </c>
    </row>
    <row r="831" spans="1:20">
      <c r="A831" s="12">
        <f>IF(Table2[[#This Row],[TT]]&lt;1,"",COUNT($A$2:$A830)+1)</f>
        <v>641</v>
      </c>
      <c r="B831" s="12" t="str">
        <f>LOWER(SUBSTITUTE(SUBSTITUTE(SUBSTITUTE(SUBSTITUTE(SUBSTITUTE(SUBSTITUTE(SUBSTITUTE(SUBSTITUTE(Table2[[#This Row],[NAMA BARANG]]," ",""),"""",""),"-",""),"/",""),"(",""),")",""),"&amp;",""),",",""))</f>
        <v>clearholderhuajie60lbtrans</v>
      </c>
      <c r="C831" s="18" t="s">
        <v>781</v>
      </c>
      <c r="D831" s="19">
        <v>1</v>
      </c>
      <c r="E831" s="19" t="s">
        <v>34</v>
      </c>
      <c r="F831" s="80">
        <f>IF(Table2[[#This Row],[M5B]]="",Table2[[#This Row],[M5B_h]],SUM(Table2[[#This Row],[M5B_h]],Table2[[#This Row],[M5B]]))</f>
        <v>1</v>
      </c>
      <c r="H831" s="13" t="str">
        <f>IF(Table2[[#This Row],[M1A]]="","",Table2[[#This Row],[M1A]]-Table2[[#This Row],[AWAL]])</f>
        <v/>
      </c>
      <c r="J831" s="13" t="str">
        <f>IF(Table2[[#This Row],[M2A]]="","",SUM(Table2[[#This Row],[M2A]]-Table2[[#This Row],[M2B_h]]))</f>
        <v/>
      </c>
      <c r="L831" s="13" t="str">
        <f>IF(Table2[[#This Row],[M3A]]="","",SUM(Table2[[#This Row],[M3A]]-Table2[[#This Row],[M3B_h]]))</f>
        <v/>
      </c>
      <c r="N831" s="13" t="str">
        <f>IF(Table2[[#This Row],[M4A]]="","",SUM(Table2[[#This Row],[M4A]]-Table2[[#This Row],[M4B_h]]))</f>
        <v/>
      </c>
      <c r="O831" s="15"/>
      <c r="P831" s="15" t="str">
        <f>IF(Table2[[#This Row],[M5A]]="","",SUM(Table2[[#This Row],[M5A]]-Table2[[#This Row],[M5B_h]]))</f>
        <v/>
      </c>
      <c r="Q831" s="15">
        <f>SUM(Table2[[#This Row],[AWAL]],Table2[[#This Row],[M1B]])</f>
        <v>1</v>
      </c>
      <c r="R831" s="15">
        <f>SUM(Table2[[#This Row],[M2B]],Table2[[#This Row],[M2B_h]])</f>
        <v>1</v>
      </c>
      <c r="S831" s="15">
        <f>SUM(Table2[[#This Row],[M3B]],Table2[[#This Row],[M3B_h]])</f>
        <v>1</v>
      </c>
      <c r="T831" s="15">
        <f>SUM(Table2[[#This Row],[M4B]],Table2[[#This Row],[M4B_h]])</f>
        <v>1</v>
      </c>
    </row>
    <row r="832" spans="1:20">
      <c r="A832" s="12">
        <f>IF(Table2[[#This Row],[TT]]&lt;1,"",COUNT($A$2:$A831)+1)</f>
        <v>642</v>
      </c>
      <c r="B832" s="12" t="str">
        <f>LOWER(SUBSTITUTE(SUBSTITUTE(SUBSTITUTE(SUBSTITUTE(SUBSTITUTE(SUBSTITUTE(SUBSTITUTE(SUBSTITUTE(Table2[[#This Row],[NAMA BARANG]]," ",""),"""",""),"-",""),"/",""),"(",""),")",""),"&amp;",""),",",""))</f>
        <v>clearholderjos20</v>
      </c>
      <c r="C832" s="18" t="s">
        <v>782</v>
      </c>
      <c r="D832" s="19">
        <v>1</v>
      </c>
      <c r="E832" s="19">
        <v>120</v>
      </c>
      <c r="F832" s="80">
        <f>IF(Table2[[#This Row],[M5B]]="",Table2[[#This Row],[M5B_h]],SUM(Table2[[#This Row],[M5B_h]],Table2[[#This Row],[M5B]]))</f>
        <v>1</v>
      </c>
      <c r="H832" s="13" t="str">
        <f>IF(Table2[[#This Row],[M1A]]="","",Table2[[#This Row],[M1A]]-Table2[[#This Row],[AWAL]])</f>
        <v/>
      </c>
      <c r="J832" s="13" t="str">
        <f>IF(Table2[[#This Row],[M2A]]="","",SUM(Table2[[#This Row],[M2A]]-Table2[[#This Row],[M2B_h]]))</f>
        <v/>
      </c>
      <c r="L832" s="13" t="str">
        <f>IF(Table2[[#This Row],[M3A]]="","",SUM(Table2[[#This Row],[M3A]]-Table2[[#This Row],[M3B_h]]))</f>
        <v/>
      </c>
      <c r="N832" s="13" t="str">
        <f>IF(Table2[[#This Row],[M4A]]="","",SUM(Table2[[#This Row],[M4A]]-Table2[[#This Row],[M4B_h]]))</f>
        <v/>
      </c>
      <c r="O832" s="15"/>
      <c r="P832" s="15" t="str">
        <f>IF(Table2[[#This Row],[M5A]]="","",SUM(Table2[[#This Row],[M5A]]-Table2[[#This Row],[M5B_h]]))</f>
        <v/>
      </c>
      <c r="Q832" s="15">
        <f>SUM(Table2[[#This Row],[AWAL]],Table2[[#This Row],[M1B]])</f>
        <v>1</v>
      </c>
      <c r="R832" s="15">
        <f>SUM(Table2[[#This Row],[M2B]],Table2[[#This Row],[M2B_h]])</f>
        <v>1</v>
      </c>
      <c r="S832" s="15">
        <f>SUM(Table2[[#This Row],[M3B]],Table2[[#This Row],[M3B_h]])</f>
        <v>1</v>
      </c>
      <c r="T832" s="15">
        <f>SUM(Table2[[#This Row],[M4B]],Table2[[#This Row],[M4B_h]])</f>
        <v>1</v>
      </c>
    </row>
    <row r="833" spans="1:20">
      <c r="A833" s="12">
        <f>IF(Table2[[#This Row],[TT]]&lt;1,"",COUNT($A$2:$A832)+1)</f>
        <v>643</v>
      </c>
      <c r="B833" s="12" t="str">
        <f>LOWER(SUBSTITUTE(SUBSTITUTE(SUBSTITUTE(SUBSTITUTE(SUBSTITUTE(SUBSTITUTE(SUBSTITUTE(SUBSTITUTE(Table2[[#This Row],[NAMA BARANG]]," ",""),"""",""),"-",""),"/",""),"(",""),")",""),"&amp;",""),",",""))</f>
        <v>clearholderjos80fl</v>
      </c>
      <c r="C833" s="18" t="s">
        <v>783</v>
      </c>
      <c r="D833" s="19">
        <v>14</v>
      </c>
      <c r="E833" s="19">
        <v>48</v>
      </c>
      <c r="F833" s="80">
        <f>IF(Table2[[#This Row],[M5B]]="",Table2[[#This Row],[M5B_h]],SUM(Table2[[#This Row],[M5B_h]],Table2[[#This Row],[M5B]]))</f>
        <v>14</v>
      </c>
      <c r="H833" s="13" t="str">
        <f>IF(Table2[[#This Row],[M1A]]="","",Table2[[#This Row],[M1A]]-Table2[[#This Row],[AWAL]])</f>
        <v/>
      </c>
      <c r="J833" s="13" t="str">
        <f>IF(Table2[[#This Row],[M2A]]="","",SUM(Table2[[#This Row],[M2A]]-Table2[[#This Row],[M2B_h]]))</f>
        <v/>
      </c>
      <c r="L833" s="13" t="str">
        <f>IF(Table2[[#This Row],[M3A]]="","",SUM(Table2[[#This Row],[M3A]]-Table2[[#This Row],[M3B_h]]))</f>
        <v/>
      </c>
      <c r="N833" s="13" t="str">
        <f>IF(Table2[[#This Row],[M4A]]="","",SUM(Table2[[#This Row],[M4A]]-Table2[[#This Row],[M4B_h]]))</f>
        <v/>
      </c>
      <c r="O833" s="15"/>
      <c r="P833" s="15" t="str">
        <f>IF(Table2[[#This Row],[M5A]]="","",SUM(Table2[[#This Row],[M5A]]-Table2[[#This Row],[M5B_h]]))</f>
        <v/>
      </c>
      <c r="Q833" s="15">
        <f>SUM(Table2[[#This Row],[AWAL]],Table2[[#This Row],[M1B]])</f>
        <v>14</v>
      </c>
      <c r="R833" s="15">
        <f>SUM(Table2[[#This Row],[M2B]],Table2[[#This Row],[M2B_h]])</f>
        <v>14</v>
      </c>
      <c r="S833" s="15">
        <f>SUM(Table2[[#This Row],[M3B]],Table2[[#This Row],[M3B_h]])</f>
        <v>14</v>
      </c>
      <c r="T833" s="15">
        <f>SUM(Table2[[#This Row],[M4B]],Table2[[#This Row],[M4B_h]])</f>
        <v>14</v>
      </c>
    </row>
    <row r="834" spans="1:20">
      <c r="A834" s="12">
        <f>IF(Table2[[#This Row],[TT]]&lt;1,"",COUNT($A$2:$A833)+1)</f>
        <v>644</v>
      </c>
      <c r="B834" s="12" t="str">
        <f>LOWER(SUBSTITUTE(SUBSTITUTE(SUBSTITUTE(SUBSTITUTE(SUBSTITUTE(SUBSTITUTE(SUBSTITUTE(SUBSTITUTE(Table2[[#This Row],[NAMA BARANG]]," ",""),"""",""),"-",""),"/",""),"(",""),")",""),"&amp;",""),",",""))</f>
        <v>clearholdermetalch840a4</v>
      </c>
      <c r="C834" s="25" t="s">
        <v>784</v>
      </c>
      <c r="D834" s="26">
        <v>2</v>
      </c>
      <c r="E834" s="26" t="s">
        <v>28</v>
      </c>
      <c r="F834" s="80">
        <f>IF(Table2[[#This Row],[M5B]]="",Table2[[#This Row],[M5B_h]],SUM(Table2[[#This Row],[M5B_h]],Table2[[#This Row],[M5B]]))</f>
        <v>2</v>
      </c>
      <c r="H834" s="13" t="str">
        <f>IF(Table2[[#This Row],[M1A]]="","",Table2[[#This Row],[M1A]]-Table2[[#This Row],[AWAL]])</f>
        <v/>
      </c>
      <c r="J834" s="13" t="str">
        <f>IF(Table2[[#This Row],[M2A]]="","",SUM(Table2[[#This Row],[M2A]]-Table2[[#This Row],[M2B_h]]))</f>
        <v/>
      </c>
      <c r="L834" s="13" t="str">
        <f>IF(Table2[[#This Row],[M3A]]="","",SUM(Table2[[#This Row],[M3A]]-Table2[[#This Row],[M3B_h]]))</f>
        <v/>
      </c>
      <c r="N834" s="13" t="str">
        <f>IF(Table2[[#This Row],[M4A]]="","",SUM(Table2[[#This Row],[M4A]]-Table2[[#This Row],[M4B_h]]))</f>
        <v/>
      </c>
      <c r="O834" s="15"/>
      <c r="P834" s="15" t="str">
        <f>IF(Table2[[#This Row],[M5A]]="","",SUM(Table2[[#This Row],[M5A]]-Table2[[#This Row],[M5B_h]]))</f>
        <v/>
      </c>
      <c r="Q834" s="15">
        <f>SUM(Table2[[#This Row],[AWAL]],Table2[[#This Row],[M1B]])</f>
        <v>2</v>
      </c>
      <c r="R834" s="15">
        <f>SUM(Table2[[#This Row],[M2B]],Table2[[#This Row],[M2B_h]])</f>
        <v>2</v>
      </c>
      <c r="S834" s="15">
        <f>SUM(Table2[[#This Row],[M3B]],Table2[[#This Row],[M3B_h]])</f>
        <v>2</v>
      </c>
      <c r="T834" s="15">
        <f>SUM(Table2[[#This Row],[M4B]],Table2[[#This Row],[M4B_h]])</f>
        <v>2</v>
      </c>
    </row>
    <row r="835" spans="1:20">
      <c r="A835" s="12">
        <f>IF(Table2[[#This Row],[TT]]&lt;1,"",COUNT($A$2:$A834)+1)</f>
        <v>645</v>
      </c>
      <c r="B835" s="12" t="str">
        <f>LOWER(SUBSTITUTE(SUBSTITUTE(SUBSTITUTE(SUBSTITUTE(SUBSTITUTE(SUBSTITUTE(SUBSTITUTE(SUBSTITUTE(Table2[[#This Row],[NAMA BARANG]]," ",""),"""",""),"-",""),"/",""),"(",""),")",""),"&amp;",""),",",""))</f>
        <v>clearholdermetalch860a4</v>
      </c>
      <c r="C835" s="25" t="s">
        <v>785</v>
      </c>
      <c r="D835" s="26">
        <v>40</v>
      </c>
      <c r="E835" s="26" t="s">
        <v>28</v>
      </c>
      <c r="F835" s="80">
        <f>IF(Table2[[#This Row],[M5B]]="",Table2[[#This Row],[M5B_h]],SUM(Table2[[#This Row],[M5B_h]],Table2[[#This Row],[M5B]]))</f>
        <v>40</v>
      </c>
      <c r="H835" s="13" t="str">
        <f>IF(Table2[[#This Row],[M1A]]="","",Table2[[#This Row],[M1A]]-Table2[[#This Row],[AWAL]])</f>
        <v/>
      </c>
      <c r="J835" s="13" t="str">
        <f>IF(Table2[[#This Row],[M2A]]="","",SUM(Table2[[#This Row],[M2A]]-Table2[[#This Row],[M2B_h]]))</f>
        <v/>
      </c>
      <c r="L835" s="13" t="str">
        <f>IF(Table2[[#This Row],[M3A]]="","",SUM(Table2[[#This Row],[M3A]]-Table2[[#This Row],[M3B_h]]))</f>
        <v/>
      </c>
      <c r="N835" s="13" t="str">
        <f>IF(Table2[[#This Row],[M4A]]="","",SUM(Table2[[#This Row],[M4A]]-Table2[[#This Row],[M4B_h]]))</f>
        <v/>
      </c>
      <c r="O835" s="15"/>
      <c r="P835" s="15" t="str">
        <f>IF(Table2[[#This Row],[M5A]]="","",SUM(Table2[[#This Row],[M5A]]-Table2[[#This Row],[M5B_h]]))</f>
        <v/>
      </c>
      <c r="Q835" s="15">
        <f>SUM(Table2[[#This Row],[AWAL]],Table2[[#This Row],[M1B]])</f>
        <v>40</v>
      </c>
      <c r="R835" s="15">
        <f>SUM(Table2[[#This Row],[M2B]],Table2[[#This Row],[M2B_h]])</f>
        <v>40</v>
      </c>
      <c r="S835" s="15">
        <f>SUM(Table2[[#This Row],[M3B]],Table2[[#This Row],[M3B_h]])</f>
        <v>40</v>
      </c>
      <c r="T835" s="15">
        <f>SUM(Table2[[#This Row],[M4B]],Table2[[#This Row],[M4B_h]])</f>
        <v>40</v>
      </c>
    </row>
    <row r="836" spans="1:20">
      <c r="A836" s="12">
        <f>IF(Table2[[#This Row],[TT]]&lt;1,"",COUNT($A$2:$A835)+1)</f>
        <v>646</v>
      </c>
      <c r="B836" s="12" t="str">
        <f>LOWER(SUBSTITUTE(SUBSTITUTE(SUBSTITUTE(SUBSTITUTE(SUBSTITUTE(SUBSTITUTE(SUBSTITUTE(SUBSTITUTE(Table2[[#This Row],[NAMA BARANG]]," ",""),"""",""),"-",""),"/",""),"(",""),")",""),"&amp;",""),",",""))</f>
        <v>clearholdersnowpeak20lbrunguhjpinkorange</v>
      </c>
      <c r="C836" s="18" t="s">
        <v>786</v>
      </c>
      <c r="D836" s="19">
        <v>1</v>
      </c>
      <c r="E836" s="19" t="s">
        <v>52</v>
      </c>
      <c r="F836" s="80">
        <f>IF(Table2[[#This Row],[M5B]]="",Table2[[#This Row],[M5B_h]],SUM(Table2[[#This Row],[M5B_h]],Table2[[#This Row],[M5B]]))</f>
        <v>1</v>
      </c>
      <c r="H836" s="13" t="str">
        <f>IF(Table2[[#This Row],[M1A]]="","",Table2[[#This Row],[M1A]]-Table2[[#This Row],[AWAL]])</f>
        <v/>
      </c>
      <c r="J836" s="13" t="str">
        <f>IF(Table2[[#This Row],[M2A]]="","",SUM(Table2[[#This Row],[M2A]]-Table2[[#This Row],[M2B_h]]))</f>
        <v/>
      </c>
      <c r="L836" s="13" t="str">
        <f>IF(Table2[[#This Row],[M3A]]="","",SUM(Table2[[#This Row],[M3A]]-Table2[[#This Row],[M3B_h]]))</f>
        <v/>
      </c>
      <c r="N836" s="13" t="str">
        <f>IF(Table2[[#This Row],[M4A]]="","",SUM(Table2[[#This Row],[M4A]]-Table2[[#This Row],[M4B_h]]))</f>
        <v/>
      </c>
      <c r="O836" s="15"/>
      <c r="P836" s="15" t="str">
        <f>IF(Table2[[#This Row],[M5A]]="","",SUM(Table2[[#This Row],[M5A]]-Table2[[#This Row],[M5B_h]]))</f>
        <v/>
      </c>
      <c r="Q836" s="15">
        <f>SUM(Table2[[#This Row],[AWAL]],Table2[[#This Row],[M1B]])</f>
        <v>1</v>
      </c>
      <c r="R836" s="15">
        <f>SUM(Table2[[#This Row],[M2B]],Table2[[#This Row],[M2B_h]])</f>
        <v>1</v>
      </c>
      <c r="S836" s="15">
        <f>SUM(Table2[[#This Row],[M3B]],Table2[[#This Row],[M3B_h]])</f>
        <v>1</v>
      </c>
      <c r="T836" s="15">
        <f>SUM(Table2[[#This Row],[M4B]],Table2[[#This Row],[M4B_h]])</f>
        <v>1</v>
      </c>
    </row>
    <row r="837" spans="1:20">
      <c r="A837" s="12">
        <f>IF(Table2[[#This Row],[TT]]&lt;1,"",COUNT($A$2:$A836)+1)</f>
        <v>647</v>
      </c>
      <c r="B837" s="12" t="str">
        <f>LOWER(SUBSTITUTE(SUBSTITUTE(SUBSTITUTE(SUBSTITUTE(SUBSTITUTE(SUBSTITUTE(SUBSTITUTE(SUBSTITUTE(Table2[[#This Row],[NAMA BARANG]]," ",""),"""",""),"-",""),"/",""),"(",""),")",""),"&amp;",""),",",""))</f>
        <v>clearholdertizob2hj1</v>
      </c>
      <c r="C837" s="18" t="s">
        <v>787</v>
      </c>
      <c r="D837" s="19">
        <v>3</v>
      </c>
      <c r="E837" s="19" t="s">
        <v>58</v>
      </c>
      <c r="F837" s="80">
        <f>IF(Table2[[#This Row],[M5B]]="",Table2[[#This Row],[M5B_h]],SUM(Table2[[#This Row],[M5B_h]],Table2[[#This Row],[M5B]]))</f>
        <v>3</v>
      </c>
      <c r="H837" s="13" t="str">
        <f>IF(Table2[[#This Row],[M1A]]="","",Table2[[#This Row],[M1A]]-Table2[[#This Row],[AWAL]])</f>
        <v/>
      </c>
      <c r="J837" s="13" t="str">
        <f>IF(Table2[[#This Row],[M2A]]="","",SUM(Table2[[#This Row],[M2A]]-Table2[[#This Row],[M2B_h]]))</f>
        <v/>
      </c>
      <c r="L837" s="13" t="str">
        <f>IF(Table2[[#This Row],[M3A]]="","",SUM(Table2[[#This Row],[M3A]]-Table2[[#This Row],[M3B_h]]))</f>
        <v/>
      </c>
      <c r="N837" s="13" t="str">
        <f>IF(Table2[[#This Row],[M4A]]="","",SUM(Table2[[#This Row],[M4A]]-Table2[[#This Row],[M4B_h]]))</f>
        <v/>
      </c>
      <c r="O837" s="15"/>
      <c r="P837" s="15" t="str">
        <f>IF(Table2[[#This Row],[M5A]]="","",SUM(Table2[[#This Row],[M5A]]-Table2[[#This Row],[M5B_h]]))</f>
        <v/>
      </c>
      <c r="Q837" s="15">
        <f>SUM(Table2[[#This Row],[AWAL]],Table2[[#This Row],[M1B]])</f>
        <v>3</v>
      </c>
      <c r="R837" s="15">
        <f>SUM(Table2[[#This Row],[M2B]],Table2[[#This Row],[M2B_h]])</f>
        <v>3</v>
      </c>
      <c r="S837" s="15">
        <f>SUM(Table2[[#This Row],[M3B]],Table2[[#This Row],[M3B_h]])</f>
        <v>3</v>
      </c>
      <c r="T837" s="15">
        <f>SUM(Table2[[#This Row],[M4B]],Table2[[#This Row],[M4B_h]])</f>
        <v>3</v>
      </c>
    </row>
    <row r="838" spans="1:20">
      <c r="A838" s="12">
        <f>IF(Table2[[#This Row],[TT]]&lt;1,"",COUNT($A$2:$A837)+1)</f>
        <v>648</v>
      </c>
      <c r="B838" s="12" t="str">
        <f>LOWER(SUBSTITUTE(SUBSTITUTE(SUBSTITUTE(SUBSTITUTE(SUBSTITUTE(SUBSTITUTE(SUBSTITUTE(SUBSTITUTE(Table2[[#This Row],[NAMA BARANG]]," ",""),"""",""),"-",""),"/",""),"(",""),")",""),"&amp;",""),",",""))</f>
        <v>clearholdervtechvtf20kht1hj4</v>
      </c>
      <c r="C838" s="18" t="s">
        <v>788</v>
      </c>
      <c r="D838" s="19">
        <v>5</v>
      </c>
      <c r="E838" s="19" t="s">
        <v>39</v>
      </c>
      <c r="F838" s="80">
        <f>IF(Table2[[#This Row],[M5B]]="",Table2[[#This Row],[M5B_h]],SUM(Table2[[#This Row],[M5B_h]],Table2[[#This Row],[M5B]]))</f>
        <v>5</v>
      </c>
      <c r="H838" s="13" t="str">
        <f>IF(Table2[[#This Row],[M1A]]="","",Table2[[#This Row],[M1A]]-Table2[[#This Row],[AWAL]])</f>
        <v/>
      </c>
      <c r="J838" s="13" t="str">
        <f>IF(Table2[[#This Row],[M2A]]="","",SUM(Table2[[#This Row],[M2A]]-Table2[[#This Row],[M2B_h]]))</f>
        <v/>
      </c>
      <c r="L838" s="13" t="str">
        <f>IF(Table2[[#This Row],[M3A]]="","",SUM(Table2[[#This Row],[M3A]]-Table2[[#This Row],[M3B_h]]))</f>
        <v/>
      </c>
      <c r="N838" s="13" t="str">
        <f>IF(Table2[[#This Row],[M4A]]="","",SUM(Table2[[#This Row],[M4A]]-Table2[[#This Row],[M4B_h]]))</f>
        <v/>
      </c>
      <c r="O838" s="15"/>
      <c r="P838" s="15" t="str">
        <f>IF(Table2[[#This Row],[M5A]]="","",SUM(Table2[[#This Row],[M5A]]-Table2[[#This Row],[M5B_h]]))</f>
        <v/>
      </c>
      <c r="Q838" s="15">
        <f>SUM(Table2[[#This Row],[AWAL]],Table2[[#This Row],[M1B]])</f>
        <v>5</v>
      </c>
      <c r="R838" s="15">
        <f>SUM(Table2[[#This Row],[M2B]],Table2[[#This Row],[M2B_h]])</f>
        <v>5</v>
      </c>
      <c r="S838" s="15">
        <f>SUM(Table2[[#This Row],[M3B]],Table2[[#This Row],[M3B_h]])</f>
        <v>5</v>
      </c>
      <c r="T838" s="15">
        <f>SUM(Table2[[#This Row],[M4B]],Table2[[#This Row],[M4B_h]])</f>
        <v>5</v>
      </c>
    </row>
    <row r="839" spans="1:20">
      <c r="A839" s="12">
        <f>IF(Table2[[#This Row],[TT]]&lt;1,"",COUNT($A$2:$A838)+1)</f>
        <v>649</v>
      </c>
      <c r="B839" s="12" t="str">
        <f>LOWER(SUBSTITUTE(SUBSTITUTE(SUBSTITUTE(SUBSTITUTE(SUBSTITUTE(SUBSTITUTE(SUBSTITUTE(SUBSTITUTE(Table2[[#This Row],[NAMA BARANG]]," ",""),"""",""),"-",""),"/",""),"(",""),")",""),"&amp;",""),",",""))</f>
        <v>clipboard303clipbesar</v>
      </c>
      <c r="C839" s="18" t="s">
        <v>789</v>
      </c>
      <c r="D839" s="19">
        <v>3</v>
      </c>
      <c r="E839" s="19" t="s">
        <v>790</v>
      </c>
      <c r="F839" s="80">
        <f>IF(Table2[[#This Row],[M5B]]="",Table2[[#This Row],[M5B_h]],SUM(Table2[[#This Row],[M5B_h]],Table2[[#This Row],[M5B]]))</f>
        <v>1</v>
      </c>
      <c r="H839" s="13" t="str">
        <f>IF(Table2[[#This Row],[M1A]]="","",Table2[[#This Row],[M1A]]-Table2[[#This Row],[AWAL]])</f>
        <v/>
      </c>
      <c r="J839" s="13" t="str">
        <f>IF(Table2[[#This Row],[M2A]]="","",SUM(Table2[[#This Row],[M2A]]-Table2[[#This Row],[M2B_h]]))</f>
        <v/>
      </c>
      <c r="K839" s="13">
        <v>1</v>
      </c>
      <c r="L839" s="13">
        <f>IF(Table2[[#This Row],[M3A]]="","",SUM(Table2[[#This Row],[M3A]]-Table2[[#This Row],[M3B_h]]))</f>
        <v>-2</v>
      </c>
      <c r="N839" s="13" t="str">
        <f>IF(Table2[[#This Row],[M4A]]="","",SUM(Table2[[#This Row],[M4A]]-Table2[[#This Row],[M4B_h]]))</f>
        <v/>
      </c>
      <c r="O839" s="15"/>
      <c r="P839" s="15" t="str">
        <f>IF(Table2[[#This Row],[M5A]]="","",SUM(Table2[[#This Row],[M5A]]-Table2[[#This Row],[M5B_h]]))</f>
        <v/>
      </c>
      <c r="Q839" s="15">
        <f>SUM(Table2[[#This Row],[AWAL]],Table2[[#This Row],[M1B]])</f>
        <v>3</v>
      </c>
      <c r="R839" s="15">
        <f>SUM(Table2[[#This Row],[M2B]],Table2[[#This Row],[M2B_h]])</f>
        <v>3</v>
      </c>
      <c r="S839" s="15">
        <f>SUM(Table2[[#This Row],[M3B]],Table2[[#This Row],[M3B_h]])</f>
        <v>1</v>
      </c>
      <c r="T839" s="15">
        <f>SUM(Table2[[#This Row],[M4B]],Table2[[#This Row],[M4B_h]])</f>
        <v>1</v>
      </c>
    </row>
    <row r="840" spans="1:20">
      <c r="A840" s="12">
        <f>IF(Table2[[#This Row],[TT]]&lt;1,"",COUNT($A$2:$A839)+1)</f>
        <v>650</v>
      </c>
      <c r="B840" s="12" t="str">
        <f>LOWER(SUBSTITUTE(SUBSTITUTE(SUBSTITUTE(SUBSTITUTE(SUBSTITUTE(SUBSTITUTE(SUBSTITUTE(SUBSTITUTE(Table2[[#This Row],[NAMA BARANG]]," ",""),"""",""),"-",""),"/",""),"(",""),")",""),"&amp;",""),",",""))</f>
        <v>clipboard307sworrykecil</v>
      </c>
      <c r="C840" s="18" t="s">
        <v>791</v>
      </c>
      <c r="D840" s="19">
        <v>1</v>
      </c>
      <c r="E840" s="19" t="s">
        <v>66</v>
      </c>
      <c r="F840" s="80">
        <f>IF(Table2[[#This Row],[M5B]]="",Table2[[#This Row],[M5B_h]],SUM(Table2[[#This Row],[M5B_h]],Table2[[#This Row],[M5B]]))</f>
        <v>1</v>
      </c>
      <c r="H840" s="13" t="str">
        <f>IF(Table2[[#This Row],[M1A]]="","",Table2[[#This Row],[M1A]]-Table2[[#This Row],[AWAL]])</f>
        <v/>
      </c>
      <c r="J840" s="13" t="str">
        <f>IF(Table2[[#This Row],[M2A]]="","",SUM(Table2[[#This Row],[M2A]]-Table2[[#This Row],[M2B_h]]))</f>
        <v/>
      </c>
      <c r="L840" s="13" t="str">
        <f>IF(Table2[[#This Row],[M3A]]="","",SUM(Table2[[#This Row],[M3A]]-Table2[[#This Row],[M3B_h]]))</f>
        <v/>
      </c>
      <c r="N840" s="13" t="str">
        <f>IF(Table2[[#This Row],[M4A]]="","",SUM(Table2[[#This Row],[M4A]]-Table2[[#This Row],[M4B_h]]))</f>
        <v/>
      </c>
      <c r="O840" s="15"/>
      <c r="P840" s="15" t="str">
        <f>IF(Table2[[#This Row],[M5A]]="","",SUM(Table2[[#This Row],[M5A]]-Table2[[#This Row],[M5B_h]]))</f>
        <v/>
      </c>
      <c r="Q840" s="15">
        <f>SUM(Table2[[#This Row],[AWAL]],Table2[[#This Row],[M1B]])</f>
        <v>1</v>
      </c>
      <c r="R840" s="15">
        <f>SUM(Table2[[#This Row],[M2B]],Table2[[#This Row],[M2B_h]])</f>
        <v>1</v>
      </c>
      <c r="S840" s="15">
        <f>SUM(Table2[[#This Row],[M3B]],Table2[[#This Row],[M3B_h]])</f>
        <v>1</v>
      </c>
      <c r="T840" s="15">
        <f>SUM(Table2[[#This Row],[M4B]],Table2[[#This Row],[M4B_h]])</f>
        <v>1</v>
      </c>
    </row>
    <row r="841" spans="1:20">
      <c r="A841" s="14" t="str">
        <f>IF(Table2[[#This Row],[TT]]&lt;1,"",COUNT($A$2:$A840)+1)</f>
        <v/>
      </c>
      <c r="B841" s="14" t="str">
        <f>LOWER(SUBSTITUTE(SUBSTITUTE(SUBSTITUTE(SUBSTITUTE(SUBSTITUTE(SUBSTITUTE(SUBSTITUTE(SUBSTITUTE(Table2[[#This Row],[NAMA BARANG]]," ",""),"""",""),"-",""),"/",""),"(",""),")",""),"&amp;",""),",",""))</f>
        <v>clipboard6688trkoala</v>
      </c>
      <c r="C841" s="17" t="s">
        <v>3002</v>
      </c>
      <c r="D841" s="19">
        <v>11</v>
      </c>
      <c r="E841" s="29" t="s">
        <v>2534</v>
      </c>
      <c r="F841" s="80">
        <f>IF(Table2[[#This Row],[M5B]]="",Table2[[#This Row],[M5B_h]],SUM(Table2[[#This Row],[M5B_h]],Table2[[#This Row],[M5B]]))</f>
        <v>0</v>
      </c>
      <c r="H841" s="15" t="str">
        <f>IF(Table2[[#This Row],[M1A]]="","",Table2[[#This Row],[M1A]]-Table2[[#This Row],[AWAL]])</f>
        <v/>
      </c>
      <c r="I841" s="13">
        <v>6</v>
      </c>
      <c r="J841" s="15">
        <f>IF(Table2[[#This Row],[M2A]]="","",SUM(Table2[[#This Row],[M2A]]-Table2[[#This Row],[M2B_h]]))</f>
        <v>-5</v>
      </c>
      <c r="K841" s="13">
        <v>0</v>
      </c>
      <c r="L841" s="15">
        <f>IF(Table2[[#This Row],[M3A]]="","",SUM(Table2[[#This Row],[M3A]]-Table2[[#This Row],[M3B_h]]))</f>
        <v>-6</v>
      </c>
      <c r="N841" s="15" t="str">
        <f>IF(Table2[[#This Row],[M4A]]="","",SUM(Table2[[#This Row],[M4A]]-Table2[[#This Row],[M4B_h]]))</f>
        <v/>
      </c>
      <c r="O841" s="15"/>
      <c r="P841" s="15" t="str">
        <f>IF(Table2[[#This Row],[M5A]]="","",SUM(Table2[[#This Row],[M5A]]-Table2[[#This Row],[M5B_h]]))</f>
        <v/>
      </c>
      <c r="Q841" s="15">
        <f>SUM(Table2[[#This Row],[AWAL]],Table2[[#This Row],[M1B]])</f>
        <v>11</v>
      </c>
      <c r="R841" s="15">
        <f>SUM(Table2[[#This Row],[M2B]],Table2[[#This Row],[M2B_h]])</f>
        <v>6</v>
      </c>
      <c r="S841" s="15">
        <f>SUM(Table2[[#This Row],[M3B]],Table2[[#This Row],[M3B_h]])</f>
        <v>0</v>
      </c>
      <c r="T841" s="15">
        <f>SUM(Table2[[#This Row],[M4B]],Table2[[#This Row],[M4B_h]])</f>
        <v>0</v>
      </c>
    </row>
    <row r="842" spans="1:20">
      <c r="A842" s="12">
        <f>IF(Table2[[#This Row],[TT]]&lt;1,"",COUNT($A$2:$A841)+1)</f>
        <v>651</v>
      </c>
      <c r="B842" s="12" t="str">
        <f>LOWER(SUBSTITUTE(SUBSTITUTE(SUBSTITUTE(SUBSTITUTE(SUBSTITUTE(SUBSTITUTE(SUBSTITUTE(SUBSTITUTE(Table2[[#This Row],[NAMA BARANG]]," ",""),"""",""),"-",""),"/",""),"(",""),")",""),"&amp;",""),",",""))</f>
        <v>clipboardfancybbbarbie</v>
      </c>
      <c r="C842" s="18" t="s">
        <v>792</v>
      </c>
      <c r="D842" s="19">
        <v>1</v>
      </c>
      <c r="E842" s="19" t="s">
        <v>88</v>
      </c>
      <c r="F842" s="80">
        <f>IF(Table2[[#This Row],[M5B]]="",Table2[[#This Row],[M5B_h]],SUM(Table2[[#This Row],[M5B_h]],Table2[[#This Row],[M5B]]))</f>
        <v>1</v>
      </c>
      <c r="H842" s="13" t="str">
        <f>IF(Table2[[#This Row],[M1A]]="","",Table2[[#This Row],[M1A]]-Table2[[#This Row],[AWAL]])</f>
        <v/>
      </c>
      <c r="J842" s="13" t="str">
        <f>IF(Table2[[#This Row],[M2A]]="","",SUM(Table2[[#This Row],[M2A]]-Table2[[#This Row],[M2B_h]]))</f>
        <v/>
      </c>
      <c r="L842" s="13" t="str">
        <f>IF(Table2[[#This Row],[M3A]]="","",SUM(Table2[[#This Row],[M3A]]-Table2[[#This Row],[M3B_h]]))</f>
        <v/>
      </c>
      <c r="N842" s="13" t="str">
        <f>IF(Table2[[#This Row],[M4A]]="","",SUM(Table2[[#This Row],[M4A]]-Table2[[#This Row],[M4B_h]]))</f>
        <v/>
      </c>
      <c r="O842" s="15"/>
      <c r="P842" s="15" t="str">
        <f>IF(Table2[[#This Row],[M5A]]="","",SUM(Table2[[#This Row],[M5A]]-Table2[[#This Row],[M5B_h]]))</f>
        <v/>
      </c>
      <c r="Q842" s="15">
        <f>SUM(Table2[[#This Row],[AWAL]],Table2[[#This Row],[M1B]])</f>
        <v>1</v>
      </c>
      <c r="R842" s="15">
        <f>SUM(Table2[[#This Row],[M2B]],Table2[[#This Row],[M2B_h]])</f>
        <v>1</v>
      </c>
      <c r="S842" s="15">
        <f>SUM(Table2[[#This Row],[M3B]],Table2[[#This Row],[M3B_h]])</f>
        <v>1</v>
      </c>
      <c r="T842" s="15">
        <f>SUM(Table2[[#This Row],[M4B]],Table2[[#This Row],[M4B_h]])</f>
        <v>1</v>
      </c>
    </row>
    <row r="843" spans="1:20">
      <c r="A843" s="12">
        <f>IF(Table2[[#This Row],[TT]]&lt;1,"",COUNT($A$2:$A842)+1)</f>
        <v>652</v>
      </c>
      <c r="B843" s="12" t="str">
        <f>LOWER(SUBSTITUTE(SUBSTITUTE(SUBSTITUTE(SUBSTITUTE(SUBSTITUTE(SUBSTITUTE(SUBSTITUTE(SUBSTITUTE(Table2[[#This Row],[NAMA BARANG]]," ",""),"""",""),"-",""),"/",""),"(",""),")",""),"&amp;",""),",",""))</f>
        <v>clipboardfancydisneyholo</v>
      </c>
      <c r="C843" s="18" t="s">
        <v>793</v>
      </c>
      <c r="D843" s="19">
        <v>1</v>
      </c>
      <c r="E843" s="19" t="s">
        <v>88</v>
      </c>
      <c r="F843" s="80">
        <f>IF(Table2[[#This Row],[M5B]]="",Table2[[#This Row],[M5B_h]],SUM(Table2[[#This Row],[M5B_h]],Table2[[#This Row],[M5B]]))</f>
        <v>1</v>
      </c>
      <c r="H843" s="13" t="str">
        <f>IF(Table2[[#This Row],[M1A]]="","",Table2[[#This Row],[M1A]]-Table2[[#This Row],[AWAL]])</f>
        <v/>
      </c>
      <c r="J843" s="13" t="str">
        <f>IF(Table2[[#This Row],[M2A]]="","",SUM(Table2[[#This Row],[M2A]]-Table2[[#This Row],[M2B_h]]))</f>
        <v/>
      </c>
      <c r="L843" s="13" t="str">
        <f>IF(Table2[[#This Row],[M3A]]="","",SUM(Table2[[#This Row],[M3A]]-Table2[[#This Row],[M3B_h]]))</f>
        <v/>
      </c>
      <c r="N843" s="13" t="str">
        <f>IF(Table2[[#This Row],[M4A]]="","",SUM(Table2[[#This Row],[M4A]]-Table2[[#This Row],[M4B_h]]))</f>
        <v/>
      </c>
      <c r="O843" s="15"/>
      <c r="P843" s="15" t="str">
        <f>IF(Table2[[#This Row],[M5A]]="","",SUM(Table2[[#This Row],[M5A]]-Table2[[#This Row],[M5B_h]]))</f>
        <v/>
      </c>
      <c r="Q843" s="15">
        <f>SUM(Table2[[#This Row],[AWAL]],Table2[[#This Row],[M1B]])</f>
        <v>1</v>
      </c>
      <c r="R843" s="15">
        <f>SUM(Table2[[#This Row],[M2B]],Table2[[#This Row],[M2B_h]])</f>
        <v>1</v>
      </c>
      <c r="S843" s="15">
        <f>SUM(Table2[[#This Row],[M3B]],Table2[[#This Row],[M3B_h]])</f>
        <v>1</v>
      </c>
      <c r="T843" s="15">
        <f>SUM(Table2[[#This Row],[M4B]],Table2[[#This Row],[M4B_h]])</f>
        <v>1</v>
      </c>
    </row>
    <row r="844" spans="1:20">
      <c r="A844" s="12">
        <f>IF(Table2[[#This Row],[TT]]&lt;1,"",COUNT($A$2:$A843)+1)</f>
        <v>653</v>
      </c>
      <c r="B844" s="12" t="str">
        <f>LOWER(SUBSTITUTE(SUBSTITUTE(SUBSTITUTE(SUBSTITUTE(SUBSTITUTE(SUBSTITUTE(SUBSTITUTE(SUBSTITUTE(Table2[[#This Row],[NAMA BARANG]]," ",""),"""",""),"-",""),"/",""),"(",""),")",""),"&amp;",""),",",""))</f>
        <v>clipboardfancyloveholo</v>
      </c>
      <c r="C844" s="18" t="s">
        <v>794</v>
      </c>
      <c r="D844" s="19">
        <v>4</v>
      </c>
      <c r="E844" s="19" t="s">
        <v>88</v>
      </c>
      <c r="F844" s="80">
        <f>IF(Table2[[#This Row],[M5B]]="",Table2[[#This Row],[M5B_h]],SUM(Table2[[#This Row],[M5B_h]],Table2[[#This Row],[M5B]]))</f>
        <v>4</v>
      </c>
      <c r="H844" s="13" t="str">
        <f>IF(Table2[[#This Row],[M1A]]="","",Table2[[#This Row],[M1A]]-Table2[[#This Row],[AWAL]])</f>
        <v/>
      </c>
      <c r="J844" s="13" t="str">
        <f>IF(Table2[[#This Row],[M2A]]="","",SUM(Table2[[#This Row],[M2A]]-Table2[[#This Row],[M2B_h]]))</f>
        <v/>
      </c>
      <c r="L844" s="13" t="str">
        <f>IF(Table2[[#This Row],[M3A]]="","",SUM(Table2[[#This Row],[M3A]]-Table2[[#This Row],[M3B_h]]))</f>
        <v/>
      </c>
      <c r="N844" s="13" t="str">
        <f>IF(Table2[[#This Row],[M4A]]="","",SUM(Table2[[#This Row],[M4A]]-Table2[[#This Row],[M4B_h]]))</f>
        <v/>
      </c>
      <c r="O844" s="15"/>
      <c r="P844" s="15" t="str">
        <f>IF(Table2[[#This Row],[M5A]]="","",SUM(Table2[[#This Row],[M5A]]-Table2[[#This Row],[M5B_h]]))</f>
        <v/>
      </c>
      <c r="Q844" s="15">
        <f>SUM(Table2[[#This Row],[AWAL]],Table2[[#This Row],[M1B]])</f>
        <v>4</v>
      </c>
      <c r="R844" s="15">
        <f>SUM(Table2[[#This Row],[M2B]],Table2[[#This Row],[M2B_h]])</f>
        <v>4</v>
      </c>
      <c r="S844" s="15">
        <f>SUM(Table2[[#This Row],[M3B]],Table2[[#This Row],[M3B_h]])</f>
        <v>4</v>
      </c>
      <c r="T844" s="15">
        <f>SUM(Table2[[#This Row],[M4B]],Table2[[#This Row],[M4B_h]])</f>
        <v>4</v>
      </c>
    </row>
    <row r="845" spans="1:20">
      <c r="A845" s="12">
        <f>IF(Table2[[#This Row],[TT]]&lt;1,"",COUNT($A$2:$A844)+1)</f>
        <v>654</v>
      </c>
      <c r="B845" s="12" t="str">
        <f>LOWER(SUBSTITUTE(SUBSTITUTE(SUBSTITUTE(SUBSTITUTE(SUBSTITUTE(SUBSTITUTE(SUBSTITUTE(SUBSTITUTE(Table2[[#This Row],[NAMA BARANG]]," ",""),"""",""),"-",""),"/",""),"(",""),")",""),"&amp;",""),",",""))</f>
        <v>clipboardfancymikagalaxy</v>
      </c>
      <c r="C845" s="18" t="s">
        <v>795</v>
      </c>
      <c r="D845" s="19">
        <v>10</v>
      </c>
      <c r="E845" s="19" t="s">
        <v>88</v>
      </c>
      <c r="F845" s="80">
        <f>IF(Table2[[#This Row],[M5B]]="",Table2[[#This Row],[M5B_h]],SUM(Table2[[#This Row],[M5B_h]],Table2[[#This Row],[M5B]]))</f>
        <v>10</v>
      </c>
      <c r="H845" s="13" t="str">
        <f>IF(Table2[[#This Row],[M1A]]="","",Table2[[#This Row],[M1A]]-Table2[[#This Row],[AWAL]])</f>
        <v/>
      </c>
      <c r="J845" s="13" t="str">
        <f>IF(Table2[[#This Row],[M2A]]="","",SUM(Table2[[#This Row],[M2A]]-Table2[[#This Row],[M2B_h]]))</f>
        <v/>
      </c>
      <c r="L845" s="13" t="str">
        <f>IF(Table2[[#This Row],[M3A]]="","",SUM(Table2[[#This Row],[M3A]]-Table2[[#This Row],[M3B_h]]))</f>
        <v/>
      </c>
      <c r="N845" s="13" t="str">
        <f>IF(Table2[[#This Row],[M4A]]="","",SUM(Table2[[#This Row],[M4A]]-Table2[[#This Row],[M4B_h]]))</f>
        <v/>
      </c>
      <c r="O845" s="15"/>
      <c r="P845" s="15" t="str">
        <f>IF(Table2[[#This Row],[M5A]]="","",SUM(Table2[[#This Row],[M5A]]-Table2[[#This Row],[M5B_h]]))</f>
        <v/>
      </c>
      <c r="Q845" s="15">
        <f>SUM(Table2[[#This Row],[AWAL]],Table2[[#This Row],[M1B]])</f>
        <v>10</v>
      </c>
      <c r="R845" s="15">
        <f>SUM(Table2[[#This Row],[M2B]],Table2[[#This Row],[M2B_h]])</f>
        <v>10</v>
      </c>
      <c r="S845" s="15">
        <f>SUM(Table2[[#This Row],[M3B]],Table2[[#This Row],[M3B_h]])</f>
        <v>10</v>
      </c>
      <c r="T845" s="15">
        <f>SUM(Table2[[#This Row],[M4B]],Table2[[#This Row],[M4B_h]])</f>
        <v>10</v>
      </c>
    </row>
    <row r="846" spans="1:20">
      <c r="A846" s="12">
        <f>IF(Table2[[#This Row],[TT]]&lt;1,"",COUNT($A$2:$A845)+1)</f>
        <v>655</v>
      </c>
      <c r="B846" s="12" t="str">
        <f>LOWER(SUBSTITUTE(SUBSTITUTE(SUBSTITUTE(SUBSTITUTE(SUBSTITUTE(SUBSTITUTE(SUBSTITUTE(SUBSTITUTE(Table2[[#This Row],[NAMA BARANG]]," ",""),"""",""),"-",""),"/",""),"(",""),")",""),"&amp;",""),",",""))</f>
        <v>clipboardfancyms168smart</v>
      </c>
      <c r="C846" s="18" t="s">
        <v>796</v>
      </c>
      <c r="D846" s="19">
        <v>2</v>
      </c>
      <c r="E846" s="19" t="s">
        <v>797</v>
      </c>
      <c r="F846" s="80">
        <f>IF(Table2[[#This Row],[M5B]]="",Table2[[#This Row],[M5B_h]],SUM(Table2[[#This Row],[M5B_h]],Table2[[#This Row],[M5B]]))</f>
        <v>2</v>
      </c>
      <c r="H846" s="13" t="str">
        <f>IF(Table2[[#This Row],[M1A]]="","",Table2[[#This Row],[M1A]]-Table2[[#This Row],[AWAL]])</f>
        <v/>
      </c>
      <c r="J846" s="13" t="str">
        <f>IF(Table2[[#This Row],[M2A]]="","",SUM(Table2[[#This Row],[M2A]]-Table2[[#This Row],[M2B_h]]))</f>
        <v/>
      </c>
      <c r="L846" s="13" t="str">
        <f>IF(Table2[[#This Row],[M3A]]="","",SUM(Table2[[#This Row],[M3A]]-Table2[[#This Row],[M3B_h]]))</f>
        <v/>
      </c>
      <c r="N846" s="13" t="str">
        <f>IF(Table2[[#This Row],[M4A]]="","",SUM(Table2[[#This Row],[M4A]]-Table2[[#This Row],[M4B_h]]))</f>
        <v/>
      </c>
      <c r="O846" s="15"/>
      <c r="P846" s="15" t="str">
        <f>IF(Table2[[#This Row],[M5A]]="","",SUM(Table2[[#This Row],[M5A]]-Table2[[#This Row],[M5B_h]]))</f>
        <v/>
      </c>
      <c r="Q846" s="15">
        <f>SUM(Table2[[#This Row],[AWAL]],Table2[[#This Row],[M1B]])</f>
        <v>2</v>
      </c>
      <c r="R846" s="15">
        <f>SUM(Table2[[#This Row],[M2B]],Table2[[#This Row],[M2B_h]])</f>
        <v>2</v>
      </c>
      <c r="S846" s="15">
        <f>SUM(Table2[[#This Row],[M3B]],Table2[[#This Row],[M3B_h]])</f>
        <v>2</v>
      </c>
      <c r="T846" s="15">
        <f>SUM(Table2[[#This Row],[M4B]],Table2[[#This Row],[M4B_h]])</f>
        <v>2</v>
      </c>
    </row>
    <row r="847" spans="1:20">
      <c r="A847" s="12">
        <f>IF(Table2[[#This Row],[TT]]&lt;1,"",COUNT($A$2:$A846)+1)</f>
        <v>656</v>
      </c>
      <c r="B847" s="12" t="str">
        <f>LOWER(SUBSTITUTE(SUBSTITUTE(SUBSTITUTE(SUBSTITUTE(SUBSTITUTE(SUBSTITUTE(SUBSTITUTE(SUBSTITUTE(Table2[[#This Row],[NAMA BARANG]]," ",""),"""",""),"-",""),"/",""),"(",""),")",""),"&amp;",""),",",""))</f>
        <v>clipboardfancynttopla</v>
      </c>
      <c r="C847" s="18" t="s">
        <v>798</v>
      </c>
      <c r="D847" s="19">
        <v>4</v>
      </c>
      <c r="E847" s="19" t="s">
        <v>38</v>
      </c>
      <c r="F847" s="80">
        <f>IF(Table2[[#This Row],[M5B]]="",Table2[[#This Row],[M5B_h]],SUM(Table2[[#This Row],[M5B_h]],Table2[[#This Row],[M5B]]))</f>
        <v>4</v>
      </c>
      <c r="H847" s="13" t="str">
        <f>IF(Table2[[#This Row],[M1A]]="","",Table2[[#This Row],[M1A]]-Table2[[#This Row],[AWAL]])</f>
        <v/>
      </c>
      <c r="J847" s="13" t="str">
        <f>IF(Table2[[#This Row],[M2A]]="","",SUM(Table2[[#This Row],[M2A]]-Table2[[#This Row],[M2B_h]]))</f>
        <v/>
      </c>
      <c r="L847" s="13" t="str">
        <f>IF(Table2[[#This Row],[M3A]]="","",SUM(Table2[[#This Row],[M3A]]-Table2[[#This Row],[M3B_h]]))</f>
        <v/>
      </c>
      <c r="N847" s="13" t="str">
        <f>IF(Table2[[#This Row],[M4A]]="","",SUM(Table2[[#This Row],[M4A]]-Table2[[#This Row],[M4B_h]]))</f>
        <v/>
      </c>
      <c r="O847" s="15"/>
      <c r="P847" s="15" t="str">
        <f>IF(Table2[[#This Row],[M5A]]="","",SUM(Table2[[#This Row],[M5A]]-Table2[[#This Row],[M5B_h]]))</f>
        <v/>
      </c>
      <c r="Q847" s="15">
        <f>SUM(Table2[[#This Row],[AWAL]],Table2[[#This Row],[M1B]])</f>
        <v>4</v>
      </c>
      <c r="R847" s="15">
        <f>SUM(Table2[[#This Row],[M2B]],Table2[[#This Row],[M2B_h]])</f>
        <v>4</v>
      </c>
      <c r="S847" s="15">
        <f>SUM(Table2[[#This Row],[M3B]],Table2[[#This Row],[M3B_h]])</f>
        <v>4</v>
      </c>
      <c r="T847" s="15">
        <f>SUM(Table2[[#This Row],[M4B]],Table2[[#This Row],[M4B_h]])</f>
        <v>4</v>
      </c>
    </row>
    <row r="848" spans="1:20">
      <c r="A848" s="14">
        <f>IF(Table2[[#This Row],[TT]]&lt;1,"",COUNT($A$2:$A847)+1)</f>
        <v>657</v>
      </c>
      <c r="B848" s="14" t="str">
        <f>LOWER(SUBSTITUTE(SUBSTITUTE(SUBSTITUTE(SUBSTITUTE(SUBSTITUTE(SUBSTITUTE(SUBSTITUTE(SUBSTITUTE(Table2[[#This Row],[NAMA BARANG]]," ",""),"""",""),"-",""),"/",""),"(",""),")",""),"&amp;",""),",",""))</f>
        <v>clipboardfoliofancysmmdeluxe</v>
      </c>
      <c r="C848" s="18" t="s">
        <v>799</v>
      </c>
      <c r="D848" s="19">
        <v>1</v>
      </c>
      <c r="E848" s="19" t="s">
        <v>38</v>
      </c>
      <c r="F848" s="80">
        <f>IF(Table2[[#This Row],[M5B]]="",Table2[[#This Row],[M5B_h]],SUM(Table2[[#This Row],[M5B_h]],Table2[[#This Row],[M5B]]))</f>
        <v>1</v>
      </c>
      <c r="H848" s="15" t="str">
        <f>IF(Table2[[#This Row],[M1A]]="","",Table2[[#This Row],[M1A]]-Table2[[#This Row],[AWAL]])</f>
        <v/>
      </c>
      <c r="J848" s="13" t="str">
        <f>IF(Table2[[#This Row],[M2A]]="","",SUM(Table2[[#This Row],[M2A]]-Table2[[#This Row],[M2B_h]]))</f>
        <v/>
      </c>
      <c r="L848" s="13" t="str">
        <f>IF(Table2[[#This Row],[M3A]]="","",SUM(Table2[[#This Row],[M3A]]-Table2[[#This Row],[M3B_h]]))</f>
        <v/>
      </c>
      <c r="N848" s="13" t="str">
        <f>IF(Table2[[#This Row],[M4A]]="","",SUM(Table2[[#This Row],[M4A]]-Table2[[#This Row],[M4B_h]]))</f>
        <v/>
      </c>
      <c r="O848" s="15"/>
      <c r="P848" s="15" t="str">
        <f>IF(Table2[[#This Row],[M5A]]="","",SUM(Table2[[#This Row],[M5A]]-Table2[[#This Row],[M5B_h]]))</f>
        <v/>
      </c>
      <c r="Q848" s="15">
        <f>SUM(Table2[[#This Row],[AWAL]],Table2[[#This Row],[M1B]])</f>
        <v>1</v>
      </c>
      <c r="R848" s="15">
        <f>SUM(Table2[[#This Row],[M2B]],Table2[[#This Row],[M2B_h]])</f>
        <v>1</v>
      </c>
      <c r="S848" s="15">
        <f>SUM(Table2[[#This Row],[M3B]],Table2[[#This Row],[M3B_h]])</f>
        <v>1</v>
      </c>
      <c r="T848" s="15">
        <f>SUM(Table2[[#This Row],[M4B]],Table2[[#This Row],[M4B_h]])</f>
        <v>1</v>
      </c>
    </row>
    <row r="849" spans="1:20">
      <c r="A849" s="14">
        <f>IF(Table2[[#This Row],[TT]]&lt;1,"",COUNT($A$2:$A848)+1)</f>
        <v>658</v>
      </c>
      <c r="B849" s="14" t="str">
        <f>LOWER(SUBSTITUTE(SUBSTITUTE(SUBSTITUTE(SUBSTITUTE(SUBSTITUTE(SUBSTITUTE(SUBSTITUTE(SUBSTITUTE(Table2[[#This Row],[NAMA BARANG]]," ",""),"""",""),"-",""),"/",""),"(",""),")",""),"&amp;",""),",",""))</f>
        <v>clipboardholo2mk</v>
      </c>
      <c r="C849" s="18" t="s">
        <v>800</v>
      </c>
      <c r="D849" s="19">
        <v>23</v>
      </c>
      <c r="E849" s="19" t="s">
        <v>38</v>
      </c>
      <c r="F849" s="80">
        <f>IF(Table2[[#This Row],[M5B]]="",Table2[[#This Row],[M5B_h]],SUM(Table2[[#This Row],[M5B_h]],Table2[[#This Row],[M5B]]))</f>
        <v>24</v>
      </c>
      <c r="G849" s="13">
        <v>21</v>
      </c>
      <c r="H849" s="15">
        <f>IF(Table2[[#This Row],[M1A]]="","",Table2[[#This Row],[M1A]]-Table2[[#This Row],[AWAL]])</f>
        <v>-2</v>
      </c>
      <c r="I849" s="13">
        <v>15</v>
      </c>
      <c r="J849" s="13">
        <f>IF(Table2[[#This Row],[M2A]]="","",SUM(Table2[[#This Row],[M2A]]-Table2[[#This Row],[M2B_h]]))</f>
        <v>-6</v>
      </c>
      <c r="K849" s="13">
        <v>12</v>
      </c>
      <c r="L849" s="13">
        <f>IF(Table2[[#This Row],[M3A]]="","",SUM(Table2[[#This Row],[M3A]]-Table2[[#This Row],[M3B_h]]))</f>
        <v>-3</v>
      </c>
      <c r="M849" s="13">
        <v>24</v>
      </c>
      <c r="N849" s="13">
        <f>IF(Table2[[#This Row],[M4A]]="","",SUM(Table2[[#This Row],[M4A]]-Table2[[#This Row],[M4B_h]]))</f>
        <v>12</v>
      </c>
      <c r="O849" s="15"/>
      <c r="P849" s="15" t="str">
        <f>IF(Table2[[#This Row],[M5A]]="","",SUM(Table2[[#This Row],[M5A]]-Table2[[#This Row],[M5B_h]]))</f>
        <v/>
      </c>
      <c r="Q849" s="15">
        <f>SUM(Table2[[#This Row],[AWAL]],Table2[[#This Row],[M1B]])</f>
        <v>21</v>
      </c>
      <c r="R849" s="15">
        <f>SUM(Table2[[#This Row],[M2B]],Table2[[#This Row],[M2B_h]])</f>
        <v>15</v>
      </c>
      <c r="S849" s="15">
        <f>SUM(Table2[[#This Row],[M3B]],Table2[[#This Row],[M3B_h]])</f>
        <v>12</v>
      </c>
      <c r="T849" s="15">
        <f>SUM(Table2[[#This Row],[M4B]],Table2[[#This Row],[M4B_h]])</f>
        <v>24</v>
      </c>
    </row>
    <row r="850" spans="1:20">
      <c r="A850" s="12">
        <f>IF(Table2[[#This Row],[TT]]&lt;1,"",COUNT($A$2:$A849)+1)</f>
        <v>659</v>
      </c>
      <c r="B850" s="12" t="str">
        <f>LOWER(SUBSTITUTE(SUBSTITUTE(SUBSTITUTE(SUBSTITUTE(SUBSTITUTE(SUBSTITUTE(SUBSTITUTE(SUBSTITUTE(Table2[[#This Row],[NAMA BARANG]]," ",""),"""",""),"-",""),"/",""),"(",""),")",""),"&amp;",""),",",""))</f>
        <v>clipboardkwalitas</v>
      </c>
      <c r="C850" s="18" t="s">
        <v>801</v>
      </c>
      <c r="D850" s="19">
        <v>2</v>
      </c>
      <c r="E850" s="19" t="s">
        <v>38</v>
      </c>
      <c r="F850" s="80">
        <f>IF(Table2[[#This Row],[M5B]]="",Table2[[#This Row],[M5B_h]],SUM(Table2[[#This Row],[M5B_h]],Table2[[#This Row],[M5B]]))</f>
        <v>2</v>
      </c>
      <c r="H850" s="13" t="str">
        <f>IF(Table2[[#This Row],[M1A]]="","",Table2[[#This Row],[M1A]]-Table2[[#This Row],[AWAL]])</f>
        <v/>
      </c>
      <c r="J850" s="13" t="str">
        <f>IF(Table2[[#This Row],[M2A]]="","",SUM(Table2[[#This Row],[M2A]]-Table2[[#This Row],[M2B_h]]))</f>
        <v/>
      </c>
      <c r="L850" s="13" t="str">
        <f>IF(Table2[[#This Row],[M3A]]="","",SUM(Table2[[#This Row],[M3A]]-Table2[[#This Row],[M3B_h]]))</f>
        <v/>
      </c>
      <c r="N850" s="13" t="str">
        <f>IF(Table2[[#This Row],[M4A]]="","",SUM(Table2[[#This Row],[M4A]]-Table2[[#This Row],[M4B_h]]))</f>
        <v/>
      </c>
      <c r="O850" s="15"/>
      <c r="P850" s="15" t="str">
        <f>IF(Table2[[#This Row],[M5A]]="","",SUM(Table2[[#This Row],[M5A]]-Table2[[#This Row],[M5B_h]]))</f>
        <v/>
      </c>
      <c r="Q850" s="15">
        <f>SUM(Table2[[#This Row],[AWAL]],Table2[[#This Row],[M1B]])</f>
        <v>2</v>
      </c>
      <c r="R850" s="15">
        <f>SUM(Table2[[#This Row],[M2B]],Table2[[#This Row],[M2B_h]])</f>
        <v>2</v>
      </c>
      <c r="S850" s="15">
        <f>SUM(Table2[[#This Row],[M3B]],Table2[[#This Row],[M3B_h]])</f>
        <v>2</v>
      </c>
      <c r="T850" s="15">
        <f>SUM(Table2[[#This Row],[M4B]],Table2[[#This Row],[M4B_h]])</f>
        <v>2</v>
      </c>
    </row>
    <row r="851" spans="1:20">
      <c r="A851" s="12">
        <f>IF(Table2[[#This Row],[TT]]&lt;1,"",COUNT($A$2:$A850)+1)</f>
        <v>660</v>
      </c>
      <c r="B851" s="12" t="str">
        <f>LOWER(SUBSTITUTE(SUBSTITUTE(SUBSTITUTE(SUBSTITUTE(SUBSTITUTE(SUBSTITUTE(SUBSTITUTE(SUBSTITUTE(Table2[[#This Row],[NAMA BARANG]]," ",""),"""",""),"-",""),"/",""),"(",""),")",""),"&amp;",""),",",""))</f>
        <v>clipboardkwalitasfancy</v>
      </c>
      <c r="C851" s="18" t="s">
        <v>802</v>
      </c>
      <c r="D851" s="19">
        <v>9</v>
      </c>
      <c r="E851" s="19" t="s">
        <v>803</v>
      </c>
      <c r="F851" s="80">
        <f>IF(Table2[[#This Row],[M5B]]="",Table2[[#This Row],[M5B_h]],SUM(Table2[[#This Row],[M5B_h]],Table2[[#This Row],[M5B]]))</f>
        <v>9</v>
      </c>
      <c r="H851" s="13" t="str">
        <f>IF(Table2[[#This Row],[M1A]]="","",Table2[[#This Row],[M1A]]-Table2[[#This Row],[AWAL]])</f>
        <v/>
      </c>
      <c r="J851" s="13" t="str">
        <f>IF(Table2[[#This Row],[M2A]]="","",SUM(Table2[[#This Row],[M2A]]-Table2[[#This Row],[M2B_h]]))</f>
        <v/>
      </c>
      <c r="L851" s="13" t="str">
        <f>IF(Table2[[#This Row],[M3A]]="","",SUM(Table2[[#This Row],[M3A]]-Table2[[#This Row],[M3B_h]]))</f>
        <v/>
      </c>
      <c r="N851" s="13" t="str">
        <f>IF(Table2[[#This Row],[M4A]]="","",SUM(Table2[[#This Row],[M4A]]-Table2[[#This Row],[M4B_h]]))</f>
        <v/>
      </c>
      <c r="O851" s="15"/>
      <c r="P851" s="15" t="str">
        <f>IF(Table2[[#This Row],[M5A]]="","",SUM(Table2[[#This Row],[M5A]]-Table2[[#This Row],[M5B_h]]))</f>
        <v/>
      </c>
      <c r="Q851" s="15">
        <f>SUM(Table2[[#This Row],[AWAL]],Table2[[#This Row],[M1B]])</f>
        <v>9</v>
      </c>
      <c r="R851" s="15">
        <f>SUM(Table2[[#This Row],[M2B]],Table2[[#This Row],[M2B_h]])</f>
        <v>9</v>
      </c>
      <c r="S851" s="15">
        <f>SUM(Table2[[#This Row],[M3B]],Table2[[#This Row],[M3B_h]])</f>
        <v>9</v>
      </c>
      <c r="T851" s="15">
        <f>SUM(Table2[[#This Row],[M4B]],Table2[[#This Row],[M4B_h]])</f>
        <v>9</v>
      </c>
    </row>
    <row r="852" spans="1:20">
      <c r="A852" s="12" t="str">
        <f>IF(Table2[[#This Row],[TT]]&lt;1,"",COUNT($A$2:$A851)+1)</f>
        <v/>
      </c>
      <c r="B852" s="12" t="str">
        <f>LOWER(SUBSTITUTE(SUBSTITUTE(SUBSTITUTE(SUBSTITUTE(SUBSTITUTE(SUBSTITUTE(SUBSTITUTE(SUBSTITUTE(Table2[[#This Row],[NAMA BARANG]]," ",""),"""",""),"-",""),"/",""),"(",""),")",""),"&amp;",""),",",""))</f>
        <v>clipboardmikabatik</v>
      </c>
      <c r="C852" s="18" t="s">
        <v>804</v>
      </c>
      <c r="D852" s="19"/>
      <c r="E852" s="19" t="s">
        <v>58</v>
      </c>
      <c r="F852" s="80">
        <f>IF(Table2[[#This Row],[M5B]]="",Table2[[#This Row],[M5B_h]],SUM(Table2[[#This Row],[M5B_h]],Table2[[#This Row],[M5B]]))</f>
        <v>0</v>
      </c>
      <c r="H852" s="13" t="str">
        <f>IF(Table2[[#This Row],[M1A]]="","",Table2[[#This Row],[M1A]]-Table2[[#This Row],[AWAL]])</f>
        <v/>
      </c>
      <c r="J852" s="13" t="str">
        <f>IF(Table2[[#This Row],[M2A]]="","",SUM(Table2[[#This Row],[M2A]]-Table2[[#This Row],[M2B_h]]))</f>
        <v/>
      </c>
      <c r="L852" s="13" t="str">
        <f>IF(Table2[[#This Row],[M3A]]="","",SUM(Table2[[#This Row],[M3A]]-Table2[[#This Row],[M3B_h]]))</f>
        <v/>
      </c>
      <c r="N852" s="13" t="str">
        <f>IF(Table2[[#This Row],[M4A]]="","",SUM(Table2[[#This Row],[M4A]]-Table2[[#This Row],[M4B_h]]))</f>
        <v/>
      </c>
      <c r="O852" s="15"/>
      <c r="P852" s="15" t="str">
        <f>IF(Table2[[#This Row],[M5A]]="","",SUM(Table2[[#This Row],[M5A]]-Table2[[#This Row],[M5B_h]]))</f>
        <v/>
      </c>
      <c r="Q852" s="15">
        <f>SUM(Table2[[#This Row],[AWAL]],Table2[[#This Row],[M1B]])</f>
        <v>0</v>
      </c>
      <c r="R852" s="15">
        <f>SUM(Table2[[#This Row],[M2B]],Table2[[#This Row],[M2B_h]])</f>
        <v>0</v>
      </c>
      <c r="S852" s="15">
        <f>SUM(Table2[[#This Row],[M3B]],Table2[[#This Row],[M3B_h]])</f>
        <v>0</v>
      </c>
      <c r="T852" s="15">
        <f>SUM(Table2[[#This Row],[M4B]],Table2[[#This Row],[M4B_h]])</f>
        <v>0</v>
      </c>
    </row>
    <row r="853" spans="1:20">
      <c r="A853" s="12">
        <f>IF(Table2[[#This Row],[TT]]&lt;1,"",COUNT($A$2:$A852)+1)</f>
        <v>661</v>
      </c>
      <c r="B853" s="12" t="str">
        <f>LOWER(SUBSTITUTE(SUBSTITUTE(SUBSTITUTE(SUBSTITUTE(SUBSTITUTE(SUBSTITUTE(SUBSTITUTE(SUBSTITUTE(Table2[[#This Row],[NAMA BARANG]]," ",""),"""",""),"-",""),"/",""),"(",""),")",""),"&amp;",""),",",""))</f>
        <v>clipboardmikafancybarubbfrblkkponyspdav</v>
      </c>
      <c r="C853" s="18" t="s">
        <v>805</v>
      </c>
      <c r="D853" s="19">
        <v>9</v>
      </c>
      <c r="E853" s="19" t="s">
        <v>88</v>
      </c>
      <c r="F853" s="80">
        <f>IF(Table2[[#This Row],[M5B]]="",Table2[[#This Row],[M5B_h]],SUM(Table2[[#This Row],[M5B_h]],Table2[[#This Row],[M5B]]))</f>
        <v>9</v>
      </c>
      <c r="H853" s="13" t="str">
        <f>IF(Table2[[#This Row],[M1A]]="","",Table2[[#This Row],[M1A]]-Table2[[#This Row],[AWAL]])</f>
        <v/>
      </c>
      <c r="J853" s="13" t="str">
        <f>IF(Table2[[#This Row],[M2A]]="","",SUM(Table2[[#This Row],[M2A]]-Table2[[#This Row],[M2B_h]]))</f>
        <v/>
      </c>
      <c r="L853" s="13" t="str">
        <f>IF(Table2[[#This Row],[M3A]]="","",SUM(Table2[[#This Row],[M3A]]-Table2[[#This Row],[M3B_h]]))</f>
        <v/>
      </c>
      <c r="N853" s="13" t="str">
        <f>IF(Table2[[#This Row],[M4A]]="","",SUM(Table2[[#This Row],[M4A]]-Table2[[#This Row],[M4B_h]]))</f>
        <v/>
      </c>
      <c r="O853" s="15"/>
      <c r="P853" s="15" t="str">
        <f>IF(Table2[[#This Row],[M5A]]="","",SUM(Table2[[#This Row],[M5A]]-Table2[[#This Row],[M5B_h]]))</f>
        <v/>
      </c>
      <c r="Q853" s="15">
        <f>SUM(Table2[[#This Row],[AWAL]],Table2[[#This Row],[M1B]])</f>
        <v>9</v>
      </c>
      <c r="R853" s="15">
        <f>SUM(Table2[[#This Row],[M2B]],Table2[[#This Row],[M2B_h]])</f>
        <v>9</v>
      </c>
      <c r="S853" s="15">
        <f>SUM(Table2[[#This Row],[M3B]],Table2[[#This Row],[M3B_h]])</f>
        <v>9</v>
      </c>
      <c r="T853" s="15">
        <f>SUM(Table2[[#This Row],[M4B]],Table2[[#This Row],[M4B_h]])</f>
        <v>9</v>
      </c>
    </row>
    <row r="854" spans="1:20">
      <c r="A854" s="12">
        <f>IF(Table2[[#This Row],[TT]]&lt;1,"",COUNT($A$2:$A853)+1)</f>
        <v>662</v>
      </c>
      <c r="B854" s="12" t="str">
        <f>LOWER(SUBSTITUTE(SUBSTITUTE(SUBSTITUTE(SUBSTITUTE(SUBSTITUTE(SUBSTITUTE(SUBSTITUTE(SUBSTITUTE(Table2[[#This Row],[NAMA BARANG]]," ",""),"""",""),"-",""),"/",""),"(",""),")",""),"&amp;",""),",",""))</f>
        <v>clipboardmikaholofancybaru</v>
      </c>
      <c r="C854" s="18" t="s">
        <v>806</v>
      </c>
      <c r="D854" s="19">
        <v>16</v>
      </c>
      <c r="E854" s="19" t="s">
        <v>58</v>
      </c>
      <c r="F854" s="80">
        <f>IF(Table2[[#This Row],[M5B]]="",Table2[[#This Row],[M5B_h]],SUM(Table2[[#This Row],[M5B_h]],Table2[[#This Row],[M5B]]))</f>
        <v>16</v>
      </c>
      <c r="H854" s="13" t="str">
        <f>IF(Table2[[#This Row],[M1A]]="","",Table2[[#This Row],[M1A]]-Table2[[#This Row],[AWAL]])</f>
        <v/>
      </c>
      <c r="J854" s="13" t="str">
        <f>IF(Table2[[#This Row],[M2A]]="","",SUM(Table2[[#This Row],[M2A]]-Table2[[#This Row],[M2B_h]]))</f>
        <v/>
      </c>
      <c r="L854" s="13" t="str">
        <f>IF(Table2[[#This Row],[M3A]]="","",SUM(Table2[[#This Row],[M3A]]-Table2[[#This Row],[M3B_h]]))</f>
        <v/>
      </c>
      <c r="N854" s="13" t="str">
        <f>IF(Table2[[#This Row],[M4A]]="","",SUM(Table2[[#This Row],[M4A]]-Table2[[#This Row],[M4B_h]]))</f>
        <v/>
      </c>
      <c r="O854" s="15"/>
      <c r="P854" s="15" t="str">
        <f>IF(Table2[[#This Row],[M5A]]="","",SUM(Table2[[#This Row],[M5A]]-Table2[[#This Row],[M5B_h]]))</f>
        <v/>
      </c>
      <c r="Q854" s="15">
        <f>SUM(Table2[[#This Row],[AWAL]],Table2[[#This Row],[M1B]])</f>
        <v>16</v>
      </c>
      <c r="R854" s="15">
        <f>SUM(Table2[[#This Row],[M2B]],Table2[[#This Row],[M2B_h]])</f>
        <v>16</v>
      </c>
      <c r="S854" s="15">
        <f>SUM(Table2[[#This Row],[M3B]],Table2[[#This Row],[M3B_h]])</f>
        <v>16</v>
      </c>
      <c r="T854" s="15">
        <f>SUM(Table2[[#This Row],[M4B]],Table2[[#This Row],[M4B_h]])</f>
        <v>16</v>
      </c>
    </row>
    <row r="855" spans="1:20">
      <c r="A855" s="12">
        <f>IF(Table2[[#This Row],[TT]]&lt;1,"",COUNT($A$2:$A854)+1)</f>
        <v>663</v>
      </c>
      <c r="B855" s="12" t="str">
        <f>LOWER(SUBSTITUTE(SUBSTITUTE(SUBSTITUTE(SUBSTITUTE(SUBSTITUTE(SUBSTITUTE(SUBSTITUTE(SUBSTITUTE(Table2[[#This Row],[NAMA BARANG]]," ",""),"""",""),"-",""),"/",""),"(",""),")",""),"&amp;",""),",",""))</f>
        <v>clipboardmikarainbow</v>
      </c>
      <c r="C855" s="18" t="s">
        <v>807</v>
      </c>
      <c r="D855" s="19">
        <v>2</v>
      </c>
      <c r="E855" s="19" t="s">
        <v>58</v>
      </c>
      <c r="F855" s="80">
        <f>IF(Table2[[#This Row],[M5B]]="",Table2[[#This Row],[M5B_h]],SUM(Table2[[#This Row],[M5B_h]],Table2[[#This Row],[M5B]]))</f>
        <v>2</v>
      </c>
      <c r="H855" s="13" t="str">
        <f>IF(Table2[[#This Row],[M1A]]="","",Table2[[#This Row],[M1A]]-Table2[[#This Row],[AWAL]])</f>
        <v/>
      </c>
      <c r="J855" s="13" t="str">
        <f>IF(Table2[[#This Row],[M2A]]="","",SUM(Table2[[#This Row],[M2A]]-Table2[[#This Row],[M2B_h]]))</f>
        <v/>
      </c>
      <c r="L855" s="13" t="str">
        <f>IF(Table2[[#This Row],[M3A]]="","",SUM(Table2[[#This Row],[M3A]]-Table2[[#This Row],[M3B_h]]))</f>
        <v/>
      </c>
      <c r="N855" s="13" t="str">
        <f>IF(Table2[[#This Row],[M4A]]="","",SUM(Table2[[#This Row],[M4A]]-Table2[[#This Row],[M4B_h]]))</f>
        <v/>
      </c>
      <c r="O855" s="15"/>
      <c r="P855" s="15" t="str">
        <f>IF(Table2[[#This Row],[M5A]]="","",SUM(Table2[[#This Row],[M5A]]-Table2[[#This Row],[M5B_h]]))</f>
        <v/>
      </c>
      <c r="Q855" s="15">
        <f>SUM(Table2[[#This Row],[AWAL]],Table2[[#This Row],[M1B]])</f>
        <v>2</v>
      </c>
      <c r="R855" s="15">
        <f>SUM(Table2[[#This Row],[M2B]],Table2[[#This Row],[M2B_h]])</f>
        <v>2</v>
      </c>
      <c r="S855" s="15">
        <f>SUM(Table2[[#This Row],[M3B]],Table2[[#This Row],[M3B_h]])</f>
        <v>2</v>
      </c>
      <c r="T855" s="15">
        <f>SUM(Table2[[#This Row],[M4B]],Table2[[#This Row],[M4B_h]])</f>
        <v>2</v>
      </c>
    </row>
    <row r="856" spans="1:20">
      <c r="A856" s="12">
        <f>IF(Table2[[#This Row],[TT]]&lt;1,"",COUNT($A$2:$A855)+1)</f>
        <v>664</v>
      </c>
      <c r="B856" s="12" t="str">
        <f>LOWER(SUBSTITUTE(SUBSTITUTE(SUBSTITUTE(SUBSTITUTE(SUBSTITUTE(SUBSTITUTE(SUBSTITUTE(SUBSTITUTE(Table2[[#This Row],[NAMA BARANG]]," ",""),"""",""),"-",""),"/",""),"(",""),")",""),"&amp;",""),",",""))</f>
        <v>clipboardpapandoublefancy</v>
      </c>
      <c r="C856" s="18" t="s">
        <v>808</v>
      </c>
      <c r="D856" s="19">
        <v>4</v>
      </c>
      <c r="E856" s="19" t="s">
        <v>803</v>
      </c>
      <c r="F856" s="80">
        <f>IF(Table2[[#This Row],[M5B]]="",Table2[[#This Row],[M5B_h]],SUM(Table2[[#This Row],[M5B_h]],Table2[[#This Row],[M5B]]))</f>
        <v>4</v>
      </c>
      <c r="H856" s="13" t="str">
        <f>IF(Table2[[#This Row],[M1A]]="","",Table2[[#This Row],[M1A]]-Table2[[#This Row],[AWAL]])</f>
        <v/>
      </c>
      <c r="J856" s="13" t="str">
        <f>IF(Table2[[#This Row],[M2A]]="","",SUM(Table2[[#This Row],[M2A]]-Table2[[#This Row],[M2B_h]]))</f>
        <v/>
      </c>
      <c r="L856" s="13" t="str">
        <f>IF(Table2[[#This Row],[M3A]]="","",SUM(Table2[[#This Row],[M3A]]-Table2[[#This Row],[M3B_h]]))</f>
        <v/>
      </c>
      <c r="N856" s="13" t="str">
        <f>IF(Table2[[#This Row],[M4A]]="","",SUM(Table2[[#This Row],[M4A]]-Table2[[#This Row],[M4B_h]]))</f>
        <v/>
      </c>
      <c r="O856" s="15"/>
      <c r="P856" s="15" t="str">
        <f>IF(Table2[[#This Row],[M5A]]="","",SUM(Table2[[#This Row],[M5A]]-Table2[[#This Row],[M5B_h]]))</f>
        <v/>
      </c>
      <c r="Q856" s="15">
        <f>SUM(Table2[[#This Row],[AWAL]],Table2[[#This Row],[M1B]])</f>
        <v>4</v>
      </c>
      <c r="R856" s="15">
        <f>SUM(Table2[[#This Row],[M2B]],Table2[[#This Row],[M2B_h]])</f>
        <v>4</v>
      </c>
      <c r="S856" s="15">
        <f>SUM(Table2[[#This Row],[M3B]],Table2[[#This Row],[M3B_h]])</f>
        <v>4</v>
      </c>
      <c r="T856" s="15">
        <f>SUM(Table2[[#This Row],[M4B]],Table2[[#This Row],[M4B_h]])</f>
        <v>4</v>
      </c>
    </row>
    <row r="857" spans="1:20">
      <c r="A857" s="12">
        <f>IF(Table2[[#This Row],[TT]]&lt;1,"",COUNT($A$2:$A856)+1)</f>
        <v>665</v>
      </c>
      <c r="B857" s="12" t="str">
        <f>LOWER(SUBSTITUTE(SUBSTITUTE(SUBSTITUTE(SUBSTITUTE(SUBSTITUTE(SUBSTITUTE(SUBSTITUTE(SUBSTITUTE(Table2[[#This Row],[NAMA BARANG]]," ",""),"""",""),"-",""),"/",""),"(",""),")",""),"&amp;",""),",",""))</f>
        <v>clipboardpapangambarb5</v>
      </c>
      <c r="C857" s="18" t="s">
        <v>809</v>
      </c>
      <c r="D857" s="19">
        <v>1</v>
      </c>
      <c r="E857" s="19" t="s">
        <v>803</v>
      </c>
      <c r="F857" s="80">
        <f>IF(Table2[[#This Row],[M5B]]="",Table2[[#This Row],[M5B_h]],SUM(Table2[[#This Row],[M5B_h]],Table2[[#This Row],[M5B]]))</f>
        <v>1</v>
      </c>
      <c r="H857" s="13" t="str">
        <f>IF(Table2[[#This Row],[M1A]]="","",Table2[[#This Row],[M1A]]-Table2[[#This Row],[AWAL]])</f>
        <v/>
      </c>
      <c r="J857" s="13" t="str">
        <f>IF(Table2[[#This Row],[M2A]]="","",SUM(Table2[[#This Row],[M2A]]-Table2[[#This Row],[M2B_h]]))</f>
        <v/>
      </c>
      <c r="L857" s="13" t="str">
        <f>IF(Table2[[#This Row],[M3A]]="","",SUM(Table2[[#This Row],[M3A]]-Table2[[#This Row],[M3B_h]]))</f>
        <v/>
      </c>
      <c r="N857" s="13" t="str">
        <f>IF(Table2[[#This Row],[M4A]]="","",SUM(Table2[[#This Row],[M4A]]-Table2[[#This Row],[M4B_h]]))</f>
        <v/>
      </c>
      <c r="O857" s="15"/>
      <c r="P857" s="15" t="str">
        <f>IF(Table2[[#This Row],[M5A]]="","",SUM(Table2[[#This Row],[M5A]]-Table2[[#This Row],[M5B_h]]))</f>
        <v/>
      </c>
      <c r="Q857" s="15">
        <f>SUM(Table2[[#This Row],[AWAL]],Table2[[#This Row],[M1B]])</f>
        <v>1</v>
      </c>
      <c r="R857" s="15">
        <f>SUM(Table2[[#This Row],[M2B]],Table2[[#This Row],[M2B_h]])</f>
        <v>1</v>
      </c>
      <c r="S857" s="15">
        <f>SUM(Table2[[#This Row],[M3B]],Table2[[#This Row],[M3B_h]])</f>
        <v>1</v>
      </c>
      <c r="T857" s="15">
        <f>SUM(Table2[[#This Row],[M4B]],Table2[[#This Row],[M4B_h]])</f>
        <v>1</v>
      </c>
    </row>
    <row r="858" spans="1:20">
      <c r="A858" s="12" t="str">
        <f>IF(Table2[[#This Row],[TT]]&lt;1,"",COUNT($A$2:$A857)+1)</f>
        <v/>
      </c>
      <c r="B858" s="12" t="str">
        <f>LOWER(SUBSTITUTE(SUBSTITUTE(SUBSTITUTE(SUBSTITUTE(SUBSTITUTE(SUBSTITUTE(SUBSTITUTE(SUBSTITUTE(Table2[[#This Row],[NAMA BARANG]]," ",""),"""",""),"-",""),"/",""),"(",""),")",""),"&amp;",""),",",""))</f>
        <v>clipboardtransparentf4530moshi²</v>
      </c>
      <c r="C858" s="18" t="s">
        <v>810</v>
      </c>
      <c r="D858" s="19"/>
      <c r="E858" s="19" t="s">
        <v>38</v>
      </c>
      <c r="F858" s="80">
        <f>IF(Table2[[#This Row],[M5B]]="",Table2[[#This Row],[M5B_h]],SUM(Table2[[#This Row],[M5B_h]],Table2[[#This Row],[M5B]]))</f>
        <v>0</v>
      </c>
      <c r="H858" s="13" t="str">
        <f>IF(Table2[[#This Row],[M1A]]="","",Table2[[#This Row],[M1A]]-Table2[[#This Row],[AWAL]])</f>
        <v/>
      </c>
      <c r="J858" s="13" t="str">
        <f>IF(Table2[[#This Row],[M2A]]="","",SUM(Table2[[#This Row],[M2A]]-Table2[[#This Row],[M2B_h]]))</f>
        <v/>
      </c>
      <c r="L858" s="13" t="str">
        <f>IF(Table2[[#This Row],[M3A]]="","",SUM(Table2[[#This Row],[M3A]]-Table2[[#This Row],[M3B_h]]))</f>
        <v/>
      </c>
      <c r="N858" s="13" t="str">
        <f>IF(Table2[[#This Row],[M4A]]="","",SUM(Table2[[#This Row],[M4A]]-Table2[[#This Row],[M4B_h]]))</f>
        <v/>
      </c>
      <c r="O858" s="15"/>
      <c r="P858" s="15" t="str">
        <f>IF(Table2[[#This Row],[M5A]]="","",SUM(Table2[[#This Row],[M5A]]-Table2[[#This Row],[M5B_h]]))</f>
        <v/>
      </c>
      <c r="Q858" s="15">
        <f>SUM(Table2[[#This Row],[AWAL]],Table2[[#This Row],[M1B]])</f>
        <v>0</v>
      </c>
      <c r="R858" s="15">
        <f>SUM(Table2[[#This Row],[M2B]],Table2[[#This Row],[M2B_h]])</f>
        <v>0</v>
      </c>
      <c r="S858" s="15">
        <f>SUM(Table2[[#This Row],[M3B]],Table2[[#This Row],[M3B_h]])</f>
        <v>0</v>
      </c>
      <c r="T858" s="15">
        <f>SUM(Table2[[#This Row],[M4B]],Table2[[#This Row],[M4B_h]])</f>
        <v>0</v>
      </c>
    </row>
    <row r="859" spans="1:20">
      <c r="A859" s="12">
        <f>IF(Table2[[#This Row],[TT]]&lt;1,"",COUNT($A$2:$A858)+1)</f>
        <v>666</v>
      </c>
      <c r="B859" s="12" t="str">
        <f>LOWER(SUBSTITUTE(SUBSTITUTE(SUBSTITUTE(SUBSTITUTE(SUBSTITUTE(SUBSTITUTE(SUBSTITUTE(SUBSTITUTE(Table2[[#This Row],[NAMA BARANG]]," ",""),"""",""),"-",""),"/",""),"(",""),")",""),"&amp;",""),",",""))</f>
        <v>clipcandyno1</v>
      </c>
      <c r="C859" s="18" t="s">
        <v>811</v>
      </c>
      <c r="D859" s="19">
        <v>37</v>
      </c>
      <c r="E859" s="19" t="s">
        <v>136</v>
      </c>
      <c r="F859" s="80">
        <f>IF(Table2[[#This Row],[M5B]]="",Table2[[#This Row],[M5B_h]],SUM(Table2[[#This Row],[M5B_h]],Table2[[#This Row],[M5B]]))</f>
        <v>36</v>
      </c>
      <c r="H859" s="13" t="str">
        <f>IF(Table2[[#This Row],[M1A]]="","",Table2[[#This Row],[M1A]]-Table2[[#This Row],[AWAL]])</f>
        <v/>
      </c>
      <c r="J859" s="13" t="str">
        <f>IF(Table2[[#This Row],[M2A]]="","",SUM(Table2[[#This Row],[M2A]]-Table2[[#This Row],[M2B_h]]))</f>
        <v/>
      </c>
      <c r="K859" s="13">
        <v>36</v>
      </c>
      <c r="L859" s="13">
        <f>IF(Table2[[#This Row],[M3A]]="","",SUM(Table2[[#This Row],[M3A]]-Table2[[#This Row],[M3B_h]]))</f>
        <v>-1</v>
      </c>
      <c r="N859" s="13" t="str">
        <f>IF(Table2[[#This Row],[M4A]]="","",SUM(Table2[[#This Row],[M4A]]-Table2[[#This Row],[M4B_h]]))</f>
        <v/>
      </c>
      <c r="O859" s="15"/>
      <c r="P859" s="15" t="str">
        <f>IF(Table2[[#This Row],[M5A]]="","",SUM(Table2[[#This Row],[M5A]]-Table2[[#This Row],[M5B_h]]))</f>
        <v/>
      </c>
      <c r="Q859" s="15">
        <f>SUM(Table2[[#This Row],[AWAL]],Table2[[#This Row],[M1B]])</f>
        <v>37</v>
      </c>
      <c r="R859" s="15">
        <f>SUM(Table2[[#This Row],[M2B]],Table2[[#This Row],[M2B_h]])</f>
        <v>37</v>
      </c>
      <c r="S859" s="15">
        <f>SUM(Table2[[#This Row],[M3B]],Table2[[#This Row],[M3B_h]])</f>
        <v>36</v>
      </c>
      <c r="T859" s="15">
        <f>SUM(Table2[[#This Row],[M4B]],Table2[[#This Row],[M4B_h]])</f>
        <v>36</v>
      </c>
    </row>
    <row r="860" spans="1:20">
      <c r="A860" s="12">
        <f>IF(Table2[[#This Row],[TT]]&lt;1,"",COUNT($A$2:$A859)+1)</f>
        <v>667</v>
      </c>
      <c r="B860" s="12" t="str">
        <f>LOWER(SUBSTITUTE(SUBSTITUTE(SUBSTITUTE(SUBSTITUTE(SUBSTITUTE(SUBSTITUTE(SUBSTITUTE(SUBSTITUTE(Table2[[#This Row],[NAMA BARANG]]," ",""),"""",""),"-",""),"/",""),"(",""),")",""),"&amp;",""),",",""))</f>
        <v>clipfiletoplawrnhjhtmb</v>
      </c>
      <c r="C860" s="18" t="s">
        <v>812</v>
      </c>
      <c r="D860" s="19">
        <v>1</v>
      </c>
      <c r="E860" s="19" t="s">
        <v>813</v>
      </c>
      <c r="F860" s="80">
        <f>IF(Table2[[#This Row],[M5B]]="",Table2[[#This Row],[M5B_h]],SUM(Table2[[#This Row],[M5B_h]],Table2[[#This Row],[M5B]]))</f>
        <v>1</v>
      </c>
      <c r="H860" s="13" t="str">
        <f>IF(Table2[[#This Row],[M1A]]="","",Table2[[#This Row],[M1A]]-Table2[[#This Row],[AWAL]])</f>
        <v/>
      </c>
      <c r="J860" s="13" t="str">
        <f>IF(Table2[[#This Row],[M2A]]="","",SUM(Table2[[#This Row],[M2A]]-Table2[[#This Row],[M2B_h]]))</f>
        <v/>
      </c>
      <c r="L860" s="13" t="str">
        <f>IF(Table2[[#This Row],[M3A]]="","",SUM(Table2[[#This Row],[M3A]]-Table2[[#This Row],[M3B_h]]))</f>
        <v/>
      </c>
      <c r="N860" s="13" t="str">
        <f>IF(Table2[[#This Row],[M4A]]="","",SUM(Table2[[#This Row],[M4A]]-Table2[[#This Row],[M4B_h]]))</f>
        <v/>
      </c>
      <c r="O860" s="15"/>
      <c r="P860" s="15" t="str">
        <f>IF(Table2[[#This Row],[M5A]]="","",SUM(Table2[[#This Row],[M5A]]-Table2[[#This Row],[M5B_h]]))</f>
        <v/>
      </c>
      <c r="Q860" s="15">
        <f>SUM(Table2[[#This Row],[AWAL]],Table2[[#This Row],[M1B]])</f>
        <v>1</v>
      </c>
      <c r="R860" s="15">
        <f>SUM(Table2[[#This Row],[M2B]],Table2[[#This Row],[M2B_h]])</f>
        <v>1</v>
      </c>
      <c r="S860" s="15">
        <f>SUM(Table2[[#This Row],[M3B]],Table2[[#This Row],[M3B_h]])</f>
        <v>1</v>
      </c>
      <c r="T860" s="15">
        <f>SUM(Table2[[#This Row],[M4B]],Table2[[#This Row],[M4B_h]])</f>
        <v>1</v>
      </c>
    </row>
    <row r="861" spans="1:20">
      <c r="A861" s="12">
        <f>IF(Table2[[#This Row],[TT]]&lt;1,"",COUNT($A$2:$A860)+1)</f>
        <v>668</v>
      </c>
      <c r="B861" s="12" t="str">
        <f>LOWER(SUBSTITUTE(SUBSTITUTE(SUBSTITUTE(SUBSTITUTE(SUBSTITUTE(SUBSTITUTE(SUBSTITUTE(SUBSTITUTE(Table2[[#This Row],[NAMA BARANG]]," ",""),"""",""),"-",""),"/",""),"(",""),")",""),"&amp;",""),",",""))</f>
        <v>clipfileyushinca318</v>
      </c>
      <c r="C861" s="18" t="s">
        <v>814</v>
      </c>
      <c r="D861" s="19">
        <v>20</v>
      </c>
      <c r="E861" s="19" t="s">
        <v>28</v>
      </c>
      <c r="F861" s="80">
        <f>IF(Table2[[#This Row],[M5B]]="",Table2[[#This Row],[M5B_h]],SUM(Table2[[#This Row],[M5B_h]],Table2[[#This Row],[M5B]]))</f>
        <v>17</v>
      </c>
      <c r="G861" s="13">
        <v>18</v>
      </c>
      <c r="H861" s="13">
        <f>IF(Table2[[#This Row],[M1A]]="","",Table2[[#This Row],[M1A]]-Table2[[#This Row],[AWAL]])</f>
        <v>-2</v>
      </c>
      <c r="I861" s="13">
        <v>17</v>
      </c>
      <c r="J861" s="13">
        <f>IF(Table2[[#This Row],[M2A]]="","",SUM(Table2[[#This Row],[M2A]]-Table2[[#This Row],[M2B_h]]))</f>
        <v>-1</v>
      </c>
      <c r="L861" s="13" t="str">
        <f>IF(Table2[[#This Row],[M3A]]="","",SUM(Table2[[#This Row],[M3A]]-Table2[[#This Row],[M3B_h]]))</f>
        <v/>
      </c>
      <c r="N861" s="13" t="str">
        <f>IF(Table2[[#This Row],[M4A]]="","",SUM(Table2[[#This Row],[M4A]]-Table2[[#This Row],[M4B_h]]))</f>
        <v/>
      </c>
      <c r="O861" s="15"/>
      <c r="P861" s="15" t="str">
        <f>IF(Table2[[#This Row],[M5A]]="","",SUM(Table2[[#This Row],[M5A]]-Table2[[#This Row],[M5B_h]]))</f>
        <v/>
      </c>
      <c r="Q861" s="15">
        <f>SUM(Table2[[#This Row],[AWAL]],Table2[[#This Row],[M1B]])</f>
        <v>18</v>
      </c>
      <c r="R861" s="15">
        <f>SUM(Table2[[#This Row],[M2B]],Table2[[#This Row],[M2B_h]])</f>
        <v>17</v>
      </c>
      <c r="S861" s="15">
        <f>SUM(Table2[[#This Row],[M3B]],Table2[[#This Row],[M3B_h]])</f>
        <v>17</v>
      </c>
      <c r="T861" s="15">
        <f>SUM(Table2[[#This Row],[M4B]],Table2[[#This Row],[M4B_h]])</f>
        <v>17</v>
      </c>
    </row>
    <row r="862" spans="1:20">
      <c r="A862" s="12">
        <f>IF(Table2[[#This Row],[TT]]&lt;1,"",COUNT($A$2:$A861)+1)</f>
        <v>669</v>
      </c>
      <c r="B862" s="12" t="str">
        <f>LOWER(SUBSTITUTE(SUBSTITUTE(SUBSTITUTE(SUBSTITUTE(SUBSTITUTE(SUBSTITUTE(SUBSTITUTE(SUBSTITUTE(Table2[[#This Row],[NAMA BARANG]]," ",""),"""",""),"-",""),"/",""),"(",""),")",""),"&amp;",""),",",""))</f>
        <v>cliptali10blkkbm</v>
      </c>
      <c r="C862" s="18" t="s">
        <v>815</v>
      </c>
      <c r="D862" s="19">
        <v>12</v>
      </c>
      <c r="E862" s="19">
        <v>2000</v>
      </c>
      <c r="F862" s="80">
        <f>IF(Table2[[#This Row],[M5B]]="",Table2[[#This Row],[M5B_h]],SUM(Table2[[#This Row],[M5B_h]],Table2[[#This Row],[M5B]]))</f>
        <v>11</v>
      </c>
      <c r="G862" s="13">
        <v>11</v>
      </c>
      <c r="H862" s="13">
        <f>IF(Table2[[#This Row],[M1A]]="","",Table2[[#This Row],[M1A]]-Table2[[#This Row],[AWAL]])</f>
        <v>-1</v>
      </c>
      <c r="J862" s="13" t="str">
        <f>IF(Table2[[#This Row],[M2A]]="","",SUM(Table2[[#This Row],[M2A]]-Table2[[#This Row],[M2B_h]]))</f>
        <v/>
      </c>
      <c r="L862" s="13" t="str">
        <f>IF(Table2[[#This Row],[M3A]]="","",SUM(Table2[[#This Row],[M3A]]-Table2[[#This Row],[M3B_h]]))</f>
        <v/>
      </c>
      <c r="N862" s="13" t="str">
        <f>IF(Table2[[#This Row],[M4A]]="","",SUM(Table2[[#This Row],[M4A]]-Table2[[#This Row],[M4B_h]]))</f>
        <v/>
      </c>
      <c r="O862" s="15"/>
      <c r="P862" s="15" t="str">
        <f>IF(Table2[[#This Row],[M5A]]="","",SUM(Table2[[#This Row],[M5A]]-Table2[[#This Row],[M5B_h]]))</f>
        <v/>
      </c>
      <c r="Q862" s="15">
        <f>SUM(Table2[[#This Row],[AWAL]],Table2[[#This Row],[M1B]])</f>
        <v>11</v>
      </c>
      <c r="R862" s="15">
        <f>SUM(Table2[[#This Row],[M2B]],Table2[[#This Row],[M2B_h]])</f>
        <v>11</v>
      </c>
      <c r="S862" s="15">
        <f>SUM(Table2[[#This Row],[M3B]],Table2[[#This Row],[M3B_h]])</f>
        <v>11</v>
      </c>
      <c r="T862" s="15">
        <f>SUM(Table2[[#This Row],[M4B]],Table2[[#This Row],[M4B_h]])</f>
        <v>11</v>
      </c>
    </row>
    <row r="863" spans="1:20">
      <c r="A863" s="12" t="str">
        <f>IF(Table2[[#This Row],[TT]]&lt;1,"",COUNT($A$2:$A862)+1)</f>
        <v/>
      </c>
      <c r="B863" s="12" t="str">
        <f>LOWER(SUBSTITUTE(SUBSTITUTE(SUBSTITUTE(SUBSTITUTE(SUBSTITUTE(SUBSTITUTE(SUBSTITUTE(SUBSTITUTE(Table2[[#This Row],[NAMA BARANG]]," ",""),"""",""),"-",""),"/",""),"(",""),")",""),"&amp;",""),",",""))</f>
        <v>clipboard6688transkoala</v>
      </c>
      <c r="C863" s="18" t="s">
        <v>816</v>
      </c>
      <c r="D863" s="19"/>
      <c r="E863" s="19" t="s">
        <v>38</v>
      </c>
      <c r="F863" s="80">
        <f>IF(Table2[[#This Row],[M5B]]="",Table2[[#This Row],[M5B_h]],SUM(Table2[[#This Row],[M5B_h]],Table2[[#This Row],[M5B]]))</f>
        <v>0</v>
      </c>
      <c r="H863" s="13" t="str">
        <f>IF(Table2[[#This Row],[M1A]]="","",Table2[[#This Row],[M1A]]-Table2[[#This Row],[AWAL]])</f>
        <v/>
      </c>
      <c r="J863" s="13" t="str">
        <f>IF(Table2[[#This Row],[M2A]]="","",SUM(Table2[[#This Row],[M2A]]-Table2[[#This Row],[M2B_h]]))</f>
        <v/>
      </c>
      <c r="L863" s="13" t="str">
        <f>IF(Table2[[#This Row],[M3A]]="","",SUM(Table2[[#This Row],[M3A]]-Table2[[#This Row],[M3B_h]]))</f>
        <v/>
      </c>
      <c r="N863" s="13" t="str">
        <f>IF(Table2[[#This Row],[M4A]]="","",SUM(Table2[[#This Row],[M4A]]-Table2[[#This Row],[M4B_h]]))</f>
        <v/>
      </c>
      <c r="O863" s="15"/>
      <c r="P863" s="15" t="str">
        <f>IF(Table2[[#This Row],[M5A]]="","",SUM(Table2[[#This Row],[M5A]]-Table2[[#This Row],[M5B_h]]))</f>
        <v/>
      </c>
      <c r="Q863" s="15">
        <f>SUM(Table2[[#This Row],[AWAL]],Table2[[#This Row],[M1B]])</f>
        <v>0</v>
      </c>
      <c r="R863" s="15">
        <f>SUM(Table2[[#This Row],[M2B]],Table2[[#This Row],[M2B_h]])</f>
        <v>0</v>
      </c>
      <c r="S863" s="15">
        <f>SUM(Table2[[#This Row],[M3B]],Table2[[#This Row],[M3B_h]])</f>
        <v>0</v>
      </c>
      <c r="T863" s="15">
        <f>SUM(Table2[[#This Row],[M4B]],Table2[[#This Row],[M4B_h]])</f>
        <v>0</v>
      </c>
    </row>
    <row r="864" spans="1:20">
      <c r="A864" s="12" t="str">
        <f>IF(Table2[[#This Row],[TT]]&lt;1,"",COUNT($A$2:$A863)+1)</f>
        <v/>
      </c>
      <c r="B864" s="12" t="str">
        <f>LOWER(SUBSTITUTE(SUBSTITUTE(SUBSTITUTE(SUBSTITUTE(SUBSTITUTE(SUBSTITUTE(SUBSTITUTE(SUBSTITUTE(Table2[[#This Row],[NAMA BARANG]]," ",""),"""",""),"-",""),"/",""),"(",""),")",""),"&amp;",""),",",""))</f>
        <v>clipboardkayucandy</v>
      </c>
      <c r="C864" s="18" t="s">
        <v>4085</v>
      </c>
      <c r="D864" s="19">
        <v>15</v>
      </c>
      <c r="E864" s="19" t="s">
        <v>2534</v>
      </c>
      <c r="F864" s="80">
        <f>IF(Table2[[#This Row],[M5B]]="",Table2[[#This Row],[M5B_h]],SUM(Table2[[#This Row],[M5B_h]],Table2[[#This Row],[M5B]]))</f>
        <v>0</v>
      </c>
      <c r="G864" s="13">
        <v>13</v>
      </c>
      <c r="H864" s="13">
        <f>IF(Table2[[#This Row],[M1A]]="","",Table2[[#This Row],[M1A]]-Table2[[#This Row],[AWAL]])</f>
        <v>-2</v>
      </c>
      <c r="I864" s="13">
        <v>8</v>
      </c>
      <c r="J864" s="13">
        <f>IF(Table2[[#This Row],[M2A]]="","",SUM(Table2[[#This Row],[M2A]]-Table2[[#This Row],[M2B_h]]))</f>
        <v>-5</v>
      </c>
      <c r="K864" s="13">
        <v>4</v>
      </c>
      <c r="L864" s="13">
        <f>IF(Table2[[#This Row],[M3A]]="","",SUM(Table2[[#This Row],[M3A]]-Table2[[#This Row],[M3B_h]]))</f>
        <v>-4</v>
      </c>
      <c r="M864" s="13">
        <v>0</v>
      </c>
      <c r="N864" s="13">
        <f>IF(Table2[[#This Row],[M4A]]="","",SUM(Table2[[#This Row],[M4A]]-Table2[[#This Row],[M4B_h]]))</f>
        <v>-4</v>
      </c>
      <c r="O864" s="15"/>
      <c r="P864" s="15" t="str">
        <f>IF(Table2[[#This Row],[M5A]]="","",SUM(Table2[[#This Row],[M5A]]-Table2[[#This Row],[M5B_h]]))</f>
        <v/>
      </c>
      <c r="Q864" s="15">
        <f>SUM(Table2[[#This Row],[AWAL]],Table2[[#This Row],[M1B]])</f>
        <v>13</v>
      </c>
      <c r="R864" s="15">
        <f>SUM(Table2[[#This Row],[M2B]],Table2[[#This Row],[M2B_h]])</f>
        <v>8</v>
      </c>
      <c r="S864" s="15">
        <f>SUM(Table2[[#This Row],[M3B]],Table2[[#This Row],[M3B_h]])</f>
        <v>4</v>
      </c>
      <c r="T864" s="15">
        <f>SUM(Table2[[#This Row],[M4B]],Table2[[#This Row],[M4B_h]])</f>
        <v>0</v>
      </c>
    </row>
    <row r="865" spans="1:20">
      <c r="A865" s="22" t="str">
        <f>IF(Table2[[#This Row],[TT]]&lt;1,"",COUNT($A$2:$A864)+1)</f>
        <v/>
      </c>
      <c r="B865" s="22" t="str">
        <f>LOWER(SUBSTITUTE(SUBSTITUTE(SUBSTITUTE(SUBSTITUTE(SUBSTITUTE(SUBSTITUTE(SUBSTITUTE(SUBSTITUTE(Table2[[#This Row],[NAMA BARANG]]," ",""),"""",""),"-",""),"/",""),"(",""),")",""),"&amp;",""),",",""))</f>
        <v>clipboardkayukotaksq</v>
      </c>
      <c r="C865" s="34" t="s">
        <v>2800</v>
      </c>
      <c r="E865" s="66" t="s">
        <v>2534</v>
      </c>
      <c r="F865" s="86">
        <f>IF(Table2[[#This Row],[M5B]]="",Table2[[#This Row],[M5B_h]],SUM(Table2[[#This Row],[M5B_h]],Table2[[#This Row],[M5B]]))</f>
        <v>0</v>
      </c>
      <c r="G865" s="23"/>
      <c r="H865" s="24" t="str">
        <f>IF(Table2[[#This Row],[M1A]]="","",Table2[[#This Row],[M1A]]-Table2[[#This Row],[AWAL]])</f>
        <v/>
      </c>
      <c r="I865" s="23"/>
      <c r="J865" s="24" t="str">
        <f>IF(Table2[[#This Row],[M2A]]="","",SUM(Table2[[#This Row],[M2A]]-Table2[[#This Row],[M2B_h]]))</f>
        <v/>
      </c>
      <c r="K865" s="23"/>
      <c r="L865" s="24" t="str">
        <f>IF(Table2[[#This Row],[M3A]]="","",SUM(Table2[[#This Row],[M3A]]-Table2[[#This Row],[M3B_h]]))</f>
        <v/>
      </c>
      <c r="M865" s="23"/>
      <c r="N865" s="24" t="str">
        <f>IF(Table2[[#This Row],[M4A]]="","",SUM(Table2[[#This Row],[M4A]]-Table2[[#This Row],[M4B_h]]))</f>
        <v/>
      </c>
      <c r="O865" s="15"/>
      <c r="P865" s="15" t="str">
        <f>IF(Table2[[#This Row],[M5A]]="","",SUM(Table2[[#This Row],[M5A]]-Table2[[#This Row],[M5B_h]]))</f>
        <v/>
      </c>
      <c r="Q865" s="15">
        <f>SUM(Table2[[#This Row],[AWAL]],Table2[[#This Row],[M1B]])</f>
        <v>0</v>
      </c>
      <c r="R865" s="15">
        <f>SUM(Table2[[#This Row],[M2B]],Table2[[#This Row],[M2B_h]])</f>
        <v>0</v>
      </c>
      <c r="S865" s="15">
        <f>SUM(Table2[[#This Row],[M3B]],Table2[[#This Row],[M3B_h]])</f>
        <v>0</v>
      </c>
      <c r="T865" s="15">
        <f>SUM(Table2[[#This Row],[M4B]],Table2[[#This Row],[M4B_h]])</f>
        <v>0</v>
      </c>
    </row>
    <row r="866" spans="1:20">
      <c r="A866" s="12" t="str">
        <f>IF(Table2[[#This Row],[TT]]&lt;1,"",COUNT($A$2:$A865)+1)</f>
        <v/>
      </c>
      <c r="B866" s="12" t="str">
        <f>LOWER(SUBSTITUTE(SUBSTITUTE(SUBSTITUTE(SUBSTITUTE(SUBSTITUTE(SUBSTITUTE(SUBSTITUTE(SUBSTITUTE(Table2[[#This Row],[NAMA BARANG]]," ",""),"""",""),"-",""),"/",""),"(",""),")",""),"&amp;",""),",",""))</f>
        <v>coinbankbulatbts</v>
      </c>
      <c r="C866" s="18" t="s">
        <v>817</v>
      </c>
      <c r="D866" s="19"/>
      <c r="E866" s="19" t="s">
        <v>11</v>
      </c>
      <c r="F866" s="80">
        <f>IF(Table2[[#This Row],[M5B]]="",Table2[[#This Row],[M5B_h]],SUM(Table2[[#This Row],[M5B_h]],Table2[[#This Row],[M5B]]))</f>
        <v>0</v>
      </c>
      <c r="H866" s="13" t="str">
        <f>IF(Table2[[#This Row],[M1A]]="","",Table2[[#This Row],[M1A]]-Table2[[#This Row],[AWAL]])</f>
        <v/>
      </c>
      <c r="J866" s="13" t="str">
        <f>IF(Table2[[#This Row],[M2A]]="","",SUM(Table2[[#This Row],[M2A]]-Table2[[#This Row],[M2B_h]]))</f>
        <v/>
      </c>
      <c r="L866" s="13" t="str">
        <f>IF(Table2[[#This Row],[M3A]]="","",SUM(Table2[[#This Row],[M3A]]-Table2[[#This Row],[M3B_h]]))</f>
        <v/>
      </c>
      <c r="N866" s="13" t="str">
        <f>IF(Table2[[#This Row],[M4A]]="","",SUM(Table2[[#This Row],[M4A]]-Table2[[#This Row],[M4B_h]]))</f>
        <v/>
      </c>
      <c r="O866" s="15"/>
      <c r="P866" s="15" t="str">
        <f>IF(Table2[[#This Row],[M5A]]="","",SUM(Table2[[#This Row],[M5A]]-Table2[[#This Row],[M5B_h]]))</f>
        <v/>
      </c>
      <c r="Q866" s="15">
        <f>SUM(Table2[[#This Row],[AWAL]],Table2[[#This Row],[M1B]])</f>
        <v>0</v>
      </c>
      <c r="R866" s="15">
        <f>SUM(Table2[[#This Row],[M2B]],Table2[[#This Row],[M2B_h]])</f>
        <v>0</v>
      </c>
      <c r="S866" s="15">
        <f>SUM(Table2[[#This Row],[M3B]],Table2[[#This Row],[M3B_h]])</f>
        <v>0</v>
      </c>
      <c r="T866" s="15">
        <f>SUM(Table2[[#This Row],[M4B]],Table2[[#This Row],[M4B_h]])</f>
        <v>0</v>
      </c>
    </row>
    <row r="867" spans="1:20">
      <c r="A867" s="14" t="str">
        <f>IF(Table2[[#This Row],[TT]]&lt;1,"",COUNT($A$2:$A866)+1)</f>
        <v/>
      </c>
      <c r="B867" s="14" t="str">
        <f>LOWER(SUBSTITUTE(SUBSTITUTE(SUBSTITUTE(SUBSTITUTE(SUBSTITUTE(SUBSTITUTE(SUBSTITUTE(SUBSTITUTE(Table2[[#This Row],[NAMA BARANG]]," ",""),"""",""),"-",""),"/",""),"(",""),")",""),"&amp;",""),",",""))</f>
        <v>coinbankl</v>
      </c>
      <c r="C867" s="17" t="s">
        <v>2951</v>
      </c>
      <c r="D867" s="19"/>
      <c r="E867" s="29" t="s">
        <v>2506</v>
      </c>
      <c r="F867" s="80">
        <f>IF(Table2[[#This Row],[M5B]]="",Table2[[#This Row],[M5B_h]],SUM(Table2[[#This Row],[M5B_h]],Table2[[#This Row],[M5B]]))</f>
        <v>0</v>
      </c>
      <c r="H867" s="15" t="str">
        <f>IF(Table2[[#This Row],[M1A]]="","",Table2[[#This Row],[M1A]]-Table2[[#This Row],[AWAL]])</f>
        <v/>
      </c>
      <c r="J867" s="15" t="str">
        <f>IF(Table2[[#This Row],[M2A]]="","",SUM(Table2[[#This Row],[M2A]]-Table2[[#This Row],[M2B_h]]))</f>
        <v/>
      </c>
      <c r="L867" s="15" t="str">
        <f>IF(Table2[[#This Row],[M3A]]="","",SUM(Table2[[#This Row],[M3A]]-Table2[[#This Row],[M3B_h]]))</f>
        <v/>
      </c>
      <c r="N867" s="15" t="str">
        <f>IF(Table2[[#This Row],[M4A]]="","",SUM(Table2[[#This Row],[M4A]]-Table2[[#This Row],[M4B_h]]))</f>
        <v/>
      </c>
      <c r="O867" s="15"/>
      <c r="P867" s="15" t="str">
        <f>IF(Table2[[#This Row],[M5A]]="","",SUM(Table2[[#This Row],[M5A]]-Table2[[#This Row],[M5B_h]]))</f>
        <v/>
      </c>
      <c r="Q867" s="15">
        <f>SUM(Table2[[#This Row],[AWAL]],Table2[[#This Row],[M1B]])</f>
        <v>0</v>
      </c>
      <c r="R867" s="15">
        <f>SUM(Table2[[#This Row],[M2B]],Table2[[#This Row],[M2B_h]])</f>
        <v>0</v>
      </c>
      <c r="S867" s="15">
        <f>SUM(Table2[[#This Row],[M3B]],Table2[[#This Row],[M3B_h]])</f>
        <v>0</v>
      </c>
      <c r="T867" s="15">
        <f>SUM(Table2[[#This Row],[M4B]],Table2[[#This Row],[M4B_h]])</f>
        <v>0</v>
      </c>
    </row>
    <row r="868" spans="1:20">
      <c r="A868" s="12">
        <f>IF(Table2[[#This Row],[TT]]&lt;1,"",COUNT($A$2:$A867)+1)</f>
        <v>670</v>
      </c>
      <c r="B868" s="12" t="str">
        <f>LOWER(SUBSTITUTE(SUBSTITUTE(SUBSTITUTE(SUBSTITUTE(SUBSTITUTE(SUBSTITUTE(SUBSTITUTE(SUBSTITUTE(Table2[[#This Row],[NAMA BARANG]]," ",""),"""",""),"-",""),"/",""),"(",""),")",""),"&amp;",""),",",""))</f>
        <v>coinbank6447880903</v>
      </c>
      <c r="C868" s="25" t="s">
        <v>818</v>
      </c>
      <c r="D868" s="26">
        <v>11</v>
      </c>
      <c r="E868" s="26" t="s">
        <v>88</v>
      </c>
      <c r="F868" s="80">
        <f>IF(Table2[[#This Row],[M5B]]="",Table2[[#This Row],[M5B_h]],SUM(Table2[[#This Row],[M5B_h]],Table2[[#This Row],[M5B]]))</f>
        <v>11</v>
      </c>
      <c r="H868" s="13" t="str">
        <f>IF(Table2[[#This Row],[M1A]]="","",Table2[[#This Row],[M1A]]-Table2[[#This Row],[AWAL]])</f>
        <v/>
      </c>
      <c r="J868" s="13" t="str">
        <f>IF(Table2[[#This Row],[M2A]]="","",SUM(Table2[[#This Row],[M2A]]-Table2[[#This Row],[M2B_h]]))</f>
        <v/>
      </c>
      <c r="L868" s="13" t="str">
        <f>IF(Table2[[#This Row],[M3A]]="","",SUM(Table2[[#This Row],[M3A]]-Table2[[#This Row],[M3B_h]]))</f>
        <v/>
      </c>
      <c r="N868" s="13" t="str">
        <f>IF(Table2[[#This Row],[M4A]]="","",SUM(Table2[[#This Row],[M4A]]-Table2[[#This Row],[M4B_h]]))</f>
        <v/>
      </c>
      <c r="O868" s="15"/>
      <c r="P868" s="15" t="str">
        <f>IF(Table2[[#This Row],[M5A]]="","",SUM(Table2[[#This Row],[M5A]]-Table2[[#This Row],[M5B_h]]))</f>
        <v/>
      </c>
      <c r="Q868" s="15">
        <f>SUM(Table2[[#This Row],[AWAL]],Table2[[#This Row],[M1B]])</f>
        <v>11</v>
      </c>
      <c r="R868" s="15">
        <f>SUM(Table2[[#This Row],[M2B]],Table2[[#This Row],[M2B_h]])</f>
        <v>11</v>
      </c>
      <c r="S868" s="15">
        <f>SUM(Table2[[#This Row],[M3B]],Table2[[#This Row],[M3B_h]])</f>
        <v>11</v>
      </c>
      <c r="T868" s="15">
        <f>SUM(Table2[[#This Row],[M4B]],Table2[[#This Row],[M4B_h]])</f>
        <v>11</v>
      </c>
    </row>
    <row r="869" spans="1:20">
      <c r="A869" s="12">
        <f>IF(Table2[[#This Row],[TT]]&lt;1,"",COUNT($A$2:$A868)+1)</f>
        <v>671</v>
      </c>
      <c r="B869" s="12" t="str">
        <f>LOWER(SUBSTITUTE(SUBSTITUTE(SUBSTITUTE(SUBSTITUTE(SUBSTITUTE(SUBSTITUTE(SUBSTITUTE(SUBSTITUTE(Table2[[#This Row],[NAMA BARANG]]," ",""),"""",""),"-",""),"/",""),"(",""),")",""),"&amp;",""),",",""))</f>
        <v>coinbank88118815|musicab</v>
      </c>
      <c r="C869" s="25" t="s">
        <v>819</v>
      </c>
      <c r="D869" s="26">
        <v>3</v>
      </c>
      <c r="E869" s="26" t="s">
        <v>258</v>
      </c>
      <c r="F869" s="80">
        <f>IF(Table2[[#This Row],[M5B]]="",Table2[[#This Row],[M5B_h]],SUM(Table2[[#This Row],[M5B_h]],Table2[[#This Row],[M5B]]))</f>
        <v>3</v>
      </c>
      <c r="H869" s="13" t="str">
        <f>IF(Table2[[#This Row],[M1A]]="","",Table2[[#This Row],[M1A]]-Table2[[#This Row],[AWAL]])</f>
        <v/>
      </c>
      <c r="J869" s="13" t="str">
        <f>IF(Table2[[#This Row],[M2A]]="","",SUM(Table2[[#This Row],[M2A]]-Table2[[#This Row],[M2B_h]]))</f>
        <v/>
      </c>
      <c r="L869" s="13" t="str">
        <f>IF(Table2[[#This Row],[M3A]]="","",SUM(Table2[[#This Row],[M3A]]-Table2[[#This Row],[M3B_h]]))</f>
        <v/>
      </c>
      <c r="N869" s="13" t="str">
        <f>IF(Table2[[#This Row],[M4A]]="","",SUM(Table2[[#This Row],[M4A]]-Table2[[#This Row],[M4B_h]]))</f>
        <v/>
      </c>
      <c r="O869" s="15"/>
      <c r="P869" s="15" t="str">
        <f>IF(Table2[[#This Row],[M5A]]="","",SUM(Table2[[#This Row],[M5A]]-Table2[[#This Row],[M5B_h]]))</f>
        <v/>
      </c>
      <c r="Q869" s="15">
        <f>SUM(Table2[[#This Row],[AWAL]],Table2[[#This Row],[M1B]])</f>
        <v>3</v>
      </c>
      <c r="R869" s="15">
        <f>SUM(Table2[[#This Row],[M2B]],Table2[[#This Row],[M2B_h]])</f>
        <v>3</v>
      </c>
      <c r="S869" s="15">
        <f>SUM(Table2[[#This Row],[M3B]],Table2[[#This Row],[M3B_h]])</f>
        <v>3</v>
      </c>
      <c r="T869" s="15">
        <f>SUM(Table2[[#This Row],[M4B]],Table2[[#This Row],[M4B_h]])</f>
        <v>3</v>
      </c>
    </row>
    <row r="870" spans="1:20">
      <c r="A870" s="12">
        <f>IF(Table2[[#This Row],[TT]]&lt;1,"",COUNT($A$2:$A869)+1)</f>
        <v>672</v>
      </c>
      <c r="B870" s="12" t="str">
        <f>LOWER(SUBSTITUTE(SUBSTITUTE(SUBSTITUTE(SUBSTITUTE(SUBSTITUTE(SUBSTITUTE(SUBSTITUTE(SUBSTITUTE(Table2[[#This Row],[NAMA BARANG]]," ",""),"""",""),"-",""),"/",""),"(",""),")",""),"&amp;",""),",",""))</f>
        <v>coinbankdme001</v>
      </c>
      <c r="C870" s="27" t="s">
        <v>820</v>
      </c>
      <c r="D870" s="28">
        <v>5</v>
      </c>
      <c r="E870" s="28" t="s">
        <v>174</v>
      </c>
      <c r="F870" s="80">
        <f>IF(Table2[[#This Row],[M5B]]="",Table2[[#This Row],[M5B_h]],SUM(Table2[[#This Row],[M5B_h]],Table2[[#This Row],[M5B]]))</f>
        <v>4</v>
      </c>
      <c r="H870" s="13" t="str">
        <f>IF(Table2[[#This Row],[M1A]]="","",Table2[[#This Row],[M1A]]-Table2[[#This Row],[AWAL]])</f>
        <v/>
      </c>
      <c r="J870" s="13" t="str">
        <f>IF(Table2[[#This Row],[M2A]]="","",SUM(Table2[[#This Row],[M2A]]-Table2[[#This Row],[M2B_h]]))</f>
        <v/>
      </c>
      <c r="K870" s="13">
        <v>4</v>
      </c>
      <c r="L870" s="13">
        <f>IF(Table2[[#This Row],[M3A]]="","",SUM(Table2[[#This Row],[M3A]]-Table2[[#This Row],[M3B_h]]))</f>
        <v>-1</v>
      </c>
      <c r="N870" s="13" t="str">
        <f>IF(Table2[[#This Row],[M4A]]="","",SUM(Table2[[#This Row],[M4A]]-Table2[[#This Row],[M4B_h]]))</f>
        <v/>
      </c>
      <c r="O870" s="15"/>
      <c r="P870" s="15" t="str">
        <f>IF(Table2[[#This Row],[M5A]]="","",SUM(Table2[[#This Row],[M5A]]-Table2[[#This Row],[M5B_h]]))</f>
        <v/>
      </c>
      <c r="Q870" s="15">
        <f>SUM(Table2[[#This Row],[AWAL]],Table2[[#This Row],[M1B]])</f>
        <v>5</v>
      </c>
      <c r="R870" s="15">
        <f>SUM(Table2[[#This Row],[M2B]],Table2[[#This Row],[M2B_h]])</f>
        <v>5</v>
      </c>
      <c r="S870" s="15">
        <f>SUM(Table2[[#This Row],[M3B]],Table2[[#This Row],[M3B_h]])</f>
        <v>4</v>
      </c>
      <c r="T870" s="15">
        <f>SUM(Table2[[#This Row],[M4B]],Table2[[#This Row],[M4B_h]])</f>
        <v>4</v>
      </c>
    </row>
    <row r="871" spans="1:20">
      <c r="A871" s="12" t="str">
        <f>IF(Table2[[#This Row],[TT]]&lt;1,"",COUNT($A$2:$A870)+1)</f>
        <v/>
      </c>
      <c r="B871" s="12" t="str">
        <f>LOWER(SUBSTITUTE(SUBSTITUTE(SUBSTITUTE(SUBSTITUTE(SUBSTITUTE(SUBSTITUTE(SUBSTITUTE(SUBSTITUTE(Table2[[#This Row],[NAMA BARANG]]," ",""),"""",""),"-",""),"/",""),"(",""),")",""),"&amp;",""),",",""))</f>
        <v>coinbanksblk</v>
      </c>
      <c r="C871" s="18" t="s">
        <v>821</v>
      </c>
      <c r="D871" s="19"/>
      <c r="E871" s="19" t="s">
        <v>803</v>
      </c>
      <c r="F871" s="80">
        <f>IF(Table2[[#This Row],[M5B]]="",Table2[[#This Row],[M5B_h]],SUM(Table2[[#This Row],[M5B_h]],Table2[[#This Row],[M5B]]))</f>
        <v>0</v>
      </c>
      <c r="H871" s="13" t="str">
        <f>IF(Table2[[#This Row],[M1A]]="","",Table2[[#This Row],[M1A]]-Table2[[#This Row],[AWAL]])</f>
        <v/>
      </c>
      <c r="J871" s="13" t="str">
        <f>IF(Table2[[#This Row],[M2A]]="","",SUM(Table2[[#This Row],[M2A]]-Table2[[#This Row],[M2B_h]]))</f>
        <v/>
      </c>
      <c r="L871" s="13" t="str">
        <f>IF(Table2[[#This Row],[M3A]]="","",SUM(Table2[[#This Row],[M3A]]-Table2[[#This Row],[M3B_h]]))</f>
        <v/>
      </c>
      <c r="N871" s="13" t="str">
        <f>IF(Table2[[#This Row],[M4A]]="","",SUM(Table2[[#This Row],[M4A]]-Table2[[#This Row],[M4B_h]]))</f>
        <v/>
      </c>
      <c r="O871" s="15"/>
      <c r="P871" s="15" t="str">
        <f>IF(Table2[[#This Row],[M5A]]="","",SUM(Table2[[#This Row],[M5A]]-Table2[[#This Row],[M5B_h]]))</f>
        <v/>
      </c>
      <c r="Q871" s="15">
        <f>SUM(Table2[[#This Row],[AWAL]],Table2[[#This Row],[M1B]])</f>
        <v>0</v>
      </c>
      <c r="R871" s="15">
        <f>SUM(Table2[[#This Row],[M2B]],Table2[[#This Row],[M2B_h]])</f>
        <v>0</v>
      </c>
      <c r="S871" s="15">
        <f>SUM(Table2[[#This Row],[M3B]],Table2[[#This Row],[M3B_h]])</f>
        <v>0</v>
      </c>
      <c r="T871" s="15">
        <f>SUM(Table2[[#This Row],[M4B]],Table2[[#This Row],[M4B_h]])</f>
        <v>0</v>
      </c>
    </row>
    <row r="872" spans="1:20">
      <c r="A872" s="12">
        <f>IF(Table2[[#This Row],[TT]]&lt;1,"",COUNT($A$2:$A871)+1)</f>
        <v>673</v>
      </c>
      <c r="B872" s="12" t="str">
        <f>LOWER(SUBSTITUTE(SUBSTITUTE(SUBSTITUTE(SUBSTITUTE(SUBSTITUTE(SUBSTITUTE(SUBSTITUTE(SUBSTITUTE(Table2[[#This Row],[NAMA BARANG]]," ",""),"""",""),"-",""),"/",""),"(",""),")",""),"&amp;",""),",",""))</f>
        <v>compasdc452a</v>
      </c>
      <c r="C872" s="18" t="s">
        <v>822</v>
      </c>
      <c r="D872" s="19">
        <v>3</v>
      </c>
      <c r="E872" s="19" t="s">
        <v>38</v>
      </c>
      <c r="F872" s="80">
        <f>IF(Table2[[#This Row],[M5B]]="",Table2[[#This Row],[M5B_h]],SUM(Table2[[#This Row],[M5B_h]],Table2[[#This Row],[M5B]]))</f>
        <v>3</v>
      </c>
      <c r="H872" s="13" t="str">
        <f>IF(Table2[[#This Row],[M1A]]="","",Table2[[#This Row],[M1A]]-Table2[[#This Row],[AWAL]])</f>
        <v/>
      </c>
      <c r="J872" s="13" t="str">
        <f>IF(Table2[[#This Row],[M2A]]="","",SUM(Table2[[#This Row],[M2A]]-Table2[[#This Row],[M2B_h]]))</f>
        <v/>
      </c>
      <c r="L872" s="13" t="str">
        <f>IF(Table2[[#This Row],[M3A]]="","",SUM(Table2[[#This Row],[M3A]]-Table2[[#This Row],[M3B_h]]))</f>
        <v/>
      </c>
      <c r="N872" s="13" t="str">
        <f>IF(Table2[[#This Row],[M4A]]="","",SUM(Table2[[#This Row],[M4A]]-Table2[[#This Row],[M4B_h]]))</f>
        <v/>
      </c>
      <c r="O872" s="15"/>
      <c r="P872" s="15" t="str">
        <f>IF(Table2[[#This Row],[M5A]]="","",SUM(Table2[[#This Row],[M5A]]-Table2[[#This Row],[M5B_h]]))</f>
        <v/>
      </c>
      <c r="Q872" s="15">
        <f>SUM(Table2[[#This Row],[AWAL]],Table2[[#This Row],[M1B]])</f>
        <v>3</v>
      </c>
      <c r="R872" s="15">
        <f>SUM(Table2[[#This Row],[M2B]],Table2[[#This Row],[M2B_h]])</f>
        <v>3</v>
      </c>
      <c r="S872" s="15">
        <f>SUM(Table2[[#This Row],[M3B]],Table2[[#This Row],[M3B_h]])</f>
        <v>3</v>
      </c>
      <c r="T872" s="15">
        <f>SUM(Table2[[#This Row],[M4B]],Table2[[#This Row],[M4B_h]])</f>
        <v>3</v>
      </c>
    </row>
    <row r="873" spans="1:20">
      <c r="A873" s="12">
        <f>IF(Table2[[#This Row],[TT]]&lt;1,"",COUNT($A$2:$A872)+1)</f>
        <v>674</v>
      </c>
      <c r="B873" s="12" t="str">
        <f>LOWER(SUBSTITUTE(SUBSTITUTE(SUBSTITUTE(SUBSTITUTE(SUBSTITUTE(SUBSTITUTE(SUBSTITUTE(SUBSTITUTE(Table2[[#This Row],[NAMA BARANG]]," ",""),"""",""),"-",""),"/",""),"(",""),")",""),"&amp;",""),",",""))</f>
        <v>compasdc453a</v>
      </c>
      <c r="C873" s="18" t="s">
        <v>823</v>
      </c>
      <c r="D873" s="19">
        <v>8</v>
      </c>
      <c r="E873" s="19" t="s">
        <v>38</v>
      </c>
      <c r="F873" s="80">
        <f>IF(Table2[[#This Row],[M5B]]="",Table2[[#This Row],[M5B_h]],SUM(Table2[[#This Row],[M5B_h]],Table2[[#This Row],[M5B]]))</f>
        <v>8</v>
      </c>
      <c r="H873" s="13" t="str">
        <f>IF(Table2[[#This Row],[M1A]]="","",Table2[[#This Row],[M1A]]-Table2[[#This Row],[AWAL]])</f>
        <v/>
      </c>
      <c r="J873" s="13" t="str">
        <f>IF(Table2[[#This Row],[M2A]]="","",SUM(Table2[[#This Row],[M2A]]-Table2[[#This Row],[M2B_h]]))</f>
        <v/>
      </c>
      <c r="L873" s="13" t="str">
        <f>IF(Table2[[#This Row],[M3A]]="","",SUM(Table2[[#This Row],[M3A]]-Table2[[#This Row],[M3B_h]]))</f>
        <v/>
      </c>
      <c r="N873" s="13" t="str">
        <f>IF(Table2[[#This Row],[M4A]]="","",SUM(Table2[[#This Row],[M4A]]-Table2[[#This Row],[M4B_h]]))</f>
        <v/>
      </c>
      <c r="O873" s="15"/>
      <c r="P873" s="15" t="str">
        <f>IF(Table2[[#This Row],[M5A]]="","",SUM(Table2[[#This Row],[M5A]]-Table2[[#This Row],[M5B_h]]))</f>
        <v/>
      </c>
      <c r="Q873" s="15">
        <f>SUM(Table2[[#This Row],[AWAL]],Table2[[#This Row],[M1B]])</f>
        <v>8</v>
      </c>
      <c r="R873" s="15">
        <f>SUM(Table2[[#This Row],[M2B]],Table2[[#This Row],[M2B_h]])</f>
        <v>8</v>
      </c>
      <c r="S873" s="15">
        <f>SUM(Table2[[#This Row],[M3B]],Table2[[#This Row],[M3B_h]])</f>
        <v>8</v>
      </c>
      <c r="T873" s="15">
        <f>SUM(Table2[[#This Row],[M4B]],Table2[[#This Row],[M4B_h]])</f>
        <v>8</v>
      </c>
    </row>
    <row r="874" spans="1:20">
      <c r="A874" s="12">
        <f>IF(Table2[[#This Row],[TT]]&lt;1,"",COUNT($A$2:$A873)+1)</f>
        <v>675</v>
      </c>
      <c r="B874" s="12" t="str">
        <f>LOWER(SUBSTITUTE(SUBSTITUTE(SUBSTITUTE(SUBSTITUTE(SUBSTITUTE(SUBSTITUTE(SUBSTITUTE(SUBSTITUTE(Table2[[#This Row],[NAMA BARANG]]," ",""),"""",""),"-",""),"/",""),"(",""),")",""),"&amp;",""),",",""))</f>
        <v>compass44mm</v>
      </c>
      <c r="C874" s="18" t="s">
        <v>824</v>
      </c>
      <c r="D874" s="19">
        <v>1</v>
      </c>
      <c r="E874" s="19" t="s">
        <v>142</v>
      </c>
      <c r="F874" s="80">
        <f>IF(Table2[[#This Row],[M5B]]="",Table2[[#This Row],[M5B_h]],SUM(Table2[[#This Row],[M5B_h]],Table2[[#This Row],[M5B]]))</f>
        <v>1</v>
      </c>
      <c r="H874" s="13" t="str">
        <f>IF(Table2[[#This Row],[M1A]]="","",Table2[[#This Row],[M1A]]-Table2[[#This Row],[AWAL]])</f>
        <v/>
      </c>
      <c r="J874" s="13" t="str">
        <f>IF(Table2[[#This Row],[M2A]]="","",SUM(Table2[[#This Row],[M2A]]-Table2[[#This Row],[M2B_h]]))</f>
        <v/>
      </c>
      <c r="L874" s="13" t="str">
        <f>IF(Table2[[#This Row],[M3A]]="","",SUM(Table2[[#This Row],[M3A]]-Table2[[#This Row],[M3B_h]]))</f>
        <v/>
      </c>
      <c r="N874" s="13" t="str">
        <f>IF(Table2[[#This Row],[M4A]]="","",SUM(Table2[[#This Row],[M4A]]-Table2[[#This Row],[M4B_h]]))</f>
        <v/>
      </c>
      <c r="O874" s="15"/>
      <c r="P874" s="15" t="str">
        <f>IF(Table2[[#This Row],[M5A]]="","",SUM(Table2[[#This Row],[M5A]]-Table2[[#This Row],[M5B_h]]))</f>
        <v/>
      </c>
      <c r="Q874" s="15">
        <f>SUM(Table2[[#This Row],[AWAL]],Table2[[#This Row],[M1B]])</f>
        <v>1</v>
      </c>
      <c r="R874" s="15">
        <f>SUM(Table2[[#This Row],[M2B]],Table2[[#This Row],[M2B_h]])</f>
        <v>1</v>
      </c>
      <c r="S874" s="15">
        <f>SUM(Table2[[#This Row],[M3B]],Table2[[#This Row],[M3B_h]])</f>
        <v>1</v>
      </c>
      <c r="T874" s="15">
        <f>SUM(Table2[[#This Row],[M4B]],Table2[[#This Row],[M4B_h]])</f>
        <v>1</v>
      </c>
    </row>
    <row r="875" spans="1:20">
      <c r="A875" s="12">
        <f>IF(Table2[[#This Row],[TT]]&lt;1,"",COUNT($A$2:$A874)+1)</f>
        <v>676</v>
      </c>
      <c r="B875" s="12" t="str">
        <f>LOWER(SUBSTITUTE(SUBSTITUTE(SUBSTITUTE(SUBSTITUTE(SUBSTITUTE(SUBSTITUTE(SUBSTITUTE(SUBSTITUTE(Table2[[#This Row],[NAMA BARANG]]," ",""),"""",""),"-",""),"/",""),"(",""),")",""),"&amp;",""),",",""))</f>
        <v>compass60mm</v>
      </c>
      <c r="C875" s="18" t="s">
        <v>825</v>
      </c>
      <c r="D875" s="19">
        <v>1</v>
      </c>
      <c r="E875" s="19">
        <v>430</v>
      </c>
      <c r="F875" s="80">
        <f>IF(Table2[[#This Row],[M5B]]="",Table2[[#This Row],[M5B_h]],SUM(Table2[[#This Row],[M5B_h]],Table2[[#This Row],[M5B]]))</f>
        <v>1</v>
      </c>
      <c r="H875" s="13" t="str">
        <f>IF(Table2[[#This Row],[M1A]]="","",Table2[[#This Row],[M1A]]-Table2[[#This Row],[AWAL]])</f>
        <v/>
      </c>
      <c r="J875" s="13" t="str">
        <f>IF(Table2[[#This Row],[M2A]]="","",SUM(Table2[[#This Row],[M2A]]-Table2[[#This Row],[M2B_h]]))</f>
        <v/>
      </c>
      <c r="L875" s="13" t="str">
        <f>IF(Table2[[#This Row],[M3A]]="","",SUM(Table2[[#This Row],[M3A]]-Table2[[#This Row],[M3B_h]]))</f>
        <v/>
      </c>
      <c r="N875" s="13" t="str">
        <f>IF(Table2[[#This Row],[M4A]]="","",SUM(Table2[[#This Row],[M4A]]-Table2[[#This Row],[M4B_h]]))</f>
        <v/>
      </c>
      <c r="O875" s="15"/>
      <c r="P875" s="15" t="str">
        <f>IF(Table2[[#This Row],[M5A]]="","",SUM(Table2[[#This Row],[M5A]]-Table2[[#This Row],[M5B_h]]))</f>
        <v/>
      </c>
      <c r="Q875" s="15">
        <f>SUM(Table2[[#This Row],[AWAL]],Table2[[#This Row],[M1B]])</f>
        <v>1</v>
      </c>
      <c r="R875" s="15">
        <f>SUM(Table2[[#This Row],[M2B]],Table2[[#This Row],[M2B_h]])</f>
        <v>1</v>
      </c>
      <c r="S875" s="15">
        <f>SUM(Table2[[#This Row],[M3B]],Table2[[#This Row],[M3B_h]])</f>
        <v>1</v>
      </c>
      <c r="T875" s="15">
        <f>SUM(Table2[[#This Row],[M4B]],Table2[[#This Row],[M4B_h]])</f>
        <v>1</v>
      </c>
    </row>
    <row r="876" spans="1:20">
      <c r="A876" s="12">
        <f>IF(Table2[[#This Row],[TT]]&lt;1,"",COUNT($A$2:$A875)+1)</f>
        <v>677</v>
      </c>
      <c r="B876" s="12" t="str">
        <f>LOWER(SUBSTITUTE(SUBSTITUTE(SUBSTITUTE(SUBSTITUTE(SUBSTITUTE(SUBSTITUTE(SUBSTITUTE(SUBSTITUTE(Table2[[#This Row],[NAMA BARANG]]," ",""),"""",""),"-",""),"/",""),"(",""),")",""),"&amp;",""),",",""))</f>
        <v>compassgoldca026igold</v>
      </c>
      <c r="C876" s="18" t="s">
        <v>826</v>
      </c>
      <c r="D876" s="19">
        <v>2</v>
      </c>
      <c r="E876" s="19" t="s">
        <v>88</v>
      </c>
      <c r="F876" s="80">
        <f>IF(Table2[[#This Row],[M5B]]="",Table2[[#This Row],[M5B_h]],SUM(Table2[[#This Row],[M5B_h]],Table2[[#This Row],[M5B]]))</f>
        <v>2</v>
      </c>
      <c r="H876" s="13" t="str">
        <f>IF(Table2[[#This Row],[M1A]]="","",Table2[[#This Row],[M1A]]-Table2[[#This Row],[AWAL]])</f>
        <v/>
      </c>
      <c r="J876" s="13" t="str">
        <f>IF(Table2[[#This Row],[M2A]]="","",SUM(Table2[[#This Row],[M2A]]-Table2[[#This Row],[M2B_h]]))</f>
        <v/>
      </c>
      <c r="L876" s="13" t="str">
        <f>IF(Table2[[#This Row],[M3A]]="","",SUM(Table2[[#This Row],[M3A]]-Table2[[#This Row],[M3B_h]]))</f>
        <v/>
      </c>
      <c r="N876" s="13" t="str">
        <f>IF(Table2[[#This Row],[M4A]]="","",SUM(Table2[[#This Row],[M4A]]-Table2[[#This Row],[M4B_h]]))</f>
        <v/>
      </c>
      <c r="O876" s="15"/>
      <c r="P876" s="15" t="str">
        <f>IF(Table2[[#This Row],[M5A]]="","",SUM(Table2[[#This Row],[M5A]]-Table2[[#This Row],[M5B_h]]))</f>
        <v/>
      </c>
      <c r="Q876" s="15">
        <f>SUM(Table2[[#This Row],[AWAL]],Table2[[#This Row],[M1B]])</f>
        <v>2</v>
      </c>
      <c r="R876" s="15">
        <f>SUM(Table2[[#This Row],[M2B]],Table2[[#This Row],[M2B_h]])</f>
        <v>2</v>
      </c>
      <c r="S876" s="15">
        <f>SUM(Table2[[#This Row],[M3B]],Table2[[#This Row],[M3B_h]])</f>
        <v>2</v>
      </c>
      <c r="T876" s="15">
        <f>SUM(Table2[[#This Row],[M4B]],Table2[[#This Row],[M4B_h]])</f>
        <v>2</v>
      </c>
    </row>
    <row r="877" spans="1:20">
      <c r="A877" s="12">
        <f>IF(Table2[[#This Row],[TT]]&lt;1,"",COUNT($A$2:$A876)+1)</f>
        <v>678</v>
      </c>
      <c r="B877" s="12" t="str">
        <f>LOWER(SUBSTITUTE(SUBSTITUTE(SUBSTITUTE(SUBSTITUTE(SUBSTITUTE(SUBSTITUTE(SUBSTITUTE(SUBSTITUTE(Table2[[#This Row],[NAMA BARANG]]," ",""),"""",""),"-",""),"/",""),"(",""),")",""),"&amp;",""),",",""))</f>
        <v>crayon010112ybabydragonbaru</v>
      </c>
      <c r="C877" s="18" t="s">
        <v>827</v>
      </c>
      <c r="D877" s="19">
        <v>2</v>
      </c>
      <c r="E877" s="19" t="s">
        <v>66</v>
      </c>
      <c r="F877" s="80">
        <f>IF(Table2[[#This Row],[M5B]]="",Table2[[#This Row],[M5B_h]],SUM(Table2[[#This Row],[M5B_h]],Table2[[#This Row],[M5B]]))</f>
        <v>2</v>
      </c>
      <c r="H877" s="13" t="str">
        <f>IF(Table2[[#This Row],[M1A]]="","",Table2[[#This Row],[M1A]]-Table2[[#This Row],[AWAL]])</f>
        <v/>
      </c>
      <c r="J877" s="13" t="str">
        <f>IF(Table2[[#This Row],[M2A]]="","",SUM(Table2[[#This Row],[M2A]]-Table2[[#This Row],[M2B_h]]))</f>
        <v/>
      </c>
      <c r="L877" s="13" t="str">
        <f>IF(Table2[[#This Row],[M3A]]="","",SUM(Table2[[#This Row],[M3A]]-Table2[[#This Row],[M3B_h]]))</f>
        <v/>
      </c>
      <c r="N877" s="13" t="str">
        <f>IF(Table2[[#This Row],[M4A]]="","",SUM(Table2[[#This Row],[M4A]]-Table2[[#This Row],[M4B_h]]))</f>
        <v/>
      </c>
      <c r="O877" s="15"/>
      <c r="P877" s="15" t="str">
        <f>IF(Table2[[#This Row],[M5A]]="","",SUM(Table2[[#This Row],[M5A]]-Table2[[#This Row],[M5B_h]]))</f>
        <v/>
      </c>
      <c r="Q877" s="15">
        <f>SUM(Table2[[#This Row],[AWAL]],Table2[[#This Row],[M1B]])</f>
        <v>2</v>
      </c>
      <c r="R877" s="15">
        <f>SUM(Table2[[#This Row],[M2B]],Table2[[#This Row],[M2B_h]])</f>
        <v>2</v>
      </c>
      <c r="S877" s="15">
        <f>SUM(Table2[[#This Row],[M3B]],Table2[[#This Row],[M3B_h]])</f>
        <v>2</v>
      </c>
      <c r="T877" s="15">
        <f>SUM(Table2[[#This Row],[M4B]],Table2[[#This Row],[M4B_h]])</f>
        <v>2</v>
      </c>
    </row>
    <row r="878" spans="1:20">
      <c r="A878" s="12">
        <f>IF(Table2[[#This Row],[TT]]&lt;1,"",COUNT($A$2:$A877)+1)</f>
        <v>679</v>
      </c>
      <c r="B878" s="12" t="str">
        <f>LOWER(SUBSTITUTE(SUBSTITUTE(SUBSTITUTE(SUBSTITUTE(SUBSTITUTE(SUBSTITUTE(SUBSTITUTE(SUBSTITUTE(Table2[[#This Row],[NAMA BARANG]]," ",""),"""",""),"-",""),"/",""),"(",""),")",""),"&amp;",""),",",""))</f>
        <v>crayon12wpdkfancy1011</v>
      </c>
      <c r="C878" s="18" t="s">
        <v>828</v>
      </c>
      <c r="D878" s="19">
        <v>8</v>
      </c>
      <c r="E878" s="19" t="s">
        <v>63</v>
      </c>
      <c r="F878" s="80">
        <f>IF(Table2[[#This Row],[M5B]]="",Table2[[#This Row],[M5B_h]],SUM(Table2[[#This Row],[M5B_h]],Table2[[#This Row],[M5B]]))</f>
        <v>6</v>
      </c>
      <c r="G878" s="13">
        <v>7</v>
      </c>
      <c r="H878" s="13">
        <f>IF(Table2[[#This Row],[M1A]]="","",Table2[[#This Row],[M1A]]-Table2[[#This Row],[AWAL]])</f>
        <v>-1</v>
      </c>
      <c r="J878" s="13" t="str">
        <f>IF(Table2[[#This Row],[M2A]]="","",SUM(Table2[[#This Row],[M2A]]-Table2[[#This Row],[M2B_h]]))</f>
        <v/>
      </c>
      <c r="L878" s="13" t="str">
        <f>IF(Table2[[#This Row],[M3A]]="","",SUM(Table2[[#This Row],[M3A]]-Table2[[#This Row],[M3B_h]]))</f>
        <v/>
      </c>
      <c r="M878" s="13">
        <v>6</v>
      </c>
      <c r="N878" s="13">
        <f>IF(Table2[[#This Row],[M4A]]="","",SUM(Table2[[#This Row],[M4A]]-Table2[[#This Row],[M4B_h]]))</f>
        <v>-1</v>
      </c>
      <c r="O878" s="15"/>
      <c r="P878" s="15" t="str">
        <f>IF(Table2[[#This Row],[M5A]]="","",SUM(Table2[[#This Row],[M5A]]-Table2[[#This Row],[M5B_h]]))</f>
        <v/>
      </c>
      <c r="Q878" s="15">
        <f>SUM(Table2[[#This Row],[AWAL]],Table2[[#This Row],[M1B]])</f>
        <v>7</v>
      </c>
      <c r="R878" s="15">
        <f>SUM(Table2[[#This Row],[M2B]],Table2[[#This Row],[M2B_h]])</f>
        <v>7</v>
      </c>
      <c r="S878" s="15">
        <f>SUM(Table2[[#This Row],[M3B]],Table2[[#This Row],[M3B_h]])</f>
        <v>7</v>
      </c>
      <c r="T878" s="15">
        <f>SUM(Table2[[#This Row],[M4B]],Table2[[#This Row],[M4B_h]])</f>
        <v>6</v>
      </c>
    </row>
    <row r="879" spans="1:20">
      <c r="A879" s="12" t="str">
        <f>IF(Table2[[#This Row],[TT]]&lt;1,"",COUNT($A$2:$A878)+1)</f>
        <v/>
      </c>
      <c r="B879" s="12" t="str">
        <f>LOWER(SUBSTITUTE(SUBSTITUTE(SUBSTITUTE(SUBSTITUTE(SUBSTITUTE(SUBSTITUTE(SUBSTITUTE(SUBSTITUTE(Table2[[#This Row],[NAMA BARANG]]," ",""),"""",""),"-",""),"/",""),"(",""),")",""),"&amp;",""),",",""))</f>
        <v>crayon12wsqueezy</v>
      </c>
      <c r="C879" s="18" t="s">
        <v>3071</v>
      </c>
      <c r="D879" s="19"/>
      <c r="E879" s="19" t="s">
        <v>88</v>
      </c>
      <c r="F879" s="80">
        <f>IF(Table2[[#This Row],[M5B]]="",Table2[[#This Row],[M5B_h]],SUM(Table2[[#This Row],[M5B_h]],Table2[[#This Row],[M5B]]))</f>
        <v>0</v>
      </c>
      <c r="H879" s="13" t="str">
        <f>IF(Table2[[#This Row],[M1A]]="","",Table2[[#This Row],[M1A]]-Table2[[#This Row],[AWAL]])</f>
        <v/>
      </c>
      <c r="J879" s="13" t="str">
        <f>IF(Table2[[#This Row],[M2A]]="","",SUM(Table2[[#This Row],[M2A]]-Table2[[#This Row],[M2B_h]]))</f>
        <v/>
      </c>
      <c r="L879" s="13" t="str">
        <f>IF(Table2[[#This Row],[M3A]]="","",SUM(Table2[[#This Row],[M3A]]-Table2[[#This Row],[M3B_h]]))</f>
        <v/>
      </c>
      <c r="N879" s="13" t="str">
        <f>IF(Table2[[#This Row],[M4A]]="","",SUM(Table2[[#This Row],[M4A]]-Table2[[#This Row],[M4B_h]]))</f>
        <v/>
      </c>
      <c r="O879" s="15"/>
      <c r="P879" s="15" t="str">
        <f>IF(Table2[[#This Row],[M5A]]="","",SUM(Table2[[#This Row],[M5A]]-Table2[[#This Row],[M5B_h]]))</f>
        <v/>
      </c>
      <c r="Q879" s="15">
        <f>SUM(Table2[[#This Row],[AWAL]],Table2[[#This Row],[M1B]])</f>
        <v>0</v>
      </c>
      <c r="R879" s="15">
        <f>SUM(Table2[[#This Row],[M2B]],Table2[[#This Row],[M2B_h]])</f>
        <v>0</v>
      </c>
      <c r="S879" s="15">
        <f>SUM(Table2[[#This Row],[M3B]],Table2[[#This Row],[M3B_h]])</f>
        <v>0</v>
      </c>
      <c r="T879" s="15">
        <f>SUM(Table2[[#This Row],[M4B]],Table2[[#This Row],[M4B_h]])</f>
        <v>0</v>
      </c>
    </row>
    <row r="880" spans="1:20">
      <c r="A880" s="46">
        <f>IF(Table2[[#This Row],[TT]]&lt;1,"",COUNT($A$2:$A879)+1)</f>
        <v>680</v>
      </c>
      <c r="B880" s="46" t="str">
        <f>LOWER(SUBSTITUTE(SUBSTITUTE(SUBSTITUTE(SUBSTITUTE(SUBSTITUTE(SUBSTITUTE(SUBSTITUTE(SUBSTITUTE(Table2[[#This Row],[NAMA BARANG]]," ",""),"""",""),"-",""),"/",""),"(",""),")",""),"&amp;",""),",",""))</f>
        <v>crayon12wvanartnew</v>
      </c>
      <c r="C880" s="47" t="s">
        <v>3104</v>
      </c>
      <c r="D880" s="48">
        <v>7</v>
      </c>
      <c r="E880" s="63" t="s">
        <v>2707</v>
      </c>
      <c r="F880" s="82">
        <f>IF(Table2[[#This Row],[M5B]]="",Table2[[#This Row],[M5B_h]],SUM(Table2[[#This Row],[M5B_h]],Table2[[#This Row],[M5B]]))</f>
        <v>6</v>
      </c>
      <c r="G880" s="49">
        <v>6</v>
      </c>
      <c r="H880" s="64">
        <f>IF(Table2[[#This Row],[M1A]]="","",Table2[[#This Row],[M1A]]-Table2[[#This Row],[AWAL]])</f>
        <v>-1</v>
      </c>
      <c r="I880" s="49"/>
      <c r="J880" s="64" t="str">
        <f>IF(Table2[[#This Row],[M2A]]="","",SUM(Table2[[#This Row],[M2A]]-Table2[[#This Row],[M2B_h]]))</f>
        <v/>
      </c>
      <c r="K880" s="49"/>
      <c r="L880" s="64" t="str">
        <f>IF(Table2[[#This Row],[M3A]]="","",SUM(Table2[[#This Row],[M3A]]-Table2[[#This Row],[M3B_h]]))</f>
        <v/>
      </c>
      <c r="M880" s="49"/>
      <c r="N880" s="64" t="str">
        <f>IF(Table2[[#This Row],[M4A]]="","",SUM(Table2[[#This Row],[M4A]]-Table2[[#This Row],[M4B_h]]))</f>
        <v/>
      </c>
      <c r="O880" s="15"/>
      <c r="P880" s="15" t="str">
        <f>IF(Table2[[#This Row],[M5A]]="","",SUM(Table2[[#This Row],[M5A]]-Table2[[#This Row],[M5B_h]]))</f>
        <v/>
      </c>
      <c r="Q880" s="15">
        <f>SUM(Table2[[#This Row],[AWAL]],Table2[[#This Row],[M1B]])</f>
        <v>6</v>
      </c>
      <c r="R880" s="15">
        <f>SUM(Table2[[#This Row],[M2B]],Table2[[#This Row],[M2B_h]])</f>
        <v>6</v>
      </c>
      <c r="S880" s="15">
        <f>SUM(Table2[[#This Row],[M3B]],Table2[[#This Row],[M3B_h]])</f>
        <v>6</v>
      </c>
      <c r="T880" s="15">
        <f>SUM(Table2[[#This Row],[M4B]],Table2[[#This Row],[M4B_h]])</f>
        <v>6</v>
      </c>
    </row>
    <row r="881" spans="1:20">
      <c r="A881" s="12">
        <f>IF(Table2[[#This Row],[TT]]&lt;1,"",COUNT($A$2:$A880)+1)</f>
        <v>681</v>
      </c>
      <c r="B881" s="12" t="str">
        <f>LOWER(SUBSTITUTE(SUBSTITUTE(SUBSTITUTE(SUBSTITUTE(SUBSTITUTE(SUBSTITUTE(SUBSTITUTE(SUBSTITUTE(Table2[[#This Row],[NAMA BARANG]]," ",""),"""",""),"-",""),"/",""),"(",""),")",""),"&amp;",""),",",""))</f>
        <v>crayon59918</v>
      </c>
      <c r="C881" s="18" t="s">
        <v>829</v>
      </c>
      <c r="D881" s="19">
        <v>3</v>
      </c>
      <c r="E881" s="19">
        <v>96</v>
      </c>
      <c r="F881" s="80">
        <f>IF(Table2[[#This Row],[M5B]]="",Table2[[#This Row],[M5B_h]],SUM(Table2[[#This Row],[M5B_h]],Table2[[#This Row],[M5B]]))</f>
        <v>3</v>
      </c>
      <c r="H881" s="13" t="str">
        <f>IF(Table2[[#This Row],[M1A]]="","",Table2[[#This Row],[M1A]]-Table2[[#This Row],[AWAL]])</f>
        <v/>
      </c>
      <c r="J881" s="13" t="str">
        <f>IF(Table2[[#This Row],[M2A]]="","",SUM(Table2[[#This Row],[M2A]]-Table2[[#This Row],[M2B_h]]))</f>
        <v/>
      </c>
      <c r="L881" s="13" t="str">
        <f>IF(Table2[[#This Row],[M3A]]="","",SUM(Table2[[#This Row],[M3A]]-Table2[[#This Row],[M3B_h]]))</f>
        <v/>
      </c>
      <c r="N881" s="13" t="str">
        <f>IF(Table2[[#This Row],[M4A]]="","",SUM(Table2[[#This Row],[M4A]]-Table2[[#This Row],[M4B_h]]))</f>
        <v/>
      </c>
      <c r="O881" s="15"/>
      <c r="P881" s="15" t="str">
        <f>IF(Table2[[#This Row],[M5A]]="","",SUM(Table2[[#This Row],[M5A]]-Table2[[#This Row],[M5B_h]]))</f>
        <v/>
      </c>
      <c r="Q881" s="15">
        <f>SUM(Table2[[#This Row],[AWAL]],Table2[[#This Row],[M1B]])</f>
        <v>3</v>
      </c>
      <c r="R881" s="15">
        <f>SUM(Table2[[#This Row],[M2B]],Table2[[#This Row],[M2B_h]])</f>
        <v>3</v>
      </c>
      <c r="S881" s="15">
        <f>SUM(Table2[[#This Row],[M3B]],Table2[[#This Row],[M3B_h]])</f>
        <v>3</v>
      </c>
      <c r="T881" s="15">
        <f>SUM(Table2[[#This Row],[M4B]],Table2[[#This Row],[M4B_h]])</f>
        <v>3</v>
      </c>
    </row>
    <row r="882" spans="1:20">
      <c r="A882" s="12">
        <f>IF(Table2[[#This Row],[TT]]&lt;1,"",COUNT($A$2:$A881)+1)</f>
        <v>682</v>
      </c>
      <c r="B882" s="12" t="str">
        <f>LOWER(SUBSTITUTE(SUBSTITUTE(SUBSTITUTE(SUBSTITUTE(SUBSTITUTE(SUBSTITUTE(SUBSTITUTE(SUBSTITUTE(Table2[[#This Row],[NAMA BARANG]]," ",""),"""",""),"-",""),"/",""),"(",""),")",""),"&amp;",""),",",""))</f>
        <v>crayondb77718putar</v>
      </c>
      <c r="C882" s="18" t="s">
        <v>830</v>
      </c>
      <c r="D882" s="19">
        <v>21</v>
      </c>
      <c r="E882" s="19" t="s">
        <v>28</v>
      </c>
      <c r="F882" s="80">
        <f>IF(Table2[[#This Row],[M5B]]="",Table2[[#This Row],[M5B_h]],SUM(Table2[[#This Row],[M5B_h]],Table2[[#This Row],[M5B]]))</f>
        <v>21</v>
      </c>
      <c r="H882" s="13" t="str">
        <f>IF(Table2[[#This Row],[M1A]]="","",Table2[[#This Row],[M1A]]-Table2[[#This Row],[AWAL]])</f>
        <v/>
      </c>
      <c r="J882" s="13" t="str">
        <f>IF(Table2[[#This Row],[M2A]]="","",SUM(Table2[[#This Row],[M2A]]-Table2[[#This Row],[M2B_h]]))</f>
        <v/>
      </c>
      <c r="L882" s="13" t="str">
        <f>IF(Table2[[#This Row],[M3A]]="","",SUM(Table2[[#This Row],[M3A]]-Table2[[#This Row],[M3B_h]]))</f>
        <v/>
      </c>
      <c r="N882" s="13" t="str">
        <f>IF(Table2[[#This Row],[M4A]]="","",SUM(Table2[[#This Row],[M4A]]-Table2[[#This Row],[M4B_h]]))</f>
        <v/>
      </c>
      <c r="O882" s="15"/>
      <c r="P882" s="15" t="str">
        <f>IF(Table2[[#This Row],[M5A]]="","",SUM(Table2[[#This Row],[M5A]]-Table2[[#This Row],[M5B_h]]))</f>
        <v/>
      </c>
      <c r="Q882" s="15">
        <f>SUM(Table2[[#This Row],[AWAL]],Table2[[#This Row],[M1B]])</f>
        <v>21</v>
      </c>
      <c r="R882" s="15">
        <f>SUM(Table2[[#This Row],[M2B]],Table2[[#This Row],[M2B_h]])</f>
        <v>21</v>
      </c>
      <c r="S882" s="15">
        <f>SUM(Table2[[#This Row],[M3B]],Table2[[#This Row],[M3B_h]])</f>
        <v>21</v>
      </c>
      <c r="T882" s="15">
        <f>SUM(Table2[[#This Row],[M4B]],Table2[[#This Row],[M4B_h]])</f>
        <v>21</v>
      </c>
    </row>
    <row r="883" spans="1:20">
      <c r="A883" s="12">
        <f>IF(Table2[[#This Row],[TT]]&lt;1,"",COUNT($A$2:$A882)+1)</f>
        <v>683</v>
      </c>
      <c r="B883" s="12" t="str">
        <f>LOWER(SUBSTITUTE(SUBSTITUTE(SUBSTITUTE(SUBSTITUTE(SUBSTITUTE(SUBSTITUTE(SUBSTITUTE(SUBSTITUTE(Table2[[#This Row],[NAMA BARANG]]," ",""),"""",""),"-",""),"/",""),"(",""),")",""),"&amp;",""),",",""))</f>
        <v>crayonkojico12w</v>
      </c>
      <c r="C883" s="18" t="s">
        <v>831</v>
      </c>
      <c r="D883" s="19">
        <v>8</v>
      </c>
      <c r="E883" s="19" t="s">
        <v>77</v>
      </c>
      <c r="F883" s="80">
        <f>IF(Table2[[#This Row],[M5B]]="",Table2[[#This Row],[M5B_h]],SUM(Table2[[#This Row],[M5B_h]],Table2[[#This Row],[M5B]]))</f>
        <v>8</v>
      </c>
      <c r="H883" s="13" t="str">
        <f>IF(Table2[[#This Row],[M1A]]="","",Table2[[#This Row],[M1A]]-Table2[[#This Row],[AWAL]])</f>
        <v/>
      </c>
      <c r="J883" s="13" t="str">
        <f>IF(Table2[[#This Row],[M2A]]="","",SUM(Table2[[#This Row],[M2A]]-Table2[[#This Row],[M2B_h]]))</f>
        <v/>
      </c>
      <c r="L883" s="13" t="str">
        <f>IF(Table2[[#This Row],[M3A]]="","",SUM(Table2[[#This Row],[M3A]]-Table2[[#This Row],[M3B_h]]))</f>
        <v/>
      </c>
      <c r="N883" s="13" t="str">
        <f>IF(Table2[[#This Row],[M4A]]="","",SUM(Table2[[#This Row],[M4A]]-Table2[[#This Row],[M4B_h]]))</f>
        <v/>
      </c>
      <c r="O883" s="15"/>
      <c r="P883" s="15" t="str">
        <f>IF(Table2[[#This Row],[M5A]]="","",SUM(Table2[[#This Row],[M5A]]-Table2[[#This Row],[M5B_h]]))</f>
        <v/>
      </c>
      <c r="Q883" s="15">
        <f>SUM(Table2[[#This Row],[AWAL]],Table2[[#This Row],[M1B]])</f>
        <v>8</v>
      </c>
      <c r="R883" s="15">
        <f>SUM(Table2[[#This Row],[M2B]],Table2[[#This Row],[M2B_h]])</f>
        <v>8</v>
      </c>
      <c r="S883" s="15">
        <f>SUM(Table2[[#This Row],[M3B]],Table2[[#This Row],[M3B_h]])</f>
        <v>8</v>
      </c>
      <c r="T883" s="15">
        <f>SUM(Table2[[#This Row],[M4B]],Table2[[#This Row],[M4B_h]])</f>
        <v>8</v>
      </c>
    </row>
    <row r="884" spans="1:20">
      <c r="A884" s="12">
        <f>IF(Table2[[#This Row],[TT]]&lt;1,"",COUNT($A$2:$A883)+1)</f>
        <v>684</v>
      </c>
      <c r="B884" s="12" t="str">
        <f>LOWER(SUBSTITUTE(SUBSTITUTE(SUBSTITUTE(SUBSTITUTE(SUBSTITUTE(SUBSTITUTE(SUBSTITUTE(SUBSTITUTE(Table2[[#This Row],[NAMA BARANG]]," ",""),"""",""),"-",""),"/",""),"(",""),")",""),"&amp;",""),",",""))</f>
        <v>crayonnavanta55w</v>
      </c>
      <c r="C884" s="18" t="s">
        <v>832</v>
      </c>
      <c r="D884" s="19">
        <v>61</v>
      </c>
      <c r="E884" s="19" t="s">
        <v>833</v>
      </c>
      <c r="F884" s="80">
        <f>IF(Table2[[#This Row],[M5B]]="",Table2[[#This Row],[M5B_h]],SUM(Table2[[#This Row],[M5B_h]],Table2[[#This Row],[M5B]]))</f>
        <v>61</v>
      </c>
      <c r="H884" s="13" t="str">
        <f>IF(Table2[[#This Row],[M1A]]="","",Table2[[#This Row],[M1A]]-Table2[[#This Row],[AWAL]])</f>
        <v/>
      </c>
      <c r="J884" s="13" t="str">
        <f>IF(Table2[[#This Row],[M2A]]="","",SUM(Table2[[#This Row],[M2A]]-Table2[[#This Row],[M2B_h]]))</f>
        <v/>
      </c>
      <c r="L884" s="13" t="str">
        <f>IF(Table2[[#This Row],[M3A]]="","",SUM(Table2[[#This Row],[M3A]]-Table2[[#This Row],[M3B_h]]))</f>
        <v/>
      </c>
      <c r="N884" s="13" t="str">
        <f>IF(Table2[[#This Row],[M4A]]="","",SUM(Table2[[#This Row],[M4A]]-Table2[[#This Row],[M4B_h]]))</f>
        <v/>
      </c>
      <c r="O884" s="15"/>
      <c r="P884" s="15" t="str">
        <f>IF(Table2[[#This Row],[M5A]]="","",SUM(Table2[[#This Row],[M5A]]-Table2[[#This Row],[M5B_h]]))</f>
        <v/>
      </c>
      <c r="Q884" s="15">
        <f>SUM(Table2[[#This Row],[AWAL]],Table2[[#This Row],[M1B]])</f>
        <v>61</v>
      </c>
      <c r="R884" s="15">
        <f>SUM(Table2[[#This Row],[M2B]],Table2[[#This Row],[M2B_h]])</f>
        <v>61</v>
      </c>
      <c r="S884" s="15">
        <f>SUM(Table2[[#This Row],[M3B]],Table2[[#This Row],[M3B_h]])</f>
        <v>61</v>
      </c>
      <c r="T884" s="15">
        <f>SUM(Table2[[#This Row],[M4B]],Table2[[#This Row],[M4B_h]])</f>
        <v>61</v>
      </c>
    </row>
    <row r="885" spans="1:20">
      <c r="A885" s="31" t="str">
        <f>IF(Table2[[#This Row],[TT]]&lt;1,"",COUNT($A$2:$A884)+1)</f>
        <v/>
      </c>
      <c r="B885" s="31" t="str">
        <f>LOWER(SUBSTITUTE(SUBSTITUTE(SUBSTITUTE(SUBSTITUTE(SUBSTITUTE(SUBSTITUTE(SUBSTITUTE(SUBSTITUTE(Table2[[#This Row],[NAMA BARANG]]," ",""),"""",""),"-",""),"/",""),"(",""),")",""),"&amp;",""),",",""))</f>
        <v>crayonputar1012gading</v>
      </c>
      <c r="C885" s="33" t="s">
        <v>2836</v>
      </c>
      <c r="E885" s="35" t="s">
        <v>2807</v>
      </c>
      <c r="F885" s="84">
        <f>IF(Table2[[#This Row],[M5B]]="",Table2[[#This Row],[M5B_h]],SUM(Table2[[#This Row],[M5B_h]],Table2[[#This Row],[M5B]]))</f>
        <v>0</v>
      </c>
      <c r="G885" s="32"/>
      <c r="H885" s="36" t="str">
        <f>IF(Table2[[#This Row],[M1A]]="","",Table2[[#This Row],[M1A]]-Table2[[#This Row],[AWAL]])</f>
        <v/>
      </c>
      <c r="I885" s="32"/>
      <c r="J885" s="36" t="str">
        <f>IF(Table2[[#This Row],[M2A]]="","",SUM(Table2[[#This Row],[M2A]]-Table2[[#This Row],[M2B_h]]))</f>
        <v/>
      </c>
      <c r="K885" s="32"/>
      <c r="L885" s="36" t="str">
        <f>IF(Table2[[#This Row],[M3A]]="","",SUM(Table2[[#This Row],[M3A]]-Table2[[#This Row],[M3B_h]]))</f>
        <v/>
      </c>
      <c r="M885" s="32"/>
      <c r="N885" s="36" t="str">
        <f>IF(Table2[[#This Row],[M4A]]="","",SUM(Table2[[#This Row],[M4A]]-Table2[[#This Row],[M4B_h]]))</f>
        <v/>
      </c>
      <c r="O885" s="15"/>
      <c r="P885" s="15" t="str">
        <f>IF(Table2[[#This Row],[M5A]]="","",SUM(Table2[[#This Row],[M5A]]-Table2[[#This Row],[M5B_h]]))</f>
        <v/>
      </c>
      <c r="Q885" s="15">
        <f>SUM(Table2[[#This Row],[AWAL]],Table2[[#This Row],[M1B]])</f>
        <v>0</v>
      </c>
      <c r="R885" s="15">
        <f>SUM(Table2[[#This Row],[M2B]],Table2[[#This Row],[M2B_h]])</f>
        <v>0</v>
      </c>
      <c r="S885" s="15">
        <f>SUM(Table2[[#This Row],[M3B]],Table2[[#This Row],[M3B_h]])</f>
        <v>0</v>
      </c>
      <c r="T885" s="15">
        <f>SUM(Table2[[#This Row],[M4B]],Table2[[#This Row],[M4B_h]])</f>
        <v>0</v>
      </c>
    </row>
    <row r="886" spans="1:20">
      <c r="A886" s="12">
        <f>IF(Table2[[#This Row],[TT]]&lt;1,"",COUNT($A$2:$A885)+1)</f>
        <v>685</v>
      </c>
      <c r="B886" s="12" t="str">
        <f>LOWER(SUBSTITUTE(SUBSTITUTE(SUBSTITUTE(SUBSTITUTE(SUBSTITUTE(SUBSTITUTE(SUBSTITUTE(SUBSTITUTE(Table2[[#This Row],[NAMA BARANG]]," ",""),"""",""),"-",""),"/",""),"(",""),")",""),"&amp;",""),",",""))</f>
        <v>crayonputar12wno208pendek</v>
      </c>
      <c r="C886" s="18" t="s">
        <v>834</v>
      </c>
      <c r="D886" s="19">
        <v>26</v>
      </c>
      <c r="E886" s="19" t="s">
        <v>88</v>
      </c>
      <c r="F886" s="80">
        <f>IF(Table2[[#This Row],[M5B]]="",Table2[[#This Row],[M5B_h]],SUM(Table2[[#This Row],[M5B_h]],Table2[[#This Row],[M5B]]))</f>
        <v>15</v>
      </c>
      <c r="H886" s="13" t="str">
        <f>IF(Table2[[#This Row],[M1A]]="","",Table2[[#This Row],[M1A]]-Table2[[#This Row],[AWAL]])</f>
        <v/>
      </c>
      <c r="J886" s="13" t="str">
        <f>IF(Table2[[#This Row],[M2A]]="","",SUM(Table2[[#This Row],[M2A]]-Table2[[#This Row],[M2B_h]]))</f>
        <v/>
      </c>
      <c r="K886" s="13">
        <v>15</v>
      </c>
      <c r="L886" s="13">
        <f>IF(Table2[[#This Row],[M3A]]="","",SUM(Table2[[#This Row],[M3A]]-Table2[[#This Row],[M3B_h]]))</f>
        <v>-11</v>
      </c>
      <c r="N886" s="13" t="str">
        <f>IF(Table2[[#This Row],[M4A]]="","",SUM(Table2[[#This Row],[M4A]]-Table2[[#This Row],[M4B_h]]))</f>
        <v/>
      </c>
      <c r="O886" s="15"/>
      <c r="P886" s="15" t="str">
        <f>IF(Table2[[#This Row],[M5A]]="","",SUM(Table2[[#This Row],[M5A]]-Table2[[#This Row],[M5B_h]]))</f>
        <v/>
      </c>
      <c r="Q886" s="15">
        <f>SUM(Table2[[#This Row],[AWAL]],Table2[[#This Row],[M1B]])</f>
        <v>26</v>
      </c>
      <c r="R886" s="15">
        <f>SUM(Table2[[#This Row],[M2B]],Table2[[#This Row],[M2B_h]])</f>
        <v>26</v>
      </c>
      <c r="S886" s="15">
        <f>SUM(Table2[[#This Row],[M3B]],Table2[[#This Row],[M3B_h]])</f>
        <v>15</v>
      </c>
      <c r="T886" s="15">
        <f>SUM(Table2[[#This Row],[M4B]],Table2[[#This Row],[M4B_h]])</f>
        <v>15</v>
      </c>
    </row>
    <row r="887" spans="1:20">
      <c r="A887" s="96">
        <f>IF(Table2[[#This Row],[TT]]&lt;1,"",COUNT($A$2:$A886)+1)</f>
        <v>686</v>
      </c>
      <c r="B887" s="96" t="str">
        <f>LOWER(SUBSTITUTE(SUBSTITUTE(SUBSTITUTE(SUBSTITUTE(SUBSTITUTE(SUBSTITUTE(SUBSTITUTE(SUBSTITUTE(Table2[[#This Row],[NAMA BARANG]]," ",""),"""",""),"-",""),"/",""),"(",""),")",""),"&amp;",""),",",""))</f>
        <v>crayonputar12wpanjangkaraktercp1012dos</v>
      </c>
      <c r="C887" s="97" t="s">
        <v>4130</v>
      </c>
      <c r="D887" s="98">
        <v>39</v>
      </c>
      <c r="E887" s="99" t="s">
        <v>2707</v>
      </c>
      <c r="F887" s="100">
        <f>IF(Table2[[#This Row],[M5B]]="",Table2[[#This Row],[M5B_h]],SUM(Table2[[#This Row],[M5B_h]],Table2[[#This Row],[M5B]]))</f>
        <v>54</v>
      </c>
      <c r="G887" s="101">
        <v>56</v>
      </c>
      <c r="H887" s="102">
        <f>IF(Table2[[#This Row],[M1A]]="","",Table2[[#This Row],[M1A]]-Table2[[#This Row],[AWAL]])</f>
        <v>17</v>
      </c>
      <c r="I887" s="101">
        <v>55</v>
      </c>
      <c r="J887" s="102">
        <f>IF(Table2[[#This Row],[M2A]]="","",SUM(Table2[[#This Row],[M2A]]-Table2[[#This Row],[M2B_h]]))</f>
        <v>-1</v>
      </c>
      <c r="K887" s="101"/>
      <c r="L887" s="102" t="str">
        <f>IF(Table2[[#This Row],[M3A]]="","",SUM(Table2[[#This Row],[M3A]]-Table2[[#This Row],[M3B_h]]))</f>
        <v/>
      </c>
      <c r="M887" s="101">
        <v>54</v>
      </c>
      <c r="N887" s="102">
        <f>IF(Table2[[#This Row],[M4A]]="","",SUM(Table2[[#This Row],[M4A]]-Table2[[#This Row],[M4B_h]]))</f>
        <v>-1</v>
      </c>
      <c r="O887" s="101"/>
      <c r="P887" s="102" t="str">
        <f>IF(Table2[[#This Row],[M5A]]="","",SUM(Table2[[#This Row],[M5A]]-Table2[[#This Row],[M5B_h]]))</f>
        <v/>
      </c>
      <c r="Q887" s="102">
        <f>SUM(Table2[[#This Row],[AWAL]],Table2[[#This Row],[M1B]])</f>
        <v>56</v>
      </c>
      <c r="R887" s="102">
        <f>SUM(Table2[[#This Row],[M2B]],Table2[[#This Row],[M2B_h]])</f>
        <v>55</v>
      </c>
      <c r="S887" s="102">
        <f>SUM(Table2[[#This Row],[M3B]],Table2[[#This Row],[M3B_h]])</f>
        <v>55</v>
      </c>
      <c r="T887" s="102">
        <f>SUM(Table2[[#This Row],[M4B]],Table2[[#This Row],[M4B_h]])</f>
        <v>54</v>
      </c>
    </row>
    <row r="888" spans="1:20">
      <c r="A888" s="12">
        <f>IF(Table2[[#This Row],[TT]]&lt;1,"",COUNT($A$2:$A887)+1)</f>
        <v>687</v>
      </c>
      <c r="B888" s="12" t="str">
        <f>LOWER(SUBSTITUTE(SUBSTITUTE(SUBSTITUTE(SUBSTITUTE(SUBSTITUTE(SUBSTITUTE(SUBSTITUTE(SUBSTITUTE(Table2[[#This Row],[NAMA BARANG]]," ",""),"""",""),"-",""),"/",""),"(",""),")",""),"&amp;",""),",",""))</f>
        <v>crayonputar12wpdkdeboss</v>
      </c>
      <c r="C888" s="18" t="s">
        <v>835</v>
      </c>
      <c r="D888" s="19">
        <v>6</v>
      </c>
      <c r="E888" s="19" t="s">
        <v>28</v>
      </c>
      <c r="F888" s="80">
        <f>IF(Table2[[#This Row],[M5B]]="",Table2[[#This Row],[M5B_h]],SUM(Table2[[#This Row],[M5B_h]],Table2[[#This Row],[M5B]]))</f>
        <v>6</v>
      </c>
      <c r="H888" s="13" t="str">
        <f>IF(Table2[[#This Row],[M1A]]="","",Table2[[#This Row],[M1A]]-Table2[[#This Row],[AWAL]])</f>
        <v/>
      </c>
      <c r="J888" s="13" t="str">
        <f>IF(Table2[[#This Row],[M2A]]="","",SUM(Table2[[#This Row],[M2A]]-Table2[[#This Row],[M2B_h]]))</f>
        <v/>
      </c>
      <c r="L888" s="13" t="str">
        <f>IF(Table2[[#This Row],[M3A]]="","",SUM(Table2[[#This Row],[M3A]]-Table2[[#This Row],[M3B_h]]))</f>
        <v/>
      </c>
      <c r="N888" s="13" t="str">
        <f>IF(Table2[[#This Row],[M4A]]="","",SUM(Table2[[#This Row],[M4A]]-Table2[[#This Row],[M4B_h]]))</f>
        <v/>
      </c>
      <c r="O888" s="15"/>
      <c r="P888" s="15" t="str">
        <f>IF(Table2[[#This Row],[M5A]]="","",SUM(Table2[[#This Row],[M5A]]-Table2[[#This Row],[M5B_h]]))</f>
        <v/>
      </c>
      <c r="Q888" s="15">
        <f>SUM(Table2[[#This Row],[AWAL]],Table2[[#This Row],[M1B]])</f>
        <v>6</v>
      </c>
      <c r="R888" s="15">
        <f>SUM(Table2[[#This Row],[M2B]],Table2[[#This Row],[M2B_h]])</f>
        <v>6</v>
      </c>
      <c r="S888" s="15">
        <f>SUM(Table2[[#This Row],[M3B]],Table2[[#This Row],[M3B_h]])</f>
        <v>6</v>
      </c>
      <c r="T888" s="15">
        <f>SUM(Table2[[#This Row],[M4B]],Table2[[#This Row],[M4B_h]])</f>
        <v>6</v>
      </c>
    </row>
    <row r="889" spans="1:20">
      <c r="A889" s="12">
        <f>IF(Table2[[#This Row],[TT]]&lt;1,"",COUNT($A$2:$A888)+1)</f>
        <v>688</v>
      </c>
      <c r="B889" s="12" t="str">
        <f>LOWER(SUBSTITUTE(SUBSTITUTE(SUBSTITUTE(SUBSTITUTE(SUBSTITUTE(SUBSTITUTE(SUBSTITUTE(SUBSTITUTE(Table2[[#This Row],[NAMA BARANG]]," ",""),"""",""),"-",""),"/",""),"(",""),")",""),"&amp;",""),",",""))</f>
        <v>crayonputar24wdeboss</v>
      </c>
      <c r="C889" s="18" t="s">
        <v>836</v>
      </c>
      <c r="D889" s="19">
        <v>39</v>
      </c>
      <c r="E889" s="19" t="s">
        <v>11</v>
      </c>
      <c r="F889" s="80">
        <f>IF(Table2[[#This Row],[M5B]]="",Table2[[#This Row],[M5B_h]],SUM(Table2[[#This Row],[M5B_h]],Table2[[#This Row],[M5B]]))</f>
        <v>39</v>
      </c>
      <c r="H889" s="13" t="str">
        <f>IF(Table2[[#This Row],[M1A]]="","",Table2[[#This Row],[M1A]]-Table2[[#This Row],[AWAL]])</f>
        <v/>
      </c>
      <c r="J889" s="13" t="str">
        <f>IF(Table2[[#This Row],[M2A]]="","",SUM(Table2[[#This Row],[M2A]]-Table2[[#This Row],[M2B_h]]))</f>
        <v/>
      </c>
      <c r="L889" s="13" t="str">
        <f>IF(Table2[[#This Row],[M3A]]="","",SUM(Table2[[#This Row],[M3A]]-Table2[[#This Row],[M3B_h]]))</f>
        <v/>
      </c>
      <c r="N889" s="13" t="str">
        <f>IF(Table2[[#This Row],[M4A]]="","",SUM(Table2[[#This Row],[M4A]]-Table2[[#This Row],[M4B_h]]))</f>
        <v/>
      </c>
      <c r="O889" s="15"/>
      <c r="P889" s="15" t="str">
        <f>IF(Table2[[#This Row],[M5A]]="","",SUM(Table2[[#This Row],[M5A]]-Table2[[#This Row],[M5B_h]]))</f>
        <v/>
      </c>
      <c r="Q889" s="15">
        <f>SUM(Table2[[#This Row],[AWAL]],Table2[[#This Row],[M1B]])</f>
        <v>39</v>
      </c>
      <c r="R889" s="15">
        <f>SUM(Table2[[#This Row],[M2B]],Table2[[#This Row],[M2B_h]])</f>
        <v>39</v>
      </c>
      <c r="S889" s="15">
        <f>SUM(Table2[[#This Row],[M3B]],Table2[[#This Row],[M3B_h]])</f>
        <v>39</v>
      </c>
      <c r="T889" s="15">
        <f>SUM(Table2[[#This Row],[M4B]],Table2[[#This Row],[M4B_h]])</f>
        <v>39</v>
      </c>
    </row>
    <row r="890" spans="1:20">
      <c r="A890" s="12">
        <f>IF(Table2[[#This Row],[TT]]&lt;1,"",COUNT($A$2:$A889)+1)</f>
        <v>689</v>
      </c>
      <c r="B890" s="12" t="str">
        <f>LOWER(SUBSTITUTE(SUBSTITUTE(SUBSTITUTE(SUBSTITUTE(SUBSTITUTE(SUBSTITUTE(SUBSTITUTE(SUBSTITUTE(Table2[[#This Row],[NAMA BARANG]]," ",""),"""",""),"-",""),"/",""),"(",""),")",""),"&amp;",""),",",""))</f>
        <v>crayonputar602zhendi</v>
      </c>
      <c r="C890" s="18" t="s">
        <v>837</v>
      </c>
      <c r="D890" s="19">
        <v>4</v>
      </c>
      <c r="E890" s="19" t="s">
        <v>103</v>
      </c>
      <c r="F890" s="80">
        <f>IF(Table2[[#This Row],[M5B]]="",Table2[[#This Row],[M5B_h]],SUM(Table2[[#This Row],[M5B_h]],Table2[[#This Row],[M5B]]))</f>
        <v>4</v>
      </c>
      <c r="H890" s="13" t="str">
        <f>IF(Table2[[#This Row],[M1A]]="","",Table2[[#This Row],[M1A]]-Table2[[#This Row],[AWAL]])</f>
        <v/>
      </c>
      <c r="J890" s="13" t="str">
        <f>IF(Table2[[#This Row],[M2A]]="","",SUM(Table2[[#This Row],[M2A]]-Table2[[#This Row],[M2B_h]]))</f>
        <v/>
      </c>
      <c r="L890" s="13" t="str">
        <f>IF(Table2[[#This Row],[M3A]]="","",SUM(Table2[[#This Row],[M3A]]-Table2[[#This Row],[M3B_h]]))</f>
        <v/>
      </c>
      <c r="N890" s="13" t="str">
        <f>IF(Table2[[#This Row],[M4A]]="","",SUM(Table2[[#This Row],[M4A]]-Table2[[#This Row],[M4B_h]]))</f>
        <v/>
      </c>
      <c r="O890" s="15"/>
      <c r="P890" s="15" t="str">
        <f>IF(Table2[[#This Row],[M5A]]="","",SUM(Table2[[#This Row],[M5A]]-Table2[[#This Row],[M5B_h]]))</f>
        <v/>
      </c>
      <c r="Q890" s="15">
        <f>SUM(Table2[[#This Row],[AWAL]],Table2[[#This Row],[M1B]])</f>
        <v>4</v>
      </c>
      <c r="R890" s="15">
        <f>SUM(Table2[[#This Row],[M2B]],Table2[[#This Row],[M2B_h]])</f>
        <v>4</v>
      </c>
      <c r="S890" s="15">
        <f>SUM(Table2[[#This Row],[M3B]],Table2[[#This Row],[M3B_h]])</f>
        <v>4</v>
      </c>
      <c r="T890" s="15">
        <f>SUM(Table2[[#This Row],[M4B]],Table2[[#This Row],[M4B_h]])</f>
        <v>4</v>
      </c>
    </row>
    <row r="891" spans="1:20">
      <c r="A891" s="12">
        <f>IF(Table2[[#This Row],[TT]]&lt;1,"",COUNT($A$2:$A890)+1)</f>
        <v>690</v>
      </c>
      <c r="B891" s="12" t="str">
        <f>LOWER(SUBSTITUTE(SUBSTITUTE(SUBSTITUTE(SUBSTITUTE(SUBSTITUTE(SUBSTITUTE(SUBSTITUTE(SUBSTITUTE(Table2[[#This Row],[NAMA BARANG]]," ",""),"""",""),"-",""),"/",""),"(",""),")",""),"&amp;",""),",",""))</f>
        <v>crayonputarfancypdk12wseeyou</v>
      </c>
      <c r="C891" s="18" t="s">
        <v>838</v>
      </c>
      <c r="D891" s="19">
        <v>21</v>
      </c>
      <c r="E891" s="19" t="s">
        <v>88</v>
      </c>
      <c r="F891" s="80">
        <f>IF(Table2[[#This Row],[M5B]]="",Table2[[#This Row],[M5B_h]],SUM(Table2[[#This Row],[M5B_h]],Table2[[#This Row],[M5B]]))</f>
        <v>21</v>
      </c>
      <c r="H891" s="13" t="str">
        <f>IF(Table2[[#This Row],[M1A]]="","",Table2[[#This Row],[M1A]]-Table2[[#This Row],[AWAL]])</f>
        <v/>
      </c>
      <c r="J891" s="13" t="str">
        <f>IF(Table2[[#This Row],[M2A]]="","",SUM(Table2[[#This Row],[M2A]]-Table2[[#This Row],[M2B_h]]))</f>
        <v/>
      </c>
      <c r="L891" s="13" t="str">
        <f>IF(Table2[[#This Row],[M3A]]="","",SUM(Table2[[#This Row],[M3A]]-Table2[[#This Row],[M3B_h]]))</f>
        <v/>
      </c>
      <c r="N891" s="13" t="str">
        <f>IF(Table2[[#This Row],[M4A]]="","",SUM(Table2[[#This Row],[M4A]]-Table2[[#This Row],[M4B_h]]))</f>
        <v/>
      </c>
      <c r="O891" s="15"/>
      <c r="P891" s="15" t="str">
        <f>IF(Table2[[#This Row],[M5A]]="","",SUM(Table2[[#This Row],[M5A]]-Table2[[#This Row],[M5B_h]]))</f>
        <v/>
      </c>
      <c r="Q891" s="15">
        <f>SUM(Table2[[#This Row],[AWAL]],Table2[[#This Row],[M1B]])</f>
        <v>21</v>
      </c>
      <c r="R891" s="15">
        <f>SUM(Table2[[#This Row],[M2B]],Table2[[#This Row],[M2B_h]])</f>
        <v>21</v>
      </c>
      <c r="S891" s="15">
        <f>SUM(Table2[[#This Row],[M3B]],Table2[[#This Row],[M3B_h]])</f>
        <v>21</v>
      </c>
      <c r="T891" s="15">
        <f>SUM(Table2[[#This Row],[M4B]],Table2[[#This Row],[M4B_h]])</f>
        <v>21</v>
      </c>
    </row>
    <row r="892" spans="1:20">
      <c r="A892" s="14" t="str">
        <f>IF(Table2[[#This Row],[TT]]&lt;1,"",COUNT($A$2:$A891)+1)</f>
        <v/>
      </c>
      <c r="B892" s="14" t="str">
        <f>LOWER(SUBSTITUTE(SUBSTITUTE(SUBSTITUTE(SUBSTITUTE(SUBSTITUTE(SUBSTITUTE(SUBSTITUTE(SUBSTITUTE(Table2[[#This Row],[NAMA BARANG]]," ",""),"""",""),"-",""),"/",""),"(",""),")",""),"&amp;",""),",",""))</f>
        <v>crayonputarpanjangsq12l1012</v>
      </c>
      <c r="C892" s="17" t="s">
        <v>3003</v>
      </c>
      <c r="D892" s="19">
        <v>3</v>
      </c>
      <c r="E892" s="29">
        <v>192</v>
      </c>
      <c r="F892" s="80">
        <f>IF(Table2[[#This Row],[M5B]]="",Table2[[#This Row],[M5B_h]],SUM(Table2[[#This Row],[M5B_h]],Table2[[#This Row],[M5B]]))</f>
        <v>0</v>
      </c>
      <c r="G892" s="13">
        <v>1</v>
      </c>
      <c r="H892" s="15">
        <f>IF(Table2[[#This Row],[M1A]]="","",Table2[[#This Row],[M1A]]-Table2[[#This Row],[AWAL]])</f>
        <v>-2</v>
      </c>
      <c r="I892" s="13">
        <v>0</v>
      </c>
      <c r="J892" s="15">
        <f>IF(Table2[[#This Row],[M2A]]="","",SUM(Table2[[#This Row],[M2A]]-Table2[[#This Row],[M2B_h]]))</f>
        <v>-1</v>
      </c>
      <c r="L892" s="15" t="str">
        <f>IF(Table2[[#This Row],[M3A]]="","",SUM(Table2[[#This Row],[M3A]]-Table2[[#This Row],[M3B_h]]))</f>
        <v/>
      </c>
      <c r="N892" s="15" t="str">
        <f>IF(Table2[[#This Row],[M4A]]="","",SUM(Table2[[#This Row],[M4A]]-Table2[[#This Row],[M4B_h]]))</f>
        <v/>
      </c>
      <c r="O892" s="15"/>
      <c r="P892" s="15" t="str">
        <f>IF(Table2[[#This Row],[M5A]]="","",SUM(Table2[[#This Row],[M5A]]-Table2[[#This Row],[M5B_h]]))</f>
        <v/>
      </c>
      <c r="Q892" s="15">
        <f>SUM(Table2[[#This Row],[AWAL]],Table2[[#This Row],[M1B]])</f>
        <v>1</v>
      </c>
      <c r="R892" s="15">
        <f>SUM(Table2[[#This Row],[M2B]],Table2[[#This Row],[M2B_h]])</f>
        <v>0</v>
      </c>
      <c r="S892" s="15">
        <f>SUM(Table2[[#This Row],[M3B]],Table2[[#This Row],[M3B_h]])</f>
        <v>0</v>
      </c>
      <c r="T892" s="15">
        <f>SUM(Table2[[#This Row],[M4B]],Table2[[#This Row],[M4B_h]])</f>
        <v>0</v>
      </c>
    </row>
    <row r="893" spans="1:20">
      <c r="A893" s="12">
        <f>IF(Table2[[#This Row],[TT]]&lt;1,"",COUNT($A$2:$A892)+1)</f>
        <v>691</v>
      </c>
      <c r="B893" s="12" t="str">
        <f>LOWER(SUBSTITUTE(SUBSTITUTE(SUBSTITUTE(SUBSTITUTE(SUBSTITUTE(SUBSTITUTE(SUBSTITUTE(SUBSTITUTE(Table2[[#This Row],[NAMA BARANG]]," ",""),"""",""),"-",""),"/",""),"(",""),")",""),"&amp;",""),",",""))</f>
        <v>crayonputarpjgfancykarakter12w2530mix</v>
      </c>
      <c r="C893" s="18" t="s">
        <v>839</v>
      </c>
      <c r="D893" s="19">
        <v>2</v>
      </c>
      <c r="E893" s="19" t="s">
        <v>88</v>
      </c>
      <c r="F893" s="80">
        <f>IF(Table2[[#This Row],[M5B]]="",Table2[[#This Row],[M5B_h]],SUM(Table2[[#This Row],[M5B_h]],Table2[[#This Row],[M5B]]))</f>
        <v>2</v>
      </c>
      <c r="H893" s="13" t="str">
        <f>IF(Table2[[#This Row],[M1A]]="","",Table2[[#This Row],[M1A]]-Table2[[#This Row],[AWAL]])</f>
        <v/>
      </c>
      <c r="J893" s="13" t="str">
        <f>IF(Table2[[#This Row],[M2A]]="","",SUM(Table2[[#This Row],[M2A]]-Table2[[#This Row],[M2B_h]]))</f>
        <v/>
      </c>
      <c r="L893" s="13" t="str">
        <f>IF(Table2[[#This Row],[M3A]]="","",SUM(Table2[[#This Row],[M3A]]-Table2[[#This Row],[M3B_h]]))</f>
        <v/>
      </c>
      <c r="N893" s="13" t="str">
        <f>IF(Table2[[#This Row],[M4A]]="","",SUM(Table2[[#This Row],[M4A]]-Table2[[#This Row],[M4B_h]]))</f>
        <v/>
      </c>
      <c r="O893" s="15"/>
      <c r="P893" s="15" t="str">
        <f>IF(Table2[[#This Row],[M5A]]="","",SUM(Table2[[#This Row],[M5A]]-Table2[[#This Row],[M5B_h]]))</f>
        <v/>
      </c>
      <c r="Q893" s="15">
        <f>SUM(Table2[[#This Row],[AWAL]],Table2[[#This Row],[M1B]])</f>
        <v>2</v>
      </c>
      <c r="R893" s="15">
        <f>SUM(Table2[[#This Row],[M2B]],Table2[[#This Row],[M2B_h]])</f>
        <v>2</v>
      </c>
      <c r="S893" s="15">
        <f>SUM(Table2[[#This Row],[M3B]],Table2[[#This Row],[M3B_h]])</f>
        <v>2</v>
      </c>
      <c r="T893" s="15">
        <f>SUM(Table2[[#This Row],[M4B]],Table2[[#This Row],[M4B_h]])</f>
        <v>2</v>
      </c>
    </row>
    <row r="894" spans="1:20">
      <c r="A894" s="12">
        <f>IF(Table2[[#This Row],[TT]]&lt;1,"",COUNT($A$2:$A893)+1)</f>
        <v>692</v>
      </c>
      <c r="B894" s="12" t="str">
        <f>LOWER(SUBSTITUTE(SUBSTITUTE(SUBSTITUTE(SUBSTITUTE(SUBSTITUTE(SUBSTITUTE(SUBSTITUTE(SUBSTITUTE(Table2[[#This Row],[NAMA BARANG]]," ",""),"""",""),"-",""),"/",""),"(",""),")",""),"&amp;",""),",",""))</f>
        <v>crayonputarsmalltc12montanapdk</v>
      </c>
      <c r="C894" s="18" t="s">
        <v>840</v>
      </c>
      <c r="D894" s="19">
        <v>3</v>
      </c>
      <c r="E894" s="19" t="s">
        <v>88</v>
      </c>
      <c r="F894" s="80">
        <f>IF(Table2[[#This Row],[M5B]]="",Table2[[#This Row],[M5B_h]],SUM(Table2[[#This Row],[M5B_h]],Table2[[#This Row],[M5B]]))</f>
        <v>3</v>
      </c>
      <c r="H894" s="13" t="str">
        <f>IF(Table2[[#This Row],[M1A]]="","",Table2[[#This Row],[M1A]]-Table2[[#This Row],[AWAL]])</f>
        <v/>
      </c>
      <c r="J894" s="13" t="str">
        <f>IF(Table2[[#This Row],[M2A]]="","",SUM(Table2[[#This Row],[M2A]]-Table2[[#This Row],[M2B_h]]))</f>
        <v/>
      </c>
      <c r="L894" s="13" t="str">
        <f>IF(Table2[[#This Row],[M3A]]="","",SUM(Table2[[#This Row],[M3A]]-Table2[[#This Row],[M3B_h]]))</f>
        <v/>
      </c>
      <c r="N894" s="13" t="str">
        <f>IF(Table2[[#This Row],[M4A]]="","",SUM(Table2[[#This Row],[M4A]]-Table2[[#This Row],[M4B_h]]))</f>
        <v/>
      </c>
      <c r="O894" s="15"/>
      <c r="P894" s="15" t="str">
        <f>IF(Table2[[#This Row],[M5A]]="","",SUM(Table2[[#This Row],[M5A]]-Table2[[#This Row],[M5B_h]]))</f>
        <v/>
      </c>
      <c r="Q894" s="15">
        <f>SUM(Table2[[#This Row],[AWAL]],Table2[[#This Row],[M1B]])</f>
        <v>3</v>
      </c>
      <c r="R894" s="15">
        <f>SUM(Table2[[#This Row],[M2B]],Table2[[#This Row],[M2B_h]])</f>
        <v>3</v>
      </c>
      <c r="S894" s="15">
        <f>SUM(Table2[[#This Row],[M3B]],Table2[[#This Row],[M3B_h]])</f>
        <v>3</v>
      </c>
      <c r="T894" s="15">
        <f>SUM(Table2[[#This Row],[M4B]],Table2[[#This Row],[M4B_h]])</f>
        <v>3</v>
      </c>
    </row>
    <row r="895" spans="1:20">
      <c r="A895" s="12">
        <f>IF(Table2[[#This Row],[TT]]&lt;1,"",COUNT($A$2:$A894)+1)</f>
        <v>693</v>
      </c>
      <c r="B895" s="12" t="str">
        <f>LOWER(SUBSTITUTE(SUBSTITUTE(SUBSTITUTE(SUBSTITUTE(SUBSTITUTE(SUBSTITUTE(SUBSTITUTE(SUBSTITUTE(Table2[[#This Row],[NAMA BARANG]]," ",""),"""",""),"-",""),"/",""),"(",""),")",""),"&amp;",""),",",""))</f>
        <v>crayontss12putarpjgminion</v>
      </c>
      <c r="C895" s="18" t="s">
        <v>841</v>
      </c>
      <c r="D895" s="19">
        <v>15</v>
      </c>
      <c r="E895" s="19" t="s">
        <v>88</v>
      </c>
      <c r="F895" s="80">
        <f>IF(Table2[[#This Row],[M5B]]="",Table2[[#This Row],[M5B_h]],SUM(Table2[[#This Row],[M5B_h]],Table2[[#This Row],[M5B]]))</f>
        <v>15</v>
      </c>
      <c r="H895" s="13" t="str">
        <f>IF(Table2[[#This Row],[M1A]]="","",Table2[[#This Row],[M1A]]-Table2[[#This Row],[AWAL]])</f>
        <v/>
      </c>
      <c r="J895" s="13" t="str">
        <f>IF(Table2[[#This Row],[M2A]]="","",SUM(Table2[[#This Row],[M2A]]-Table2[[#This Row],[M2B_h]]))</f>
        <v/>
      </c>
      <c r="L895" s="13" t="str">
        <f>IF(Table2[[#This Row],[M3A]]="","",SUM(Table2[[#This Row],[M3A]]-Table2[[#This Row],[M3B_h]]))</f>
        <v/>
      </c>
      <c r="N895" s="13" t="str">
        <f>IF(Table2[[#This Row],[M4A]]="","",SUM(Table2[[#This Row],[M4A]]-Table2[[#This Row],[M4B_h]]))</f>
        <v/>
      </c>
      <c r="O895" s="15"/>
      <c r="P895" s="15" t="str">
        <f>IF(Table2[[#This Row],[M5A]]="","",SUM(Table2[[#This Row],[M5A]]-Table2[[#This Row],[M5B_h]]))</f>
        <v/>
      </c>
      <c r="Q895" s="15">
        <f>SUM(Table2[[#This Row],[AWAL]],Table2[[#This Row],[M1B]])</f>
        <v>15</v>
      </c>
      <c r="R895" s="15">
        <f>SUM(Table2[[#This Row],[M2B]],Table2[[#This Row],[M2B_h]])</f>
        <v>15</v>
      </c>
      <c r="S895" s="15">
        <f>SUM(Table2[[#This Row],[M3B]],Table2[[#This Row],[M3B_h]])</f>
        <v>15</v>
      </c>
      <c r="T895" s="15">
        <f>SUM(Table2[[#This Row],[M4B]],Table2[[#This Row],[M4B_h]])</f>
        <v>15</v>
      </c>
    </row>
    <row r="896" spans="1:20">
      <c r="A896" s="12">
        <f>IF(Table2[[#This Row],[TT]]&lt;1,"",COUNT($A$2:$A895)+1)</f>
        <v>694</v>
      </c>
      <c r="B896" s="12" t="str">
        <f>LOWER(SUBSTITUTE(SUBSTITUTE(SUBSTITUTE(SUBSTITUTE(SUBSTITUTE(SUBSTITUTE(SUBSTITUTE(SUBSTITUTE(Table2[[#This Row],[NAMA BARANG]]," ",""),"""",""),"-",""),"/",""),"(",""),")",""),"&amp;",""),",",""))</f>
        <v>crayontwister24wtfspp</v>
      </c>
      <c r="C896" s="18" t="s">
        <v>842</v>
      </c>
      <c r="D896" s="19">
        <v>3</v>
      </c>
      <c r="E896" s="19" t="s">
        <v>258</v>
      </c>
      <c r="F896" s="80">
        <f>IF(Table2[[#This Row],[M5B]]="",Table2[[#This Row],[M5B_h]],SUM(Table2[[#This Row],[M5B_h]],Table2[[#This Row],[M5B]]))</f>
        <v>3</v>
      </c>
      <c r="H896" s="13" t="str">
        <f>IF(Table2[[#This Row],[M1A]]="","",Table2[[#This Row],[M1A]]-Table2[[#This Row],[AWAL]])</f>
        <v/>
      </c>
      <c r="J896" s="13" t="str">
        <f>IF(Table2[[#This Row],[M2A]]="","",SUM(Table2[[#This Row],[M2A]]-Table2[[#This Row],[M2B_h]]))</f>
        <v/>
      </c>
      <c r="L896" s="13" t="str">
        <f>IF(Table2[[#This Row],[M3A]]="","",SUM(Table2[[#This Row],[M3A]]-Table2[[#This Row],[M3B_h]]))</f>
        <v/>
      </c>
      <c r="N896" s="13" t="str">
        <f>IF(Table2[[#This Row],[M4A]]="","",SUM(Table2[[#This Row],[M4A]]-Table2[[#This Row],[M4B_h]]))</f>
        <v/>
      </c>
      <c r="O896" s="15"/>
      <c r="P896" s="15" t="str">
        <f>IF(Table2[[#This Row],[M5A]]="","",SUM(Table2[[#This Row],[M5A]]-Table2[[#This Row],[M5B_h]]))</f>
        <v/>
      </c>
      <c r="Q896" s="15">
        <f>SUM(Table2[[#This Row],[AWAL]],Table2[[#This Row],[M1B]])</f>
        <v>3</v>
      </c>
      <c r="R896" s="15">
        <f>SUM(Table2[[#This Row],[M2B]],Table2[[#This Row],[M2B_h]])</f>
        <v>3</v>
      </c>
      <c r="S896" s="15">
        <f>SUM(Table2[[#This Row],[M3B]],Table2[[#This Row],[M3B_h]])</f>
        <v>3</v>
      </c>
      <c r="T896" s="15">
        <f>SUM(Table2[[#This Row],[M4B]],Table2[[#This Row],[M4B_h]])</f>
        <v>3</v>
      </c>
    </row>
    <row r="897" spans="1:20">
      <c r="A897" s="12">
        <f>IF(Table2[[#This Row],[TT]]&lt;1,"",COUNT($A$2:$A896)+1)</f>
        <v>695</v>
      </c>
      <c r="B897" s="12" t="str">
        <f>LOWER(SUBSTITUTE(SUBSTITUTE(SUBSTITUTE(SUBSTITUTE(SUBSTITUTE(SUBSTITUTE(SUBSTITUTE(SUBSTITUTE(Table2[[#This Row],[NAMA BARANG]]," ",""),"""",""),"-",""),"/",""),"(",""),")",""),"&amp;",""),",",""))</f>
        <v>crayonzhonghwamini2h12crs</v>
      </c>
      <c r="C897" s="18" t="s">
        <v>843</v>
      </c>
      <c r="D897" s="19">
        <v>4</v>
      </c>
      <c r="E897" s="19" t="s">
        <v>88</v>
      </c>
      <c r="F897" s="80">
        <f>IF(Table2[[#This Row],[M5B]]="",Table2[[#This Row],[M5B_h]],SUM(Table2[[#This Row],[M5B_h]],Table2[[#This Row],[M5B]]))</f>
        <v>4</v>
      </c>
      <c r="H897" s="13" t="str">
        <f>IF(Table2[[#This Row],[M1A]]="","",Table2[[#This Row],[M1A]]-Table2[[#This Row],[AWAL]])</f>
        <v/>
      </c>
      <c r="J897" s="13" t="str">
        <f>IF(Table2[[#This Row],[M2A]]="","",SUM(Table2[[#This Row],[M2A]]-Table2[[#This Row],[M2B_h]]))</f>
        <v/>
      </c>
      <c r="L897" s="13" t="str">
        <f>IF(Table2[[#This Row],[M3A]]="","",SUM(Table2[[#This Row],[M3A]]-Table2[[#This Row],[M3B_h]]))</f>
        <v/>
      </c>
      <c r="N897" s="13" t="str">
        <f>IF(Table2[[#This Row],[M4A]]="","",SUM(Table2[[#This Row],[M4A]]-Table2[[#This Row],[M4B_h]]))</f>
        <v/>
      </c>
      <c r="O897" s="15"/>
      <c r="P897" s="15" t="str">
        <f>IF(Table2[[#This Row],[M5A]]="","",SUM(Table2[[#This Row],[M5A]]-Table2[[#This Row],[M5B_h]]))</f>
        <v/>
      </c>
      <c r="Q897" s="15">
        <f>SUM(Table2[[#This Row],[AWAL]],Table2[[#This Row],[M1B]])</f>
        <v>4</v>
      </c>
      <c r="R897" s="15">
        <f>SUM(Table2[[#This Row],[M2B]],Table2[[#This Row],[M2B_h]])</f>
        <v>4</v>
      </c>
      <c r="S897" s="15">
        <f>SUM(Table2[[#This Row],[M3B]],Table2[[#This Row],[M3B_h]])</f>
        <v>4</v>
      </c>
      <c r="T897" s="15">
        <f>SUM(Table2[[#This Row],[M4B]],Table2[[#This Row],[M4B_h]])</f>
        <v>4</v>
      </c>
    </row>
    <row r="898" spans="1:20">
      <c r="A898" s="12">
        <f>IF(Table2[[#This Row],[TT]]&lt;1,"",COUNT($A$2:$A897)+1)</f>
        <v>696</v>
      </c>
      <c r="B898" s="12" t="str">
        <f>LOWER(SUBSTITUTE(SUBSTITUTE(SUBSTITUTE(SUBSTITUTE(SUBSTITUTE(SUBSTITUTE(SUBSTITUTE(SUBSTITUTE(Table2[[#This Row],[NAMA BARANG]]," ",""),"""",""),"-",""),"/",""),"(",""),")",""),"&amp;",""),",",""))</f>
        <v>cutter332</v>
      </c>
      <c r="C898" s="18" t="s">
        <v>844</v>
      </c>
      <c r="D898" s="19">
        <v>42</v>
      </c>
      <c r="E898" s="19" t="s">
        <v>32</v>
      </c>
      <c r="F898" s="80">
        <f>IF(Table2[[#This Row],[M5B]]="",Table2[[#This Row],[M5B_h]],SUM(Table2[[#This Row],[M5B_h]],Table2[[#This Row],[M5B]]))</f>
        <v>42</v>
      </c>
      <c r="H898" s="13" t="str">
        <f>IF(Table2[[#This Row],[M1A]]="","",Table2[[#This Row],[M1A]]-Table2[[#This Row],[AWAL]])</f>
        <v/>
      </c>
      <c r="J898" s="13" t="str">
        <f>IF(Table2[[#This Row],[M2A]]="","",SUM(Table2[[#This Row],[M2A]]-Table2[[#This Row],[M2B_h]]))</f>
        <v/>
      </c>
      <c r="L898" s="13" t="str">
        <f>IF(Table2[[#This Row],[M3A]]="","",SUM(Table2[[#This Row],[M3A]]-Table2[[#This Row],[M3B_h]]))</f>
        <v/>
      </c>
      <c r="N898" s="13" t="str">
        <f>IF(Table2[[#This Row],[M4A]]="","",SUM(Table2[[#This Row],[M4A]]-Table2[[#This Row],[M4B_h]]))</f>
        <v/>
      </c>
      <c r="O898" s="15"/>
      <c r="P898" s="15" t="str">
        <f>IF(Table2[[#This Row],[M5A]]="","",SUM(Table2[[#This Row],[M5A]]-Table2[[#This Row],[M5B_h]]))</f>
        <v/>
      </c>
      <c r="Q898" s="15">
        <f>SUM(Table2[[#This Row],[AWAL]],Table2[[#This Row],[M1B]])</f>
        <v>42</v>
      </c>
      <c r="R898" s="15">
        <f>SUM(Table2[[#This Row],[M2B]],Table2[[#This Row],[M2B_h]])</f>
        <v>42</v>
      </c>
      <c r="S898" s="15">
        <f>SUM(Table2[[#This Row],[M3B]],Table2[[#This Row],[M3B_h]])</f>
        <v>42</v>
      </c>
      <c r="T898" s="15">
        <f>SUM(Table2[[#This Row],[M4B]],Table2[[#This Row],[M4B_h]])</f>
        <v>42</v>
      </c>
    </row>
    <row r="899" spans="1:20">
      <c r="A899" s="12">
        <f>IF(Table2[[#This Row],[TT]]&lt;1,"",COUNT($A$2:$A898)+1)</f>
        <v>697</v>
      </c>
      <c r="B899" s="12" t="str">
        <f>LOWER(SUBSTITUTE(SUBSTITUTE(SUBSTITUTE(SUBSTITUTE(SUBSTITUTE(SUBSTITUTE(SUBSTITUTE(SUBSTITUTE(Table2[[#This Row],[NAMA BARANG]]," ",""),"""",""),"-",""),"/",""),"(",""),")",""),"&amp;",""),",",""))</f>
        <v>cutter68986838</v>
      </c>
      <c r="C899" s="18" t="s">
        <v>2652</v>
      </c>
      <c r="D899" s="19">
        <v>2</v>
      </c>
      <c r="E899" s="19" t="s">
        <v>166</v>
      </c>
      <c r="F899" s="80">
        <f>IF(Table2[[#This Row],[M5B]]="",Table2[[#This Row],[M5B_h]],SUM(Table2[[#This Row],[M5B_h]],Table2[[#This Row],[M5B]]))</f>
        <v>2</v>
      </c>
      <c r="H899" s="13" t="str">
        <f>IF(Table2[[#This Row],[M1A]]="","",Table2[[#This Row],[M1A]]-Table2[[#This Row],[AWAL]])</f>
        <v/>
      </c>
      <c r="J899" s="13" t="str">
        <f>IF(Table2[[#This Row],[M2A]]="","",SUM(Table2[[#This Row],[M2A]]-Table2[[#This Row],[M2B_h]]))</f>
        <v/>
      </c>
      <c r="L899" s="13" t="str">
        <f>IF(Table2[[#This Row],[M3A]]="","",SUM(Table2[[#This Row],[M3A]]-Table2[[#This Row],[M3B_h]]))</f>
        <v/>
      </c>
      <c r="N899" s="13" t="str">
        <f>IF(Table2[[#This Row],[M4A]]="","",SUM(Table2[[#This Row],[M4A]]-Table2[[#This Row],[M4B_h]]))</f>
        <v/>
      </c>
      <c r="O899" s="15"/>
      <c r="P899" s="15" t="str">
        <f>IF(Table2[[#This Row],[M5A]]="","",SUM(Table2[[#This Row],[M5A]]-Table2[[#This Row],[M5B_h]]))</f>
        <v/>
      </c>
      <c r="Q899" s="15">
        <f>SUM(Table2[[#This Row],[AWAL]],Table2[[#This Row],[M1B]])</f>
        <v>2</v>
      </c>
      <c r="R899" s="15">
        <f>SUM(Table2[[#This Row],[M2B]],Table2[[#This Row],[M2B_h]])</f>
        <v>2</v>
      </c>
      <c r="S899" s="15">
        <f>SUM(Table2[[#This Row],[M3B]],Table2[[#This Row],[M3B_h]])</f>
        <v>2</v>
      </c>
      <c r="T899" s="15">
        <f>SUM(Table2[[#This Row],[M4B]],Table2[[#This Row],[M4B_h]])</f>
        <v>2</v>
      </c>
    </row>
    <row r="900" spans="1:20">
      <c r="A900" s="96">
        <f>IF(Table2[[#This Row],[TT]]&lt;1,"",COUNT($A$2:$A899)+1)</f>
        <v>698</v>
      </c>
      <c r="B900" s="96" t="str">
        <f>LOWER(SUBSTITUTE(SUBSTITUTE(SUBSTITUTE(SUBSTITUTE(SUBSTITUTE(SUBSTITUTE(SUBSTITUTE(SUBSTITUTE(Table2[[#This Row],[NAMA BARANG]]," ",""),"""",""),"-",""),"/",""),"(",""),")",""),"&amp;",""),",",""))</f>
        <v>cuttera18transparangunindo</v>
      </c>
      <c r="C900" s="97" t="s">
        <v>4217</v>
      </c>
      <c r="D900" s="98"/>
      <c r="E900" s="99" t="s">
        <v>2484</v>
      </c>
      <c r="F900" s="100">
        <f>IF(Table2[[#This Row],[M5B]]="",Table2[[#This Row],[M5B_h]],SUM(Table2[[#This Row],[M5B_h]],Table2[[#This Row],[M5B]]))</f>
        <v>1</v>
      </c>
      <c r="G900" s="101"/>
      <c r="H900" s="102" t="str">
        <f>IF(Table2[[#This Row],[M1A]]="","",Table2[[#This Row],[M1A]]-Table2[[#This Row],[AWAL]])</f>
        <v/>
      </c>
      <c r="I900" s="101"/>
      <c r="J900" s="102" t="str">
        <f>IF(Table2[[#This Row],[M2A]]="","",SUM(Table2[[#This Row],[M2A]]-Table2[[#This Row],[M2B_h]]))</f>
        <v/>
      </c>
      <c r="K900" s="101">
        <v>1</v>
      </c>
      <c r="L900" s="102">
        <f>IF(Table2[[#This Row],[M3A]]="","",SUM(Table2[[#This Row],[M3A]]-Table2[[#This Row],[M3B_h]]))</f>
        <v>1</v>
      </c>
      <c r="M900" s="101"/>
      <c r="N900" s="102" t="str">
        <f>IF(Table2[[#This Row],[M4A]]="","",SUM(Table2[[#This Row],[M4A]]-Table2[[#This Row],[M4B_h]]))</f>
        <v/>
      </c>
      <c r="O900" s="102"/>
      <c r="P900" s="102" t="str">
        <f>IF(Table2[[#This Row],[M5A]]="","",SUM(Table2[[#This Row],[M5A]]-Table2[[#This Row],[M5B_h]]))</f>
        <v/>
      </c>
      <c r="Q900" s="102">
        <f>SUM(Table2[[#This Row],[AWAL]],Table2[[#This Row],[M1B]])</f>
        <v>0</v>
      </c>
      <c r="R900" s="102">
        <f>SUM(Table2[[#This Row],[M2B]],Table2[[#This Row],[M2B_h]])</f>
        <v>0</v>
      </c>
      <c r="S900" s="102">
        <f>SUM(Table2[[#This Row],[M3B]],Table2[[#This Row],[M3B_h]])</f>
        <v>1</v>
      </c>
      <c r="T900" s="102">
        <f>SUM(Table2[[#This Row],[M4B]],Table2[[#This Row],[M4B_h]])</f>
        <v>1</v>
      </c>
    </row>
    <row r="901" spans="1:20">
      <c r="A901" s="12" t="str">
        <f>IF(Table2[[#This Row],[TT]]&lt;1,"",COUNT($A$2:$A900)+1)</f>
        <v/>
      </c>
      <c r="B901" s="12" t="str">
        <f>LOWER(SUBSTITUTE(SUBSTITUTE(SUBSTITUTE(SUBSTITUTE(SUBSTITUTE(SUBSTITUTE(SUBSTITUTE(SUBSTITUTE(Table2[[#This Row],[NAMA BARANG]]," ",""),"""",""),"-",""),"/",""),"(",""),")",""),"&amp;",""),",",""))</f>
        <v>cuttergolden888b</v>
      </c>
      <c r="C901" s="18" t="s">
        <v>2653</v>
      </c>
      <c r="D901" s="19"/>
      <c r="E901" s="19" t="s">
        <v>2484</v>
      </c>
      <c r="F901" s="80">
        <f>IF(Table2[[#This Row],[M5B]]="",Table2[[#This Row],[M5B_h]],SUM(Table2[[#This Row],[M5B_h]],Table2[[#This Row],[M5B]]))</f>
        <v>0</v>
      </c>
      <c r="H901" s="13" t="str">
        <f>IF(Table2[[#This Row],[M1A]]="","",Table2[[#This Row],[M1A]]-Table2[[#This Row],[AWAL]])</f>
        <v/>
      </c>
      <c r="J901" s="13" t="str">
        <f>IF(Table2[[#This Row],[M2A]]="","",SUM(Table2[[#This Row],[M2A]]-Table2[[#This Row],[M2B_h]]))</f>
        <v/>
      </c>
      <c r="L901" s="13" t="str">
        <f>IF(Table2[[#This Row],[M3A]]="","",SUM(Table2[[#This Row],[M3A]]-Table2[[#This Row],[M3B_h]]))</f>
        <v/>
      </c>
      <c r="N901" s="13" t="str">
        <f>IF(Table2[[#This Row],[M4A]]="","",SUM(Table2[[#This Row],[M4A]]-Table2[[#This Row],[M4B_h]]))</f>
        <v/>
      </c>
      <c r="O901" s="15"/>
      <c r="P901" s="15" t="str">
        <f>IF(Table2[[#This Row],[M5A]]="","",SUM(Table2[[#This Row],[M5A]]-Table2[[#This Row],[M5B_h]]))</f>
        <v/>
      </c>
      <c r="Q901" s="15">
        <f>SUM(Table2[[#This Row],[AWAL]],Table2[[#This Row],[M1B]])</f>
        <v>0</v>
      </c>
      <c r="R901" s="15">
        <f>SUM(Table2[[#This Row],[M2B]],Table2[[#This Row],[M2B_h]])</f>
        <v>0</v>
      </c>
      <c r="S901" s="15">
        <f>SUM(Table2[[#This Row],[M3B]],Table2[[#This Row],[M3B_h]])</f>
        <v>0</v>
      </c>
      <c r="T901" s="15">
        <f>SUM(Table2[[#This Row],[M4B]],Table2[[#This Row],[M4B_h]])</f>
        <v>0</v>
      </c>
    </row>
    <row r="902" spans="1:20">
      <c r="A902" s="12" t="str">
        <f>IF(Table2[[#This Row],[TT]]&lt;1,"",COUNT($A$2:$A901)+1)</f>
        <v/>
      </c>
      <c r="B902" s="12" t="str">
        <f>LOWER(SUBSTITUTE(SUBSTITUTE(SUBSTITUTE(SUBSTITUTE(SUBSTITUTE(SUBSTITUTE(SUBSTITUTE(SUBSTITUTE(Table2[[#This Row],[NAMA BARANG]]," ",""),"""",""),"-",""),"/",""),"(",""),")",""),"&amp;",""),",",""))</f>
        <v>cuttertacob</v>
      </c>
      <c r="C902" s="18" t="s">
        <v>845</v>
      </c>
      <c r="D902" s="19"/>
      <c r="E902" s="19" t="s">
        <v>83</v>
      </c>
      <c r="F902" s="80">
        <f>IF(Table2[[#This Row],[M5B]]="",Table2[[#This Row],[M5B_h]],SUM(Table2[[#This Row],[M5B_h]],Table2[[#This Row],[M5B]]))</f>
        <v>0</v>
      </c>
      <c r="H902" s="13" t="str">
        <f>IF(Table2[[#This Row],[M1A]]="","",Table2[[#This Row],[M1A]]-Table2[[#This Row],[AWAL]])</f>
        <v/>
      </c>
      <c r="J902" s="13" t="str">
        <f>IF(Table2[[#This Row],[M2A]]="","",SUM(Table2[[#This Row],[M2A]]-Table2[[#This Row],[M2B_h]]))</f>
        <v/>
      </c>
      <c r="L902" s="13" t="str">
        <f>IF(Table2[[#This Row],[M3A]]="","",SUM(Table2[[#This Row],[M3A]]-Table2[[#This Row],[M3B_h]]))</f>
        <v/>
      </c>
      <c r="N902" s="13" t="str">
        <f>IF(Table2[[#This Row],[M4A]]="","",SUM(Table2[[#This Row],[M4A]]-Table2[[#This Row],[M4B_h]]))</f>
        <v/>
      </c>
      <c r="O902" s="15"/>
      <c r="P902" s="15" t="str">
        <f>IF(Table2[[#This Row],[M5A]]="","",SUM(Table2[[#This Row],[M5A]]-Table2[[#This Row],[M5B_h]]))</f>
        <v/>
      </c>
      <c r="Q902" s="15">
        <f>SUM(Table2[[#This Row],[AWAL]],Table2[[#This Row],[M1B]])</f>
        <v>0</v>
      </c>
      <c r="R902" s="15">
        <f>SUM(Table2[[#This Row],[M2B]],Table2[[#This Row],[M2B_h]])</f>
        <v>0</v>
      </c>
      <c r="S902" s="15">
        <f>SUM(Table2[[#This Row],[M3B]],Table2[[#This Row],[M3B_h]])</f>
        <v>0</v>
      </c>
      <c r="T902" s="15">
        <f>SUM(Table2[[#This Row],[M4B]],Table2[[#This Row],[M4B_h]])</f>
        <v>0</v>
      </c>
    </row>
    <row r="903" spans="1:20">
      <c r="A903" s="14">
        <f>IF(Table2[[#This Row],[TT]]&lt;1,"",COUNT($A$2:$A902)+1)</f>
        <v>699</v>
      </c>
      <c r="B903" s="14" t="str">
        <f>LOWER(SUBSTITUTE(SUBSTITUTE(SUBSTITUTE(SUBSTITUTE(SUBSTITUTE(SUBSTITUTE(SUBSTITUTE(SUBSTITUTE(Table2[[#This Row],[NAMA BARANG]]," ",""),"""",""),"-",""),"/",""),"(",""),")",""),"&amp;",""),",",""))</f>
        <v>cuttertacobesar88</v>
      </c>
      <c r="C903" s="17" t="s">
        <v>2928</v>
      </c>
      <c r="D903" s="29">
        <v>4</v>
      </c>
      <c r="E903" s="29" t="s">
        <v>2484</v>
      </c>
      <c r="F903" s="80">
        <f>IF(Table2[[#This Row],[M5B]]="",Table2[[#This Row],[M5B_h]],SUM(Table2[[#This Row],[M5B_h]],Table2[[#This Row],[M5B]]))</f>
        <v>1</v>
      </c>
      <c r="G903" s="13">
        <v>2</v>
      </c>
      <c r="H903" s="15">
        <f>IF(Table2[[#This Row],[M1A]]="","",Table2[[#This Row],[M1A]]-Table2[[#This Row],[AWAL]])</f>
        <v>-2</v>
      </c>
      <c r="J903" s="15" t="str">
        <f>IF(Table2[[#This Row],[M2A]]="","",SUM(Table2[[#This Row],[M2A]]-Table2[[#This Row],[M2B_h]]))</f>
        <v/>
      </c>
      <c r="K903" s="13">
        <v>1</v>
      </c>
      <c r="L903" s="15">
        <f>IF(Table2[[#This Row],[M3A]]="","",SUM(Table2[[#This Row],[M3A]]-Table2[[#This Row],[M3B_h]]))</f>
        <v>-1</v>
      </c>
      <c r="N903" s="15" t="str">
        <f>IF(Table2[[#This Row],[M4A]]="","",SUM(Table2[[#This Row],[M4A]]-Table2[[#This Row],[M4B_h]]))</f>
        <v/>
      </c>
      <c r="O903" s="15"/>
      <c r="P903" s="15" t="str">
        <f>IF(Table2[[#This Row],[M5A]]="","",SUM(Table2[[#This Row],[M5A]]-Table2[[#This Row],[M5B_h]]))</f>
        <v/>
      </c>
      <c r="Q903" s="15">
        <f>SUM(Table2[[#This Row],[AWAL]],Table2[[#This Row],[M1B]])</f>
        <v>2</v>
      </c>
      <c r="R903" s="15">
        <f>SUM(Table2[[#This Row],[M2B]],Table2[[#This Row],[M2B_h]])</f>
        <v>2</v>
      </c>
      <c r="S903" s="15">
        <f>SUM(Table2[[#This Row],[M3B]],Table2[[#This Row],[M3B_h]])</f>
        <v>1</v>
      </c>
      <c r="T903" s="15">
        <f>SUM(Table2[[#This Row],[M4B]],Table2[[#This Row],[M4B_h]])</f>
        <v>1</v>
      </c>
    </row>
    <row r="904" spans="1:20">
      <c r="A904" s="12">
        <f>IF(Table2[[#This Row],[TT]]&lt;1,"",COUNT($A$2:$A903)+1)</f>
        <v>700</v>
      </c>
      <c r="B904" s="12" t="str">
        <f>LOWER(SUBSTITUTE(SUBSTITUTE(SUBSTITUTE(SUBSTITUTE(SUBSTITUTE(SUBSTITUTE(SUBSTITUTE(SUBSTITUTE(Table2[[#This Row],[NAMA BARANG]]," ",""),"""",""),"-",""),"/",""),"(",""),")",""),"&amp;",""),",",""))</f>
        <v>cuttertacokcl78trpremiumtransparan4</v>
      </c>
      <c r="C904" s="18" t="s">
        <v>846</v>
      </c>
      <c r="D904" s="19">
        <v>4</v>
      </c>
      <c r="E904" s="19" t="s">
        <v>19</v>
      </c>
      <c r="F904" s="80">
        <f>IF(Table2[[#This Row],[M5B]]="",Table2[[#This Row],[M5B_h]],SUM(Table2[[#This Row],[M5B_h]],Table2[[#This Row],[M5B]]))</f>
        <v>4</v>
      </c>
      <c r="H904" s="13" t="str">
        <f>IF(Table2[[#This Row],[M1A]]="","",Table2[[#This Row],[M1A]]-Table2[[#This Row],[AWAL]])</f>
        <v/>
      </c>
      <c r="J904" s="13" t="str">
        <f>IF(Table2[[#This Row],[M2A]]="","",SUM(Table2[[#This Row],[M2A]]-Table2[[#This Row],[M2B_h]]))</f>
        <v/>
      </c>
      <c r="L904" s="13" t="str">
        <f>IF(Table2[[#This Row],[M3A]]="","",SUM(Table2[[#This Row],[M3A]]-Table2[[#This Row],[M3B_h]]))</f>
        <v/>
      </c>
      <c r="N904" s="13" t="str">
        <f>IF(Table2[[#This Row],[M4A]]="","",SUM(Table2[[#This Row],[M4A]]-Table2[[#This Row],[M4B_h]]))</f>
        <v/>
      </c>
      <c r="O904" s="15"/>
      <c r="P904" s="15" t="str">
        <f>IF(Table2[[#This Row],[M5A]]="","",SUM(Table2[[#This Row],[M5A]]-Table2[[#This Row],[M5B_h]]))</f>
        <v/>
      </c>
      <c r="Q904" s="15">
        <f>SUM(Table2[[#This Row],[AWAL]],Table2[[#This Row],[M1B]])</f>
        <v>4</v>
      </c>
      <c r="R904" s="15">
        <f>SUM(Table2[[#This Row],[M2B]],Table2[[#This Row],[M2B_h]])</f>
        <v>4</v>
      </c>
      <c r="S904" s="15">
        <f>SUM(Table2[[#This Row],[M3B]],Table2[[#This Row],[M3B_h]])</f>
        <v>4</v>
      </c>
      <c r="T904" s="15">
        <f>SUM(Table2[[#This Row],[M4B]],Table2[[#This Row],[M4B_h]])</f>
        <v>4</v>
      </c>
    </row>
    <row r="905" spans="1:20">
      <c r="A905" s="14">
        <f>IF(Table2[[#This Row],[TT]]&lt;1,"",COUNT($A$2:$A904)+1)</f>
        <v>701</v>
      </c>
      <c r="B905" s="14" t="str">
        <f>LOWER(SUBSTITUTE(SUBSTITUTE(SUBSTITUTE(SUBSTITUTE(SUBSTITUTE(SUBSTITUTE(SUBSTITUTE(SUBSTITUTE(Table2[[#This Row],[NAMA BARANG]]," ",""),"""",""),"-",""),"/",""),"(",""),")",""),"&amp;",""),",",""))</f>
        <v>cuttertacokecil78</v>
      </c>
      <c r="C905" s="17" t="s">
        <v>2927</v>
      </c>
      <c r="D905" s="29">
        <v>6</v>
      </c>
      <c r="E905" s="29" t="s">
        <v>2521</v>
      </c>
      <c r="F905" s="80">
        <f>IF(Table2[[#This Row],[M5B]]="",Table2[[#This Row],[M5B_h]],SUM(Table2[[#This Row],[M5B_h]],Table2[[#This Row],[M5B]]))</f>
        <v>3</v>
      </c>
      <c r="G905" s="13">
        <v>5</v>
      </c>
      <c r="H905" s="15">
        <f>IF(Table2[[#This Row],[M1A]]="","",Table2[[#This Row],[M1A]]-Table2[[#This Row],[AWAL]])</f>
        <v>-1</v>
      </c>
      <c r="I905" s="13">
        <v>4</v>
      </c>
      <c r="J905" s="15">
        <f>IF(Table2[[#This Row],[M2A]]="","",SUM(Table2[[#This Row],[M2A]]-Table2[[#This Row],[M2B_h]]))</f>
        <v>-1</v>
      </c>
      <c r="K905" s="13">
        <v>3</v>
      </c>
      <c r="L905" s="15">
        <f>IF(Table2[[#This Row],[M3A]]="","",SUM(Table2[[#This Row],[M3A]]-Table2[[#This Row],[M3B_h]]))</f>
        <v>-1</v>
      </c>
      <c r="N905" s="15" t="str">
        <f>IF(Table2[[#This Row],[M4A]]="","",SUM(Table2[[#This Row],[M4A]]-Table2[[#This Row],[M4B_h]]))</f>
        <v/>
      </c>
      <c r="O905" s="15"/>
      <c r="P905" s="15" t="str">
        <f>IF(Table2[[#This Row],[M5A]]="","",SUM(Table2[[#This Row],[M5A]]-Table2[[#This Row],[M5B_h]]))</f>
        <v/>
      </c>
      <c r="Q905" s="15">
        <f>SUM(Table2[[#This Row],[AWAL]],Table2[[#This Row],[M1B]])</f>
        <v>5</v>
      </c>
      <c r="R905" s="15">
        <f>SUM(Table2[[#This Row],[M2B]],Table2[[#This Row],[M2B_h]])</f>
        <v>4</v>
      </c>
      <c r="S905" s="15">
        <f>SUM(Table2[[#This Row],[M3B]],Table2[[#This Row],[M3B_h]])</f>
        <v>3</v>
      </c>
      <c r="T905" s="15">
        <f>SUM(Table2[[#This Row],[M4B]],Table2[[#This Row],[M4B_h]])</f>
        <v>3</v>
      </c>
    </row>
    <row r="906" spans="1:20">
      <c r="A906" s="12">
        <f>IF(Table2[[#This Row],[TT]]&lt;1,"",COUNT($A$2:$A905)+1)</f>
        <v>702</v>
      </c>
      <c r="B906" s="12" t="str">
        <f>LOWER(SUBSTITUTE(SUBSTITUTE(SUBSTITUTE(SUBSTITUTE(SUBSTITUTE(SUBSTITUTE(SUBSTITUTE(SUBSTITUTE(Table2[[#This Row],[NAMA BARANG]]," ",""),"""",""),"-",""),"/",""),"(",""),")",""),"&amp;",""),",",""))</f>
        <v>cuttertranspgoldengc888</v>
      </c>
      <c r="C906" s="18" t="s">
        <v>847</v>
      </c>
      <c r="D906" s="19">
        <v>12</v>
      </c>
      <c r="E906" s="19" t="s">
        <v>83</v>
      </c>
      <c r="F906" s="80">
        <f>IF(Table2[[#This Row],[M5B]]="",Table2[[#This Row],[M5B_h]],SUM(Table2[[#This Row],[M5B_h]],Table2[[#This Row],[M5B]]))</f>
        <v>11</v>
      </c>
      <c r="H906" s="13" t="str">
        <f>IF(Table2[[#This Row],[M1A]]="","",Table2[[#This Row],[M1A]]-Table2[[#This Row],[AWAL]])</f>
        <v/>
      </c>
      <c r="J906" s="13" t="str">
        <f>IF(Table2[[#This Row],[M2A]]="","",SUM(Table2[[#This Row],[M2A]]-Table2[[#This Row],[M2B_h]]))</f>
        <v/>
      </c>
      <c r="K906" s="13">
        <v>11</v>
      </c>
      <c r="L906" s="13">
        <f>IF(Table2[[#This Row],[M3A]]="","",SUM(Table2[[#This Row],[M3A]]-Table2[[#This Row],[M3B_h]]))</f>
        <v>-1</v>
      </c>
      <c r="N906" s="13" t="str">
        <f>IF(Table2[[#This Row],[M4A]]="","",SUM(Table2[[#This Row],[M4A]]-Table2[[#This Row],[M4B_h]]))</f>
        <v/>
      </c>
      <c r="O906" s="15"/>
      <c r="P906" s="15" t="str">
        <f>IF(Table2[[#This Row],[M5A]]="","",SUM(Table2[[#This Row],[M5A]]-Table2[[#This Row],[M5B_h]]))</f>
        <v/>
      </c>
      <c r="Q906" s="15">
        <f>SUM(Table2[[#This Row],[AWAL]],Table2[[#This Row],[M1B]])</f>
        <v>12</v>
      </c>
      <c r="R906" s="15">
        <f>SUM(Table2[[#This Row],[M2B]],Table2[[#This Row],[M2B_h]])</f>
        <v>12</v>
      </c>
      <c r="S906" s="15">
        <f>SUM(Table2[[#This Row],[M3B]],Table2[[#This Row],[M3B_h]])</f>
        <v>11</v>
      </c>
      <c r="T906" s="15">
        <f>SUM(Table2[[#This Row],[M4B]],Table2[[#This Row],[M4B_h]])</f>
        <v>11</v>
      </c>
    </row>
    <row r="907" spans="1:20">
      <c r="A907" s="12">
        <f>IF(Table2[[#This Row],[TT]]&lt;1,"",COUNT($A$2:$A906)+1)</f>
        <v>703</v>
      </c>
      <c r="B907" s="12" t="str">
        <f>LOWER(SUBSTITUTE(SUBSTITUTE(SUBSTITUTE(SUBSTITUTE(SUBSTITUTE(SUBSTITUTE(SUBSTITUTE(SUBSTITUTE(Table2[[#This Row],[NAMA BARANG]]," ",""),"""",""),"-",""),"/",""),"(",""),")",""),"&amp;",""),",",""))</f>
        <v>deskorganiser838</v>
      </c>
      <c r="C907" s="18" t="s">
        <v>848</v>
      </c>
      <c r="D907" s="19">
        <v>9</v>
      </c>
      <c r="E907" s="19" t="s">
        <v>11</v>
      </c>
      <c r="F907" s="80">
        <f>IF(Table2[[#This Row],[M5B]]="",Table2[[#This Row],[M5B_h]],SUM(Table2[[#This Row],[M5B_h]],Table2[[#This Row],[M5B]]))</f>
        <v>9</v>
      </c>
      <c r="H907" s="13" t="str">
        <f>IF(Table2[[#This Row],[M1A]]="","",Table2[[#This Row],[M1A]]-Table2[[#This Row],[AWAL]])</f>
        <v/>
      </c>
      <c r="J907" s="13" t="str">
        <f>IF(Table2[[#This Row],[M2A]]="","",SUM(Table2[[#This Row],[M2A]]-Table2[[#This Row],[M2B_h]]))</f>
        <v/>
      </c>
      <c r="L907" s="13" t="str">
        <f>IF(Table2[[#This Row],[M3A]]="","",SUM(Table2[[#This Row],[M3A]]-Table2[[#This Row],[M3B_h]]))</f>
        <v/>
      </c>
      <c r="N907" s="13" t="str">
        <f>IF(Table2[[#This Row],[M4A]]="","",SUM(Table2[[#This Row],[M4A]]-Table2[[#This Row],[M4B_h]]))</f>
        <v/>
      </c>
      <c r="O907" s="15"/>
      <c r="P907" s="15" t="str">
        <f>IF(Table2[[#This Row],[M5A]]="","",SUM(Table2[[#This Row],[M5A]]-Table2[[#This Row],[M5B_h]]))</f>
        <v/>
      </c>
      <c r="Q907" s="15">
        <f>SUM(Table2[[#This Row],[AWAL]],Table2[[#This Row],[M1B]])</f>
        <v>9</v>
      </c>
      <c r="R907" s="15">
        <f>SUM(Table2[[#This Row],[M2B]],Table2[[#This Row],[M2B_h]])</f>
        <v>9</v>
      </c>
      <c r="S907" s="15">
        <f>SUM(Table2[[#This Row],[M3B]],Table2[[#This Row],[M3B_h]])</f>
        <v>9</v>
      </c>
      <c r="T907" s="15">
        <f>SUM(Table2[[#This Row],[M4B]],Table2[[#This Row],[M4B_h]])</f>
        <v>9</v>
      </c>
    </row>
    <row r="908" spans="1:20">
      <c r="A908" s="31" t="str">
        <f>IF(Table2[[#This Row],[TT]]&lt;1,"",COUNT($A$2:$A907)+1)</f>
        <v/>
      </c>
      <c r="B908" s="31" t="str">
        <f>LOWER(SUBSTITUTE(SUBSTITUTE(SUBSTITUTE(SUBSTITUTE(SUBSTITUTE(SUBSTITUTE(SUBSTITUTE(SUBSTITUTE(Table2[[#This Row],[NAMA BARANG]]," ",""),"""",""),"-",""),"/",""),"(",""),")",""),"&amp;",""),",",""))</f>
        <v>deskset9058mt113besi</v>
      </c>
      <c r="C908" s="33" t="s">
        <v>2837</v>
      </c>
      <c r="E908" s="35" t="s">
        <v>2779</v>
      </c>
      <c r="F908" s="84">
        <f>IF(Table2[[#This Row],[M5B]]="",Table2[[#This Row],[M5B_h]],SUM(Table2[[#This Row],[M5B_h]],Table2[[#This Row],[M5B]]))</f>
        <v>0</v>
      </c>
      <c r="G908" s="32"/>
      <c r="H908" s="36" t="str">
        <f>IF(Table2[[#This Row],[M1A]]="","",Table2[[#This Row],[M1A]]-Table2[[#This Row],[AWAL]])</f>
        <v/>
      </c>
      <c r="I908" s="32"/>
      <c r="J908" s="36" t="str">
        <f>IF(Table2[[#This Row],[M2A]]="","",SUM(Table2[[#This Row],[M2A]]-Table2[[#This Row],[M2B_h]]))</f>
        <v/>
      </c>
      <c r="K908" s="32"/>
      <c r="L908" s="36" t="str">
        <f>IF(Table2[[#This Row],[M3A]]="","",SUM(Table2[[#This Row],[M3A]]-Table2[[#This Row],[M3B_h]]))</f>
        <v/>
      </c>
      <c r="M908" s="32"/>
      <c r="N908" s="36" t="str">
        <f>IF(Table2[[#This Row],[M4A]]="","",SUM(Table2[[#This Row],[M4A]]-Table2[[#This Row],[M4B_h]]))</f>
        <v/>
      </c>
      <c r="O908" s="15"/>
      <c r="P908" s="15" t="str">
        <f>IF(Table2[[#This Row],[M5A]]="","",SUM(Table2[[#This Row],[M5A]]-Table2[[#This Row],[M5B_h]]))</f>
        <v/>
      </c>
      <c r="Q908" s="15">
        <f>SUM(Table2[[#This Row],[AWAL]],Table2[[#This Row],[M1B]])</f>
        <v>0</v>
      </c>
      <c r="R908" s="15">
        <f>SUM(Table2[[#This Row],[M2B]],Table2[[#This Row],[M2B_h]])</f>
        <v>0</v>
      </c>
      <c r="S908" s="15">
        <f>SUM(Table2[[#This Row],[M3B]],Table2[[#This Row],[M3B_h]])</f>
        <v>0</v>
      </c>
      <c r="T908" s="15">
        <f>SUM(Table2[[#This Row],[M4B]],Table2[[#This Row],[M4B_h]])</f>
        <v>0</v>
      </c>
    </row>
    <row r="909" spans="1:20">
      <c r="A909" s="12">
        <f>IF(Table2[[#This Row],[TT]]&lt;1,"",COUNT($A$2:$A908)+1)</f>
        <v>704</v>
      </c>
      <c r="B909" s="12" t="str">
        <f>LOWER(SUBSTITUTE(SUBSTITUTE(SUBSTITUTE(SUBSTITUTE(SUBSTITUTE(SUBSTITUTE(SUBSTITUTE(SUBSTITUTE(Table2[[#This Row],[NAMA BARANG]]," ",""),"""",""),"-",""),"/",""),"(",""),")",""),"&amp;",""),",",""))</f>
        <v>desksetbulat802ht</v>
      </c>
      <c r="C909" s="18" t="s">
        <v>849</v>
      </c>
      <c r="D909" s="19">
        <v>64</v>
      </c>
      <c r="E909" s="19">
        <v>96</v>
      </c>
      <c r="F909" s="80">
        <f>IF(Table2[[#This Row],[M5B]]="",Table2[[#This Row],[M5B_h]],SUM(Table2[[#This Row],[M5B_h]],Table2[[#This Row],[M5B]]))</f>
        <v>62</v>
      </c>
      <c r="G909" s="13">
        <v>63</v>
      </c>
      <c r="H909" s="13">
        <f>IF(Table2[[#This Row],[M1A]]="","",Table2[[#This Row],[M1A]]-Table2[[#This Row],[AWAL]])</f>
        <v>-1</v>
      </c>
      <c r="I909" s="13">
        <v>62</v>
      </c>
      <c r="J909" s="13">
        <f>IF(Table2[[#This Row],[M2A]]="","",SUM(Table2[[#This Row],[M2A]]-Table2[[#This Row],[M2B_h]]))</f>
        <v>-1</v>
      </c>
      <c r="L909" s="13" t="str">
        <f>IF(Table2[[#This Row],[M3A]]="","",SUM(Table2[[#This Row],[M3A]]-Table2[[#This Row],[M3B_h]]))</f>
        <v/>
      </c>
      <c r="N909" s="13" t="str">
        <f>IF(Table2[[#This Row],[M4A]]="","",SUM(Table2[[#This Row],[M4A]]-Table2[[#This Row],[M4B_h]]))</f>
        <v/>
      </c>
      <c r="O909" s="15"/>
      <c r="P909" s="15" t="str">
        <f>IF(Table2[[#This Row],[M5A]]="","",SUM(Table2[[#This Row],[M5A]]-Table2[[#This Row],[M5B_h]]))</f>
        <v/>
      </c>
      <c r="Q909" s="15">
        <f>SUM(Table2[[#This Row],[AWAL]],Table2[[#This Row],[M1B]])</f>
        <v>63</v>
      </c>
      <c r="R909" s="15">
        <f>SUM(Table2[[#This Row],[M2B]],Table2[[#This Row],[M2B_h]])</f>
        <v>62</v>
      </c>
      <c r="S909" s="15">
        <f>SUM(Table2[[#This Row],[M3B]],Table2[[#This Row],[M3B_h]])</f>
        <v>62</v>
      </c>
      <c r="T909" s="15">
        <f>SUM(Table2[[#This Row],[M4B]],Table2[[#This Row],[M4B_h]])</f>
        <v>62</v>
      </c>
    </row>
    <row r="910" spans="1:20">
      <c r="A910" s="12">
        <f>IF(Table2[[#This Row],[TT]]&lt;1,"",COUNT($A$2:$A909)+1)</f>
        <v>705</v>
      </c>
      <c r="B910" s="12" t="str">
        <f>LOWER(SUBSTITUTE(SUBSTITUTE(SUBSTITUTE(SUBSTITUTE(SUBSTITUTE(SUBSTITUTE(SUBSTITUTE(SUBSTITUTE(Table2[[#This Row],[NAMA BARANG]]," ",""),"""",""),"-",""),"/",""),"(",""),")",""),"&amp;",""),",",""))</f>
        <v>desksetdeluxe5098bening</v>
      </c>
      <c r="C910" s="18" t="s">
        <v>850</v>
      </c>
      <c r="D910" s="19">
        <v>2</v>
      </c>
      <c r="E910" s="19" t="s">
        <v>28</v>
      </c>
      <c r="F910" s="80">
        <f>IF(Table2[[#This Row],[M5B]]="",Table2[[#This Row],[M5B_h]],SUM(Table2[[#This Row],[M5B_h]],Table2[[#This Row],[M5B]]))</f>
        <v>2</v>
      </c>
      <c r="H910" s="13" t="str">
        <f>IF(Table2[[#This Row],[M1A]]="","",Table2[[#This Row],[M1A]]-Table2[[#This Row],[AWAL]])</f>
        <v/>
      </c>
      <c r="J910" s="13" t="str">
        <f>IF(Table2[[#This Row],[M2A]]="","",SUM(Table2[[#This Row],[M2A]]-Table2[[#This Row],[M2B_h]]))</f>
        <v/>
      </c>
      <c r="L910" s="13" t="str">
        <f>IF(Table2[[#This Row],[M3A]]="","",SUM(Table2[[#This Row],[M3A]]-Table2[[#This Row],[M3B_h]]))</f>
        <v/>
      </c>
      <c r="N910" s="13" t="str">
        <f>IF(Table2[[#This Row],[M4A]]="","",SUM(Table2[[#This Row],[M4A]]-Table2[[#This Row],[M4B_h]]))</f>
        <v/>
      </c>
      <c r="O910" s="15"/>
      <c r="P910" s="15" t="str">
        <f>IF(Table2[[#This Row],[M5A]]="","",SUM(Table2[[#This Row],[M5A]]-Table2[[#This Row],[M5B_h]]))</f>
        <v/>
      </c>
      <c r="Q910" s="15">
        <f>SUM(Table2[[#This Row],[AWAL]],Table2[[#This Row],[M1B]])</f>
        <v>2</v>
      </c>
      <c r="R910" s="15">
        <f>SUM(Table2[[#This Row],[M2B]],Table2[[#This Row],[M2B_h]])</f>
        <v>2</v>
      </c>
      <c r="S910" s="15">
        <f>SUM(Table2[[#This Row],[M3B]],Table2[[#This Row],[M3B_h]])</f>
        <v>2</v>
      </c>
      <c r="T910" s="15">
        <f>SUM(Table2[[#This Row],[M4B]],Table2[[#This Row],[M4B_h]])</f>
        <v>2</v>
      </c>
    </row>
    <row r="911" spans="1:20">
      <c r="A911" s="12">
        <f>IF(Table2[[#This Row],[TT]]&lt;1,"",COUNT($A$2:$A910)+1)</f>
        <v>706</v>
      </c>
      <c r="B911" s="12" t="str">
        <f>LOWER(SUBSTITUTE(SUBSTITUTE(SUBSTITUTE(SUBSTITUTE(SUBSTITUTE(SUBSTITUTE(SUBSTITUTE(SUBSTITUTE(Table2[[#This Row],[NAMA BARANG]]," ",""),"""",""),"-",""),"/",""),"(",""),")",""),"&amp;",""),",",""))</f>
        <v>desksetkotak804ht</v>
      </c>
      <c r="C911" s="18" t="s">
        <v>851</v>
      </c>
      <c r="D911" s="19">
        <v>83</v>
      </c>
      <c r="E911" s="19">
        <v>96</v>
      </c>
      <c r="F911" s="80">
        <f>IF(Table2[[#This Row],[M5B]]="",Table2[[#This Row],[M5B_h]],SUM(Table2[[#This Row],[M5B_h]],Table2[[#This Row],[M5B]]))</f>
        <v>81</v>
      </c>
      <c r="G911" s="13">
        <v>82</v>
      </c>
      <c r="H911" s="13">
        <f>IF(Table2[[#This Row],[M1A]]="","",Table2[[#This Row],[M1A]]-Table2[[#This Row],[AWAL]])</f>
        <v>-1</v>
      </c>
      <c r="I911" s="13">
        <v>81</v>
      </c>
      <c r="J911" s="13">
        <f>IF(Table2[[#This Row],[M2A]]="","",SUM(Table2[[#This Row],[M2A]]-Table2[[#This Row],[M2B_h]]))</f>
        <v>-1</v>
      </c>
      <c r="L911" s="13" t="str">
        <f>IF(Table2[[#This Row],[M3A]]="","",SUM(Table2[[#This Row],[M3A]]-Table2[[#This Row],[M3B_h]]))</f>
        <v/>
      </c>
      <c r="N911" s="13" t="str">
        <f>IF(Table2[[#This Row],[M4A]]="","",SUM(Table2[[#This Row],[M4A]]-Table2[[#This Row],[M4B_h]]))</f>
        <v/>
      </c>
      <c r="O911" s="15"/>
      <c r="P911" s="15" t="str">
        <f>IF(Table2[[#This Row],[M5A]]="","",SUM(Table2[[#This Row],[M5A]]-Table2[[#This Row],[M5B_h]]))</f>
        <v/>
      </c>
      <c r="Q911" s="15">
        <f>SUM(Table2[[#This Row],[AWAL]],Table2[[#This Row],[M1B]])</f>
        <v>82</v>
      </c>
      <c r="R911" s="15">
        <f>SUM(Table2[[#This Row],[M2B]],Table2[[#This Row],[M2B_h]])</f>
        <v>81</v>
      </c>
      <c r="S911" s="15">
        <f>SUM(Table2[[#This Row],[M3B]],Table2[[#This Row],[M3B_h]])</f>
        <v>81</v>
      </c>
      <c r="T911" s="15">
        <f>SUM(Table2[[#This Row],[M4B]],Table2[[#This Row],[M4B_h]])</f>
        <v>81</v>
      </c>
    </row>
    <row r="912" spans="1:20">
      <c r="A912" s="12">
        <f>IF(Table2[[#This Row],[TT]]&lt;1,"",COUNT($A$2:$A911)+1)</f>
        <v>707</v>
      </c>
      <c r="B912" s="12" t="str">
        <f>LOWER(SUBSTITUTE(SUBSTITUTE(SUBSTITUTE(SUBSTITUTE(SUBSTITUTE(SUBSTITUTE(SUBSTITUTE(SUBSTITUTE(Table2[[#This Row],[NAMA BARANG]]," ",""),"""",""),"-",""),"/",""),"(",""),")",""),"&amp;",""),",",""))</f>
        <v>diarydostasgliterfs32003</v>
      </c>
      <c r="C912" s="18" t="s">
        <v>852</v>
      </c>
      <c r="D912" s="19">
        <v>3</v>
      </c>
      <c r="E912" s="19" t="s">
        <v>48</v>
      </c>
      <c r="F912" s="80">
        <f>IF(Table2[[#This Row],[M5B]]="",Table2[[#This Row],[M5B_h]],SUM(Table2[[#This Row],[M5B_h]],Table2[[#This Row],[M5B]]))</f>
        <v>3</v>
      </c>
      <c r="H912" s="13" t="str">
        <f>IF(Table2[[#This Row],[M1A]]="","",Table2[[#This Row],[M1A]]-Table2[[#This Row],[AWAL]])</f>
        <v/>
      </c>
      <c r="J912" s="13" t="str">
        <f>IF(Table2[[#This Row],[M2A]]="","",SUM(Table2[[#This Row],[M2A]]-Table2[[#This Row],[M2B_h]]))</f>
        <v/>
      </c>
      <c r="L912" s="13" t="str">
        <f>IF(Table2[[#This Row],[M3A]]="","",SUM(Table2[[#This Row],[M3A]]-Table2[[#This Row],[M3B_h]]))</f>
        <v/>
      </c>
      <c r="N912" s="13" t="str">
        <f>IF(Table2[[#This Row],[M4A]]="","",SUM(Table2[[#This Row],[M4A]]-Table2[[#This Row],[M4B_h]]))</f>
        <v/>
      </c>
      <c r="O912" s="15"/>
      <c r="P912" s="15" t="str">
        <f>IF(Table2[[#This Row],[M5A]]="","",SUM(Table2[[#This Row],[M5A]]-Table2[[#This Row],[M5B_h]]))</f>
        <v/>
      </c>
      <c r="Q912" s="15">
        <f>SUM(Table2[[#This Row],[AWAL]],Table2[[#This Row],[M1B]])</f>
        <v>3</v>
      </c>
      <c r="R912" s="15">
        <f>SUM(Table2[[#This Row],[M2B]],Table2[[#This Row],[M2B_h]])</f>
        <v>3</v>
      </c>
      <c r="S912" s="15">
        <f>SUM(Table2[[#This Row],[M3B]],Table2[[#This Row],[M3B_h]])</f>
        <v>3</v>
      </c>
      <c r="T912" s="15">
        <f>SUM(Table2[[#This Row],[M4B]],Table2[[#This Row],[M4B_h]])</f>
        <v>3</v>
      </c>
    </row>
    <row r="913" spans="1:20">
      <c r="A913" s="12">
        <f>IF(Table2[[#This Row],[TT]]&lt;1,"",COUNT($A$2:$A912)+1)</f>
        <v>708</v>
      </c>
      <c r="B913" s="12" t="str">
        <f>LOWER(SUBSTITUTE(SUBSTITUTE(SUBSTITUTE(SUBSTITUTE(SUBSTITUTE(SUBSTITUTE(SUBSTITUTE(SUBSTITUTE(Table2[[#This Row],[NAMA BARANG]]," ",""),"""",""),"-",""),"/",""),"(",""),")",""),"&amp;",""),",",""))</f>
        <v>diarygpkclkholo</v>
      </c>
      <c r="C913" s="18" t="s">
        <v>853</v>
      </c>
      <c r="D913" s="19">
        <v>11</v>
      </c>
      <c r="E913" s="19" t="s">
        <v>43</v>
      </c>
      <c r="F913" s="80">
        <f>IF(Table2[[#This Row],[M5B]]="",Table2[[#This Row],[M5B_h]],SUM(Table2[[#This Row],[M5B_h]],Table2[[#This Row],[M5B]]))</f>
        <v>11</v>
      </c>
      <c r="H913" s="13" t="str">
        <f>IF(Table2[[#This Row],[M1A]]="","",Table2[[#This Row],[M1A]]-Table2[[#This Row],[AWAL]])</f>
        <v/>
      </c>
      <c r="J913" s="13" t="str">
        <f>IF(Table2[[#This Row],[M2A]]="","",SUM(Table2[[#This Row],[M2A]]-Table2[[#This Row],[M2B_h]]))</f>
        <v/>
      </c>
      <c r="L913" s="13" t="str">
        <f>IF(Table2[[#This Row],[M3A]]="","",SUM(Table2[[#This Row],[M3A]]-Table2[[#This Row],[M3B_h]]))</f>
        <v/>
      </c>
      <c r="N913" s="13" t="str">
        <f>IF(Table2[[#This Row],[M4A]]="","",SUM(Table2[[#This Row],[M4A]]-Table2[[#This Row],[M4B_h]]))</f>
        <v/>
      </c>
      <c r="O913" s="15"/>
      <c r="P913" s="15" t="str">
        <f>IF(Table2[[#This Row],[M5A]]="","",SUM(Table2[[#This Row],[M5A]]-Table2[[#This Row],[M5B_h]]))</f>
        <v/>
      </c>
      <c r="Q913" s="15">
        <f>SUM(Table2[[#This Row],[AWAL]],Table2[[#This Row],[M1B]])</f>
        <v>11</v>
      </c>
      <c r="R913" s="15">
        <f>SUM(Table2[[#This Row],[M2B]],Table2[[#This Row],[M2B_h]])</f>
        <v>11</v>
      </c>
      <c r="S913" s="15">
        <f>SUM(Table2[[#This Row],[M3B]],Table2[[#This Row],[M3B_h]])</f>
        <v>11</v>
      </c>
      <c r="T913" s="15">
        <f>SUM(Table2[[#This Row],[M4B]],Table2[[#This Row],[M4B_h]])</f>
        <v>11</v>
      </c>
    </row>
    <row r="914" spans="1:20">
      <c r="A914" s="12">
        <f>IF(Table2[[#This Row],[TT]]&lt;1,"",COUNT($A$2:$A913)+1)</f>
        <v>709</v>
      </c>
      <c r="B914" s="12" t="str">
        <f>LOWER(SUBSTITUTE(SUBSTITUTE(SUBSTITUTE(SUBSTITUTE(SUBSTITUTE(SUBSTITUTE(SUBSTITUTE(SUBSTITUTE(Table2[[#This Row],[NAMA BARANG]]," ",""),"""",""),"-",""),"/",""),"(",""),")",""),"&amp;",""),",",""))</f>
        <v>diaryhololiccakcl</v>
      </c>
      <c r="C914" s="18" t="s">
        <v>854</v>
      </c>
      <c r="D914" s="19">
        <v>9</v>
      </c>
      <c r="E914" s="19" t="s">
        <v>32</v>
      </c>
      <c r="F914" s="80">
        <f>IF(Table2[[#This Row],[M5B]]="",Table2[[#This Row],[M5B_h]],SUM(Table2[[#This Row],[M5B_h]],Table2[[#This Row],[M5B]]))</f>
        <v>9</v>
      </c>
      <c r="H914" s="13" t="str">
        <f>IF(Table2[[#This Row],[M1A]]="","",Table2[[#This Row],[M1A]]-Table2[[#This Row],[AWAL]])</f>
        <v/>
      </c>
      <c r="J914" s="13" t="str">
        <f>IF(Table2[[#This Row],[M2A]]="","",SUM(Table2[[#This Row],[M2A]]-Table2[[#This Row],[M2B_h]]))</f>
        <v/>
      </c>
      <c r="L914" s="13" t="str">
        <f>IF(Table2[[#This Row],[M3A]]="","",SUM(Table2[[#This Row],[M3A]]-Table2[[#This Row],[M3B_h]]))</f>
        <v/>
      </c>
      <c r="N914" s="13" t="str">
        <f>IF(Table2[[#This Row],[M4A]]="","",SUM(Table2[[#This Row],[M4A]]-Table2[[#This Row],[M4B_h]]))</f>
        <v/>
      </c>
      <c r="O914" s="15"/>
      <c r="P914" s="15" t="str">
        <f>IF(Table2[[#This Row],[M5A]]="","",SUM(Table2[[#This Row],[M5A]]-Table2[[#This Row],[M5B_h]]))</f>
        <v/>
      </c>
      <c r="Q914" s="15">
        <f>SUM(Table2[[#This Row],[AWAL]],Table2[[#This Row],[M1B]])</f>
        <v>9</v>
      </c>
      <c r="R914" s="15">
        <f>SUM(Table2[[#This Row],[M2B]],Table2[[#This Row],[M2B_h]])</f>
        <v>9</v>
      </c>
      <c r="S914" s="15">
        <f>SUM(Table2[[#This Row],[M3B]],Table2[[#This Row],[M3B_h]])</f>
        <v>9</v>
      </c>
      <c r="T914" s="15">
        <f>SUM(Table2[[#This Row],[M4B]],Table2[[#This Row],[M4B_h]])</f>
        <v>9</v>
      </c>
    </row>
    <row r="915" spans="1:20">
      <c r="A915" s="12">
        <f>IF(Table2[[#This Row],[TT]]&lt;1,"",COUNT($A$2:$A914)+1)</f>
        <v>710</v>
      </c>
      <c r="B915" s="12" t="str">
        <f>LOWER(SUBSTITUTE(SUBSTITUTE(SUBSTITUTE(SUBSTITUTE(SUBSTITUTE(SUBSTITUTE(SUBSTITUTE(SUBSTITUTE(Table2[[#This Row],[NAMA BARANG]]," ",""),"""",""),"-",""),"/",""),"(",""),")",""),"&amp;",""),",",""))</f>
        <v>diaryholopkctgphsmillenium2000</v>
      </c>
      <c r="C915" s="18" t="s">
        <v>855</v>
      </c>
      <c r="D915" s="19">
        <v>1</v>
      </c>
      <c r="E915" s="19" t="s">
        <v>182</v>
      </c>
      <c r="F915" s="80">
        <f>IF(Table2[[#This Row],[M5B]]="",Table2[[#This Row],[M5B_h]],SUM(Table2[[#This Row],[M5B_h]],Table2[[#This Row],[M5B]]))</f>
        <v>1</v>
      </c>
      <c r="H915" s="13" t="str">
        <f>IF(Table2[[#This Row],[M1A]]="","",Table2[[#This Row],[M1A]]-Table2[[#This Row],[AWAL]])</f>
        <v/>
      </c>
      <c r="J915" s="13" t="str">
        <f>IF(Table2[[#This Row],[M2A]]="","",SUM(Table2[[#This Row],[M2A]]-Table2[[#This Row],[M2B_h]]))</f>
        <v/>
      </c>
      <c r="L915" s="13" t="str">
        <f>IF(Table2[[#This Row],[M3A]]="","",SUM(Table2[[#This Row],[M3A]]-Table2[[#This Row],[M3B_h]]))</f>
        <v/>
      </c>
      <c r="N915" s="13" t="str">
        <f>IF(Table2[[#This Row],[M4A]]="","",SUM(Table2[[#This Row],[M4A]]-Table2[[#This Row],[M4B_h]]))</f>
        <v/>
      </c>
      <c r="O915" s="15"/>
      <c r="P915" s="15" t="str">
        <f>IF(Table2[[#This Row],[M5A]]="","",SUM(Table2[[#This Row],[M5A]]-Table2[[#This Row],[M5B_h]]))</f>
        <v/>
      </c>
      <c r="Q915" s="15">
        <f>SUM(Table2[[#This Row],[AWAL]],Table2[[#This Row],[M1B]])</f>
        <v>1</v>
      </c>
      <c r="R915" s="15">
        <f>SUM(Table2[[#This Row],[M2B]],Table2[[#This Row],[M2B_h]])</f>
        <v>1</v>
      </c>
      <c r="S915" s="15">
        <f>SUM(Table2[[#This Row],[M3B]],Table2[[#This Row],[M3B_h]])</f>
        <v>1</v>
      </c>
      <c r="T915" s="15">
        <f>SUM(Table2[[#This Row],[M4B]],Table2[[#This Row],[M4B_h]])</f>
        <v>1</v>
      </c>
    </row>
    <row r="916" spans="1:20">
      <c r="A916" s="12">
        <f>IF(Table2[[#This Row],[TT]]&lt;1,"",COUNT($A$2:$A915)+1)</f>
        <v>711</v>
      </c>
      <c r="B916" s="12" t="str">
        <f>LOWER(SUBSTITUTE(SUBSTITUTE(SUBSTITUTE(SUBSTITUTE(SUBSTITUTE(SUBSTITUTE(SUBSTITUTE(SUBSTITUTE(Table2[[#This Row],[NAMA BARANG]]," ",""),"""",""),"-",""),"/",""),"(",""),")",""),"&amp;",""),",",""))</f>
        <v>diarykancingnbs402</v>
      </c>
      <c r="C916" s="18" t="s">
        <v>856</v>
      </c>
      <c r="D916" s="19">
        <v>2</v>
      </c>
      <c r="E916" s="19" t="s">
        <v>88</v>
      </c>
      <c r="F916" s="80">
        <f>IF(Table2[[#This Row],[M5B]]="",Table2[[#This Row],[M5B_h]],SUM(Table2[[#This Row],[M5B_h]],Table2[[#This Row],[M5B]]))</f>
        <v>2</v>
      </c>
      <c r="H916" s="13" t="str">
        <f>IF(Table2[[#This Row],[M1A]]="","",Table2[[#This Row],[M1A]]-Table2[[#This Row],[AWAL]])</f>
        <v/>
      </c>
      <c r="J916" s="13" t="str">
        <f>IF(Table2[[#This Row],[M2A]]="","",SUM(Table2[[#This Row],[M2A]]-Table2[[#This Row],[M2B_h]]))</f>
        <v/>
      </c>
      <c r="L916" s="13" t="str">
        <f>IF(Table2[[#This Row],[M3A]]="","",SUM(Table2[[#This Row],[M3A]]-Table2[[#This Row],[M3B_h]]))</f>
        <v/>
      </c>
      <c r="N916" s="13" t="str">
        <f>IF(Table2[[#This Row],[M4A]]="","",SUM(Table2[[#This Row],[M4A]]-Table2[[#This Row],[M4B_h]]))</f>
        <v/>
      </c>
      <c r="O916" s="15"/>
      <c r="P916" s="15" t="str">
        <f>IF(Table2[[#This Row],[M5A]]="","",SUM(Table2[[#This Row],[M5A]]-Table2[[#This Row],[M5B_h]]))</f>
        <v/>
      </c>
      <c r="Q916" s="15">
        <f>SUM(Table2[[#This Row],[AWAL]],Table2[[#This Row],[M1B]])</f>
        <v>2</v>
      </c>
      <c r="R916" s="15">
        <f>SUM(Table2[[#This Row],[M2B]],Table2[[#This Row],[M2B_h]])</f>
        <v>2</v>
      </c>
      <c r="S916" s="15">
        <f>SUM(Table2[[#This Row],[M3B]],Table2[[#This Row],[M3B_h]])</f>
        <v>2</v>
      </c>
      <c r="T916" s="15">
        <f>SUM(Table2[[#This Row],[M4B]],Table2[[#This Row],[M4B_h]])</f>
        <v>2</v>
      </c>
    </row>
    <row r="917" spans="1:20">
      <c r="A917" s="12">
        <f>IF(Table2[[#This Row],[TT]]&lt;1,"",COUNT($A$2:$A916)+1)</f>
        <v>712</v>
      </c>
      <c r="B917" s="12" t="str">
        <f>LOWER(SUBSTITUTE(SUBSTITUTE(SUBSTITUTE(SUBSTITUTE(SUBSTITUTE(SUBSTITUTE(SUBSTITUTE(SUBSTITUTE(Table2[[#This Row],[NAMA BARANG]]," ",""),"""",""),"-",""),"/",""),"(",""),")",""),"&amp;",""),",",""))</f>
        <v>diarykunci64kb0239</v>
      </c>
      <c r="C917" s="18" t="s">
        <v>857</v>
      </c>
      <c r="D917" s="19">
        <v>6</v>
      </c>
      <c r="E917" s="19" t="s">
        <v>58</v>
      </c>
      <c r="F917" s="80">
        <f>IF(Table2[[#This Row],[M5B]]="",Table2[[#This Row],[M5B_h]],SUM(Table2[[#This Row],[M5B_h]],Table2[[#This Row],[M5B]]))</f>
        <v>6</v>
      </c>
      <c r="H917" s="13" t="str">
        <f>IF(Table2[[#This Row],[M1A]]="","",Table2[[#This Row],[M1A]]-Table2[[#This Row],[AWAL]])</f>
        <v/>
      </c>
      <c r="J917" s="13" t="str">
        <f>IF(Table2[[#This Row],[M2A]]="","",SUM(Table2[[#This Row],[M2A]]-Table2[[#This Row],[M2B_h]]))</f>
        <v/>
      </c>
      <c r="L917" s="13" t="str">
        <f>IF(Table2[[#This Row],[M3A]]="","",SUM(Table2[[#This Row],[M3A]]-Table2[[#This Row],[M3B_h]]))</f>
        <v/>
      </c>
      <c r="N917" s="13" t="str">
        <f>IF(Table2[[#This Row],[M4A]]="","",SUM(Table2[[#This Row],[M4A]]-Table2[[#This Row],[M4B_h]]))</f>
        <v/>
      </c>
      <c r="O917" s="15"/>
      <c r="P917" s="15" t="str">
        <f>IF(Table2[[#This Row],[M5A]]="","",SUM(Table2[[#This Row],[M5A]]-Table2[[#This Row],[M5B_h]]))</f>
        <v/>
      </c>
      <c r="Q917" s="15">
        <f>SUM(Table2[[#This Row],[AWAL]],Table2[[#This Row],[M1B]])</f>
        <v>6</v>
      </c>
      <c r="R917" s="15">
        <f>SUM(Table2[[#This Row],[M2B]],Table2[[#This Row],[M2B_h]])</f>
        <v>6</v>
      </c>
      <c r="S917" s="15">
        <f>SUM(Table2[[#This Row],[M3B]],Table2[[#This Row],[M3B_h]])</f>
        <v>6</v>
      </c>
      <c r="T917" s="15">
        <f>SUM(Table2[[#This Row],[M4B]],Table2[[#This Row],[M4B_h]])</f>
        <v>6</v>
      </c>
    </row>
    <row r="918" spans="1:20">
      <c r="A918" s="12">
        <f>IF(Table2[[#This Row],[TT]]&lt;1,"",COUNT($A$2:$A917)+1)</f>
        <v>713</v>
      </c>
      <c r="B918" s="12" t="str">
        <f>LOWER(SUBSTITUTE(SUBSTITUTE(SUBSTITUTE(SUBSTITUTE(SUBSTITUTE(SUBSTITUTE(SUBSTITUTE(SUBSTITUTE(Table2[[#This Row],[NAMA BARANG]]," ",""),"""",""),"-",""),"/",""),"(",""),")",""),"&amp;",""),",",""))</f>
        <v>diarykunciholojumbosnoopy</v>
      </c>
      <c r="C918" s="18" t="s">
        <v>858</v>
      </c>
      <c r="D918" s="19">
        <v>2</v>
      </c>
      <c r="E918" s="19" t="s">
        <v>38</v>
      </c>
      <c r="F918" s="80">
        <f>IF(Table2[[#This Row],[M5B]]="",Table2[[#This Row],[M5B_h]],SUM(Table2[[#This Row],[M5B_h]],Table2[[#This Row],[M5B]]))</f>
        <v>2</v>
      </c>
      <c r="H918" s="13" t="str">
        <f>IF(Table2[[#This Row],[M1A]]="","",Table2[[#This Row],[M1A]]-Table2[[#This Row],[AWAL]])</f>
        <v/>
      </c>
      <c r="J918" s="13" t="str">
        <f>IF(Table2[[#This Row],[M2A]]="","",SUM(Table2[[#This Row],[M2A]]-Table2[[#This Row],[M2B_h]]))</f>
        <v/>
      </c>
      <c r="L918" s="13" t="str">
        <f>IF(Table2[[#This Row],[M3A]]="","",SUM(Table2[[#This Row],[M3A]]-Table2[[#This Row],[M3B_h]]))</f>
        <v/>
      </c>
      <c r="N918" s="13" t="str">
        <f>IF(Table2[[#This Row],[M4A]]="","",SUM(Table2[[#This Row],[M4A]]-Table2[[#This Row],[M4B_h]]))</f>
        <v/>
      </c>
      <c r="O918" s="15"/>
      <c r="P918" s="15" t="str">
        <f>IF(Table2[[#This Row],[M5A]]="","",SUM(Table2[[#This Row],[M5A]]-Table2[[#This Row],[M5B_h]]))</f>
        <v/>
      </c>
      <c r="Q918" s="15">
        <f>SUM(Table2[[#This Row],[AWAL]],Table2[[#This Row],[M1B]])</f>
        <v>2</v>
      </c>
      <c r="R918" s="15">
        <f>SUM(Table2[[#This Row],[M2B]],Table2[[#This Row],[M2B_h]])</f>
        <v>2</v>
      </c>
      <c r="S918" s="15">
        <f>SUM(Table2[[#This Row],[M3B]],Table2[[#This Row],[M3B_h]])</f>
        <v>2</v>
      </c>
      <c r="T918" s="15">
        <f>SUM(Table2[[#This Row],[M4B]],Table2[[#This Row],[M4B_h]])</f>
        <v>2</v>
      </c>
    </row>
    <row r="919" spans="1:20">
      <c r="A919" s="12">
        <f>IF(Table2[[#This Row],[TT]]&lt;1,"",COUNT($A$2:$A918)+1)</f>
        <v>714</v>
      </c>
      <c r="B919" s="12" t="str">
        <f>LOWER(SUBSTITUTE(SUBSTITUTE(SUBSTITUTE(SUBSTITUTE(SUBSTITUTE(SUBSTITUTE(SUBSTITUTE(SUBSTITUTE(Table2[[#This Row],[NAMA BARANG]]," ",""),"""",""),"-",""),"/",""),"(",""),")",""),"&amp;",""),",",""))</f>
        <v>diarykuncimutiara2500</v>
      </c>
      <c r="C919" s="18" t="s">
        <v>859</v>
      </c>
      <c r="D919" s="19">
        <v>42</v>
      </c>
      <c r="E919" s="19" t="s">
        <v>767</v>
      </c>
      <c r="F919" s="80">
        <f>IF(Table2[[#This Row],[M5B]]="",Table2[[#This Row],[M5B_h]],SUM(Table2[[#This Row],[M5B_h]],Table2[[#This Row],[M5B]]))</f>
        <v>42</v>
      </c>
      <c r="H919" s="13" t="str">
        <f>IF(Table2[[#This Row],[M1A]]="","",Table2[[#This Row],[M1A]]-Table2[[#This Row],[AWAL]])</f>
        <v/>
      </c>
      <c r="J919" s="13" t="str">
        <f>IF(Table2[[#This Row],[M2A]]="","",SUM(Table2[[#This Row],[M2A]]-Table2[[#This Row],[M2B_h]]))</f>
        <v/>
      </c>
      <c r="L919" s="13" t="str">
        <f>IF(Table2[[#This Row],[M3A]]="","",SUM(Table2[[#This Row],[M3A]]-Table2[[#This Row],[M3B_h]]))</f>
        <v/>
      </c>
      <c r="N919" s="13" t="str">
        <f>IF(Table2[[#This Row],[M4A]]="","",SUM(Table2[[#This Row],[M4A]]-Table2[[#This Row],[M4B_h]]))</f>
        <v/>
      </c>
      <c r="O919" s="15"/>
      <c r="P919" s="15" t="str">
        <f>IF(Table2[[#This Row],[M5A]]="","",SUM(Table2[[#This Row],[M5A]]-Table2[[#This Row],[M5B_h]]))</f>
        <v/>
      </c>
      <c r="Q919" s="15">
        <f>SUM(Table2[[#This Row],[AWAL]],Table2[[#This Row],[M1B]])</f>
        <v>42</v>
      </c>
      <c r="R919" s="15">
        <f>SUM(Table2[[#This Row],[M2B]],Table2[[#This Row],[M2B_h]])</f>
        <v>42</v>
      </c>
      <c r="S919" s="15">
        <f>SUM(Table2[[#This Row],[M3B]],Table2[[#This Row],[M3B_h]])</f>
        <v>42</v>
      </c>
      <c r="T919" s="15">
        <f>SUM(Table2[[#This Row],[M4B]],Table2[[#This Row],[M4B_h]])</f>
        <v>42</v>
      </c>
    </row>
    <row r="920" spans="1:20">
      <c r="A920" s="12">
        <f>IF(Table2[[#This Row],[TT]]&lt;1,"",COUNT($A$2:$A919)+1)</f>
        <v>715</v>
      </c>
      <c r="B920" s="12" t="str">
        <f>LOWER(SUBSTITUTE(SUBSTITUTE(SUBSTITUTE(SUBSTITUTE(SUBSTITUTE(SUBSTITUTE(SUBSTITUTE(SUBSTITUTE(Table2[[#This Row],[NAMA BARANG]]," ",""),"""",""),"-",""),"/",""),"(",""),")",""),"&amp;",""),",",""))</f>
        <v>diaryminikadommouse</v>
      </c>
      <c r="C920" s="18" t="s">
        <v>860</v>
      </c>
      <c r="D920" s="19">
        <v>3</v>
      </c>
      <c r="E920" s="19" t="s">
        <v>861</v>
      </c>
      <c r="F920" s="80">
        <f>IF(Table2[[#This Row],[M5B]]="",Table2[[#This Row],[M5B_h]],SUM(Table2[[#This Row],[M5B_h]],Table2[[#This Row],[M5B]]))</f>
        <v>3</v>
      </c>
      <c r="H920" s="13" t="str">
        <f>IF(Table2[[#This Row],[M1A]]="","",Table2[[#This Row],[M1A]]-Table2[[#This Row],[AWAL]])</f>
        <v/>
      </c>
      <c r="J920" s="13" t="str">
        <f>IF(Table2[[#This Row],[M2A]]="","",SUM(Table2[[#This Row],[M2A]]-Table2[[#This Row],[M2B_h]]))</f>
        <v/>
      </c>
      <c r="L920" s="13" t="str">
        <f>IF(Table2[[#This Row],[M3A]]="","",SUM(Table2[[#This Row],[M3A]]-Table2[[#This Row],[M3B_h]]))</f>
        <v/>
      </c>
      <c r="N920" s="13" t="str">
        <f>IF(Table2[[#This Row],[M4A]]="","",SUM(Table2[[#This Row],[M4A]]-Table2[[#This Row],[M4B_h]]))</f>
        <v/>
      </c>
      <c r="O920" s="15"/>
      <c r="P920" s="15" t="str">
        <f>IF(Table2[[#This Row],[M5A]]="","",SUM(Table2[[#This Row],[M5A]]-Table2[[#This Row],[M5B_h]]))</f>
        <v/>
      </c>
      <c r="Q920" s="15">
        <f>SUM(Table2[[#This Row],[AWAL]],Table2[[#This Row],[M1B]])</f>
        <v>3</v>
      </c>
      <c r="R920" s="15">
        <f>SUM(Table2[[#This Row],[M2B]],Table2[[#This Row],[M2B_h]])</f>
        <v>3</v>
      </c>
      <c r="S920" s="15">
        <f>SUM(Table2[[#This Row],[M3B]],Table2[[#This Row],[M3B_h]])</f>
        <v>3</v>
      </c>
      <c r="T920" s="15">
        <f>SUM(Table2[[#This Row],[M4B]],Table2[[#This Row],[M4B_h]])</f>
        <v>3</v>
      </c>
    </row>
    <row r="921" spans="1:20">
      <c r="A921" s="12">
        <f>IF(Table2[[#This Row],[TT]]&lt;1,"",COUNT($A$2:$A920)+1)</f>
        <v>716</v>
      </c>
      <c r="B921" s="12" t="str">
        <f>LOWER(SUBSTITUTE(SUBSTITUTE(SUBSTITUTE(SUBSTITUTE(SUBSTITUTE(SUBSTITUTE(SUBSTITUTE(SUBSTITUTE(Table2[[#This Row],[NAMA BARANG]]," ",""),"""",""),"-",""),"/",""),"(",""),")",""),"&amp;",""),",",""))</f>
        <v>diaryminikembangtigro</v>
      </c>
      <c r="C921" s="18" t="s">
        <v>862</v>
      </c>
      <c r="D921" s="19">
        <v>1</v>
      </c>
      <c r="E921" s="19" t="s">
        <v>263</v>
      </c>
      <c r="F921" s="80">
        <f>IF(Table2[[#This Row],[M5B]]="",Table2[[#This Row],[M5B_h]],SUM(Table2[[#This Row],[M5B_h]],Table2[[#This Row],[M5B]]))</f>
        <v>1</v>
      </c>
      <c r="H921" s="13" t="str">
        <f>IF(Table2[[#This Row],[M1A]]="","",Table2[[#This Row],[M1A]]-Table2[[#This Row],[AWAL]])</f>
        <v/>
      </c>
      <c r="J921" s="13" t="str">
        <f>IF(Table2[[#This Row],[M2A]]="","",SUM(Table2[[#This Row],[M2A]]-Table2[[#This Row],[M2B_h]]))</f>
        <v/>
      </c>
      <c r="L921" s="13" t="str">
        <f>IF(Table2[[#This Row],[M3A]]="","",SUM(Table2[[#This Row],[M3A]]-Table2[[#This Row],[M3B_h]]))</f>
        <v/>
      </c>
      <c r="N921" s="13" t="str">
        <f>IF(Table2[[#This Row],[M4A]]="","",SUM(Table2[[#This Row],[M4A]]-Table2[[#This Row],[M4B_h]]))</f>
        <v/>
      </c>
      <c r="O921" s="15"/>
      <c r="P921" s="15" t="str">
        <f>IF(Table2[[#This Row],[M5A]]="","",SUM(Table2[[#This Row],[M5A]]-Table2[[#This Row],[M5B_h]]))</f>
        <v/>
      </c>
      <c r="Q921" s="15">
        <f>SUM(Table2[[#This Row],[AWAL]],Table2[[#This Row],[M1B]])</f>
        <v>1</v>
      </c>
      <c r="R921" s="15">
        <f>SUM(Table2[[#This Row],[M2B]],Table2[[#This Row],[M2B_h]])</f>
        <v>1</v>
      </c>
      <c r="S921" s="15">
        <f>SUM(Table2[[#This Row],[M3B]],Table2[[#This Row],[M3B_h]])</f>
        <v>1</v>
      </c>
      <c r="T921" s="15">
        <f>SUM(Table2[[#This Row],[M4B]],Table2[[#This Row],[M4B_h]])</f>
        <v>1</v>
      </c>
    </row>
    <row r="922" spans="1:20">
      <c r="A922" s="12">
        <f>IF(Table2[[#This Row],[TT]]&lt;1,"",COUNT($A$2:$A921)+1)</f>
        <v>717</v>
      </c>
      <c r="B922" s="12" t="str">
        <f>LOWER(SUBSTITUTE(SUBSTITUTE(SUBSTITUTE(SUBSTITUTE(SUBSTITUTE(SUBSTITUTE(SUBSTITUTE(SUBSTITUTE(Table2[[#This Row],[NAMA BARANG]]," ",""),"""",""),"-",""),"/",""),"(",""),")",""),"&amp;",""),",",""))</f>
        <v>diaryparfumeasiong</v>
      </c>
      <c r="C922" s="18" t="s">
        <v>863</v>
      </c>
      <c r="D922" s="19">
        <v>1</v>
      </c>
      <c r="E922" s="19" t="s">
        <v>88</v>
      </c>
      <c r="F922" s="80">
        <f>IF(Table2[[#This Row],[M5B]]="",Table2[[#This Row],[M5B_h]],SUM(Table2[[#This Row],[M5B_h]],Table2[[#This Row],[M5B]]))</f>
        <v>1</v>
      </c>
      <c r="H922" s="13" t="str">
        <f>IF(Table2[[#This Row],[M1A]]="","",Table2[[#This Row],[M1A]]-Table2[[#This Row],[AWAL]])</f>
        <v/>
      </c>
      <c r="J922" s="13" t="str">
        <f>IF(Table2[[#This Row],[M2A]]="","",SUM(Table2[[#This Row],[M2A]]-Table2[[#This Row],[M2B_h]]))</f>
        <v/>
      </c>
      <c r="L922" s="13" t="str">
        <f>IF(Table2[[#This Row],[M3A]]="","",SUM(Table2[[#This Row],[M3A]]-Table2[[#This Row],[M3B_h]]))</f>
        <v/>
      </c>
      <c r="N922" s="13" t="str">
        <f>IF(Table2[[#This Row],[M4A]]="","",SUM(Table2[[#This Row],[M4A]]-Table2[[#This Row],[M4B_h]]))</f>
        <v/>
      </c>
      <c r="O922" s="15"/>
      <c r="P922" s="15" t="str">
        <f>IF(Table2[[#This Row],[M5A]]="","",SUM(Table2[[#This Row],[M5A]]-Table2[[#This Row],[M5B_h]]))</f>
        <v/>
      </c>
      <c r="Q922" s="15">
        <f>SUM(Table2[[#This Row],[AWAL]],Table2[[#This Row],[M1B]])</f>
        <v>1</v>
      </c>
      <c r="R922" s="15">
        <f>SUM(Table2[[#This Row],[M2B]],Table2[[#This Row],[M2B_h]])</f>
        <v>1</v>
      </c>
      <c r="S922" s="15">
        <f>SUM(Table2[[#This Row],[M3B]],Table2[[#This Row],[M3B_h]])</f>
        <v>1</v>
      </c>
      <c r="T922" s="15">
        <f>SUM(Table2[[#This Row],[M4B]],Table2[[#This Row],[M4B_h]])</f>
        <v>1</v>
      </c>
    </row>
    <row r="923" spans="1:20">
      <c r="A923" s="12">
        <f>IF(Table2[[#This Row],[TT]]&lt;1,"",COUNT($A$2:$A922)+1)</f>
        <v>718</v>
      </c>
      <c r="B923" s="12" t="str">
        <f>LOWER(SUBSTITUTE(SUBSTITUTE(SUBSTITUTE(SUBSTITUTE(SUBSTITUTE(SUBSTITUTE(SUBSTITUTE(SUBSTITUTE(Table2[[#This Row],[NAMA BARANG]]," ",""),"""",""),"-",""),"/",""),"(",""),")",""),"&amp;",""),",",""))</f>
        <v>diaryprincesssheepmm</v>
      </c>
      <c r="C923" s="18" t="s">
        <v>864</v>
      </c>
      <c r="D923" s="19">
        <v>2</v>
      </c>
      <c r="E923" s="19" t="s">
        <v>174</v>
      </c>
      <c r="F923" s="80">
        <f>IF(Table2[[#This Row],[M5B]]="",Table2[[#This Row],[M5B_h]],SUM(Table2[[#This Row],[M5B_h]],Table2[[#This Row],[M5B]]))</f>
        <v>2</v>
      </c>
      <c r="H923" s="13" t="str">
        <f>IF(Table2[[#This Row],[M1A]]="","",Table2[[#This Row],[M1A]]-Table2[[#This Row],[AWAL]])</f>
        <v/>
      </c>
      <c r="J923" s="13" t="str">
        <f>IF(Table2[[#This Row],[M2A]]="","",SUM(Table2[[#This Row],[M2A]]-Table2[[#This Row],[M2B_h]]))</f>
        <v/>
      </c>
      <c r="L923" s="13" t="str">
        <f>IF(Table2[[#This Row],[M3A]]="","",SUM(Table2[[#This Row],[M3A]]-Table2[[#This Row],[M3B_h]]))</f>
        <v/>
      </c>
      <c r="N923" s="13" t="str">
        <f>IF(Table2[[#This Row],[M4A]]="","",SUM(Table2[[#This Row],[M4A]]-Table2[[#This Row],[M4B_h]]))</f>
        <v/>
      </c>
      <c r="O923" s="15"/>
      <c r="P923" s="15" t="str">
        <f>IF(Table2[[#This Row],[M5A]]="","",SUM(Table2[[#This Row],[M5A]]-Table2[[#This Row],[M5B_h]]))</f>
        <v/>
      </c>
      <c r="Q923" s="15">
        <f>SUM(Table2[[#This Row],[AWAL]],Table2[[#This Row],[M1B]])</f>
        <v>2</v>
      </c>
      <c r="R923" s="15">
        <f>SUM(Table2[[#This Row],[M2B]],Table2[[#This Row],[M2B_h]])</f>
        <v>2</v>
      </c>
      <c r="S923" s="15">
        <f>SUM(Table2[[#This Row],[M3B]],Table2[[#This Row],[M3B_h]])</f>
        <v>2</v>
      </c>
      <c r="T923" s="15">
        <f>SUM(Table2[[#This Row],[M4B]],Table2[[#This Row],[M4B_h]])</f>
        <v>2</v>
      </c>
    </row>
    <row r="924" spans="1:20">
      <c r="A924" s="12">
        <f>IF(Table2[[#This Row],[TT]]&lt;1,"",COUNT($A$2:$A923)+1)</f>
        <v>719</v>
      </c>
      <c r="B924" s="12" t="str">
        <f>LOWER(SUBSTITUTE(SUBSTITUTE(SUBSTITUTE(SUBSTITUTE(SUBSTITUTE(SUBSTITUTE(SUBSTITUTE(SUBSTITUTE(Table2[[#This Row],[NAMA BARANG]]," ",""),"""",""),"-",""),"/",""),"(",""),")",""),"&amp;",""),",",""))</f>
        <v>diaryq32ks002fr</v>
      </c>
      <c r="C924" s="18" t="s">
        <v>865</v>
      </c>
      <c r="D924" s="19">
        <v>2</v>
      </c>
      <c r="E924" s="19">
        <v>320</v>
      </c>
      <c r="F924" s="80">
        <f>IF(Table2[[#This Row],[M5B]]="",Table2[[#This Row],[M5B_h]],SUM(Table2[[#This Row],[M5B_h]],Table2[[#This Row],[M5B]]))</f>
        <v>2</v>
      </c>
      <c r="H924" s="13" t="str">
        <f>IF(Table2[[#This Row],[M1A]]="","",Table2[[#This Row],[M1A]]-Table2[[#This Row],[AWAL]])</f>
        <v/>
      </c>
      <c r="J924" s="13" t="str">
        <f>IF(Table2[[#This Row],[M2A]]="","",SUM(Table2[[#This Row],[M2A]]-Table2[[#This Row],[M2B_h]]))</f>
        <v/>
      </c>
      <c r="L924" s="13" t="str">
        <f>IF(Table2[[#This Row],[M3A]]="","",SUM(Table2[[#This Row],[M3A]]-Table2[[#This Row],[M3B_h]]))</f>
        <v/>
      </c>
      <c r="N924" s="13" t="str">
        <f>IF(Table2[[#This Row],[M4A]]="","",SUM(Table2[[#This Row],[M4A]]-Table2[[#This Row],[M4B_h]]))</f>
        <v/>
      </c>
      <c r="O924" s="15"/>
      <c r="P924" s="15" t="str">
        <f>IF(Table2[[#This Row],[M5A]]="","",SUM(Table2[[#This Row],[M5A]]-Table2[[#This Row],[M5B_h]]))</f>
        <v/>
      </c>
      <c r="Q924" s="15">
        <f>SUM(Table2[[#This Row],[AWAL]],Table2[[#This Row],[M1B]])</f>
        <v>2</v>
      </c>
      <c r="R924" s="15">
        <f>SUM(Table2[[#This Row],[M2B]],Table2[[#This Row],[M2B_h]])</f>
        <v>2</v>
      </c>
      <c r="S924" s="15">
        <f>SUM(Table2[[#This Row],[M3B]],Table2[[#This Row],[M3B_h]])</f>
        <v>2</v>
      </c>
      <c r="T924" s="15">
        <f>SUM(Table2[[#This Row],[M4B]],Table2[[#This Row],[M4B_h]])</f>
        <v>2</v>
      </c>
    </row>
    <row r="925" spans="1:20">
      <c r="A925" s="12">
        <f>IF(Table2[[#This Row],[TT]]&lt;1,"",COUNT($A$2:$A924)+1)</f>
        <v>720</v>
      </c>
      <c r="B925" s="12" t="str">
        <f>LOWER(SUBSTITUTE(SUBSTITUTE(SUBSTITUTE(SUBSTITUTE(SUBSTITUTE(SUBSTITUTE(SUBSTITUTE(SUBSTITUTE(Table2[[#This Row],[NAMA BARANG]]," ",""),"""",""),"-",""),"/",""),"(",""),")",""),"&amp;",""),",",""))</f>
        <v>diaryq32kg318fr</v>
      </c>
      <c r="C925" s="18" t="s">
        <v>866</v>
      </c>
      <c r="D925" s="19">
        <v>5</v>
      </c>
      <c r="E925" s="19">
        <v>240</v>
      </c>
      <c r="F925" s="80">
        <f>IF(Table2[[#This Row],[M5B]]="",Table2[[#This Row],[M5B_h]],SUM(Table2[[#This Row],[M5B_h]],Table2[[#This Row],[M5B]]))</f>
        <v>5</v>
      </c>
      <c r="H925" s="13" t="str">
        <f>IF(Table2[[#This Row],[M1A]]="","",Table2[[#This Row],[M1A]]-Table2[[#This Row],[AWAL]])</f>
        <v/>
      </c>
      <c r="J925" s="13" t="str">
        <f>IF(Table2[[#This Row],[M2A]]="","",SUM(Table2[[#This Row],[M2A]]-Table2[[#This Row],[M2B_h]]))</f>
        <v/>
      </c>
      <c r="L925" s="13" t="str">
        <f>IF(Table2[[#This Row],[M3A]]="","",SUM(Table2[[#This Row],[M3A]]-Table2[[#This Row],[M3B_h]]))</f>
        <v/>
      </c>
      <c r="N925" s="13" t="str">
        <f>IF(Table2[[#This Row],[M4A]]="","",SUM(Table2[[#This Row],[M4A]]-Table2[[#This Row],[M4B_h]]))</f>
        <v/>
      </c>
      <c r="O925" s="15"/>
      <c r="P925" s="15" t="str">
        <f>IF(Table2[[#This Row],[M5A]]="","",SUM(Table2[[#This Row],[M5A]]-Table2[[#This Row],[M5B_h]]))</f>
        <v/>
      </c>
      <c r="Q925" s="15">
        <f>SUM(Table2[[#This Row],[AWAL]],Table2[[#This Row],[M1B]])</f>
        <v>5</v>
      </c>
      <c r="R925" s="15">
        <f>SUM(Table2[[#This Row],[M2B]],Table2[[#This Row],[M2B_h]])</f>
        <v>5</v>
      </c>
      <c r="S925" s="15">
        <f>SUM(Table2[[#This Row],[M3B]],Table2[[#This Row],[M3B_h]])</f>
        <v>5</v>
      </c>
      <c r="T925" s="15">
        <f>SUM(Table2[[#This Row],[M4B]],Table2[[#This Row],[M4B_h]])</f>
        <v>5</v>
      </c>
    </row>
    <row r="926" spans="1:20">
      <c r="A926" s="12">
        <f>IF(Table2[[#This Row],[TT]]&lt;1,"",COUNT($A$2:$A925)+1)</f>
        <v>721</v>
      </c>
      <c r="B926" s="12" t="str">
        <f>LOWER(SUBSTITUTE(SUBSTITUTE(SUBSTITUTE(SUBSTITUTE(SUBSTITUTE(SUBSTITUTE(SUBSTITUTE(SUBSTITUTE(Table2[[#This Row],[NAMA BARANG]]," ",""),"""",""),"-",""),"/",""),"(",""),")",""),"&amp;",""),",",""))</f>
        <v>diaryq64ks001kitty</v>
      </c>
      <c r="C926" s="18" t="s">
        <v>867</v>
      </c>
      <c r="D926" s="19">
        <v>5</v>
      </c>
      <c r="E926" s="19">
        <v>520</v>
      </c>
      <c r="F926" s="80">
        <f>IF(Table2[[#This Row],[M5B]]="",Table2[[#This Row],[M5B_h]],SUM(Table2[[#This Row],[M5B_h]],Table2[[#This Row],[M5B]]))</f>
        <v>5</v>
      </c>
      <c r="H926" s="13" t="str">
        <f>IF(Table2[[#This Row],[M1A]]="","",Table2[[#This Row],[M1A]]-Table2[[#This Row],[AWAL]])</f>
        <v/>
      </c>
      <c r="J926" s="13" t="str">
        <f>IF(Table2[[#This Row],[M2A]]="","",SUM(Table2[[#This Row],[M2A]]-Table2[[#This Row],[M2B_h]]))</f>
        <v/>
      </c>
      <c r="L926" s="13" t="str">
        <f>IF(Table2[[#This Row],[M3A]]="","",SUM(Table2[[#This Row],[M3A]]-Table2[[#This Row],[M3B_h]]))</f>
        <v/>
      </c>
      <c r="N926" s="13" t="str">
        <f>IF(Table2[[#This Row],[M4A]]="","",SUM(Table2[[#This Row],[M4A]]-Table2[[#This Row],[M4B_h]]))</f>
        <v/>
      </c>
      <c r="O926" s="15"/>
      <c r="P926" s="15" t="str">
        <f>IF(Table2[[#This Row],[M5A]]="","",SUM(Table2[[#This Row],[M5A]]-Table2[[#This Row],[M5B_h]]))</f>
        <v/>
      </c>
      <c r="Q926" s="15">
        <f>SUM(Table2[[#This Row],[AWAL]],Table2[[#This Row],[M1B]])</f>
        <v>5</v>
      </c>
      <c r="R926" s="15">
        <f>SUM(Table2[[#This Row],[M2B]],Table2[[#This Row],[M2B_h]])</f>
        <v>5</v>
      </c>
      <c r="S926" s="15">
        <f>SUM(Table2[[#This Row],[M3B]],Table2[[#This Row],[M3B_h]])</f>
        <v>5</v>
      </c>
      <c r="T926" s="15">
        <f>SUM(Table2[[#This Row],[M4B]],Table2[[#This Row],[M4B_h]])</f>
        <v>5</v>
      </c>
    </row>
    <row r="927" spans="1:20">
      <c r="A927" s="12">
        <f>IF(Table2[[#This Row],[TT]]&lt;1,"",COUNT($A$2:$A926)+1)</f>
        <v>722</v>
      </c>
      <c r="B927" s="12" t="str">
        <f>LOWER(SUBSTITUTE(SUBSTITUTE(SUBSTITUTE(SUBSTITUTE(SUBSTITUTE(SUBSTITUTE(SUBSTITUTE(SUBSTITUTE(Table2[[#This Row],[NAMA BARANG]]," ",""),"""",""),"-",""),"/",""),"(",""),")",""),"&amp;",""),",",""))</f>
        <v>diaryq64ks002pr</v>
      </c>
      <c r="C927" s="18" t="s">
        <v>868</v>
      </c>
      <c r="D927" s="19">
        <v>2</v>
      </c>
      <c r="E927" s="19">
        <v>520</v>
      </c>
      <c r="F927" s="80">
        <f>IF(Table2[[#This Row],[M5B]]="",Table2[[#This Row],[M5B_h]],SUM(Table2[[#This Row],[M5B_h]],Table2[[#This Row],[M5B]]))</f>
        <v>2</v>
      </c>
      <c r="H927" s="13" t="str">
        <f>IF(Table2[[#This Row],[M1A]]="","",Table2[[#This Row],[M1A]]-Table2[[#This Row],[AWAL]])</f>
        <v/>
      </c>
      <c r="J927" s="13" t="str">
        <f>IF(Table2[[#This Row],[M2A]]="","",SUM(Table2[[#This Row],[M2A]]-Table2[[#This Row],[M2B_h]]))</f>
        <v/>
      </c>
      <c r="L927" s="13" t="str">
        <f>IF(Table2[[#This Row],[M3A]]="","",SUM(Table2[[#This Row],[M3A]]-Table2[[#This Row],[M3B_h]]))</f>
        <v/>
      </c>
      <c r="N927" s="13" t="str">
        <f>IF(Table2[[#This Row],[M4A]]="","",SUM(Table2[[#This Row],[M4A]]-Table2[[#This Row],[M4B_h]]))</f>
        <v/>
      </c>
      <c r="O927" s="15"/>
      <c r="P927" s="15" t="str">
        <f>IF(Table2[[#This Row],[M5A]]="","",SUM(Table2[[#This Row],[M5A]]-Table2[[#This Row],[M5B_h]]))</f>
        <v/>
      </c>
      <c r="Q927" s="15">
        <f>SUM(Table2[[#This Row],[AWAL]],Table2[[#This Row],[M1B]])</f>
        <v>2</v>
      </c>
      <c r="R927" s="15">
        <f>SUM(Table2[[#This Row],[M2B]],Table2[[#This Row],[M2B_h]])</f>
        <v>2</v>
      </c>
      <c r="S927" s="15">
        <f>SUM(Table2[[#This Row],[M3B]],Table2[[#This Row],[M3B_h]])</f>
        <v>2</v>
      </c>
      <c r="T927" s="15">
        <f>SUM(Table2[[#This Row],[M4B]],Table2[[#This Row],[M4B_h]])</f>
        <v>2</v>
      </c>
    </row>
    <row r="928" spans="1:20">
      <c r="A928" s="12">
        <f>IF(Table2[[#This Row],[TT]]&lt;1,"",COUNT($A$2:$A927)+1)</f>
        <v>723</v>
      </c>
      <c r="B928" s="12" t="str">
        <f>LOWER(SUBSTITUTE(SUBSTITUTE(SUBSTITUTE(SUBSTITUTE(SUBSTITUTE(SUBSTITUTE(SUBSTITUTE(SUBSTITUTE(Table2[[#This Row],[NAMA BARANG]]," ",""),"""",""),"-",""),"/",""),"(",""),")",""),"&amp;",""),",",""))</f>
        <v>diarysampulmikahellokittybsr</v>
      </c>
      <c r="C928" s="18" t="s">
        <v>869</v>
      </c>
      <c r="D928" s="19">
        <v>11</v>
      </c>
      <c r="E928" s="19" t="s">
        <v>43</v>
      </c>
      <c r="F928" s="80">
        <f>IF(Table2[[#This Row],[M5B]]="",Table2[[#This Row],[M5B_h]],SUM(Table2[[#This Row],[M5B_h]],Table2[[#This Row],[M5B]]))</f>
        <v>11</v>
      </c>
      <c r="H928" s="13" t="str">
        <f>IF(Table2[[#This Row],[M1A]]="","",Table2[[#This Row],[M1A]]-Table2[[#This Row],[AWAL]])</f>
        <v/>
      </c>
      <c r="J928" s="13" t="str">
        <f>IF(Table2[[#This Row],[M2A]]="","",SUM(Table2[[#This Row],[M2A]]-Table2[[#This Row],[M2B_h]]))</f>
        <v/>
      </c>
      <c r="L928" s="13" t="str">
        <f>IF(Table2[[#This Row],[M3A]]="","",SUM(Table2[[#This Row],[M3A]]-Table2[[#This Row],[M3B_h]]))</f>
        <v/>
      </c>
      <c r="N928" s="13" t="str">
        <f>IF(Table2[[#This Row],[M4A]]="","",SUM(Table2[[#This Row],[M4A]]-Table2[[#This Row],[M4B_h]]))</f>
        <v/>
      </c>
      <c r="O928" s="15"/>
      <c r="P928" s="15" t="str">
        <f>IF(Table2[[#This Row],[M5A]]="","",SUM(Table2[[#This Row],[M5A]]-Table2[[#This Row],[M5B_h]]))</f>
        <v/>
      </c>
      <c r="Q928" s="15">
        <f>SUM(Table2[[#This Row],[AWAL]],Table2[[#This Row],[M1B]])</f>
        <v>11</v>
      </c>
      <c r="R928" s="15">
        <f>SUM(Table2[[#This Row],[M2B]],Table2[[#This Row],[M2B_h]])</f>
        <v>11</v>
      </c>
      <c r="S928" s="15">
        <f>SUM(Table2[[#This Row],[M3B]],Table2[[#This Row],[M3B_h]])</f>
        <v>11</v>
      </c>
      <c r="T928" s="15">
        <f>SUM(Table2[[#This Row],[M4B]],Table2[[#This Row],[M4B_h]])</f>
        <v>11</v>
      </c>
    </row>
    <row r="929" spans="1:20">
      <c r="A929" s="12">
        <f>IF(Table2[[#This Row],[TT]]&lt;1,"",COUNT($A$2:$A928)+1)</f>
        <v>724</v>
      </c>
      <c r="B929" s="12" t="str">
        <f>LOWER(SUBSTITUTE(SUBSTITUTE(SUBSTITUTE(SUBSTITUTE(SUBSTITUTE(SUBSTITUTE(SUBSTITUTE(SUBSTITUTE(Table2[[#This Row],[NAMA BARANG]]," ",""),"""",""),"-",""),"/",""),"(",""),")",""),"&amp;",""),",",""))</f>
        <v>diarysepakbolabholo</v>
      </c>
      <c r="C929" s="18" t="s">
        <v>870</v>
      </c>
      <c r="D929" s="19">
        <v>1</v>
      </c>
      <c r="E929" s="19" t="s">
        <v>797</v>
      </c>
      <c r="F929" s="80">
        <f>IF(Table2[[#This Row],[M5B]]="",Table2[[#This Row],[M5B_h]],SUM(Table2[[#This Row],[M5B_h]],Table2[[#This Row],[M5B]]))</f>
        <v>1</v>
      </c>
      <c r="H929" s="13" t="str">
        <f>IF(Table2[[#This Row],[M1A]]="","",Table2[[#This Row],[M1A]]-Table2[[#This Row],[AWAL]])</f>
        <v/>
      </c>
      <c r="J929" s="13" t="str">
        <f>IF(Table2[[#This Row],[M2A]]="","",SUM(Table2[[#This Row],[M2A]]-Table2[[#This Row],[M2B_h]]))</f>
        <v/>
      </c>
      <c r="L929" s="13" t="str">
        <f>IF(Table2[[#This Row],[M3A]]="","",SUM(Table2[[#This Row],[M3A]]-Table2[[#This Row],[M3B_h]]))</f>
        <v/>
      </c>
      <c r="N929" s="13" t="str">
        <f>IF(Table2[[#This Row],[M4A]]="","",SUM(Table2[[#This Row],[M4A]]-Table2[[#This Row],[M4B_h]]))</f>
        <v/>
      </c>
      <c r="O929" s="15"/>
      <c r="P929" s="15" t="str">
        <f>IF(Table2[[#This Row],[M5A]]="","",SUM(Table2[[#This Row],[M5A]]-Table2[[#This Row],[M5B_h]]))</f>
        <v/>
      </c>
      <c r="Q929" s="15">
        <f>SUM(Table2[[#This Row],[AWAL]],Table2[[#This Row],[M1B]])</f>
        <v>1</v>
      </c>
      <c r="R929" s="15">
        <f>SUM(Table2[[#This Row],[M2B]],Table2[[#This Row],[M2B_h]])</f>
        <v>1</v>
      </c>
      <c r="S929" s="15">
        <f>SUM(Table2[[#This Row],[M3B]],Table2[[#This Row],[M3B_h]])</f>
        <v>1</v>
      </c>
      <c r="T929" s="15">
        <f>SUM(Table2[[#This Row],[M4B]],Table2[[#This Row],[M4B_h]])</f>
        <v>1</v>
      </c>
    </row>
    <row r="930" spans="1:20">
      <c r="A930" s="12">
        <f>IF(Table2[[#This Row],[TT]]&lt;1,"",COUNT($A$2:$A929)+1)</f>
        <v>725</v>
      </c>
      <c r="B930" s="12" t="str">
        <f>LOWER(SUBSTITUTE(SUBSTITUTE(SUBSTITUTE(SUBSTITUTE(SUBSTITUTE(SUBSTITUTE(SUBSTITUTE(SUBSTITUTE(Table2[[#This Row],[NAMA BARANG]]," ",""),"""",""),"-",""),"/",""),"(",""),")",""),"&amp;",""),",",""))</f>
        <v>diaryshinchanab</v>
      </c>
      <c r="C930" s="18" t="s">
        <v>871</v>
      </c>
      <c r="D930" s="19">
        <v>1</v>
      </c>
      <c r="E930" s="19" t="s">
        <v>872</v>
      </c>
      <c r="F930" s="80">
        <f>IF(Table2[[#This Row],[M5B]]="",Table2[[#This Row],[M5B_h]],SUM(Table2[[#This Row],[M5B_h]],Table2[[#This Row],[M5B]]))</f>
        <v>1</v>
      </c>
      <c r="H930" s="13" t="str">
        <f>IF(Table2[[#This Row],[M1A]]="","",Table2[[#This Row],[M1A]]-Table2[[#This Row],[AWAL]])</f>
        <v/>
      </c>
      <c r="J930" s="13" t="str">
        <f>IF(Table2[[#This Row],[M2A]]="","",SUM(Table2[[#This Row],[M2A]]-Table2[[#This Row],[M2B_h]]))</f>
        <v/>
      </c>
      <c r="L930" s="13" t="str">
        <f>IF(Table2[[#This Row],[M3A]]="","",SUM(Table2[[#This Row],[M3A]]-Table2[[#This Row],[M3B_h]]))</f>
        <v/>
      </c>
      <c r="N930" s="13" t="str">
        <f>IF(Table2[[#This Row],[M4A]]="","",SUM(Table2[[#This Row],[M4A]]-Table2[[#This Row],[M4B_h]]))</f>
        <v/>
      </c>
      <c r="O930" s="15"/>
      <c r="P930" s="15" t="str">
        <f>IF(Table2[[#This Row],[M5A]]="","",SUM(Table2[[#This Row],[M5A]]-Table2[[#This Row],[M5B_h]]))</f>
        <v/>
      </c>
      <c r="Q930" s="15">
        <f>SUM(Table2[[#This Row],[AWAL]],Table2[[#This Row],[M1B]])</f>
        <v>1</v>
      </c>
      <c r="R930" s="15">
        <f>SUM(Table2[[#This Row],[M2B]],Table2[[#This Row],[M2B_h]])</f>
        <v>1</v>
      </c>
      <c r="S930" s="15">
        <f>SUM(Table2[[#This Row],[M3B]],Table2[[#This Row],[M3B_h]])</f>
        <v>1</v>
      </c>
      <c r="T930" s="15">
        <f>SUM(Table2[[#This Row],[M4B]],Table2[[#This Row],[M4B_h]])</f>
        <v>1</v>
      </c>
    </row>
    <row r="931" spans="1:20">
      <c r="A931" s="12">
        <f>IF(Table2[[#This Row],[TT]]&lt;1,"",COUNT($A$2:$A930)+1)</f>
        <v>726</v>
      </c>
      <c r="B931" s="12" t="str">
        <f>LOWER(SUBSTITUTE(SUBSTITUTE(SUBSTITUTE(SUBSTITUTE(SUBSTITUTE(SUBSTITUTE(SUBSTITUTE(SUBSTITUTE(Table2[[#This Row],[NAMA BARANG]]," ",""),"""",""),"-",""),"/",""),"(",""),")",""),"&amp;",""),",",""))</f>
        <v>diaryspiralcoverppa6</v>
      </c>
      <c r="C931" s="18" t="s">
        <v>873</v>
      </c>
      <c r="D931" s="19">
        <v>1</v>
      </c>
      <c r="E931" s="68" t="s">
        <v>3110</v>
      </c>
      <c r="F931" s="80">
        <f>IF(Table2[[#This Row],[M5B]]="",Table2[[#This Row],[M5B_h]],SUM(Table2[[#This Row],[M5B_h]],Table2[[#This Row],[M5B]]))</f>
        <v>1</v>
      </c>
      <c r="H931" s="13" t="str">
        <f>IF(Table2[[#This Row],[M1A]]="","",Table2[[#This Row],[M1A]]-Table2[[#This Row],[AWAL]])</f>
        <v/>
      </c>
      <c r="J931" s="13" t="str">
        <f>IF(Table2[[#This Row],[M2A]]="","",SUM(Table2[[#This Row],[M2A]]-Table2[[#This Row],[M2B_h]]))</f>
        <v/>
      </c>
      <c r="L931" s="13" t="str">
        <f>IF(Table2[[#This Row],[M3A]]="","",SUM(Table2[[#This Row],[M3A]]-Table2[[#This Row],[M3B_h]]))</f>
        <v/>
      </c>
      <c r="N931" s="13" t="str">
        <f>IF(Table2[[#This Row],[M4A]]="","",SUM(Table2[[#This Row],[M4A]]-Table2[[#This Row],[M4B_h]]))</f>
        <v/>
      </c>
      <c r="O931" s="15"/>
      <c r="P931" s="15" t="str">
        <f>IF(Table2[[#This Row],[M5A]]="","",SUM(Table2[[#This Row],[M5A]]-Table2[[#This Row],[M5B_h]]))</f>
        <v/>
      </c>
      <c r="Q931" s="15">
        <f>SUM(Table2[[#This Row],[AWAL]],Table2[[#This Row],[M1B]])</f>
        <v>1</v>
      </c>
      <c r="R931" s="15">
        <f>SUM(Table2[[#This Row],[M2B]],Table2[[#This Row],[M2B_h]])</f>
        <v>1</v>
      </c>
      <c r="S931" s="15">
        <f>SUM(Table2[[#This Row],[M3B]],Table2[[#This Row],[M3B_h]])</f>
        <v>1</v>
      </c>
      <c r="T931" s="15">
        <f>SUM(Table2[[#This Row],[M4B]],Table2[[#This Row],[M4B_h]])</f>
        <v>1</v>
      </c>
    </row>
    <row r="932" spans="1:20">
      <c r="A932" s="12">
        <f>IF(Table2[[#This Row],[TT]]&lt;1,"",COUNT($A$2:$A931)+1)</f>
        <v>727</v>
      </c>
      <c r="B932" s="12" t="str">
        <f>LOWER(SUBSTITUTE(SUBSTITUTE(SUBSTITUTE(SUBSTITUTE(SUBSTITUTE(SUBSTITUTE(SUBSTITUTE(SUBSTITUTE(Table2[[#This Row],[NAMA BARANG]]," ",""),"""",""),"-",""),"/",""),"(",""),")",""),"&amp;",""),",",""))</f>
        <v>diaryspiralparohama</v>
      </c>
      <c r="C932" s="18" t="s">
        <v>874</v>
      </c>
      <c r="D932" s="19">
        <v>8</v>
      </c>
      <c r="E932" s="19" t="s">
        <v>192</v>
      </c>
      <c r="F932" s="80">
        <f>IF(Table2[[#This Row],[M5B]]="",Table2[[#This Row],[M5B_h]],SUM(Table2[[#This Row],[M5B_h]],Table2[[#This Row],[M5B]]))</f>
        <v>8</v>
      </c>
      <c r="H932" s="13" t="str">
        <f>IF(Table2[[#This Row],[M1A]]="","",Table2[[#This Row],[M1A]]-Table2[[#This Row],[AWAL]])</f>
        <v/>
      </c>
      <c r="J932" s="13" t="str">
        <f>IF(Table2[[#This Row],[M2A]]="","",SUM(Table2[[#This Row],[M2A]]-Table2[[#This Row],[M2B_h]]))</f>
        <v/>
      </c>
      <c r="L932" s="13" t="str">
        <f>IF(Table2[[#This Row],[M3A]]="","",SUM(Table2[[#This Row],[M3A]]-Table2[[#This Row],[M3B_h]]))</f>
        <v/>
      </c>
      <c r="N932" s="13" t="str">
        <f>IF(Table2[[#This Row],[M4A]]="","",SUM(Table2[[#This Row],[M4A]]-Table2[[#This Row],[M4B_h]]))</f>
        <v/>
      </c>
      <c r="O932" s="15"/>
      <c r="P932" s="15" t="str">
        <f>IF(Table2[[#This Row],[M5A]]="","",SUM(Table2[[#This Row],[M5A]]-Table2[[#This Row],[M5B_h]]))</f>
        <v/>
      </c>
      <c r="Q932" s="15">
        <f>SUM(Table2[[#This Row],[AWAL]],Table2[[#This Row],[M1B]])</f>
        <v>8</v>
      </c>
      <c r="R932" s="15">
        <f>SUM(Table2[[#This Row],[M2B]],Table2[[#This Row],[M2B_h]])</f>
        <v>8</v>
      </c>
      <c r="S932" s="15">
        <f>SUM(Table2[[#This Row],[M3B]],Table2[[#This Row],[M3B_h]])</f>
        <v>8</v>
      </c>
      <c r="T932" s="15">
        <f>SUM(Table2[[#This Row],[M4B]],Table2[[#This Row],[M4B_h]])</f>
        <v>8</v>
      </c>
    </row>
    <row r="933" spans="1:20">
      <c r="A933" s="12">
        <f>IF(Table2[[#This Row],[TT]]&lt;1,"",COUNT($A$2:$A932)+1)</f>
        <v>728</v>
      </c>
      <c r="B933" s="12" t="str">
        <f>LOWER(SUBSTITUTE(SUBSTITUTE(SUBSTITUTE(SUBSTITUTE(SUBSTITUTE(SUBSTITUTE(SUBSTITUTE(SUBSTITUTE(Table2[[#This Row],[NAMA BARANG]]," ",""),"""",""),"-",""),"/",""),"(",""),")",""),"&amp;",""),",",""))</f>
        <v>diaryspoonfd2000hkmmwtptltb</v>
      </c>
      <c r="C933" s="18" t="s">
        <v>875</v>
      </c>
      <c r="D933" s="19">
        <v>10</v>
      </c>
      <c r="E933" s="19" t="s">
        <v>182</v>
      </c>
      <c r="F933" s="80">
        <f>IF(Table2[[#This Row],[M5B]]="",Table2[[#This Row],[M5B_h]],SUM(Table2[[#This Row],[M5B_h]],Table2[[#This Row],[M5B]]))</f>
        <v>10</v>
      </c>
      <c r="H933" s="13" t="str">
        <f>IF(Table2[[#This Row],[M1A]]="","",Table2[[#This Row],[M1A]]-Table2[[#This Row],[AWAL]])</f>
        <v/>
      </c>
      <c r="J933" s="13" t="str">
        <f>IF(Table2[[#This Row],[M2A]]="","",SUM(Table2[[#This Row],[M2A]]-Table2[[#This Row],[M2B_h]]))</f>
        <v/>
      </c>
      <c r="L933" s="13" t="str">
        <f>IF(Table2[[#This Row],[M3A]]="","",SUM(Table2[[#This Row],[M3A]]-Table2[[#This Row],[M3B_h]]))</f>
        <v/>
      </c>
      <c r="N933" s="13" t="str">
        <f>IF(Table2[[#This Row],[M4A]]="","",SUM(Table2[[#This Row],[M4A]]-Table2[[#This Row],[M4B_h]]))</f>
        <v/>
      </c>
      <c r="O933" s="15"/>
      <c r="P933" s="15" t="str">
        <f>IF(Table2[[#This Row],[M5A]]="","",SUM(Table2[[#This Row],[M5A]]-Table2[[#This Row],[M5B_h]]))</f>
        <v/>
      </c>
      <c r="Q933" s="15">
        <f>SUM(Table2[[#This Row],[AWAL]],Table2[[#This Row],[M1B]])</f>
        <v>10</v>
      </c>
      <c r="R933" s="15">
        <f>SUM(Table2[[#This Row],[M2B]],Table2[[#This Row],[M2B_h]])</f>
        <v>10</v>
      </c>
      <c r="S933" s="15">
        <f>SUM(Table2[[#This Row],[M3B]],Table2[[#This Row],[M3B_h]])</f>
        <v>10</v>
      </c>
      <c r="T933" s="15">
        <f>SUM(Table2[[#This Row],[M4B]],Table2[[#This Row],[M4B_h]])</f>
        <v>10</v>
      </c>
    </row>
    <row r="934" spans="1:20">
      <c r="A934" s="12">
        <f>IF(Table2[[#This Row],[TT]]&lt;1,"",COUNT($A$2:$A933)+1)</f>
        <v>729</v>
      </c>
      <c r="B934" s="12" t="str">
        <f>LOWER(SUBSTITUTE(SUBSTITUTE(SUBSTITUTE(SUBSTITUTE(SUBSTITUTE(SUBSTITUTE(SUBSTITUTE(SUBSTITUTE(Table2[[#This Row],[NAMA BARANG]]," ",""),"""",""),"-",""),"/",""),"(",""),")",""),"&amp;",""),",",""))</f>
        <v>diarysystem1000el3m593withlock</v>
      </c>
      <c r="C934" s="18" t="s">
        <v>876</v>
      </c>
      <c r="D934" s="19">
        <v>1</v>
      </c>
      <c r="E934" s="19" t="s">
        <v>877</v>
      </c>
      <c r="F934" s="80">
        <f>IF(Table2[[#This Row],[M5B]]="",Table2[[#This Row],[M5B_h]],SUM(Table2[[#This Row],[M5B_h]],Table2[[#This Row],[M5B]]))</f>
        <v>1</v>
      </c>
      <c r="H934" s="13" t="str">
        <f>IF(Table2[[#This Row],[M1A]]="","",Table2[[#This Row],[M1A]]-Table2[[#This Row],[AWAL]])</f>
        <v/>
      </c>
      <c r="J934" s="13" t="str">
        <f>IF(Table2[[#This Row],[M2A]]="","",SUM(Table2[[#This Row],[M2A]]-Table2[[#This Row],[M2B_h]]))</f>
        <v/>
      </c>
      <c r="L934" s="13" t="str">
        <f>IF(Table2[[#This Row],[M3A]]="","",SUM(Table2[[#This Row],[M3A]]-Table2[[#This Row],[M3B_h]]))</f>
        <v/>
      </c>
      <c r="N934" s="13" t="str">
        <f>IF(Table2[[#This Row],[M4A]]="","",SUM(Table2[[#This Row],[M4A]]-Table2[[#This Row],[M4B_h]]))</f>
        <v/>
      </c>
      <c r="O934" s="15"/>
      <c r="P934" s="15" t="str">
        <f>IF(Table2[[#This Row],[M5A]]="","",SUM(Table2[[#This Row],[M5A]]-Table2[[#This Row],[M5B_h]]))</f>
        <v/>
      </c>
      <c r="Q934" s="15">
        <f>SUM(Table2[[#This Row],[AWAL]],Table2[[#This Row],[M1B]])</f>
        <v>1</v>
      </c>
      <c r="R934" s="15">
        <f>SUM(Table2[[#This Row],[M2B]],Table2[[#This Row],[M2B_h]])</f>
        <v>1</v>
      </c>
      <c r="S934" s="15">
        <f>SUM(Table2[[#This Row],[M3B]],Table2[[#This Row],[M3B_h]])</f>
        <v>1</v>
      </c>
      <c r="T934" s="15">
        <f>SUM(Table2[[#This Row],[M4B]],Table2[[#This Row],[M4B_h]])</f>
        <v>1</v>
      </c>
    </row>
    <row r="935" spans="1:20">
      <c r="A935" s="12">
        <f>IF(Table2[[#This Row],[TT]]&lt;1,"",COUNT($A$2:$A934)+1)</f>
        <v>730</v>
      </c>
      <c r="B935" s="12" t="str">
        <f>LOWER(SUBSTITUTE(SUBSTITUTE(SUBSTITUTE(SUBSTITUTE(SUBSTITUTE(SUBSTITUTE(SUBSTITUTE(SUBSTITUTE(Table2[[#This Row],[NAMA BARANG]]," ",""),"""",""),"-",""),"/",""),"(",""),")",""),"&amp;",""),",",""))</f>
        <v>diarysystemjsld1078bsr</v>
      </c>
      <c r="C935" s="18" t="s">
        <v>878</v>
      </c>
      <c r="D935" s="19">
        <v>12</v>
      </c>
      <c r="E935" s="19" t="s">
        <v>58</v>
      </c>
      <c r="F935" s="80">
        <f>IF(Table2[[#This Row],[M5B]]="",Table2[[#This Row],[M5B_h]],SUM(Table2[[#This Row],[M5B_h]],Table2[[#This Row],[M5B]]))</f>
        <v>12</v>
      </c>
      <c r="H935" s="13" t="str">
        <f>IF(Table2[[#This Row],[M1A]]="","",Table2[[#This Row],[M1A]]-Table2[[#This Row],[AWAL]])</f>
        <v/>
      </c>
      <c r="J935" s="13" t="str">
        <f>IF(Table2[[#This Row],[M2A]]="","",SUM(Table2[[#This Row],[M2A]]-Table2[[#This Row],[M2B_h]]))</f>
        <v/>
      </c>
      <c r="L935" s="13" t="str">
        <f>IF(Table2[[#This Row],[M3A]]="","",SUM(Table2[[#This Row],[M3A]]-Table2[[#This Row],[M3B_h]]))</f>
        <v/>
      </c>
      <c r="N935" s="13" t="str">
        <f>IF(Table2[[#This Row],[M4A]]="","",SUM(Table2[[#This Row],[M4A]]-Table2[[#This Row],[M4B_h]]))</f>
        <v/>
      </c>
      <c r="O935" s="15"/>
      <c r="P935" s="15" t="str">
        <f>IF(Table2[[#This Row],[M5A]]="","",SUM(Table2[[#This Row],[M5A]]-Table2[[#This Row],[M5B_h]]))</f>
        <v/>
      </c>
      <c r="Q935" s="15">
        <f>SUM(Table2[[#This Row],[AWAL]],Table2[[#This Row],[M1B]])</f>
        <v>12</v>
      </c>
      <c r="R935" s="15">
        <f>SUM(Table2[[#This Row],[M2B]],Table2[[#This Row],[M2B_h]])</f>
        <v>12</v>
      </c>
      <c r="S935" s="15">
        <f>SUM(Table2[[#This Row],[M3B]],Table2[[#This Row],[M3B_h]])</f>
        <v>12</v>
      </c>
      <c r="T935" s="15">
        <f>SUM(Table2[[#This Row],[M4B]],Table2[[#This Row],[M4B_h]])</f>
        <v>12</v>
      </c>
    </row>
    <row r="936" spans="1:20">
      <c r="A936" s="12">
        <f>IF(Table2[[#This Row],[TT]]&lt;1,"",COUNT($A$2:$A935)+1)</f>
        <v>731</v>
      </c>
      <c r="B936" s="12" t="str">
        <f>LOWER(SUBSTITUTE(SUBSTITUTE(SUBSTITUTE(SUBSTITUTE(SUBSTITUTE(SUBSTITUTE(SUBSTITUTE(SUBSTITUTE(Table2[[#This Row],[NAMA BARANG]]," ",""),"""",""),"-",""),"/",""),"(",""),")",""),"&amp;",""),",",""))</f>
        <v>diarytgdigimon</v>
      </c>
      <c r="C936" s="18" t="s">
        <v>879</v>
      </c>
      <c r="D936" s="19">
        <v>3</v>
      </c>
      <c r="E936" s="19" t="s">
        <v>182</v>
      </c>
      <c r="F936" s="80">
        <f>IF(Table2[[#This Row],[M5B]]="",Table2[[#This Row],[M5B_h]],SUM(Table2[[#This Row],[M5B_h]],Table2[[#This Row],[M5B]]))</f>
        <v>3</v>
      </c>
      <c r="H936" s="13" t="str">
        <f>IF(Table2[[#This Row],[M1A]]="","",Table2[[#This Row],[M1A]]-Table2[[#This Row],[AWAL]])</f>
        <v/>
      </c>
      <c r="J936" s="13" t="str">
        <f>IF(Table2[[#This Row],[M2A]]="","",SUM(Table2[[#This Row],[M2A]]-Table2[[#This Row],[M2B_h]]))</f>
        <v/>
      </c>
      <c r="L936" s="13" t="str">
        <f>IF(Table2[[#This Row],[M3A]]="","",SUM(Table2[[#This Row],[M3A]]-Table2[[#This Row],[M3B_h]]))</f>
        <v/>
      </c>
      <c r="N936" s="13" t="str">
        <f>IF(Table2[[#This Row],[M4A]]="","",SUM(Table2[[#This Row],[M4A]]-Table2[[#This Row],[M4B_h]]))</f>
        <v/>
      </c>
      <c r="O936" s="15"/>
      <c r="P936" s="15" t="str">
        <f>IF(Table2[[#This Row],[M5A]]="","",SUM(Table2[[#This Row],[M5A]]-Table2[[#This Row],[M5B_h]]))</f>
        <v/>
      </c>
      <c r="Q936" s="15">
        <f>SUM(Table2[[#This Row],[AWAL]],Table2[[#This Row],[M1B]])</f>
        <v>3</v>
      </c>
      <c r="R936" s="15">
        <f>SUM(Table2[[#This Row],[M2B]],Table2[[#This Row],[M2B_h]])</f>
        <v>3</v>
      </c>
      <c r="S936" s="15">
        <f>SUM(Table2[[#This Row],[M3B]],Table2[[#This Row],[M3B_h]])</f>
        <v>3</v>
      </c>
      <c r="T936" s="15">
        <f>SUM(Table2[[#This Row],[M4B]],Table2[[#This Row],[M4B_h]])</f>
        <v>3</v>
      </c>
    </row>
    <row r="937" spans="1:20">
      <c r="A937" s="12">
        <f>IF(Table2[[#This Row],[TT]]&lt;1,"",COUNT($A$2:$A936)+1)</f>
        <v>732</v>
      </c>
      <c r="B937" s="12" t="str">
        <f>LOWER(SUBSTITUTE(SUBSTITUTE(SUBSTITUTE(SUBSTITUTE(SUBSTITUTE(SUBSTITUTE(SUBSTITUTE(SUBSTITUTE(Table2[[#This Row],[NAMA BARANG]]," ",""),"""",""),"-",""),"/",""),"(",""),")",""),"&amp;",""),",",""))</f>
        <v>dispenser+solasi10604</v>
      </c>
      <c r="C937" s="25" t="s">
        <v>880</v>
      </c>
      <c r="D937" s="26">
        <v>7</v>
      </c>
      <c r="E937" s="26" t="s">
        <v>881</v>
      </c>
      <c r="F937" s="80">
        <f>IF(Table2[[#This Row],[M5B]]="",Table2[[#This Row],[M5B_h]],SUM(Table2[[#This Row],[M5B_h]],Table2[[#This Row],[M5B]]))</f>
        <v>7</v>
      </c>
      <c r="H937" s="13" t="str">
        <f>IF(Table2[[#This Row],[M1A]]="","",Table2[[#This Row],[M1A]]-Table2[[#This Row],[AWAL]])</f>
        <v/>
      </c>
      <c r="J937" s="13" t="str">
        <f>IF(Table2[[#This Row],[M2A]]="","",SUM(Table2[[#This Row],[M2A]]-Table2[[#This Row],[M2B_h]]))</f>
        <v/>
      </c>
      <c r="L937" s="13" t="str">
        <f>IF(Table2[[#This Row],[M3A]]="","",SUM(Table2[[#This Row],[M3A]]-Table2[[#This Row],[M3B_h]]))</f>
        <v/>
      </c>
      <c r="N937" s="13" t="str">
        <f>IF(Table2[[#This Row],[M4A]]="","",SUM(Table2[[#This Row],[M4A]]-Table2[[#This Row],[M4B_h]]))</f>
        <v/>
      </c>
      <c r="O937" s="15"/>
      <c r="P937" s="15" t="str">
        <f>IF(Table2[[#This Row],[M5A]]="","",SUM(Table2[[#This Row],[M5A]]-Table2[[#This Row],[M5B_h]]))</f>
        <v/>
      </c>
      <c r="Q937" s="15">
        <f>SUM(Table2[[#This Row],[AWAL]],Table2[[#This Row],[M1B]])</f>
        <v>7</v>
      </c>
      <c r="R937" s="15">
        <f>SUM(Table2[[#This Row],[M2B]],Table2[[#This Row],[M2B_h]])</f>
        <v>7</v>
      </c>
      <c r="S937" s="15">
        <f>SUM(Table2[[#This Row],[M3B]],Table2[[#This Row],[M3B_h]])</f>
        <v>7</v>
      </c>
      <c r="T937" s="15">
        <f>SUM(Table2[[#This Row],[M4B]],Table2[[#This Row],[M4B_h]])</f>
        <v>7</v>
      </c>
    </row>
    <row r="938" spans="1:20">
      <c r="A938" s="12" t="str">
        <f>IF(Table2[[#This Row],[TT]]&lt;1,"",COUNT($A$2:$A937)+1)</f>
        <v/>
      </c>
      <c r="B938" s="12" t="str">
        <f>LOWER(SUBSTITUTE(SUBSTITUTE(SUBSTITUTE(SUBSTITUTE(SUBSTITUTE(SUBSTITUTE(SUBSTITUTE(SUBSTITUTE(Table2[[#This Row],[NAMA BARANG]]," ",""),"""",""),"-",""),"/",""),"(",""),")",""),"&amp;",""),",",""))</f>
        <v>dispenser06881000gj</v>
      </c>
      <c r="C938" s="18" t="s">
        <v>882</v>
      </c>
      <c r="D938" s="19"/>
      <c r="E938" s="19">
        <v>400</v>
      </c>
      <c r="F938" s="80">
        <f>IF(Table2[[#This Row],[M5B]]="",Table2[[#This Row],[M5B_h]],SUM(Table2[[#This Row],[M5B_h]],Table2[[#This Row],[M5B]]))</f>
        <v>0</v>
      </c>
      <c r="H938" s="13" t="str">
        <f>IF(Table2[[#This Row],[M1A]]="","",Table2[[#This Row],[M1A]]-Table2[[#This Row],[AWAL]])</f>
        <v/>
      </c>
      <c r="J938" s="13" t="str">
        <f>IF(Table2[[#This Row],[M2A]]="","",SUM(Table2[[#This Row],[M2A]]-Table2[[#This Row],[M2B_h]]))</f>
        <v/>
      </c>
      <c r="L938" s="13" t="str">
        <f>IF(Table2[[#This Row],[M3A]]="","",SUM(Table2[[#This Row],[M3A]]-Table2[[#This Row],[M3B_h]]))</f>
        <v/>
      </c>
      <c r="N938" s="13" t="str">
        <f>IF(Table2[[#This Row],[M4A]]="","",SUM(Table2[[#This Row],[M4A]]-Table2[[#This Row],[M4B_h]]))</f>
        <v/>
      </c>
      <c r="O938" s="15"/>
      <c r="P938" s="15" t="str">
        <f>IF(Table2[[#This Row],[M5A]]="","",SUM(Table2[[#This Row],[M5A]]-Table2[[#This Row],[M5B_h]]))</f>
        <v/>
      </c>
      <c r="Q938" s="15">
        <f>SUM(Table2[[#This Row],[AWAL]],Table2[[#This Row],[M1B]])</f>
        <v>0</v>
      </c>
      <c r="R938" s="15">
        <f>SUM(Table2[[#This Row],[M2B]],Table2[[#This Row],[M2B_h]])</f>
        <v>0</v>
      </c>
      <c r="S938" s="15">
        <f>SUM(Table2[[#This Row],[M3B]],Table2[[#This Row],[M3B_h]])</f>
        <v>0</v>
      </c>
      <c r="T938" s="15">
        <f>SUM(Table2[[#This Row],[M4B]],Table2[[#This Row],[M4B_h]])</f>
        <v>0</v>
      </c>
    </row>
    <row r="939" spans="1:20">
      <c r="A939" s="12">
        <f>IF(Table2[[#This Row],[TT]]&lt;1,"",COUNT($A$2:$A938)+1)</f>
        <v>733</v>
      </c>
      <c r="B939" s="12" t="str">
        <f>LOWER(SUBSTITUTE(SUBSTITUTE(SUBSTITUTE(SUBSTITUTE(SUBSTITUTE(SUBSTITUTE(SUBSTITUTE(SUBSTITUTE(Table2[[#This Row],[NAMA BARANG]]," ",""),"""",""),"-",""),"/",""),"(",""),")",""),"&amp;",""),",",""))</f>
        <v>dispenserbesienter</v>
      </c>
      <c r="C939" s="18" t="s">
        <v>883</v>
      </c>
      <c r="D939" s="19">
        <v>4</v>
      </c>
      <c r="E939" s="19" t="s">
        <v>46</v>
      </c>
      <c r="F939" s="80">
        <f>IF(Table2[[#This Row],[M5B]]="",Table2[[#This Row],[M5B_h]],SUM(Table2[[#This Row],[M5B_h]],Table2[[#This Row],[M5B]]))</f>
        <v>4</v>
      </c>
      <c r="H939" s="13" t="str">
        <f>IF(Table2[[#This Row],[M1A]]="","",Table2[[#This Row],[M1A]]-Table2[[#This Row],[AWAL]])</f>
        <v/>
      </c>
      <c r="J939" s="13" t="str">
        <f>IF(Table2[[#This Row],[M2A]]="","",SUM(Table2[[#This Row],[M2A]]-Table2[[#This Row],[M2B_h]]))</f>
        <v/>
      </c>
      <c r="L939" s="13" t="str">
        <f>IF(Table2[[#This Row],[M3A]]="","",SUM(Table2[[#This Row],[M3A]]-Table2[[#This Row],[M3B_h]]))</f>
        <v/>
      </c>
      <c r="N939" s="13" t="str">
        <f>IF(Table2[[#This Row],[M4A]]="","",SUM(Table2[[#This Row],[M4A]]-Table2[[#This Row],[M4B_h]]))</f>
        <v/>
      </c>
      <c r="O939" s="15"/>
      <c r="P939" s="15" t="str">
        <f>IF(Table2[[#This Row],[M5A]]="","",SUM(Table2[[#This Row],[M5A]]-Table2[[#This Row],[M5B_h]]))</f>
        <v/>
      </c>
      <c r="Q939" s="15">
        <f>SUM(Table2[[#This Row],[AWAL]],Table2[[#This Row],[M1B]])</f>
        <v>4</v>
      </c>
      <c r="R939" s="15">
        <f>SUM(Table2[[#This Row],[M2B]],Table2[[#This Row],[M2B_h]])</f>
        <v>4</v>
      </c>
      <c r="S939" s="15">
        <f>SUM(Table2[[#This Row],[M3B]],Table2[[#This Row],[M3B_h]])</f>
        <v>4</v>
      </c>
      <c r="T939" s="15">
        <f>SUM(Table2[[#This Row],[M4B]],Table2[[#This Row],[M4B_h]])</f>
        <v>4</v>
      </c>
    </row>
    <row r="940" spans="1:20">
      <c r="A940" s="12">
        <f>IF(Table2[[#This Row],[TT]]&lt;1,"",COUNT($A$2:$A939)+1)</f>
        <v>734</v>
      </c>
      <c r="B940" s="12" t="str">
        <f>LOWER(SUBSTITUTE(SUBSTITUTE(SUBSTITUTE(SUBSTITUTE(SUBSTITUTE(SUBSTITUTE(SUBSTITUTE(SUBSTITUTE(Table2[[#This Row],[NAMA BARANG]]," ",""),"""",""),"-",""),"/",""),"(",""),")",""),"&amp;",""),",",""))</f>
        <v>dispensercamat</v>
      </c>
      <c r="C940" s="18" t="s">
        <v>884</v>
      </c>
      <c r="D940" s="19">
        <v>5</v>
      </c>
      <c r="E940" s="19" t="s">
        <v>103</v>
      </c>
      <c r="F940" s="80">
        <f>IF(Table2[[#This Row],[M5B]]="",Table2[[#This Row],[M5B_h]],SUM(Table2[[#This Row],[M5B_h]],Table2[[#This Row],[M5B]]))</f>
        <v>5</v>
      </c>
      <c r="H940" s="13" t="str">
        <f>IF(Table2[[#This Row],[M1A]]="","",Table2[[#This Row],[M1A]]-Table2[[#This Row],[AWAL]])</f>
        <v/>
      </c>
      <c r="J940" s="13" t="str">
        <f>IF(Table2[[#This Row],[M2A]]="","",SUM(Table2[[#This Row],[M2A]]-Table2[[#This Row],[M2B_h]]))</f>
        <v/>
      </c>
      <c r="L940" s="13" t="str">
        <f>IF(Table2[[#This Row],[M3A]]="","",SUM(Table2[[#This Row],[M3A]]-Table2[[#This Row],[M3B_h]]))</f>
        <v/>
      </c>
      <c r="N940" s="13" t="str">
        <f>IF(Table2[[#This Row],[M4A]]="","",SUM(Table2[[#This Row],[M4A]]-Table2[[#This Row],[M4B_h]]))</f>
        <v/>
      </c>
      <c r="O940" s="15"/>
      <c r="P940" s="15" t="str">
        <f>IF(Table2[[#This Row],[M5A]]="","",SUM(Table2[[#This Row],[M5A]]-Table2[[#This Row],[M5B_h]]))</f>
        <v/>
      </c>
      <c r="Q940" s="15">
        <f>SUM(Table2[[#This Row],[AWAL]],Table2[[#This Row],[M1B]])</f>
        <v>5</v>
      </c>
      <c r="R940" s="15">
        <f>SUM(Table2[[#This Row],[M2B]],Table2[[#This Row],[M2B_h]])</f>
        <v>5</v>
      </c>
      <c r="S940" s="15">
        <f>SUM(Table2[[#This Row],[M3B]],Table2[[#This Row],[M3B_h]])</f>
        <v>5</v>
      </c>
      <c r="T940" s="15">
        <f>SUM(Table2[[#This Row],[M4B]],Table2[[#This Row],[M4B_h]])</f>
        <v>5</v>
      </c>
    </row>
    <row r="941" spans="1:20">
      <c r="A941" s="12" t="str">
        <f>IF(Table2[[#This Row],[TT]]&lt;1,"",COUNT($A$2:$A940)+1)</f>
        <v/>
      </c>
      <c r="B941" s="12" t="str">
        <f>LOWER(SUBSTITUTE(SUBSTITUTE(SUBSTITUTE(SUBSTITUTE(SUBSTITUTE(SUBSTITUTE(SUBSTITUTE(SUBSTITUTE(Table2[[#This Row],[NAMA BARANG]]," ",""),"""",""),"-",""),"/",""),"(",""),")",""),"&amp;",""),",",""))</f>
        <v>dispenserdtd888889</v>
      </c>
      <c r="C941" s="18" t="s">
        <v>885</v>
      </c>
      <c r="D941" s="19"/>
      <c r="E941" s="19" t="s">
        <v>886</v>
      </c>
      <c r="F941" s="80">
        <f>IF(Table2[[#This Row],[M5B]]="",Table2[[#This Row],[M5B_h]],SUM(Table2[[#This Row],[M5B_h]],Table2[[#This Row],[M5B]]))</f>
        <v>0</v>
      </c>
      <c r="H941" s="13" t="str">
        <f>IF(Table2[[#This Row],[M1A]]="","",Table2[[#This Row],[M1A]]-Table2[[#This Row],[AWAL]])</f>
        <v/>
      </c>
      <c r="J941" s="13" t="str">
        <f>IF(Table2[[#This Row],[M2A]]="","",SUM(Table2[[#This Row],[M2A]]-Table2[[#This Row],[M2B_h]]))</f>
        <v/>
      </c>
      <c r="L941" s="13" t="str">
        <f>IF(Table2[[#This Row],[M3A]]="","",SUM(Table2[[#This Row],[M3A]]-Table2[[#This Row],[M3B_h]]))</f>
        <v/>
      </c>
      <c r="N941" s="13" t="str">
        <f>IF(Table2[[#This Row],[M4A]]="","",SUM(Table2[[#This Row],[M4A]]-Table2[[#This Row],[M4B_h]]))</f>
        <v/>
      </c>
      <c r="O941" s="15"/>
      <c r="P941" s="15" t="str">
        <f>IF(Table2[[#This Row],[M5A]]="","",SUM(Table2[[#This Row],[M5A]]-Table2[[#This Row],[M5B_h]]))</f>
        <v/>
      </c>
      <c r="Q941" s="15">
        <f>SUM(Table2[[#This Row],[AWAL]],Table2[[#This Row],[M1B]])</f>
        <v>0</v>
      </c>
      <c r="R941" s="15">
        <f>SUM(Table2[[#This Row],[M2B]],Table2[[#This Row],[M2B_h]])</f>
        <v>0</v>
      </c>
      <c r="S941" s="15">
        <f>SUM(Table2[[#This Row],[M3B]],Table2[[#This Row],[M3B_h]])</f>
        <v>0</v>
      </c>
      <c r="T941" s="15">
        <f>SUM(Table2[[#This Row],[M4B]],Table2[[#This Row],[M4B_h]])</f>
        <v>0</v>
      </c>
    </row>
    <row r="942" spans="1:20">
      <c r="A942" s="73">
        <f>IF(Table2[[#This Row],[TT]]&lt;1,"",COUNT($A$2:$A941)+1)</f>
        <v>735</v>
      </c>
      <c r="B942" s="73" t="str">
        <f>LOWER(SUBSTITUTE(SUBSTITUTE(SUBSTITUTE(SUBSTITUTE(SUBSTITUTE(SUBSTITUTE(SUBSTITUTE(SUBSTITUTE(Table2[[#This Row],[NAMA BARANG]]," ",""),"""",""),"-",""),"/",""),"(",""),")",""),"&amp;",""),",",""))</f>
        <v>dispenserkenjoy25</v>
      </c>
      <c r="C942" s="74" t="s">
        <v>887</v>
      </c>
      <c r="D942" s="75">
        <v>21</v>
      </c>
      <c r="E942" s="76">
        <v>175</v>
      </c>
      <c r="F942" s="85">
        <f>IF(Table2[[#This Row],[M5B]]="",Table2[[#This Row],[M5B_h]],SUM(Table2[[#This Row],[M5B_h]],Table2[[#This Row],[M5B]]))</f>
        <v>16</v>
      </c>
      <c r="G942" s="78">
        <v>19</v>
      </c>
      <c r="H942" s="77">
        <f>IF(Table2[[#This Row],[M1A]]="","",Table2[[#This Row],[M1A]]-Table2[[#This Row],[AWAL]])</f>
        <v>-2</v>
      </c>
      <c r="I942" s="78">
        <v>17</v>
      </c>
      <c r="J942" s="77">
        <f>IF(Table2[[#This Row],[M2A]]="","",SUM(Table2[[#This Row],[M2A]]-Table2[[#This Row],[M2B_h]]))</f>
        <v>-2</v>
      </c>
      <c r="K942" s="78"/>
      <c r="L942" s="77" t="str">
        <f>IF(Table2[[#This Row],[M3A]]="","",SUM(Table2[[#This Row],[M3A]]-Table2[[#This Row],[M3B_h]]))</f>
        <v/>
      </c>
      <c r="M942" s="78">
        <v>16</v>
      </c>
      <c r="N942" s="77">
        <f>IF(Table2[[#This Row],[M4A]]="","",SUM(Table2[[#This Row],[M4A]]-Table2[[#This Row],[M4B_h]]))</f>
        <v>-1</v>
      </c>
      <c r="O942" s="15"/>
      <c r="P942" s="15" t="str">
        <f>IF(Table2[[#This Row],[M5A]]="","",SUM(Table2[[#This Row],[M5A]]-Table2[[#This Row],[M5B_h]]))</f>
        <v/>
      </c>
      <c r="Q942" s="15">
        <f>SUM(Table2[[#This Row],[AWAL]],Table2[[#This Row],[M1B]])</f>
        <v>19</v>
      </c>
      <c r="R942" s="15">
        <f>SUM(Table2[[#This Row],[M2B]],Table2[[#This Row],[M2B_h]])</f>
        <v>17</v>
      </c>
      <c r="S942" s="15">
        <f>SUM(Table2[[#This Row],[M3B]],Table2[[#This Row],[M3B_h]])</f>
        <v>17</v>
      </c>
      <c r="T942" s="15">
        <f>SUM(Table2[[#This Row],[M4B]],Table2[[#This Row],[M4B_h]])</f>
        <v>16</v>
      </c>
    </row>
    <row r="943" spans="1:20">
      <c r="A943" s="14" t="str">
        <f>IF(Table2[[#This Row],[TT]]&lt;1,"",COUNT($A$2:$A942)+1)</f>
        <v/>
      </c>
      <c r="B943" s="14" t="str">
        <f>LOWER(SUBSTITUTE(SUBSTITUTE(SUBSTITUTE(SUBSTITUTE(SUBSTITUTE(SUBSTITUTE(SUBSTITUTE(SUBSTITUTE(Table2[[#This Row],[NAMA BARANG]]," ",""),"""",""),"-",""),"/",""),"(",""),")",""),"&amp;",""),",",""))</f>
        <v>dispenserkenjoy50</v>
      </c>
      <c r="C943" s="17" t="s">
        <v>2445</v>
      </c>
      <c r="D943" s="19">
        <v>2</v>
      </c>
      <c r="E943" s="29" t="s">
        <v>2694</v>
      </c>
      <c r="F943" s="80">
        <f>IF(Table2[[#This Row],[M5B]]="",Table2[[#This Row],[M5B_h]],SUM(Table2[[#This Row],[M5B_h]],Table2[[#This Row],[M5B]]))</f>
        <v>0</v>
      </c>
      <c r="G943" s="13">
        <v>1</v>
      </c>
      <c r="H943" s="15">
        <f>IF(Table2[[#This Row],[M1A]]="","",Table2[[#This Row],[M1A]]-Table2[[#This Row],[AWAL]])</f>
        <v>-1</v>
      </c>
      <c r="J943" s="15" t="str">
        <f>IF(Table2[[#This Row],[M2A]]="","",SUM(Table2[[#This Row],[M2A]]-Table2[[#This Row],[M2B_h]]))</f>
        <v/>
      </c>
      <c r="L943" s="15" t="str">
        <f>IF(Table2[[#This Row],[M3A]]="","",SUM(Table2[[#This Row],[M3A]]-Table2[[#This Row],[M3B_h]]))</f>
        <v/>
      </c>
      <c r="M943" s="13">
        <v>0</v>
      </c>
      <c r="N943" s="15">
        <f>IF(Table2[[#This Row],[M4A]]="","",SUM(Table2[[#This Row],[M4A]]-Table2[[#This Row],[M4B_h]]))</f>
        <v>-1</v>
      </c>
      <c r="O943" s="15"/>
      <c r="P943" s="15" t="str">
        <f>IF(Table2[[#This Row],[M5A]]="","",SUM(Table2[[#This Row],[M5A]]-Table2[[#This Row],[M5B_h]]))</f>
        <v/>
      </c>
      <c r="Q943" s="15">
        <f>SUM(Table2[[#This Row],[AWAL]],Table2[[#This Row],[M1B]])</f>
        <v>1</v>
      </c>
      <c r="R943" s="15">
        <f>SUM(Table2[[#This Row],[M2B]],Table2[[#This Row],[M2B_h]])</f>
        <v>1</v>
      </c>
      <c r="S943" s="15">
        <f>SUM(Table2[[#This Row],[M3B]],Table2[[#This Row],[M3B_h]])</f>
        <v>1</v>
      </c>
      <c r="T943" s="15">
        <f>SUM(Table2[[#This Row],[M4B]],Table2[[#This Row],[M4B_h]])</f>
        <v>0</v>
      </c>
    </row>
    <row r="944" spans="1:20">
      <c r="A944" s="12">
        <f>IF(Table2[[#This Row],[TT]]&lt;1,"",COUNT($A$2:$A943)+1)</f>
        <v>736</v>
      </c>
      <c r="B944" s="12" t="str">
        <f>LOWER(SUBSTITUTE(SUBSTITUTE(SUBSTITUTE(SUBSTITUTE(SUBSTITUTE(SUBSTITUTE(SUBSTITUTE(SUBSTITUTE(Table2[[#This Row],[NAMA BARANG]]," ",""),"""",""),"-",""),"/",""),"(",""),")",""),"&amp;",""),",",""))</f>
        <v>dispenserkeongvt216</v>
      </c>
      <c r="C944" s="18" t="s">
        <v>888</v>
      </c>
      <c r="D944" s="19">
        <v>35</v>
      </c>
      <c r="E944" s="19" t="s">
        <v>46</v>
      </c>
      <c r="F944" s="80">
        <f>IF(Table2[[#This Row],[M5B]]="",Table2[[#This Row],[M5B_h]],SUM(Table2[[#This Row],[M5B_h]],Table2[[#This Row],[M5B]]))</f>
        <v>35</v>
      </c>
      <c r="H944" s="13" t="str">
        <f>IF(Table2[[#This Row],[M1A]]="","",Table2[[#This Row],[M1A]]-Table2[[#This Row],[AWAL]])</f>
        <v/>
      </c>
      <c r="J944" s="13" t="str">
        <f>IF(Table2[[#This Row],[M2A]]="","",SUM(Table2[[#This Row],[M2A]]-Table2[[#This Row],[M2B_h]]))</f>
        <v/>
      </c>
      <c r="L944" s="13" t="str">
        <f>IF(Table2[[#This Row],[M3A]]="","",SUM(Table2[[#This Row],[M3A]]-Table2[[#This Row],[M3B_h]]))</f>
        <v/>
      </c>
      <c r="N944" s="13" t="str">
        <f>IF(Table2[[#This Row],[M4A]]="","",SUM(Table2[[#This Row],[M4A]]-Table2[[#This Row],[M4B_h]]))</f>
        <v/>
      </c>
      <c r="O944" s="15"/>
      <c r="P944" s="15" t="str">
        <f>IF(Table2[[#This Row],[M5A]]="","",SUM(Table2[[#This Row],[M5A]]-Table2[[#This Row],[M5B_h]]))</f>
        <v/>
      </c>
      <c r="Q944" s="15">
        <f>SUM(Table2[[#This Row],[AWAL]],Table2[[#This Row],[M1B]])</f>
        <v>35</v>
      </c>
      <c r="R944" s="15">
        <f>SUM(Table2[[#This Row],[M2B]],Table2[[#This Row],[M2B_h]])</f>
        <v>35</v>
      </c>
      <c r="S944" s="15">
        <f>SUM(Table2[[#This Row],[M3B]],Table2[[#This Row],[M3B_h]])</f>
        <v>35</v>
      </c>
      <c r="T944" s="15">
        <f>SUM(Table2[[#This Row],[M4B]],Table2[[#This Row],[M4B_h]])</f>
        <v>35</v>
      </c>
    </row>
    <row r="945" spans="1:20">
      <c r="A945" s="46" t="str">
        <f>IF(Table2[[#This Row],[TT]]&lt;1,"",COUNT($A$2:$A944)+1)</f>
        <v/>
      </c>
      <c r="B945" s="46" t="str">
        <f>LOWER(SUBSTITUTE(SUBSTITUTE(SUBSTITUTE(SUBSTITUTE(SUBSTITUTE(SUBSTITUTE(SUBSTITUTE(SUBSTITUTE(Table2[[#This Row],[NAMA BARANG]]," ",""),"""",""),"-",""),"/",""),"(",""),")",""),"&amp;",""),",",""))</f>
        <v>dispensermicrotopm700</v>
      </c>
      <c r="C945" s="47" t="s">
        <v>3100</v>
      </c>
      <c r="D945" s="48"/>
      <c r="E945" s="63" t="s">
        <v>2621</v>
      </c>
      <c r="F945" s="82">
        <f>IF(Table2[[#This Row],[M5B]]="",Table2[[#This Row],[M5B_h]],SUM(Table2[[#This Row],[M5B_h]],Table2[[#This Row],[M5B]]))</f>
        <v>0</v>
      </c>
      <c r="G945" s="49"/>
      <c r="H945" s="64" t="str">
        <f>IF(Table2[[#This Row],[M1A]]="","",Table2[[#This Row],[M1A]]-Table2[[#This Row],[AWAL]])</f>
        <v/>
      </c>
      <c r="I945" s="49"/>
      <c r="J945" s="64" t="str">
        <f>IF(Table2[[#This Row],[M2A]]="","",SUM(Table2[[#This Row],[M2A]]-Table2[[#This Row],[M2B_h]]))</f>
        <v/>
      </c>
      <c r="K945" s="49"/>
      <c r="L945" s="64" t="str">
        <f>IF(Table2[[#This Row],[M3A]]="","",SUM(Table2[[#This Row],[M3A]]-Table2[[#This Row],[M3B_h]]))</f>
        <v/>
      </c>
      <c r="M945" s="49"/>
      <c r="N945" s="64" t="str">
        <f>IF(Table2[[#This Row],[M4A]]="","",SUM(Table2[[#This Row],[M4A]]-Table2[[#This Row],[M4B_h]]))</f>
        <v/>
      </c>
      <c r="O945" s="15"/>
      <c r="P945" s="15" t="str">
        <f>IF(Table2[[#This Row],[M5A]]="","",SUM(Table2[[#This Row],[M5A]]-Table2[[#This Row],[M5B_h]]))</f>
        <v/>
      </c>
      <c r="Q945" s="15">
        <f>SUM(Table2[[#This Row],[AWAL]],Table2[[#This Row],[M1B]])</f>
        <v>0</v>
      </c>
      <c r="R945" s="15">
        <f>SUM(Table2[[#This Row],[M2B]],Table2[[#This Row],[M2B_h]])</f>
        <v>0</v>
      </c>
      <c r="S945" s="15">
        <f>SUM(Table2[[#This Row],[M3B]],Table2[[#This Row],[M3B_h]])</f>
        <v>0</v>
      </c>
      <c r="T945" s="15">
        <f>SUM(Table2[[#This Row],[M4B]],Table2[[#This Row],[M4B_h]])</f>
        <v>0</v>
      </c>
    </row>
    <row r="946" spans="1:20">
      <c r="A946" s="12">
        <f>IF(Table2[[#This Row],[TT]]&lt;1,"",COUNT($A$2:$A945)+1)</f>
        <v>737</v>
      </c>
      <c r="B946" s="12" t="str">
        <f>LOWER(SUBSTITUTE(SUBSTITUTE(SUBSTITUTE(SUBSTITUTE(SUBSTITUTE(SUBSTITUTE(SUBSTITUTE(SUBSTITUTE(Table2[[#This Row],[NAMA BARANG]]," ",""),"""",""),"-",""),"/",""),"(",""),")",""),"&amp;",""),",",""))</f>
        <v>dispensermini+refill20st</v>
      </c>
      <c r="C946" s="18" t="s">
        <v>889</v>
      </c>
      <c r="D946" s="19">
        <v>5</v>
      </c>
      <c r="E946" s="19" t="s">
        <v>890</v>
      </c>
      <c r="F946" s="80">
        <f>IF(Table2[[#This Row],[M5B]]="",Table2[[#This Row],[M5B_h]],SUM(Table2[[#This Row],[M5B_h]],Table2[[#This Row],[M5B]]))</f>
        <v>5</v>
      </c>
      <c r="H946" s="13" t="str">
        <f>IF(Table2[[#This Row],[M1A]]="","",Table2[[#This Row],[M1A]]-Table2[[#This Row],[AWAL]])</f>
        <v/>
      </c>
      <c r="J946" s="13" t="str">
        <f>IF(Table2[[#This Row],[M2A]]="","",SUM(Table2[[#This Row],[M2A]]-Table2[[#This Row],[M2B_h]]))</f>
        <v/>
      </c>
      <c r="L946" s="13" t="str">
        <f>IF(Table2[[#This Row],[M3A]]="","",SUM(Table2[[#This Row],[M3A]]-Table2[[#This Row],[M3B_h]]))</f>
        <v/>
      </c>
      <c r="N946" s="13" t="str">
        <f>IF(Table2[[#This Row],[M4A]]="","",SUM(Table2[[#This Row],[M4A]]-Table2[[#This Row],[M4B_h]]))</f>
        <v/>
      </c>
      <c r="O946" s="15"/>
      <c r="P946" s="15" t="str">
        <f>IF(Table2[[#This Row],[M5A]]="","",SUM(Table2[[#This Row],[M5A]]-Table2[[#This Row],[M5B_h]]))</f>
        <v/>
      </c>
      <c r="Q946" s="15">
        <f>SUM(Table2[[#This Row],[AWAL]],Table2[[#This Row],[M1B]])</f>
        <v>5</v>
      </c>
      <c r="R946" s="15">
        <f>SUM(Table2[[#This Row],[M2B]],Table2[[#This Row],[M2B_h]])</f>
        <v>5</v>
      </c>
      <c r="S946" s="15">
        <f>SUM(Table2[[#This Row],[M3B]],Table2[[#This Row],[M3B_h]])</f>
        <v>5</v>
      </c>
      <c r="T946" s="15">
        <f>SUM(Table2[[#This Row],[M4B]],Table2[[#This Row],[M4B_h]])</f>
        <v>5</v>
      </c>
    </row>
    <row r="947" spans="1:20">
      <c r="A947" s="12">
        <f>IF(Table2[[#This Row],[TT]]&lt;1,"",COUNT($A$2:$A946)+1)</f>
        <v>738</v>
      </c>
      <c r="B947" s="12" t="str">
        <f>LOWER(SUBSTITUTE(SUBSTITUTE(SUBSTITUTE(SUBSTITUTE(SUBSTITUTE(SUBSTITUTE(SUBSTITUTE(SUBSTITUTE(Table2[[#This Row],[NAMA BARANG]]," ",""),"""",""),"-",""),"/",""),"(",""),")",""),"&amp;",""),",",""))</f>
        <v>dispenserplakbandbesia806moshi</v>
      </c>
      <c r="C947" s="18" t="s">
        <v>891</v>
      </c>
      <c r="D947" s="19">
        <v>23</v>
      </c>
      <c r="E947" s="19">
        <v>100</v>
      </c>
      <c r="F947" s="80">
        <f>IF(Table2[[#This Row],[M5B]]="",Table2[[#This Row],[M5B_h]],SUM(Table2[[#This Row],[M5B_h]],Table2[[#This Row],[M5B]]))</f>
        <v>23</v>
      </c>
      <c r="H947" s="13" t="str">
        <f>IF(Table2[[#This Row],[M1A]]="","",Table2[[#This Row],[M1A]]-Table2[[#This Row],[AWAL]])</f>
        <v/>
      </c>
      <c r="J947" s="13" t="str">
        <f>IF(Table2[[#This Row],[M2A]]="","",SUM(Table2[[#This Row],[M2A]]-Table2[[#This Row],[M2B_h]]))</f>
        <v/>
      </c>
      <c r="L947" s="13" t="str">
        <f>IF(Table2[[#This Row],[M3A]]="","",SUM(Table2[[#This Row],[M3A]]-Table2[[#This Row],[M3B_h]]))</f>
        <v/>
      </c>
      <c r="N947" s="13" t="str">
        <f>IF(Table2[[#This Row],[M4A]]="","",SUM(Table2[[#This Row],[M4A]]-Table2[[#This Row],[M4B_h]]))</f>
        <v/>
      </c>
      <c r="O947" s="15"/>
      <c r="P947" s="15" t="str">
        <f>IF(Table2[[#This Row],[M5A]]="","",SUM(Table2[[#This Row],[M5A]]-Table2[[#This Row],[M5B_h]]))</f>
        <v/>
      </c>
      <c r="Q947" s="15">
        <f>SUM(Table2[[#This Row],[AWAL]],Table2[[#This Row],[M1B]])</f>
        <v>23</v>
      </c>
      <c r="R947" s="15">
        <f>SUM(Table2[[#This Row],[M2B]],Table2[[#This Row],[M2B_h]])</f>
        <v>23</v>
      </c>
      <c r="S947" s="15">
        <f>SUM(Table2[[#This Row],[M3B]],Table2[[#This Row],[M3B_h]])</f>
        <v>23</v>
      </c>
      <c r="T947" s="15">
        <f>SUM(Table2[[#This Row],[M4B]],Table2[[#This Row],[M4B_h]])</f>
        <v>23</v>
      </c>
    </row>
    <row r="948" spans="1:20">
      <c r="A948" s="12">
        <f>IF(Table2[[#This Row],[TT]]&lt;1,"",COUNT($A$2:$A947)+1)</f>
        <v>739</v>
      </c>
      <c r="B948" s="12" t="str">
        <f>LOWER(SUBSTITUTE(SUBSTITUTE(SUBSTITUTE(SUBSTITUTE(SUBSTITUTE(SUBSTITUTE(SUBSTITUTE(SUBSTITUTE(Table2[[#This Row],[NAMA BARANG]]," ",""),"""",""),"-",""),"/",""),"(",""),")",""),"&amp;",""),",",""))</f>
        <v>dispenserplakbandplastika805moshi</v>
      </c>
      <c r="C948" s="18" t="s">
        <v>892</v>
      </c>
      <c r="D948" s="19">
        <v>13</v>
      </c>
      <c r="E948" s="19" t="s">
        <v>103</v>
      </c>
      <c r="F948" s="80">
        <f>IF(Table2[[#This Row],[M5B]]="",Table2[[#This Row],[M5B_h]],SUM(Table2[[#This Row],[M5B_h]],Table2[[#This Row],[M5B]]))</f>
        <v>13</v>
      </c>
      <c r="H948" s="13" t="str">
        <f>IF(Table2[[#This Row],[M1A]]="","",Table2[[#This Row],[M1A]]-Table2[[#This Row],[AWAL]])</f>
        <v/>
      </c>
      <c r="J948" s="13" t="str">
        <f>IF(Table2[[#This Row],[M2A]]="","",SUM(Table2[[#This Row],[M2A]]-Table2[[#This Row],[M2B_h]]))</f>
        <v/>
      </c>
      <c r="L948" s="13" t="str">
        <f>IF(Table2[[#This Row],[M3A]]="","",SUM(Table2[[#This Row],[M3A]]-Table2[[#This Row],[M3B_h]]))</f>
        <v/>
      </c>
      <c r="N948" s="13" t="str">
        <f>IF(Table2[[#This Row],[M4A]]="","",SUM(Table2[[#This Row],[M4A]]-Table2[[#This Row],[M4B_h]]))</f>
        <v/>
      </c>
      <c r="O948" s="15"/>
      <c r="P948" s="15" t="str">
        <f>IF(Table2[[#This Row],[M5A]]="","",SUM(Table2[[#This Row],[M5A]]-Table2[[#This Row],[M5B_h]]))</f>
        <v/>
      </c>
      <c r="Q948" s="15">
        <f>SUM(Table2[[#This Row],[AWAL]],Table2[[#This Row],[M1B]])</f>
        <v>13</v>
      </c>
      <c r="R948" s="15">
        <f>SUM(Table2[[#This Row],[M2B]],Table2[[#This Row],[M2B_h]])</f>
        <v>13</v>
      </c>
      <c r="S948" s="15">
        <f>SUM(Table2[[#This Row],[M3B]],Table2[[#This Row],[M3B_h]])</f>
        <v>13</v>
      </c>
      <c r="T948" s="15">
        <f>SUM(Table2[[#This Row],[M4B]],Table2[[#This Row],[M4B_h]])</f>
        <v>13</v>
      </c>
    </row>
    <row r="949" spans="1:20">
      <c r="A949" s="12">
        <f>IF(Table2[[#This Row],[TT]]&lt;1,"",COUNT($A$2:$A948)+1)</f>
        <v>740</v>
      </c>
      <c r="B949" s="12" t="str">
        <f>LOWER(SUBSTITUTE(SUBSTITUTE(SUBSTITUTE(SUBSTITUTE(SUBSTITUTE(SUBSTITUTE(SUBSTITUTE(SUBSTITUTE(Table2[[#This Row],[NAMA BARANG]]," ",""),"""",""),"-",""),"/",""),"(",""),")",""),"&amp;",""),",",""))</f>
        <v>dispenserpolarmn305f</v>
      </c>
      <c r="C949" s="18" t="s">
        <v>893</v>
      </c>
      <c r="D949" s="19">
        <v>1</v>
      </c>
      <c r="E949" s="19" t="s">
        <v>77</v>
      </c>
      <c r="F949" s="80">
        <f>IF(Table2[[#This Row],[M5B]]="",Table2[[#This Row],[M5B_h]],SUM(Table2[[#This Row],[M5B_h]],Table2[[#This Row],[M5B]]))</f>
        <v>1</v>
      </c>
      <c r="H949" s="13" t="str">
        <f>IF(Table2[[#This Row],[M1A]]="","",Table2[[#This Row],[M1A]]-Table2[[#This Row],[AWAL]])</f>
        <v/>
      </c>
      <c r="J949" s="13" t="str">
        <f>IF(Table2[[#This Row],[M2A]]="","",SUM(Table2[[#This Row],[M2A]]-Table2[[#This Row],[M2B_h]]))</f>
        <v/>
      </c>
      <c r="L949" s="13" t="str">
        <f>IF(Table2[[#This Row],[M3A]]="","",SUM(Table2[[#This Row],[M3A]]-Table2[[#This Row],[M3B_h]]))</f>
        <v/>
      </c>
      <c r="N949" s="13" t="str">
        <f>IF(Table2[[#This Row],[M4A]]="","",SUM(Table2[[#This Row],[M4A]]-Table2[[#This Row],[M4B_h]]))</f>
        <v/>
      </c>
      <c r="O949" s="15"/>
      <c r="P949" s="15" t="str">
        <f>IF(Table2[[#This Row],[M5A]]="","",SUM(Table2[[#This Row],[M5A]]-Table2[[#This Row],[M5B_h]]))</f>
        <v/>
      </c>
      <c r="Q949" s="15">
        <f>SUM(Table2[[#This Row],[AWAL]],Table2[[#This Row],[M1B]])</f>
        <v>1</v>
      </c>
      <c r="R949" s="15">
        <f>SUM(Table2[[#This Row],[M2B]],Table2[[#This Row],[M2B_h]])</f>
        <v>1</v>
      </c>
      <c r="S949" s="15">
        <f>SUM(Table2[[#This Row],[M3B]],Table2[[#This Row],[M3B_h]])</f>
        <v>1</v>
      </c>
      <c r="T949" s="15">
        <f>SUM(Table2[[#This Row],[M4B]],Table2[[#This Row],[M4B_h]])</f>
        <v>1</v>
      </c>
    </row>
    <row r="950" spans="1:20">
      <c r="A950" s="12" t="str">
        <f>IF(Table2[[#This Row],[TT]]&lt;1,"",COUNT($A$2:$A949)+1)</f>
        <v/>
      </c>
      <c r="B950" s="12" t="str">
        <f>LOWER(SUBSTITUTE(SUBSTITUTE(SUBSTITUTE(SUBSTITUTE(SUBSTITUTE(SUBSTITUTE(SUBSTITUTE(SUBSTITUTE(Table2[[#This Row],[NAMA BARANG]]," ",""),"""",""),"-",""),"/",""),"(",""),")",""),"&amp;",""),",",""))</f>
        <v>dispensersrm2066faktur</v>
      </c>
      <c r="C950" s="18" t="s">
        <v>894</v>
      </c>
      <c r="D950" s="19"/>
      <c r="E950" s="19" t="s">
        <v>45</v>
      </c>
      <c r="F950" s="80">
        <f>IF(Table2[[#This Row],[M5B]]="",Table2[[#This Row],[M5B_h]],SUM(Table2[[#This Row],[M5B_h]],Table2[[#This Row],[M5B]]))</f>
        <v>0</v>
      </c>
      <c r="H950" s="13" t="str">
        <f>IF(Table2[[#This Row],[M1A]]="","",Table2[[#This Row],[M1A]]-Table2[[#This Row],[AWAL]])</f>
        <v/>
      </c>
      <c r="J950" s="13" t="str">
        <f>IF(Table2[[#This Row],[M2A]]="","",SUM(Table2[[#This Row],[M2A]]-Table2[[#This Row],[M2B_h]]))</f>
        <v/>
      </c>
      <c r="L950" s="13" t="str">
        <f>IF(Table2[[#This Row],[M3A]]="","",SUM(Table2[[#This Row],[M3A]]-Table2[[#This Row],[M3B_h]]))</f>
        <v/>
      </c>
      <c r="N950" s="13" t="str">
        <f>IF(Table2[[#This Row],[M4A]]="","",SUM(Table2[[#This Row],[M4A]]-Table2[[#This Row],[M4B_h]]))</f>
        <v/>
      </c>
      <c r="O950" s="15"/>
      <c r="P950" s="15" t="str">
        <f>IF(Table2[[#This Row],[M5A]]="","",SUM(Table2[[#This Row],[M5A]]-Table2[[#This Row],[M5B_h]]))</f>
        <v/>
      </c>
      <c r="Q950" s="15">
        <f>SUM(Table2[[#This Row],[AWAL]],Table2[[#This Row],[M1B]])</f>
        <v>0</v>
      </c>
      <c r="R950" s="15">
        <f>SUM(Table2[[#This Row],[M2B]],Table2[[#This Row],[M2B_h]])</f>
        <v>0</v>
      </c>
      <c r="S950" s="15">
        <f>SUM(Table2[[#This Row],[M3B]],Table2[[#This Row],[M3B_h]])</f>
        <v>0</v>
      </c>
      <c r="T950" s="15">
        <f>SUM(Table2[[#This Row],[M4B]],Table2[[#This Row],[M4B_h]])</f>
        <v>0</v>
      </c>
    </row>
    <row r="951" spans="1:20">
      <c r="A951" s="12">
        <f>IF(Table2[[#This Row],[TT]]&lt;1,"",COUNT($A$2:$A950)+1)</f>
        <v>741</v>
      </c>
      <c r="B951" s="12" t="str">
        <f>LOWER(SUBSTITUTE(SUBSTITUTE(SUBSTITUTE(SUBSTITUTE(SUBSTITUTE(SUBSTITUTE(SUBSTITUTE(SUBSTITUTE(Table2[[#This Row],[NAMA BARANG]]," ",""),"""",""),"-",""),"/",""),"(",""),")",""),"&amp;",""),",",""))</f>
        <v>dispensersy901397013harrypotter</v>
      </c>
      <c r="C951" s="18" t="s">
        <v>895</v>
      </c>
      <c r="D951" s="19">
        <v>14</v>
      </c>
      <c r="E951" s="19" t="s">
        <v>274</v>
      </c>
      <c r="F951" s="80">
        <f>IF(Table2[[#This Row],[M5B]]="",Table2[[#This Row],[M5B_h]],SUM(Table2[[#This Row],[M5B_h]],Table2[[#This Row],[M5B]]))</f>
        <v>14</v>
      </c>
      <c r="H951" s="13" t="str">
        <f>IF(Table2[[#This Row],[M1A]]="","",Table2[[#This Row],[M1A]]-Table2[[#This Row],[AWAL]])</f>
        <v/>
      </c>
      <c r="J951" s="13" t="str">
        <f>IF(Table2[[#This Row],[M2A]]="","",SUM(Table2[[#This Row],[M2A]]-Table2[[#This Row],[M2B_h]]))</f>
        <v/>
      </c>
      <c r="L951" s="13" t="str">
        <f>IF(Table2[[#This Row],[M3A]]="","",SUM(Table2[[#This Row],[M3A]]-Table2[[#This Row],[M3B_h]]))</f>
        <v/>
      </c>
      <c r="N951" s="13" t="str">
        <f>IF(Table2[[#This Row],[M4A]]="","",SUM(Table2[[#This Row],[M4A]]-Table2[[#This Row],[M4B_h]]))</f>
        <v/>
      </c>
      <c r="O951" s="15"/>
      <c r="P951" s="15" t="str">
        <f>IF(Table2[[#This Row],[M5A]]="","",SUM(Table2[[#This Row],[M5A]]-Table2[[#This Row],[M5B_h]]))</f>
        <v/>
      </c>
      <c r="Q951" s="15">
        <f>SUM(Table2[[#This Row],[AWAL]],Table2[[#This Row],[M1B]])</f>
        <v>14</v>
      </c>
      <c r="R951" s="15">
        <f>SUM(Table2[[#This Row],[M2B]],Table2[[#This Row],[M2B_h]])</f>
        <v>14</v>
      </c>
      <c r="S951" s="15">
        <f>SUM(Table2[[#This Row],[M3B]],Table2[[#This Row],[M3B_h]])</f>
        <v>14</v>
      </c>
      <c r="T951" s="15">
        <f>SUM(Table2[[#This Row],[M4B]],Table2[[#This Row],[M4B_h]])</f>
        <v>14</v>
      </c>
    </row>
    <row r="952" spans="1:20">
      <c r="A952" s="12">
        <f>IF(Table2[[#This Row],[TT]]&lt;1,"",COUNT($A$2:$A951)+1)</f>
        <v>742</v>
      </c>
      <c r="B952" s="12" t="str">
        <f>LOWER(SUBSTITUTE(SUBSTITUTE(SUBSTITUTE(SUBSTITUTE(SUBSTITUTE(SUBSTITUTE(SUBSTITUTE(SUBSTITUTE(Table2[[#This Row],[NAMA BARANG]]," ",""),"""",""),"-",""),"/",""),"(",""),")",""),"&amp;",""),",",""))</f>
        <v>dispensertapetz52048</v>
      </c>
      <c r="C952" s="18" t="s">
        <v>896</v>
      </c>
      <c r="D952" s="19">
        <v>5</v>
      </c>
      <c r="E952" s="19">
        <v>72</v>
      </c>
      <c r="F952" s="80">
        <f>IF(Table2[[#This Row],[M5B]]="",Table2[[#This Row],[M5B_h]],SUM(Table2[[#This Row],[M5B_h]],Table2[[#This Row],[M5B]]))</f>
        <v>5</v>
      </c>
      <c r="H952" s="13" t="str">
        <f>IF(Table2[[#This Row],[M1A]]="","",Table2[[#This Row],[M1A]]-Table2[[#This Row],[AWAL]])</f>
        <v/>
      </c>
      <c r="J952" s="13" t="str">
        <f>IF(Table2[[#This Row],[M2A]]="","",SUM(Table2[[#This Row],[M2A]]-Table2[[#This Row],[M2B_h]]))</f>
        <v/>
      </c>
      <c r="L952" s="13" t="str">
        <f>IF(Table2[[#This Row],[M3A]]="","",SUM(Table2[[#This Row],[M3A]]-Table2[[#This Row],[M3B_h]]))</f>
        <v/>
      </c>
      <c r="N952" s="13" t="str">
        <f>IF(Table2[[#This Row],[M4A]]="","",SUM(Table2[[#This Row],[M4A]]-Table2[[#This Row],[M4B_h]]))</f>
        <v/>
      </c>
      <c r="O952" s="15"/>
      <c r="P952" s="15" t="str">
        <f>IF(Table2[[#This Row],[M5A]]="","",SUM(Table2[[#This Row],[M5A]]-Table2[[#This Row],[M5B_h]]))</f>
        <v/>
      </c>
      <c r="Q952" s="15">
        <f>SUM(Table2[[#This Row],[AWAL]],Table2[[#This Row],[M1B]])</f>
        <v>5</v>
      </c>
      <c r="R952" s="15">
        <f>SUM(Table2[[#This Row],[M2B]],Table2[[#This Row],[M2B_h]])</f>
        <v>5</v>
      </c>
      <c r="S952" s="15">
        <f>SUM(Table2[[#This Row],[M3B]],Table2[[#This Row],[M3B_h]])</f>
        <v>5</v>
      </c>
      <c r="T952" s="15">
        <f>SUM(Table2[[#This Row],[M4B]],Table2[[#This Row],[M4B_h]])</f>
        <v>5</v>
      </c>
    </row>
    <row r="953" spans="1:20">
      <c r="A953" s="12">
        <f>IF(Table2[[#This Row],[TT]]&lt;1,"",COUNT($A$2:$A952)+1)</f>
        <v>743</v>
      </c>
      <c r="B953" s="12" t="str">
        <f>LOWER(SUBSTITUTE(SUBSTITUTE(SUBSTITUTE(SUBSTITUTE(SUBSTITUTE(SUBSTITUTE(SUBSTITUTE(SUBSTITUTE(Table2[[#This Row],[NAMA BARANG]]," ",""),"""",""),"-",""),"/",""),"(",""),")",""),"&amp;",""),",",""))</f>
        <v>dispensertf100</v>
      </c>
      <c r="C953" s="18" t="s">
        <v>897</v>
      </c>
      <c r="D953" s="19">
        <v>2</v>
      </c>
      <c r="E953" s="19">
        <v>24</v>
      </c>
      <c r="F953" s="80">
        <f>IF(Table2[[#This Row],[M5B]]="",Table2[[#This Row],[M5B_h]],SUM(Table2[[#This Row],[M5B_h]],Table2[[#This Row],[M5B]]))</f>
        <v>2</v>
      </c>
      <c r="H953" s="13" t="str">
        <f>IF(Table2[[#This Row],[M1A]]="","",Table2[[#This Row],[M1A]]-Table2[[#This Row],[AWAL]])</f>
        <v/>
      </c>
      <c r="J953" s="13" t="str">
        <f>IF(Table2[[#This Row],[M2A]]="","",SUM(Table2[[#This Row],[M2A]]-Table2[[#This Row],[M2B_h]]))</f>
        <v/>
      </c>
      <c r="L953" s="13" t="str">
        <f>IF(Table2[[#This Row],[M3A]]="","",SUM(Table2[[#This Row],[M3A]]-Table2[[#This Row],[M3B_h]]))</f>
        <v/>
      </c>
      <c r="N953" s="13" t="str">
        <f>IF(Table2[[#This Row],[M4A]]="","",SUM(Table2[[#This Row],[M4A]]-Table2[[#This Row],[M4B_h]]))</f>
        <v/>
      </c>
      <c r="O953" s="15"/>
      <c r="P953" s="15" t="str">
        <f>IF(Table2[[#This Row],[M5A]]="","",SUM(Table2[[#This Row],[M5A]]-Table2[[#This Row],[M5B_h]]))</f>
        <v/>
      </c>
      <c r="Q953" s="15">
        <f>SUM(Table2[[#This Row],[AWAL]],Table2[[#This Row],[M1B]])</f>
        <v>2</v>
      </c>
      <c r="R953" s="15">
        <f>SUM(Table2[[#This Row],[M2B]],Table2[[#This Row],[M2B_h]])</f>
        <v>2</v>
      </c>
      <c r="S953" s="15">
        <f>SUM(Table2[[#This Row],[M3B]],Table2[[#This Row],[M3B_h]])</f>
        <v>2</v>
      </c>
      <c r="T953" s="15">
        <f>SUM(Table2[[#This Row],[M4B]],Table2[[#This Row],[M4B_h]])</f>
        <v>2</v>
      </c>
    </row>
    <row r="954" spans="1:20">
      <c r="A954" s="12" t="str">
        <f>IF(Table2[[#This Row],[TT]]&lt;1,"",COUNT($A$2:$A953)+1)</f>
        <v/>
      </c>
      <c r="B954" s="12" t="str">
        <f>LOWER(SUBSTITUTE(SUBSTITUTE(SUBSTITUTE(SUBSTITUTE(SUBSTITUTE(SUBSTITUTE(SUBSTITUTE(SUBSTITUTE(Table2[[#This Row],[NAMA BARANG]]," ",""),"""",""),"-",""),"/",""),"(",""),")",""),"&amp;",""),",",""))</f>
        <v>dispensertopla801</v>
      </c>
      <c r="C954" s="25" t="s">
        <v>2446</v>
      </c>
      <c r="D954" s="26"/>
      <c r="E954" s="26" t="s">
        <v>2542</v>
      </c>
      <c r="F954" s="80">
        <f>IF(Table2[[#This Row],[M5B]]="",Table2[[#This Row],[M5B_h]],SUM(Table2[[#This Row],[M5B_h]],Table2[[#This Row],[M5B]]))</f>
        <v>0</v>
      </c>
      <c r="H954" s="13" t="str">
        <f>IF(Table2[[#This Row],[M1A]]="","",Table2[[#This Row],[M1A]]-Table2[[#This Row],[AWAL]])</f>
        <v/>
      </c>
      <c r="J954" s="13" t="str">
        <f>IF(Table2[[#This Row],[M2A]]="","",SUM(Table2[[#This Row],[M2A]]-Table2[[#This Row],[M2B_h]]))</f>
        <v/>
      </c>
      <c r="L954" s="13" t="str">
        <f>IF(Table2[[#This Row],[M3A]]="","",SUM(Table2[[#This Row],[M3A]]-Table2[[#This Row],[M3B_h]]))</f>
        <v/>
      </c>
      <c r="N954" s="13" t="str">
        <f>IF(Table2[[#This Row],[M4A]]="","",SUM(Table2[[#This Row],[M4A]]-Table2[[#This Row],[M4B_h]]))</f>
        <v/>
      </c>
      <c r="O954" s="15"/>
      <c r="P954" s="15" t="str">
        <f>IF(Table2[[#This Row],[M5A]]="","",SUM(Table2[[#This Row],[M5A]]-Table2[[#This Row],[M5B_h]]))</f>
        <v/>
      </c>
      <c r="Q954" s="15">
        <f>SUM(Table2[[#This Row],[AWAL]],Table2[[#This Row],[M1B]])</f>
        <v>0</v>
      </c>
      <c r="R954" s="15">
        <f>SUM(Table2[[#This Row],[M2B]],Table2[[#This Row],[M2B_h]])</f>
        <v>0</v>
      </c>
      <c r="S954" s="15">
        <f>SUM(Table2[[#This Row],[M3B]],Table2[[#This Row],[M3B_h]])</f>
        <v>0</v>
      </c>
      <c r="T954" s="15">
        <f>SUM(Table2[[#This Row],[M4B]],Table2[[#This Row],[M4B_h]])</f>
        <v>0</v>
      </c>
    </row>
    <row r="955" spans="1:20">
      <c r="A955" s="12" t="str">
        <f>IF(Table2[[#This Row],[TT]]&lt;1,"",COUNT($A$2:$A954)+1)</f>
        <v/>
      </c>
      <c r="B955" s="12" t="str">
        <f>LOWER(SUBSTITUTE(SUBSTITUTE(SUBSTITUTE(SUBSTITUTE(SUBSTITUTE(SUBSTITUTE(SUBSTITUTE(SUBSTITUTE(Table2[[#This Row],[NAMA BARANG]]," ",""),"""",""),"-",""),"/",""),"(",""),")",""),"&amp;",""),",",""))</f>
        <v>dispensertopla805</v>
      </c>
      <c r="C955" s="25" t="s">
        <v>898</v>
      </c>
      <c r="D955" s="26"/>
      <c r="E955" s="26" t="s">
        <v>288</v>
      </c>
      <c r="F955" s="80">
        <f>IF(Table2[[#This Row],[M5B]]="",Table2[[#This Row],[M5B_h]],SUM(Table2[[#This Row],[M5B_h]],Table2[[#This Row],[M5B]]))</f>
        <v>0</v>
      </c>
      <c r="H955" s="13" t="str">
        <f>IF(Table2[[#This Row],[M1A]]="","",Table2[[#This Row],[M1A]]-Table2[[#This Row],[AWAL]])</f>
        <v/>
      </c>
      <c r="J955" s="13" t="str">
        <f>IF(Table2[[#This Row],[M2A]]="","",SUM(Table2[[#This Row],[M2A]]-Table2[[#This Row],[M2B_h]]))</f>
        <v/>
      </c>
      <c r="L955" s="13" t="str">
        <f>IF(Table2[[#This Row],[M3A]]="","",SUM(Table2[[#This Row],[M3A]]-Table2[[#This Row],[M3B_h]]))</f>
        <v/>
      </c>
      <c r="N955" s="13" t="str">
        <f>IF(Table2[[#This Row],[M4A]]="","",SUM(Table2[[#This Row],[M4A]]-Table2[[#This Row],[M4B_h]]))</f>
        <v/>
      </c>
      <c r="O955" s="15"/>
      <c r="P955" s="15" t="str">
        <f>IF(Table2[[#This Row],[M5A]]="","",SUM(Table2[[#This Row],[M5A]]-Table2[[#This Row],[M5B_h]]))</f>
        <v/>
      </c>
      <c r="Q955" s="15">
        <f>SUM(Table2[[#This Row],[AWAL]],Table2[[#This Row],[M1B]])</f>
        <v>0</v>
      </c>
      <c r="R955" s="15">
        <f>SUM(Table2[[#This Row],[M2B]],Table2[[#This Row],[M2B_h]])</f>
        <v>0</v>
      </c>
      <c r="S955" s="15">
        <f>SUM(Table2[[#This Row],[M3B]],Table2[[#This Row],[M3B_h]])</f>
        <v>0</v>
      </c>
      <c r="T955" s="15">
        <f>SUM(Table2[[#This Row],[M4B]],Table2[[#This Row],[M4B_h]])</f>
        <v>0</v>
      </c>
    </row>
    <row r="956" spans="1:20">
      <c r="A956" s="12">
        <f>IF(Table2[[#This Row],[TT]]&lt;1,"",COUNT($A$2:$A955)+1)</f>
        <v>744</v>
      </c>
      <c r="B956" s="12" t="str">
        <f>LOWER(SUBSTITUTE(SUBSTITUTE(SUBSTITUTE(SUBSTITUTE(SUBSTITUTE(SUBSTITUTE(SUBSTITUTE(SUBSTITUTE(Table2[[#This Row],[NAMA BARANG]]," ",""),"""",""),"-",""),"/",""),"(",""),")",""),"&amp;",""),",",""))</f>
        <v>documentbagfilef001</v>
      </c>
      <c r="C956" s="18" t="s">
        <v>899</v>
      </c>
      <c r="D956" s="19">
        <v>3</v>
      </c>
      <c r="E956" s="19" t="s">
        <v>342</v>
      </c>
      <c r="F956" s="80">
        <f>IF(Table2[[#This Row],[M5B]]="",Table2[[#This Row],[M5B_h]],SUM(Table2[[#This Row],[M5B_h]],Table2[[#This Row],[M5B]]))</f>
        <v>3</v>
      </c>
      <c r="H956" s="13" t="str">
        <f>IF(Table2[[#This Row],[M1A]]="","",Table2[[#This Row],[M1A]]-Table2[[#This Row],[AWAL]])</f>
        <v/>
      </c>
      <c r="J956" s="13" t="str">
        <f>IF(Table2[[#This Row],[M2A]]="","",SUM(Table2[[#This Row],[M2A]]-Table2[[#This Row],[M2B_h]]))</f>
        <v/>
      </c>
      <c r="L956" s="13" t="str">
        <f>IF(Table2[[#This Row],[M3A]]="","",SUM(Table2[[#This Row],[M3A]]-Table2[[#This Row],[M3B_h]]))</f>
        <v/>
      </c>
      <c r="N956" s="13" t="str">
        <f>IF(Table2[[#This Row],[M4A]]="","",SUM(Table2[[#This Row],[M4A]]-Table2[[#This Row],[M4B_h]]))</f>
        <v/>
      </c>
      <c r="O956" s="15"/>
      <c r="P956" s="15" t="str">
        <f>IF(Table2[[#This Row],[M5A]]="","",SUM(Table2[[#This Row],[M5A]]-Table2[[#This Row],[M5B_h]]))</f>
        <v/>
      </c>
      <c r="Q956" s="15">
        <f>SUM(Table2[[#This Row],[AWAL]],Table2[[#This Row],[M1B]])</f>
        <v>3</v>
      </c>
      <c r="R956" s="15">
        <f>SUM(Table2[[#This Row],[M2B]],Table2[[#This Row],[M2B_h]])</f>
        <v>3</v>
      </c>
      <c r="S956" s="15">
        <f>SUM(Table2[[#This Row],[M3B]],Table2[[#This Row],[M3B_h]])</f>
        <v>3</v>
      </c>
      <c r="T956" s="15">
        <f>SUM(Table2[[#This Row],[M4B]],Table2[[#This Row],[M4B_h]])</f>
        <v>3</v>
      </c>
    </row>
    <row r="957" spans="1:20">
      <c r="A957" s="12">
        <f>IF(Table2[[#This Row],[TT]]&lt;1,"",COUNT($A$2:$A956)+1)</f>
        <v>745</v>
      </c>
      <c r="B957" s="12" t="str">
        <f>LOWER(SUBSTITUTE(SUBSTITUTE(SUBSTITUTE(SUBSTITUTE(SUBSTITUTE(SUBSTITUTE(SUBSTITUTE(SUBSTITUTE(Table2[[#This Row],[NAMA BARANG]]," ",""),"""",""),"-",""),"/",""),"(",""),")",""),"&amp;",""),",",""))</f>
        <v>dokchp20florecionyoeker</v>
      </c>
      <c r="C957" s="18" t="s">
        <v>900</v>
      </c>
      <c r="D957" s="19">
        <v>12</v>
      </c>
      <c r="E957" s="19" t="s">
        <v>52</v>
      </c>
      <c r="F957" s="80">
        <f>IF(Table2[[#This Row],[M5B]]="",Table2[[#This Row],[M5B_h]],SUM(Table2[[#This Row],[M5B_h]],Table2[[#This Row],[M5B]]))</f>
        <v>12</v>
      </c>
      <c r="H957" s="13" t="str">
        <f>IF(Table2[[#This Row],[M1A]]="","",Table2[[#This Row],[M1A]]-Table2[[#This Row],[AWAL]])</f>
        <v/>
      </c>
      <c r="J957" s="13" t="str">
        <f>IF(Table2[[#This Row],[M2A]]="","",SUM(Table2[[#This Row],[M2A]]-Table2[[#This Row],[M2B_h]]))</f>
        <v/>
      </c>
      <c r="L957" s="13" t="str">
        <f>IF(Table2[[#This Row],[M3A]]="","",SUM(Table2[[#This Row],[M3A]]-Table2[[#This Row],[M3B_h]]))</f>
        <v/>
      </c>
      <c r="N957" s="13" t="str">
        <f>IF(Table2[[#This Row],[M4A]]="","",SUM(Table2[[#This Row],[M4A]]-Table2[[#This Row],[M4B_h]]))</f>
        <v/>
      </c>
      <c r="O957" s="15"/>
      <c r="P957" s="15" t="str">
        <f>IF(Table2[[#This Row],[M5A]]="","",SUM(Table2[[#This Row],[M5A]]-Table2[[#This Row],[M5B_h]]))</f>
        <v/>
      </c>
      <c r="Q957" s="15">
        <f>SUM(Table2[[#This Row],[AWAL]],Table2[[#This Row],[M1B]])</f>
        <v>12</v>
      </c>
      <c r="R957" s="15">
        <f>SUM(Table2[[#This Row],[M2B]],Table2[[#This Row],[M2B_h]])</f>
        <v>12</v>
      </c>
      <c r="S957" s="15">
        <f>SUM(Table2[[#This Row],[M3B]],Table2[[#This Row],[M3B_h]])</f>
        <v>12</v>
      </c>
      <c r="T957" s="15">
        <f>SUM(Table2[[#This Row],[M4B]],Table2[[#This Row],[M4B_h]])</f>
        <v>12</v>
      </c>
    </row>
    <row r="958" spans="1:20">
      <c r="A958" s="12">
        <f>IF(Table2[[#This Row],[TT]]&lt;1,"",COUNT($A$2:$A957)+1)</f>
        <v>746</v>
      </c>
      <c r="B958" s="12" t="str">
        <f>LOWER(SUBSTITUTE(SUBSTITUTE(SUBSTITUTE(SUBSTITUTE(SUBSTITUTE(SUBSTITUTE(SUBSTITUTE(SUBSTITUTE(Table2[[#This Row],[NAMA BARANG]]," ",""),"""",""),"-",""),"/",""),"(",""),")",""),"&amp;",""),",",""))</f>
        <v>dokchp60florecionyoeker</v>
      </c>
      <c r="C958" s="25" t="s">
        <v>901</v>
      </c>
      <c r="D958" s="26">
        <v>10</v>
      </c>
      <c r="E958" s="26" t="s">
        <v>52</v>
      </c>
      <c r="F958" s="80">
        <f>IF(Table2[[#This Row],[M5B]]="",Table2[[#This Row],[M5B_h]],SUM(Table2[[#This Row],[M5B_h]],Table2[[#This Row],[M5B]]))</f>
        <v>10</v>
      </c>
      <c r="H958" s="13" t="str">
        <f>IF(Table2[[#This Row],[M1A]]="","",Table2[[#This Row],[M1A]]-Table2[[#This Row],[AWAL]])</f>
        <v/>
      </c>
      <c r="J958" s="13" t="str">
        <f>IF(Table2[[#This Row],[M2A]]="","",SUM(Table2[[#This Row],[M2A]]-Table2[[#This Row],[M2B_h]]))</f>
        <v/>
      </c>
      <c r="L958" s="13" t="str">
        <f>IF(Table2[[#This Row],[M3A]]="","",SUM(Table2[[#This Row],[M3A]]-Table2[[#This Row],[M3B_h]]))</f>
        <v/>
      </c>
      <c r="N958" s="13" t="str">
        <f>IF(Table2[[#This Row],[M4A]]="","",SUM(Table2[[#This Row],[M4A]]-Table2[[#This Row],[M4B_h]]))</f>
        <v/>
      </c>
      <c r="O958" s="15"/>
      <c r="P958" s="15" t="str">
        <f>IF(Table2[[#This Row],[M5A]]="","",SUM(Table2[[#This Row],[M5A]]-Table2[[#This Row],[M5B_h]]))</f>
        <v/>
      </c>
      <c r="Q958" s="15">
        <f>SUM(Table2[[#This Row],[AWAL]],Table2[[#This Row],[M1B]])</f>
        <v>10</v>
      </c>
      <c r="R958" s="15">
        <f>SUM(Table2[[#This Row],[M2B]],Table2[[#This Row],[M2B_h]])</f>
        <v>10</v>
      </c>
      <c r="S958" s="15">
        <f>SUM(Table2[[#This Row],[M3B]],Table2[[#This Row],[M3B_h]])</f>
        <v>10</v>
      </c>
      <c r="T958" s="15">
        <f>SUM(Table2[[#This Row],[M4B]],Table2[[#This Row],[M4B_h]])</f>
        <v>10</v>
      </c>
    </row>
    <row r="959" spans="1:20">
      <c r="A959" s="12">
        <f>IF(Table2[[#This Row],[TT]]&lt;1,"",COUNT($A$2:$A958)+1)</f>
        <v>747</v>
      </c>
      <c r="B959" s="12" t="str">
        <f>LOWER(SUBSTITUTE(SUBSTITUTE(SUBSTITUTE(SUBSTITUTE(SUBSTITUTE(SUBSTITUTE(SUBSTITUTE(SUBSTITUTE(Table2[[#This Row],[NAMA BARANG]]," ",""),"""",""),"-",""),"/",""),"(",""),")",""),"&amp;",""),",",""))</f>
        <v>dokkeepermicrotopkt340h</v>
      </c>
      <c r="C959" s="18" t="s">
        <v>902</v>
      </c>
      <c r="D959" s="19">
        <v>5</v>
      </c>
      <c r="E959" s="29" t="s">
        <v>284</v>
      </c>
      <c r="F959" s="80">
        <f>IF(Table2[[#This Row],[M5B]]="",Table2[[#This Row],[M5B_h]],SUM(Table2[[#This Row],[M5B_h]],Table2[[#This Row],[M5B]]))</f>
        <v>5</v>
      </c>
      <c r="H959" s="13" t="str">
        <f>IF(Table2[[#This Row],[M1A]]="","",Table2[[#This Row],[M1A]]-Table2[[#This Row],[AWAL]])</f>
        <v/>
      </c>
      <c r="J959" s="13" t="str">
        <f>IF(Table2[[#This Row],[M2A]]="","",SUM(Table2[[#This Row],[M2A]]-Table2[[#This Row],[M2B_h]]))</f>
        <v/>
      </c>
      <c r="L959" s="13" t="str">
        <f>IF(Table2[[#This Row],[M3A]]="","",SUM(Table2[[#This Row],[M3A]]-Table2[[#This Row],[M3B_h]]))</f>
        <v/>
      </c>
      <c r="N959" s="13" t="str">
        <f>IF(Table2[[#This Row],[M4A]]="","",SUM(Table2[[#This Row],[M4A]]-Table2[[#This Row],[M4B_h]]))</f>
        <v/>
      </c>
      <c r="O959" s="15"/>
      <c r="P959" s="15" t="str">
        <f>IF(Table2[[#This Row],[M5A]]="","",SUM(Table2[[#This Row],[M5A]]-Table2[[#This Row],[M5B_h]]))</f>
        <v/>
      </c>
      <c r="Q959" s="15">
        <f>SUM(Table2[[#This Row],[AWAL]],Table2[[#This Row],[M1B]])</f>
        <v>5</v>
      </c>
      <c r="R959" s="15">
        <f>SUM(Table2[[#This Row],[M2B]],Table2[[#This Row],[M2B_h]])</f>
        <v>5</v>
      </c>
      <c r="S959" s="15">
        <f>SUM(Table2[[#This Row],[M3B]],Table2[[#This Row],[M3B_h]])</f>
        <v>5</v>
      </c>
      <c r="T959" s="15">
        <f>SUM(Table2[[#This Row],[M4B]],Table2[[#This Row],[M4B_h]])</f>
        <v>5</v>
      </c>
    </row>
    <row r="960" spans="1:20">
      <c r="A960" s="12" t="str">
        <f>IF(Table2[[#This Row],[TT]]&lt;1,"",COUNT($A$2:$A959)+1)</f>
        <v/>
      </c>
      <c r="B960" s="12" t="str">
        <f>LOWER(SUBSTITUTE(SUBSTITUTE(SUBSTITUTE(SUBSTITUTE(SUBSTITUTE(SUBSTITUTE(SUBSTITUTE(SUBSTITUTE(Table2[[#This Row],[NAMA BARANG]]," ",""),"""",""),"-",""),"/",""),"(",""),")",""),"&amp;",""),",",""))</f>
        <v>dokkeeperoptimabiru</v>
      </c>
      <c r="C960" s="18" t="s">
        <v>2475</v>
      </c>
      <c r="D960" s="19"/>
      <c r="E960" s="19" t="s">
        <v>2695</v>
      </c>
      <c r="F960" s="80">
        <f>IF(Table2[[#This Row],[M5B]]="",Table2[[#This Row],[M5B_h]],SUM(Table2[[#This Row],[M5B_h]],Table2[[#This Row],[M5B]]))</f>
        <v>0</v>
      </c>
      <c r="H960" s="13" t="str">
        <f>IF(Table2[[#This Row],[M1A]]="","",Table2[[#This Row],[M1A]]-Table2[[#This Row],[AWAL]])</f>
        <v/>
      </c>
      <c r="J960" s="13" t="str">
        <f>IF(Table2[[#This Row],[M2A]]="","",SUM(Table2[[#This Row],[M2A]]-Table2[[#This Row],[M2B_h]]))</f>
        <v/>
      </c>
      <c r="L960" s="13" t="str">
        <f>IF(Table2[[#This Row],[M3A]]="","",SUM(Table2[[#This Row],[M3A]]-Table2[[#This Row],[M3B_h]]))</f>
        <v/>
      </c>
      <c r="N960" s="13" t="str">
        <f>IF(Table2[[#This Row],[M4A]]="","",SUM(Table2[[#This Row],[M4A]]-Table2[[#This Row],[M4B_h]]))</f>
        <v/>
      </c>
      <c r="O960" s="15"/>
      <c r="P960" s="15" t="str">
        <f>IF(Table2[[#This Row],[M5A]]="","",SUM(Table2[[#This Row],[M5A]]-Table2[[#This Row],[M5B_h]]))</f>
        <v/>
      </c>
      <c r="Q960" s="15">
        <f>SUM(Table2[[#This Row],[AWAL]],Table2[[#This Row],[M1B]])</f>
        <v>0</v>
      </c>
      <c r="R960" s="15">
        <f>SUM(Table2[[#This Row],[M2B]],Table2[[#This Row],[M2B_h]])</f>
        <v>0</v>
      </c>
      <c r="S960" s="15">
        <f>SUM(Table2[[#This Row],[M3B]],Table2[[#This Row],[M3B_h]])</f>
        <v>0</v>
      </c>
      <c r="T960" s="15">
        <f>SUM(Table2[[#This Row],[M4B]],Table2[[#This Row],[M4B_h]])</f>
        <v>0</v>
      </c>
    </row>
    <row r="961" spans="1:20">
      <c r="A961" s="12" t="str">
        <f>IF(Table2[[#This Row],[TT]]&lt;1,"",COUNT($A$2:$A960)+1)</f>
        <v/>
      </c>
      <c r="B961" s="12" t="str">
        <f>LOWER(SUBSTITUTE(SUBSTITUTE(SUBSTITUTE(SUBSTITUTE(SUBSTITUTE(SUBSTITUTE(SUBSTITUTE(SUBSTITUTE(Table2[[#This Row],[NAMA BARANG]]," ",""),"""",""),"-",""),"/",""),"(",""),")",""),"&amp;",""),",",""))</f>
        <v>dokretdiplomat</v>
      </c>
      <c r="C961" s="18" t="s">
        <v>903</v>
      </c>
      <c r="D961" s="19">
        <v>1</v>
      </c>
      <c r="E961" s="19" t="s">
        <v>904</v>
      </c>
      <c r="F961" s="80">
        <f>IF(Table2[[#This Row],[M5B]]="",Table2[[#This Row],[M5B_h]],SUM(Table2[[#This Row],[M5B_h]],Table2[[#This Row],[M5B]]))</f>
        <v>0</v>
      </c>
      <c r="H961" s="13" t="str">
        <f>IF(Table2[[#This Row],[M1A]]="","",Table2[[#This Row],[M1A]]-Table2[[#This Row],[AWAL]])</f>
        <v/>
      </c>
      <c r="J961" s="13" t="str">
        <f>IF(Table2[[#This Row],[M2A]]="","",SUM(Table2[[#This Row],[M2A]]-Table2[[#This Row],[M2B_h]]))</f>
        <v/>
      </c>
      <c r="K961" s="13">
        <v>0</v>
      </c>
      <c r="L961" s="13">
        <f>IF(Table2[[#This Row],[M3A]]="","",SUM(Table2[[#This Row],[M3A]]-Table2[[#This Row],[M3B_h]]))</f>
        <v>-1</v>
      </c>
      <c r="N961" s="13" t="str">
        <f>IF(Table2[[#This Row],[M4A]]="","",SUM(Table2[[#This Row],[M4A]]-Table2[[#This Row],[M4B_h]]))</f>
        <v/>
      </c>
      <c r="O961" s="15"/>
      <c r="P961" s="15" t="str">
        <f>IF(Table2[[#This Row],[M5A]]="","",SUM(Table2[[#This Row],[M5A]]-Table2[[#This Row],[M5B_h]]))</f>
        <v/>
      </c>
      <c r="Q961" s="15">
        <f>SUM(Table2[[#This Row],[AWAL]],Table2[[#This Row],[M1B]])</f>
        <v>1</v>
      </c>
      <c r="R961" s="15">
        <f>SUM(Table2[[#This Row],[M2B]],Table2[[#This Row],[M2B_h]])</f>
        <v>1</v>
      </c>
      <c r="S961" s="15">
        <f>SUM(Table2[[#This Row],[M3B]],Table2[[#This Row],[M3B_h]])</f>
        <v>0</v>
      </c>
      <c r="T961" s="15">
        <f>SUM(Table2[[#This Row],[M4B]],Table2[[#This Row],[M4B_h]])</f>
        <v>0</v>
      </c>
    </row>
    <row r="962" spans="1:20">
      <c r="A962" s="12" t="str">
        <f>IF(Table2[[#This Row],[TT]]&lt;1,"",COUNT($A$2:$A961)+1)</f>
        <v/>
      </c>
      <c r="B962" s="12" t="str">
        <f>LOWER(SUBSTITUTE(SUBSTITUTE(SUBSTITUTE(SUBSTITUTE(SUBSTITUTE(SUBSTITUTE(SUBSTITUTE(SUBSTITUTE(Table2[[#This Row],[NAMA BARANG]]," ",""),"""",""),"-",""),"/",""),"(",""),")",""),"&amp;",""),",",""))</f>
        <v>dokumenkeeperhd50</v>
      </c>
      <c r="C962" s="18" t="s">
        <v>905</v>
      </c>
      <c r="D962" s="19"/>
      <c r="E962" s="19" t="s">
        <v>790</v>
      </c>
      <c r="F962" s="80">
        <f>IF(Table2[[#This Row],[M5B]]="",Table2[[#This Row],[M5B_h]],SUM(Table2[[#This Row],[M5B_h]],Table2[[#This Row],[M5B]]))</f>
        <v>0</v>
      </c>
      <c r="H962" s="13" t="str">
        <f>IF(Table2[[#This Row],[M1A]]="","",Table2[[#This Row],[M1A]]-Table2[[#This Row],[AWAL]])</f>
        <v/>
      </c>
      <c r="J962" s="13" t="str">
        <f>IF(Table2[[#This Row],[M2A]]="","",SUM(Table2[[#This Row],[M2A]]-Table2[[#This Row],[M2B_h]]))</f>
        <v/>
      </c>
      <c r="L962" s="13" t="str">
        <f>IF(Table2[[#This Row],[M3A]]="","",SUM(Table2[[#This Row],[M3A]]-Table2[[#This Row],[M3B_h]]))</f>
        <v/>
      </c>
      <c r="N962" s="13" t="str">
        <f>IF(Table2[[#This Row],[M4A]]="","",SUM(Table2[[#This Row],[M4A]]-Table2[[#This Row],[M4B_h]]))</f>
        <v/>
      </c>
      <c r="O962" s="15"/>
      <c r="P962" s="15" t="str">
        <f>IF(Table2[[#This Row],[M5A]]="","",SUM(Table2[[#This Row],[M5A]]-Table2[[#This Row],[M5B_h]]))</f>
        <v/>
      </c>
      <c r="Q962" s="15">
        <f>SUM(Table2[[#This Row],[AWAL]],Table2[[#This Row],[M1B]])</f>
        <v>0</v>
      </c>
      <c r="R962" s="15">
        <f>SUM(Table2[[#This Row],[M2B]],Table2[[#This Row],[M2B_h]])</f>
        <v>0</v>
      </c>
      <c r="S962" s="15">
        <f>SUM(Table2[[#This Row],[M3B]],Table2[[#This Row],[M3B_h]])</f>
        <v>0</v>
      </c>
      <c r="T962" s="15">
        <f>SUM(Table2[[#This Row],[M4B]],Table2[[#This Row],[M4B_h]])</f>
        <v>0</v>
      </c>
    </row>
    <row r="963" spans="1:20">
      <c r="A963" s="12">
        <f>IF(Table2[[#This Row],[TT]]&lt;1,"",COUNT($A$2:$A962)+1)</f>
        <v>748</v>
      </c>
      <c r="B963" s="12" t="str">
        <f>LOWER(SUBSTITUTE(SUBSTITUTE(SUBSTITUTE(SUBSTITUTE(SUBSTITUTE(SUBSTITUTE(SUBSTITUTE(SUBSTITUTE(Table2[[#This Row],[NAMA BARANG]]," ",""),"""",""),"-",""),"/",""),"(",""),")",""),"&amp;",""),",",""))</f>
        <v>dokumenmicrotopkt320</v>
      </c>
      <c r="C963" s="18" t="s">
        <v>906</v>
      </c>
      <c r="D963" s="19">
        <v>3</v>
      </c>
      <c r="E963" s="19" t="s">
        <v>174</v>
      </c>
      <c r="F963" s="80">
        <f>IF(Table2[[#This Row],[M5B]]="",Table2[[#This Row],[M5B_h]],SUM(Table2[[#This Row],[M5B_h]],Table2[[#This Row],[M5B]]))</f>
        <v>3</v>
      </c>
      <c r="H963" s="13" t="str">
        <f>IF(Table2[[#This Row],[M1A]]="","",Table2[[#This Row],[M1A]]-Table2[[#This Row],[AWAL]])</f>
        <v/>
      </c>
      <c r="J963" s="13" t="str">
        <f>IF(Table2[[#This Row],[M2A]]="","",SUM(Table2[[#This Row],[M2A]]-Table2[[#This Row],[M2B_h]]))</f>
        <v/>
      </c>
      <c r="L963" s="13" t="str">
        <f>IF(Table2[[#This Row],[M3A]]="","",SUM(Table2[[#This Row],[M3A]]-Table2[[#This Row],[M3B_h]]))</f>
        <v/>
      </c>
      <c r="N963" s="13" t="str">
        <f>IF(Table2[[#This Row],[M4A]]="","",SUM(Table2[[#This Row],[M4A]]-Table2[[#This Row],[M4B_h]]))</f>
        <v/>
      </c>
      <c r="O963" s="15"/>
      <c r="P963" s="15" t="str">
        <f>IF(Table2[[#This Row],[M5A]]="","",SUM(Table2[[#This Row],[M5A]]-Table2[[#This Row],[M5B_h]]))</f>
        <v/>
      </c>
      <c r="Q963" s="15">
        <f>SUM(Table2[[#This Row],[AWAL]],Table2[[#This Row],[M1B]])</f>
        <v>3</v>
      </c>
      <c r="R963" s="15">
        <f>SUM(Table2[[#This Row],[M2B]],Table2[[#This Row],[M2B_h]])</f>
        <v>3</v>
      </c>
      <c r="S963" s="15">
        <f>SUM(Table2[[#This Row],[M3B]],Table2[[#This Row],[M3B_h]])</f>
        <v>3</v>
      </c>
      <c r="T963" s="15">
        <f>SUM(Table2[[#This Row],[M4B]],Table2[[#This Row],[M4B_h]])</f>
        <v>3</v>
      </c>
    </row>
    <row r="964" spans="1:20">
      <c r="A964" s="12">
        <f>IF(Table2[[#This Row],[TT]]&lt;1,"",COUNT($A$2:$A963)+1)</f>
        <v>749</v>
      </c>
      <c r="B964" s="12" t="str">
        <f>LOWER(SUBSTITUTE(SUBSTITUTE(SUBSTITUTE(SUBSTITUTE(SUBSTITUTE(SUBSTITUTE(SUBSTITUTE(SUBSTITUTE(Table2[[#This Row],[NAMA BARANG]]," ",""),"""",""),"-",""),"/",""),"(",""),")",""),"&amp;",""),",",""))</f>
        <v>dokumenutn201</v>
      </c>
      <c r="C964" s="18" t="s">
        <v>907</v>
      </c>
      <c r="D964" s="19">
        <v>9</v>
      </c>
      <c r="E964" s="19" t="s">
        <v>904</v>
      </c>
      <c r="F964" s="80">
        <f>IF(Table2[[#This Row],[M5B]]="",Table2[[#This Row],[M5B_h]],SUM(Table2[[#This Row],[M5B_h]],Table2[[#This Row],[M5B]]))</f>
        <v>8</v>
      </c>
      <c r="H964" s="13" t="str">
        <f>IF(Table2[[#This Row],[M1A]]="","",Table2[[#This Row],[M1A]]-Table2[[#This Row],[AWAL]])</f>
        <v/>
      </c>
      <c r="J964" s="13" t="str">
        <f>IF(Table2[[#This Row],[M2A]]="","",SUM(Table2[[#This Row],[M2A]]-Table2[[#This Row],[M2B_h]]))</f>
        <v/>
      </c>
      <c r="L964" s="13" t="str">
        <f>IF(Table2[[#This Row],[M3A]]="","",SUM(Table2[[#This Row],[M3A]]-Table2[[#This Row],[M3B_h]]))</f>
        <v/>
      </c>
      <c r="M964" s="13">
        <v>8</v>
      </c>
      <c r="N964" s="13">
        <f>IF(Table2[[#This Row],[M4A]]="","",SUM(Table2[[#This Row],[M4A]]-Table2[[#This Row],[M4B_h]]))</f>
        <v>-1</v>
      </c>
      <c r="O964" s="15"/>
      <c r="P964" s="15" t="str">
        <f>IF(Table2[[#This Row],[M5A]]="","",SUM(Table2[[#This Row],[M5A]]-Table2[[#This Row],[M5B_h]]))</f>
        <v/>
      </c>
      <c r="Q964" s="15">
        <f>SUM(Table2[[#This Row],[AWAL]],Table2[[#This Row],[M1B]])</f>
        <v>9</v>
      </c>
      <c r="R964" s="15">
        <f>SUM(Table2[[#This Row],[M2B]],Table2[[#This Row],[M2B_h]])</f>
        <v>9</v>
      </c>
      <c r="S964" s="15">
        <f>SUM(Table2[[#This Row],[M3B]],Table2[[#This Row],[M3B_h]])</f>
        <v>9</v>
      </c>
      <c r="T964" s="15">
        <f>SUM(Table2[[#This Row],[M4B]],Table2[[#This Row],[M4B_h]])</f>
        <v>8</v>
      </c>
    </row>
    <row r="965" spans="1:20">
      <c r="A965" s="12">
        <f>IF(Table2[[#This Row],[TT]]&lt;1,"",COUNT($A$2:$A964)+1)</f>
        <v>750</v>
      </c>
      <c r="B965" s="12" t="str">
        <f>LOWER(SUBSTITUTE(SUBSTITUTE(SUBSTITUTE(SUBSTITUTE(SUBSTITUTE(SUBSTITUTE(SUBSTITUTE(SUBSTITUTE(Table2[[#This Row],[NAMA BARANG]]," ",""),"""",""),"-",""),"/",""),"(",""),")",""),"&amp;",""),",",""))</f>
        <v>doublefoamkojiko2</v>
      </c>
      <c r="C965" s="18" t="s">
        <v>908</v>
      </c>
      <c r="D965" s="19">
        <v>5</v>
      </c>
      <c r="E965" s="19">
        <v>150</v>
      </c>
      <c r="F965" s="80">
        <f>IF(Table2[[#This Row],[M5B]]="",Table2[[#This Row],[M5B_h]],SUM(Table2[[#This Row],[M5B_h]],Table2[[#This Row],[M5B]]))</f>
        <v>3</v>
      </c>
      <c r="H965" s="13" t="str">
        <f>IF(Table2[[#This Row],[M1A]]="","",Table2[[#This Row],[M1A]]-Table2[[#This Row],[AWAL]])</f>
        <v/>
      </c>
      <c r="I965" s="13">
        <v>4</v>
      </c>
      <c r="J965" s="13">
        <f>IF(Table2[[#This Row],[M2A]]="","",SUM(Table2[[#This Row],[M2A]]-Table2[[#This Row],[M2B_h]]))</f>
        <v>-1</v>
      </c>
      <c r="K965" s="13">
        <v>3</v>
      </c>
      <c r="L965" s="13">
        <f>IF(Table2[[#This Row],[M3A]]="","",SUM(Table2[[#This Row],[M3A]]-Table2[[#This Row],[M3B_h]]))</f>
        <v>-1</v>
      </c>
      <c r="N965" s="13" t="str">
        <f>IF(Table2[[#This Row],[M4A]]="","",SUM(Table2[[#This Row],[M4A]]-Table2[[#This Row],[M4B_h]]))</f>
        <v/>
      </c>
      <c r="O965" s="15"/>
      <c r="P965" s="15" t="str">
        <f>IF(Table2[[#This Row],[M5A]]="","",SUM(Table2[[#This Row],[M5A]]-Table2[[#This Row],[M5B_h]]))</f>
        <v/>
      </c>
      <c r="Q965" s="15">
        <f>SUM(Table2[[#This Row],[AWAL]],Table2[[#This Row],[M1B]])</f>
        <v>5</v>
      </c>
      <c r="R965" s="15">
        <f>SUM(Table2[[#This Row],[M2B]],Table2[[#This Row],[M2B_h]])</f>
        <v>4</v>
      </c>
      <c r="S965" s="15">
        <f>SUM(Table2[[#This Row],[M3B]],Table2[[#This Row],[M3B_h]])</f>
        <v>3</v>
      </c>
      <c r="T965" s="15">
        <f>SUM(Table2[[#This Row],[M4B]],Table2[[#This Row],[M4B_h]])</f>
        <v>3</v>
      </c>
    </row>
    <row r="966" spans="1:20">
      <c r="A966" s="12">
        <f>IF(Table2[[#This Row],[TT]]&lt;1,"",COUNT($A$2:$A965)+1)</f>
        <v>751</v>
      </c>
      <c r="B966" s="12" t="str">
        <f>LOWER(SUBSTITUTE(SUBSTITUTE(SUBSTITUTE(SUBSTITUTE(SUBSTITUTE(SUBSTITUTE(SUBSTITUTE(SUBSTITUTE(Table2[[#This Row],[NAMA BARANG]]," ",""),"""",""),"-",""),"/",""),"(",""),")",""),"&amp;",""),",",""))</f>
        <v>doublefoampolarsp0153f2</v>
      </c>
      <c r="C966" s="18" t="s">
        <v>4232</v>
      </c>
      <c r="D966" s="19">
        <v>5</v>
      </c>
      <c r="E966" s="19" t="s">
        <v>2530</v>
      </c>
      <c r="F966" s="80">
        <f>IF(Table2[[#This Row],[M5B]]="",Table2[[#This Row],[M5B_h]],SUM(Table2[[#This Row],[M5B_h]],Table2[[#This Row],[M5B]]))</f>
        <v>5</v>
      </c>
      <c r="H966" s="13" t="str">
        <f>IF(Table2[[#This Row],[M1A]]="","",Table2[[#This Row],[M1A]]-Table2[[#This Row],[AWAL]])</f>
        <v/>
      </c>
      <c r="J966" s="13" t="str">
        <f>IF(Table2[[#This Row],[M2A]]="","",SUM(Table2[[#This Row],[M2A]]-Table2[[#This Row],[M2B_h]]))</f>
        <v/>
      </c>
      <c r="L966" s="13" t="str">
        <f>IF(Table2[[#This Row],[M3A]]="","",SUM(Table2[[#This Row],[M3A]]-Table2[[#This Row],[M3B_h]]))</f>
        <v/>
      </c>
      <c r="N966" s="13" t="str">
        <f>IF(Table2[[#This Row],[M4A]]="","",SUM(Table2[[#This Row],[M4A]]-Table2[[#This Row],[M4B_h]]))</f>
        <v/>
      </c>
      <c r="O966" s="15"/>
      <c r="P966" s="15" t="str">
        <f>IF(Table2[[#This Row],[M5A]]="","",SUM(Table2[[#This Row],[M5A]]-Table2[[#This Row],[M5B_h]]))</f>
        <v/>
      </c>
      <c r="Q966" s="15">
        <f>SUM(Table2[[#This Row],[AWAL]],Table2[[#This Row],[M1B]])</f>
        <v>5</v>
      </c>
      <c r="R966" s="15">
        <f>SUM(Table2[[#This Row],[M2B]],Table2[[#This Row],[M2B_h]])</f>
        <v>5</v>
      </c>
      <c r="S966" s="15">
        <f>SUM(Table2[[#This Row],[M3B]],Table2[[#This Row],[M3B_h]])</f>
        <v>5</v>
      </c>
      <c r="T966" s="15">
        <f>SUM(Table2[[#This Row],[M4B]],Table2[[#This Row],[M4B_h]])</f>
        <v>5</v>
      </c>
    </row>
    <row r="967" spans="1:20">
      <c r="A967" s="12">
        <f>IF(Table2[[#This Row],[TT]]&lt;1,"",COUNT($A$2:$A966)+1)</f>
        <v>752</v>
      </c>
      <c r="B967" s="12" t="str">
        <f>LOWER(SUBSTITUTE(SUBSTITUTE(SUBSTITUTE(SUBSTITUTE(SUBSTITUTE(SUBSTITUTE(SUBSTITUTE(SUBSTITUTE(Table2[[#This Row],[NAMA BARANG]]," ",""),"""",""),"-",""),"/",""),"(",""),")",""),"&amp;",""),",",""))</f>
        <v>doublefoampolarsp0162f4</v>
      </c>
      <c r="C967" s="18" t="s">
        <v>2434</v>
      </c>
      <c r="D967" s="19">
        <v>6</v>
      </c>
      <c r="E967" s="19" t="s">
        <v>2530</v>
      </c>
      <c r="F967" s="80">
        <f>IF(Table2[[#This Row],[M5B]]="",Table2[[#This Row],[M5B_h]],SUM(Table2[[#This Row],[M5B_h]],Table2[[#This Row],[M5B]]))</f>
        <v>6</v>
      </c>
      <c r="H967" s="13" t="str">
        <f>IF(Table2[[#This Row],[M1A]]="","",Table2[[#This Row],[M1A]]-Table2[[#This Row],[AWAL]])</f>
        <v/>
      </c>
      <c r="J967" s="13" t="str">
        <f>IF(Table2[[#This Row],[M2A]]="","",SUM(Table2[[#This Row],[M2A]]-Table2[[#This Row],[M2B_h]]))</f>
        <v/>
      </c>
      <c r="L967" s="13" t="str">
        <f>IF(Table2[[#This Row],[M3A]]="","",SUM(Table2[[#This Row],[M3A]]-Table2[[#This Row],[M3B_h]]))</f>
        <v/>
      </c>
      <c r="N967" s="13" t="str">
        <f>IF(Table2[[#This Row],[M4A]]="","",SUM(Table2[[#This Row],[M4A]]-Table2[[#This Row],[M4B_h]]))</f>
        <v/>
      </c>
      <c r="O967" s="15"/>
      <c r="P967" s="15" t="str">
        <f>IF(Table2[[#This Row],[M5A]]="","",SUM(Table2[[#This Row],[M5A]]-Table2[[#This Row],[M5B_h]]))</f>
        <v/>
      </c>
      <c r="Q967" s="15">
        <f>SUM(Table2[[#This Row],[AWAL]],Table2[[#This Row],[M1B]])</f>
        <v>6</v>
      </c>
      <c r="R967" s="15">
        <f>SUM(Table2[[#This Row],[M2B]],Table2[[#This Row],[M2B_h]])</f>
        <v>6</v>
      </c>
      <c r="S967" s="15">
        <f>SUM(Table2[[#This Row],[M3B]],Table2[[#This Row],[M3B_h]])</f>
        <v>6</v>
      </c>
      <c r="T967" s="15">
        <f>SUM(Table2[[#This Row],[M4B]],Table2[[#This Row],[M4B_h]])</f>
        <v>6</v>
      </c>
    </row>
    <row r="968" spans="1:20">
      <c r="A968" s="12">
        <f>IF(Table2[[#This Row],[TT]]&lt;1,"",COUNT($A$2:$A967)+1)</f>
        <v>753</v>
      </c>
      <c r="B968" s="12" t="str">
        <f>LOWER(SUBSTITUTE(SUBSTITUTE(SUBSTITUTE(SUBSTITUTE(SUBSTITUTE(SUBSTITUTE(SUBSTITUTE(SUBSTITUTE(Table2[[#This Row],[NAMA BARANG]]," ",""),"""",""),"-",""),"/",""),"(",""),")",""),"&amp;",""),",",""))</f>
        <v>doubletapenippon1hj</v>
      </c>
      <c r="C968" s="18" t="s">
        <v>909</v>
      </c>
      <c r="D968" s="19">
        <v>88</v>
      </c>
      <c r="E968" s="19">
        <v>150</v>
      </c>
      <c r="F968" s="80">
        <f>IF(Table2[[#This Row],[M5B]]="",Table2[[#This Row],[M5B_h]],SUM(Table2[[#This Row],[M5B_h]],Table2[[#This Row],[M5B]]))</f>
        <v>88</v>
      </c>
      <c r="H968" s="13" t="str">
        <f>IF(Table2[[#This Row],[M1A]]="","",Table2[[#This Row],[M1A]]-Table2[[#This Row],[AWAL]])</f>
        <v/>
      </c>
      <c r="J968" s="13" t="str">
        <f>IF(Table2[[#This Row],[M2A]]="","",SUM(Table2[[#This Row],[M2A]]-Table2[[#This Row],[M2B_h]]))</f>
        <v/>
      </c>
      <c r="L968" s="13" t="str">
        <f>IF(Table2[[#This Row],[M3A]]="","",SUM(Table2[[#This Row],[M3A]]-Table2[[#This Row],[M3B_h]]))</f>
        <v/>
      </c>
      <c r="N968" s="13" t="str">
        <f>IF(Table2[[#This Row],[M4A]]="","",SUM(Table2[[#This Row],[M4A]]-Table2[[#This Row],[M4B_h]]))</f>
        <v/>
      </c>
      <c r="O968" s="15"/>
      <c r="P968" s="15" t="str">
        <f>IF(Table2[[#This Row],[M5A]]="","",SUM(Table2[[#This Row],[M5A]]-Table2[[#This Row],[M5B_h]]))</f>
        <v/>
      </c>
      <c r="Q968" s="15">
        <f>SUM(Table2[[#This Row],[AWAL]],Table2[[#This Row],[M1B]])</f>
        <v>88</v>
      </c>
      <c r="R968" s="15">
        <f>SUM(Table2[[#This Row],[M2B]],Table2[[#This Row],[M2B_h]])</f>
        <v>88</v>
      </c>
      <c r="S968" s="15">
        <f>SUM(Table2[[#This Row],[M3B]],Table2[[#This Row],[M3B_h]])</f>
        <v>88</v>
      </c>
      <c r="T968" s="15">
        <f>SUM(Table2[[#This Row],[M4B]],Table2[[#This Row],[M4B_h]])</f>
        <v>88</v>
      </c>
    </row>
    <row r="969" spans="1:20">
      <c r="A969" s="12">
        <f>IF(Table2[[#This Row],[TT]]&lt;1,"",COUNT($A$2:$A968)+1)</f>
        <v>754</v>
      </c>
      <c r="B969" s="12" t="str">
        <f>LOWER(SUBSTITUTE(SUBSTITUTE(SUBSTITUTE(SUBSTITUTE(SUBSTITUTE(SUBSTITUTE(SUBSTITUTE(SUBSTITUTE(Table2[[#This Row],[NAMA BARANG]]," ",""),"""",""),"-",""),"/",""),"(",""),")",""),"&amp;",""),",",""))</f>
        <v>drawingboard2mukads20x30k</v>
      </c>
      <c r="C969" s="18" t="s">
        <v>910</v>
      </c>
      <c r="D969" s="19">
        <v>2</v>
      </c>
      <c r="E969" s="19" t="s">
        <v>11</v>
      </c>
      <c r="F969" s="80">
        <f>IF(Table2[[#This Row],[M5B]]="",Table2[[#This Row],[M5B_h]],SUM(Table2[[#This Row],[M5B_h]],Table2[[#This Row],[M5B]]))</f>
        <v>2</v>
      </c>
      <c r="H969" s="13" t="str">
        <f>IF(Table2[[#This Row],[M1A]]="","",Table2[[#This Row],[M1A]]-Table2[[#This Row],[AWAL]])</f>
        <v/>
      </c>
      <c r="J969" s="13" t="str">
        <f>IF(Table2[[#This Row],[M2A]]="","",SUM(Table2[[#This Row],[M2A]]-Table2[[#This Row],[M2B_h]]))</f>
        <v/>
      </c>
      <c r="L969" s="13" t="str">
        <f>IF(Table2[[#This Row],[M3A]]="","",SUM(Table2[[#This Row],[M3A]]-Table2[[#This Row],[M3B_h]]))</f>
        <v/>
      </c>
      <c r="N969" s="13" t="str">
        <f>IF(Table2[[#This Row],[M4A]]="","",SUM(Table2[[#This Row],[M4A]]-Table2[[#This Row],[M4B_h]]))</f>
        <v/>
      </c>
      <c r="O969" s="15"/>
      <c r="P969" s="15" t="str">
        <f>IF(Table2[[#This Row],[M5A]]="","",SUM(Table2[[#This Row],[M5A]]-Table2[[#This Row],[M5B_h]]))</f>
        <v/>
      </c>
      <c r="Q969" s="15">
        <f>SUM(Table2[[#This Row],[AWAL]],Table2[[#This Row],[M1B]])</f>
        <v>2</v>
      </c>
      <c r="R969" s="15">
        <f>SUM(Table2[[#This Row],[M2B]],Table2[[#This Row],[M2B_h]])</f>
        <v>2</v>
      </c>
      <c r="S969" s="15">
        <f>SUM(Table2[[#This Row],[M3B]],Table2[[#This Row],[M3B_h]])</f>
        <v>2</v>
      </c>
      <c r="T969" s="15">
        <f>SUM(Table2[[#This Row],[M4B]],Table2[[#This Row],[M4B_h]])</f>
        <v>2</v>
      </c>
    </row>
    <row r="970" spans="1:20">
      <c r="A970" s="12">
        <f>IF(Table2[[#This Row],[TT]]&lt;1,"",COUNT($A$2:$A969)+1)</f>
        <v>755</v>
      </c>
      <c r="B970" s="12" t="str">
        <f>LOWER(SUBSTITUTE(SUBSTITUTE(SUBSTITUTE(SUBSTITUTE(SUBSTITUTE(SUBSTITUTE(SUBSTITUTE(SUBSTITUTE(Table2[[#This Row],[NAMA BARANG]]," ",""),"""",""),"-",""),"/",""),"(",""),")",""),"&amp;",""),",",""))</f>
        <v>drawingboard2mukads25x35k</v>
      </c>
      <c r="C970" s="18" t="s">
        <v>911</v>
      </c>
      <c r="D970" s="19">
        <v>2</v>
      </c>
      <c r="E970" s="19" t="s">
        <v>28</v>
      </c>
      <c r="F970" s="80">
        <f>IF(Table2[[#This Row],[M5B]]="",Table2[[#This Row],[M5B_h]],SUM(Table2[[#This Row],[M5B_h]],Table2[[#This Row],[M5B]]))</f>
        <v>2</v>
      </c>
      <c r="H970" s="13" t="str">
        <f>IF(Table2[[#This Row],[M1A]]="","",Table2[[#This Row],[M1A]]-Table2[[#This Row],[AWAL]])</f>
        <v/>
      </c>
      <c r="J970" s="13" t="str">
        <f>IF(Table2[[#This Row],[M2A]]="","",SUM(Table2[[#This Row],[M2A]]-Table2[[#This Row],[M2B_h]]))</f>
        <v/>
      </c>
      <c r="L970" s="13" t="str">
        <f>IF(Table2[[#This Row],[M3A]]="","",SUM(Table2[[#This Row],[M3A]]-Table2[[#This Row],[M3B_h]]))</f>
        <v/>
      </c>
      <c r="N970" s="13" t="str">
        <f>IF(Table2[[#This Row],[M4A]]="","",SUM(Table2[[#This Row],[M4A]]-Table2[[#This Row],[M4B_h]]))</f>
        <v/>
      </c>
      <c r="O970" s="15"/>
      <c r="P970" s="15" t="str">
        <f>IF(Table2[[#This Row],[M5A]]="","",SUM(Table2[[#This Row],[M5A]]-Table2[[#This Row],[M5B_h]]))</f>
        <v/>
      </c>
      <c r="Q970" s="15">
        <f>SUM(Table2[[#This Row],[AWAL]],Table2[[#This Row],[M1B]])</f>
        <v>2</v>
      </c>
      <c r="R970" s="15">
        <f>SUM(Table2[[#This Row],[M2B]],Table2[[#This Row],[M2B_h]])</f>
        <v>2</v>
      </c>
      <c r="S970" s="15">
        <f>SUM(Table2[[#This Row],[M3B]],Table2[[#This Row],[M3B_h]])</f>
        <v>2</v>
      </c>
      <c r="T970" s="15">
        <f>SUM(Table2[[#This Row],[M4B]],Table2[[#This Row],[M4B_h]])</f>
        <v>2</v>
      </c>
    </row>
    <row r="971" spans="1:20">
      <c r="A971" s="39" t="str">
        <f>IF(Table2[[#This Row],[TT]]&lt;1,"",COUNT($A$2:$A970)+1)</f>
        <v/>
      </c>
      <c r="B971" s="39" t="str">
        <f>LOWER(SUBSTITUTE(SUBSTITUTE(SUBSTITUTE(SUBSTITUTE(SUBSTITUTE(SUBSTITUTE(SUBSTITUTE(SUBSTITUTE(Table2[[#This Row],[NAMA BARANG]]," ",""),"""",""),"-",""),"/",""),"(",""),")",""),"&amp;",""),",",""))</f>
        <v>drawingboard216</v>
      </c>
      <c r="C971" s="40" t="s">
        <v>2952</v>
      </c>
      <c r="D971" s="41"/>
      <c r="E971" s="61" t="s">
        <v>2953</v>
      </c>
      <c r="F971" s="81">
        <f>IF(Table2[[#This Row],[M5B]]="",Table2[[#This Row],[M5B_h]],SUM(Table2[[#This Row],[M5B_h]],Table2[[#This Row],[M5B]]))</f>
        <v>0</v>
      </c>
      <c r="G971" s="42"/>
      <c r="H971" s="62" t="str">
        <f>IF(Table2[[#This Row],[M1A]]="","",Table2[[#This Row],[M1A]]-Table2[[#This Row],[AWAL]])</f>
        <v/>
      </c>
      <c r="I971" s="42"/>
      <c r="J971" s="62" t="str">
        <f>IF(Table2[[#This Row],[M2A]]="","",SUM(Table2[[#This Row],[M2A]]-Table2[[#This Row],[M2B_h]]))</f>
        <v/>
      </c>
      <c r="K971" s="42"/>
      <c r="L971" s="62" t="str">
        <f>IF(Table2[[#This Row],[M3A]]="","",SUM(Table2[[#This Row],[M3A]]-Table2[[#This Row],[M3B_h]]))</f>
        <v/>
      </c>
      <c r="M971" s="42"/>
      <c r="N971" s="62" t="str">
        <f>IF(Table2[[#This Row],[M4A]]="","",SUM(Table2[[#This Row],[M4A]]-Table2[[#This Row],[M4B_h]]))</f>
        <v/>
      </c>
      <c r="O971" s="15"/>
      <c r="P971" s="15" t="str">
        <f>IF(Table2[[#This Row],[M5A]]="","",SUM(Table2[[#This Row],[M5A]]-Table2[[#This Row],[M5B_h]]))</f>
        <v/>
      </c>
      <c r="Q971" s="15">
        <f>SUM(Table2[[#This Row],[AWAL]],Table2[[#This Row],[M1B]])</f>
        <v>0</v>
      </c>
      <c r="R971" s="15">
        <f>SUM(Table2[[#This Row],[M2B]],Table2[[#This Row],[M2B_h]])</f>
        <v>0</v>
      </c>
      <c r="S971" s="15">
        <f>SUM(Table2[[#This Row],[M3B]],Table2[[#This Row],[M3B_h]])</f>
        <v>0</v>
      </c>
      <c r="T971" s="15">
        <f>SUM(Table2[[#This Row],[M4B]],Table2[[#This Row],[M4B_h]])</f>
        <v>0</v>
      </c>
    </row>
    <row r="972" spans="1:20">
      <c r="A972" s="12">
        <f>IF(Table2[[#This Row],[TT]]&lt;1,"",COUNT($A$2:$A971)+1)</f>
        <v>756</v>
      </c>
      <c r="B972" s="12" t="str">
        <f>LOWER(SUBSTITUTE(SUBSTITUTE(SUBSTITUTE(SUBSTITUTE(SUBSTITUTE(SUBSTITUTE(SUBSTITUTE(SUBSTITUTE(Table2[[#This Row],[NAMA BARANG]]," ",""),"""",""),"-",""),"/",""),"(",""),")",""),"&amp;",""),",",""))</f>
        <v>drawingboardbt21no.216</v>
      </c>
      <c r="C972" s="18" t="s">
        <v>2461</v>
      </c>
      <c r="D972" s="19">
        <v>3</v>
      </c>
      <c r="E972" s="19" t="s">
        <v>2524</v>
      </c>
      <c r="F972" s="80">
        <f>IF(Table2[[#This Row],[M5B]]="",Table2[[#This Row],[M5B_h]],SUM(Table2[[#This Row],[M5B_h]],Table2[[#This Row],[M5B]]))</f>
        <v>3</v>
      </c>
      <c r="H972" s="13" t="str">
        <f>IF(Table2[[#This Row],[M1A]]="","",Table2[[#This Row],[M1A]]-Table2[[#This Row],[AWAL]])</f>
        <v/>
      </c>
      <c r="J972" s="13" t="str">
        <f>IF(Table2[[#This Row],[M2A]]="","",SUM(Table2[[#This Row],[M2A]]-Table2[[#This Row],[M2B_h]]))</f>
        <v/>
      </c>
      <c r="L972" s="13" t="str">
        <f>IF(Table2[[#This Row],[M3A]]="","",SUM(Table2[[#This Row],[M3A]]-Table2[[#This Row],[M3B_h]]))</f>
        <v/>
      </c>
      <c r="N972" s="13" t="str">
        <f>IF(Table2[[#This Row],[M4A]]="","",SUM(Table2[[#This Row],[M4A]]-Table2[[#This Row],[M4B_h]]))</f>
        <v/>
      </c>
      <c r="O972" s="15"/>
      <c r="P972" s="15" t="str">
        <f>IF(Table2[[#This Row],[M5A]]="","",SUM(Table2[[#This Row],[M5A]]-Table2[[#This Row],[M5B_h]]))</f>
        <v/>
      </c>
      <c r="Q972" s="15">
        <f>SUM(Table2[[#This Row],[AWAL]],Table2[[#This Row],[M1B]])</f>
        <v>3</v>
      </c>
      <c r="R972" s="15">
        <f>SUM(Table2[[#This Row],[M2B]],Table2[[#This Row],[M2B_h]])</f>
        <v>3</v>
      </c>
      <c r="S972" s="15">
        <f>SUM(Table2[[#This Row],[M3B]],Table2[[#This Row],[M3B_h]])</f>
        <v>3</v>
      </c>
      <c r="T972" s="15">
        <f>SUM(Table2[[#This Row],[M4B]],Table2[[#This Row],[M4B_h]])</f>
        <v>3</v>
      </c>
    </row>
    <row r="973" spans="1:20">
      <c r="A973" s="12">
        <f>IF(Table2[[#This Row],[TT]]&lt;1,"",COUNT($A$2:$A972)+1)</f>
        <v>757</v>
      </c>
      <c r="B973" s="12" t="str">
        <f>LOWER(SUBSTITUTE(SUBSTITUTE(SUBSTITUTE(SUBSTITUTE(SUBSTITUTE(SUBSTITUTE(SUBSTITUTE(SUBSTITUTE(Table2[[#This Row],[NAMA BARANG]]," ",""),"""",""),"-",""),"/",""),"(",""),")",""),"&amp;",""),",",""))</f>
        <v>drawingboardfancykecilfd057</v>
      </c>
      <c r="C973" s="18" t="s">
        <v>912</v>
      </c>
      <c r="D973" s="19">
        <v>26</v>
      </c>
      <c r="E973" s="19" t="s">
        <v>39</v>
      </c>
      <c r="F973" s="80">
        <f>IF(Table2[[#This Row],[M5B]]="",Table2[[#This Row],[M5B_h]],SUM(Table2[[#This Row],[M5B_h]],Table2[[#This Row],[M5B]]))</f>
        <v>26</v>
      </c>
      <c r="H973" s="13" t="str">
        <f>IF(Table2[[#This Row],[M1A]]="","",Table2[[#This Row],[M1A]]-Table2[[#This Row],[AWAL]])</f>
        <v/>
      </c>
      <c r="J973" s="13" t="str">
        <f>IF(Table2[[#This Row],[M2A]]="","",SUM(Table2[[#This Row],[M2A]]-Table2[[#This Row],[M2B_h]]))</f>
        <v/>
      </c>
      <c r="L973" s="13" t="str">
        <f>IF(Table2[[#This Row],[M3A]]="","",SUM(Table2[[#This Row],[M3A]]-Table2[[#This Row],[M3B_h]]))</f>
        <v/>
      </c>
      <c r="N973" s="13" t="str">
        <f>IF(Table2[[#This Row],[M4A]]="","",SUM(Table2[[#This Row],[M4A]]-Table2[[#This Row],[M4B_h]]))</f>
        <v/>
      </c>
      <c r="O973" s="15"/>
      <c r="P973" s="15" t="str">
        <f>IF(Table2[[#This Row],[M5A]]="","",SUM(Table2[[#This Row],[M5A]]-Table2[[#This Row],[M5B_h]]))</f>
        <v/>
      </c>
      <c r="Q973" s="15">
        <f>SUM(Table2[[#This Row],[AWAL]],Table2[[#This Row],[M1B]])</f>
        <v>26</v>
      </c>
      <c r="R973" s="15">
        <f>SUM(Table2[[#This Row],[M2B]],Table2[[#This Row],[M2B_h]])</f>
        <v>26</v>
      </c>
      <c r="S973" s="15">
        <f>SUM(Table2[[#This Row],[M3B]],Table2[[#This Row],[M3B_h]])</f>
        <v>26</v>
      </c>
      <c r="T973" s="15">
        <f>SUM(Table2[[#This Row],[M4B]],Table2[[#This Row],[M4B_h]])</f>
        <v>26</v>
      </c>
    </row>
    <row r="974" spans="1:20">
      <c r="A974" s="12">
        <f>IF(Table2[[#This Row],[TT]]&lt;1,"",COUNT($A$2:$A973)+1)</f>
        <v>758</v>
      </c>
      <c r="B974" s="12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974" s="18" t="s">
        <v>913</v>
      </c>
      <c r="D974" s="19">
        <v>4</v>
      </c>
      <c r="E974" s="19" t="s">
        <v>803</v>
      </c>
      <c r="F974" s="80">
        <f>IF(Table2[[#This Row],[M5B]]="",Table2[[#This Row],[M5B_h]],SUM(Table2[[#This Row],[M5B_h]],Table2[[#This Row],[M5B]]))</f>
        <v>4</v>
      </c>
      <c r="H974" s="13" t="str">
        <f>IF(Table2[[#This Row],[M1A]]="","",Table2[[#This Row],[M1A]]-Table2[[#This Row],[AWAL]])</f>
        <v/>
      </c>
      <c r="J974" s="13" t="str">
        <f>IF(Table2[[#This Row],[M2A]]="","",SUM(Table2[[#This Row],[M2A]]-Table2[[#This Row],[M2B_h]]))</f>
        <v/>
      </c>
      <c r="L974" s="13" t="str">
        <f>IF(Table2[[#This Row],[M3A]]="","",SUM(Table2[[#This Row],[M3A]]-Table2[[#This Row],[M3B_h]]))</f>
        <v/>
      </c>
      <c r="N974" s="13" t="str">
        <f>IF(Table2[[#This Row],[M4A]]="","",SUM(Table2[[#This Row],[M4A]]-Table2[[#This Row],[M4B_h]]))</f>
        <v/>
      </c>
      <c r="O974" s="15"/>
      <c r="P974" s="15" t="str">
        <f>IF(Table2[[#This Row],[M5A]]="","",SUM(Table2[[#This Row],[M5A]]-Table2[[#This Row],[M5B_h]]))</f>
        <v/>
      </c>
      <c r="Q974" s="15">
        <f>SUM(Table2[[#This Row],[AWAL]],Table2[[#This Row],[M1B]])</f>
        <v>4</v>
      </c>
      <c r="R974" s="15">
        <f>SUM(Table2[[#This Row],[M2B]],Table2[[#This Row],[M2B_h]])</f>
        <v>4</v>
      </c>
      <c r="S974" s="15">
        <f>SUM(Table2[[#This Row],[M3B]],Table2[[#This Row],[M3B_h]])</f>
        <v>4</v>
      </c>
      <c r="T974" s="15">
        <f>SUM(Table2[[#This Row],[M4B]],Table2[[#This Row],[M4B_h]])</f>
        <v>4</v>
      </c>
    </row>
    <row r="975" spans="1:20">
      <c r="A975" s="12">
        <f>IF(Table2[[#This Row],[TT]]&lt;1,"",COUNT($A$2:$A974)+1)</f>
        <v>759</v>
      </c>
      <c r="B975" s="12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975" s="18" t="s">
        <v>914</v>
      </c>
      <c r="D975" s="19">
        <v>5</v>
      </c>
      <c r="E975" s="19" t="s">
        <v>52</v>
      </c>
      <c r="F975" s="80">
        <f>IF(Table2[[#This Row],[M5B]]="",Table2[[#This Row],[M5B_h]],SUM(Table2[[#This Row],[M5B_h]],Table2[[#This Row],[M5B]]))</f>
        <v>5</v>
      </c>
      <c r="H975" s="13" t="str">
        <f>IF(Table2[[#This Row],[M1A]]="","",Table2[[#This Row],[M1A]]-Table2[[#This Row],[AWAL]])</f>
        <v/>
      </c>
      <c r="J975" s="13" t="str">
        <f>IF(Table2[[#This Row],[M2A]]="","",SUM(Table2[[#This Row],[M2A]]-Table2[[#This Row],[M2B_h]]))</f>
        <v/>
      </c>
      <c r="L975" s="13" t="str">
        <f>IF(Table2[[#This Row],[M3A]]="","",SUM(Table2[[#This Row],[M3A]]-Table2[[#This Row],[M3B_h]]))</f>
        <v/>
      </c>
      <c r="N975" s="13" t="str">
        <f>IF(Table2[[#This Row],[M4A]]="","",SUM(Table2[[#This Row],[M4A]]-Table2[[#This Row],[M4B_h]]))</f>
        <v/>
      </c>
      <c r="O975" s="15"/>
      <c r="P975" s="15" t="str">
        <f>IF(Table2[[#This Row],[M5A]]="","",SUM(Table2[[#This Row],[M5A]]-Table2[[#This Row],[M5B_h]]))</f>
        <v/>
      </c>
      <c r="Q975" s="15">
        <f>SUM(Table2[[#This Row],[AWAL]],Table2[[#This Row],[M1B]])</f>
        <v>5</v>
      </c>
      <c r="R975" s="15">
        <f>SUM(Table2[[#This Row],[M2B]],Table2[[#This Row],[M2B_h]])</f>
        <v>5</v>
      </c>
      <c r="S975" s="15">
        <f>SUM(Table2[[#This Row],[M3B]],Table2[[#This Row],[M3B_h]])</f>
        <v>5</v>
      </c>
      <c r="T975" s="15">
        <f>SUM(Table2[[#This Row],[M4B]],Table2[[#This Row],[M4B_h]])</f>
        <v>5</v>
      </c>
    </row>
    <row r="976" spans="1:20">
      <c r="A976" s="12">
        <f>IF(Table2[[#This Row],[TT]]&lt;1,"",COUNT($A$2:$A975)+1)</f>
        <v>760</v>
      </c>
      <c r="B976" s="12" t="str">
        <f>LOWER(SUBSTITUTE(SUBSTITUTE(SUBSTITUTE(SUBSTITUTE(SUBSTITUTE(SUBSTITUTE(SUBSTITUTE(SUBSTITUTE(Table2[[#This Row],[NAMA BARANG]]," ",""),"""",""),"-",""),"/",""),"(",""),")",""),"&amp;",""),",",""))</f>
        <v>drawingboardsh0902d20x30</v>
      </c>
      <c r="C976" s="18" t="s">
        <v>915</v>
      </c>
      <c r="D976" s="19">
        <v>15</v>
      </c>
      <c r="E976" s="19" t="s">
        <v>11</v>
      </c>
      <c r="F976" s="80">
        <f>IF(Table2[[#This Row],[M5B]]="",Table2[[#This Row],[M5B_h]],SUM(Table2[[#This Row],[M5B_h]],Table2[[#This Row],[M5B]]))</f>
        <v>15</v>
      </c>
      <c r="H976" s="13" t="str">
        <f>IF(Table2[[#This Row],[M1A]]="","",Table2[[#This Row],[M1A]]-Table2[[#This Row],[AWAL]])</f>
        <v/>
      </c>
      <c r="J976" s="13" t="str">
        <f>IF(Table2[[#This Row],[M2A]]="","",SUM(Table2[[#This Row],[M2A]]-Table2[[#This Row],[M2B_h]]))</f>
        <v/>
      </c>
      <c r="L976" s="13" t="str">
        <f>IF(Table2[[#This Row],[M3A]]="","",SUM(Table2[[#This Row],[M3A]]-Table2[[#This Row],[M3B_h]]))</f>
        <v/>
      </c>
      <c r="N976" s="13" t="str">
        <f>IF(Table2[[#This Row],[M4A]]="","",SUM(Table2[[#This Row],[M4A]]-Table2[[#This Row],[M4B_h]]))</f>
        <v/>
      </c>
      <c r="O976" s="15"/>
      <c r="P976" s="15" t="str">
        <f>IF(Table2[[#This Row],[M5A]]="","",SUM(Table2[[#This Row],[M5A]]-Table2[[#This Row],[M5B_h]]))</f>
        <v/>
      </c>
      <c r="Q976" s="15">
        <f>SUM(Table2[[#This Row],[AWAL]],Table2[[#This Row],[M1B]])</f>
        <v>15</v>
      </c>
      <c r="R976" s="15">
        <f>SUM(Table2[[#This Row],[M2B]],Table2[[#This Row],[M2B_h]])</f>
        <v>15</v>
      </c>
      <c r="S976" s="15">
        <f>SUM(Table2[[#This Row],[M3B]],Table2[[#This Row],[M3B_h]])</f>
        <v>15</v>
      </c>
      <c r="T976" s="15">
        <f>SUM(Table2[[#This Row],[M4B]],Table2[[#This Row],[M4B_h]])</f>
        <v>15</v>
      </c>
    </row>
    <row r="977" spans="1:20">
      <c r="A977" s="12">
        <f>IF(Table2[[#This Row],[TT]]&lt;1,"",COUNT($A$2:$A976)+1)</f>
        <v>761</v>
      </c>
      <c r="B977" s="12" t="str">
        <f>LOWER(SUBSTITUTE(SUBSTITUTE(SUBSTITUTE(SUBSTITUTE(SUBSTITUTE(SUBSTITUTE(SUBSTITUTE(SUBSTITUTE(Table2[[#This Row],[NAMA BARANG]]," ",""),"""",""),"-",""),"/",""),"(",""),")",""),"&amp;",""),",",""))</f>
        <v>elevatedtray602</v>
      </c>
      <c r="C977" s="18" t="s">
        <v>916</v>
      </c>
      <c r="D977" s="19">
        <v>1</v>
      </c>
      <c r="E977" s="19" t="s">
        <v>917</v>
      </c>
      <c r="F977" s="80">
        <f>IF(Table2[[#This Row],[M5B]]="",Table2[[#This Row],[M5B_h]],SUM(Table2[[#This Row],[M5B_h]],Table2[[#This Row],[M5B]]))</f>
        <v>1</v>
      </c>
      <c r="H977" s="13" t="str">
        <f>IF(Table2[[#This Row],[M1A]]="","",Table2[[#This Row],[M1A]]-Table2[[#This Row],[AWAL]])</f>
        <v/>
      </c>
      <c r="J977" s="13" t="str">
        <f>IF(Table2[[#This Row],[M2A]]="","",SUM(Table2[[#This Row],[M2A]]-Table2[[#This Row],[M2B_h]]))</f>
        <v/>
      </c>
      <c r="L977" s="13" t="str">
        <f>IF(Table2[[#This Row],[M3A]]="","",SUM(Table2[[#This Row],[M3A]]-Table2[[#This Row],[M3B_h]]))</f>
        <v/>
      </c>
      <c r="N977" s="13" t="str">
        <f>IF(Table2[[#This Row],[M4A]]="","",SUM(Table2[[#This Row],[M4A]]-Table2[[#This Row],[M4B_h]]))</f>
        <v/>
      </c>
      <c r="O977" s="15"/>
      <c r="P977" s="15" t="str">
        <f>IF(Table2[[#This Row],[M5A]]="","",SUM(Table2[[#This Row],[M5A]]-Table2[[#This Row],[M5B_h]]))</f>
        <v/>
      </c>
      <c r="Q977" s="15">
        <f>SUM(Table2[[#This Row],[AWAL]],Table2[[#This Row],[M1B]])</f>
        <v>1</v>
      </c>
      <c r="R977" s="15">
        <f>SUM(Table2[[#This Row],[M2B]],Table2[[#This Row],[M2B_h]])</f>
        <v>1</v>
      </c>
      <c r="S977" s="15">
        <f>SUM(Table2[[#This Row],[M3B]],Table2[[#This Row],[M3B_h]])</f>
        <v>1</v>
      </c>
      <c r="T977" s="15">
        <f>SUM(Table2[[#This Row],[M4B]],Table2[[#This Row],[M4B_h]])</f>
        <v>1</v>
      </c>
    </row>
    <row r="978" spans="1:20">
      <c r="A978" s="12" t="str">
        <f>IF(Table2[[#This Row],[TT]]&lt;1,"",COUNT($A$2:$A977)+1)</f>
        <v/>
      </c>
      <c r="B978" s="12" t="str">
        <f>LOWER(SUBSTITUTE(SUBSTITUTE(SUBSTITUTE(SUBSTITUTE(SUBSTITUTE(SUBSTITUTE(SUBSTITUTE(SUBSTITUTE(Table2[[#This Row],[NAMA BARANG]]," ",""),"""",""),"-",""),"/",""),"(",""),")",""),"&amp;",""),",",""))</f>
        <v>elevatedtraymicrotop603</v>
      </c>
      <c r="C978" s="18" t="s">
        <v>918</v>
      </c>
      <c r="D978" s="19">
        <v>2</v>
      </c>
      <c r="E978" s="19" t="s">
        <v>919</v>
      </c>
      <c r="F978" s="80">
        <f>IF(Table2[[#This Row],[M5B]]="",Table2[[#This Row],[M5B_h]],SUM(Table2[[#This Row],[M5B_h]],Table2[[#This Row],[M5B]]))</f>
        <v>0</v>
      </c>
      <c r="G978" s="13">
        <v>0</v>
      </c>
      <c r="H978" s="13">
        <f>IF(Table2[[#This Row],[M1A]]="","",Table2[[#This Row],[M1A]]-Table2[[#This Row],[AWAL]])</f>
        <v>-2</v>
      </c>
      <c r="J978" s="13" t="str">
        <f>IF(Table2[[#This Row],[M2A]]="","",SUM(Table2[[#This Row],[M2A]]-Table2[[#This Row],[M2B_h]]))</f>
        <v/>
      </c>
      <c r="L978" s="13" t="str">
        <f>IF(Table2[[#This Row],[M3A]]="","",SUM(Table2[[#This Row],[M3A]]-Table2[[#This Row],[M3B_h]]))</f>
        <v/>
      </c>
      <c r="N978" s="13" t="str">
        <f>IF(Table2[[#This Row],[M4A]]="","",SUM(Table2[[#This Row],[M4A]]-Table2[[#This Row],[M4B_h]]))</f>
        <v/>
      </c>
      <c r="O978" s="15"/>
      <c r="P978" s="15" t="str">
        <f>IF(Table2[[#This Row],[M5A]]="","",SUM(Table2[[#This Row],[M5A]]-Table2[[#This Row],[M5B_h]]))</f>
        <v/>
      </c>
      <c r="Q978" s="15">
        <f>SUM(Table2[[#This Row],[AWAL]],Table2[[#This Row],[M1B]])</f>
        <v>0</v>
      </c>
      <c r="R978" s="15">
        <f>SUM(Table2[[#This Row],[M2B]],Table2[[#This Row],[M2B_h]])</f>
        <v>0</v>
      </c>
      <c r="S978" s="15">
        <f>SUM(Table2[[#This Row],[M3B]],Table2[[#This Row],[M3B_h]])</f>
        <v>0</v>
      </c>
      <c r="T978" s="15">
        <f>SUM(Table2[[#This Row],[M4B]],Table2[[#This Row],[M4B_h]])</f>
        <v>0</v>
      </c>
    </row>
    <row r="979" spans="1:20">
      <c r="A979" s="12">
        <f>IF(Table2[[#This Row],[TT]]&lt;1,"",COUNT($A$2:$A978)+1)</f>
        <v>762</v>
      </c>
      <c r="B979" s="12" t="str">
        <f>LOWER(SUBSTITUTE(SUBSTITUTE(SUBSTITUTE(SUBSTITUTE(SUBSTITUTE(SUBSTITUTE(SUBSTITUTE(SUBSTITUTE(Table2[[#This Row],[NAMA BARANG]]," ",""),"""",""),"-",""),"/",""),"(",""),")",""),"&amp;",""),",",""))</f>
        <v>expandingfile5304</v>
      </c>
      <c r="C979" s="18" t="s">
        <v>920</v>
      </c>
      <c r="D979" s="19">
        <v>13</v>
      </c>
      <c r="E979" s="19" t="s">
        <v>28</v>
      </c>
      <c r="F979" s="80">
        <f>IF(Table2[[#This Row],[M5B]]="",Table2[[#This Row],[M5B_h]],SUM(Table2[[#This Row],[M5B_h]],Table2[[#This Row],[M5B]]))</f>
        <v>12</v>
      </c>
      <c r="H979" s="13" t="str">
        <f>IF(Table2[[#This Row],[M1A]]="","",Table2[[#This Row],[M1A]]-Table2[[#This Row],[AWAL]])</f>
        <v/>
      </c>
      <c r="I979" s="13">
        <v>12</v>
      </c>
      <c r="J979" s="13">
        <f>IF(Table2[[#This Row],[M2A]]="","",SUM(Table2[[#This Row],[M2A]]-Table2[[#This Row],[M2B_h]]))</f>
        <v>-1</v>
      </c>
      <c r="L979" s="13" t="str">
        <f>IF(Table2[[#This Row],[M3A]]="","",SUM(Table2[[#This Row],[M3A]]-Table2[[#This Row],[M3B_h]]))</f>
        <v/>
      </c>
      <c r="N979" s="13" t="str">
        <f>IF(Table2[[#This Row],[M4A]]="","",SUM(Table2[[#This Row],[M4A]]-Table2[[#This Row],[M4B_h]]))</f>
        <v/>
      </c>
      <c r="O979" s="15"/>
      <c r="P979" s="15" t="str">
        <f>IF(Table2[[#This Row],[M5A]]="","",SUM(Table2[[#This Row],[M5A]]-Table2[[#This Row],[M5B_h]]))</f>
        <v/>
      </c>
      <c r="Q979" s="15">
        <f>SUM(Table2[[#This Row],[AWAL]],Table2[[#This Row],[M1B]])</f>
        <v>13</v>
      </c>
      <c r="R979" s="15">
        <f>SUM(Table2[[#This Row],[M2B]],Table2[[#This Row],[M2B_h]])</f>
        <v>12</v>
      </c>
      <c r="S979" s="15">
        <f>SUM(Table2[[#This Row],[M3B]],Table2[[#This Row],[M3B_h]])</f>
        <v>12</v>
      </c>
      <c r="T979" s="15">
        <f>SUM(Table2[[#This Row],[M4B]],Table2[[#This Row],[M4B_h]])</f>
        <v>12</v>
      </c>
    </row>
    <row r="980" spans="1:20">
      <c r="A980" s="12">
        <f>IF(Table2[[#This Row],[TT]]&lt;1,"",COUNT($A$2:$A979)+1)</f>
        <v>763</v>
      </c>
      <c r="B980" s="12" t="str">
        <f>LOWER(SUBSTITUTE(SUBSTITUTE(SUBSTITUTE(SUBSTITUTE(SUBSTITUTE(SUBSTITUTE(SUBSTITUTE(SUBSTITUTE(Table2[[#This Row],[NAMA BARANG]]," ",""),"""",""),"-",""),"/",""),"(",""),")",""),"&amp;",""),",",""))</f>
        <v>expandingfile8402</v>
      </c>
      <c r="C980" s="18" t="s">
        <v>921</v>
      </c>
      <c r="D980" s="19">
        <v>2</v>
      </c>
      <c r="E980" s="19" t="s">
        <v>258</v>
      </c>
      <c r="F980" s="80">
        <f>IF(Table2[[#This Row],[M5B]]="",Table2[[#This Row],[M5B_h]],SUM(Table2[[#This Row],[M5B_h]],Table2[[#This Row],[M5B]]))</f>
        <v>2</v>
      </c>
      <c r="H980" s="13" t="str">
        <f>IF(Table2[[#This Row],[M1A]]="","",Table2[[#This Row],[M1A]]-Table2[[#This Row],[AWAL]])</f>
        <v/>
      </c>
      <c r="J980" s="13" t="str">
        <f>IF(Table2[[#This Row],[M2A]]="","",SUM(Table2[[#This Row],[M2A]]-Table2[[#This Row],[M2B_h]]))</f>
        <v/>
      </c>
      <c r="L980" s="13" t="str">
        <f>IF(Table2[[#This Row],[M3A]]="","",SUM(Table2[[#This Row],[M3A]]-Table2[[#This Row],[M3B_h]]))</f>
        <v/>
      </c>
      <c r="N980" s="13" t="str">
        <f>IF(Table2[[#This Row],[M4A]]="","",SUM(Table2[[#This Row],[M4A]]-Table2[[#This Row],[M4B_h]]))</f>
        <v/>
      </c>
      <c r="O980" s="15"/>
      <c r="P980" s="15" t="str">
        <f>IF(Table2[[#This Row],[M5A]]="","",SUM(Table2[[#This Row],[M5A]]-Table2[[#This Row],[M5B_h]]))</f>
        <v/>
      </c>
      <c r="Q980" s="15">
        <f>SUM(Table2[[#This Row],[AWAL]],Table2[[#This Row],[M1B]])</f>
        <v>2</v>
      </c>
      <c r="R980" s="15">
        <f>SUM(Table2[[#This Row],[M2B]],Table2[[#This Row],[M2B_h]])</f>
        <v>2</v>
      </c>
      <c r="S980" s="15">
        <f>SUM(Table2[[#This Row],[M3B]],Table2[[#This Row],[M3B_h]])</f>
        <v>2</v>
      </c>
      <c r="T980" s="15">
        <f>SUM(Table2[[#This Row],[M4B]],Table2[[#This Row],[M4B_h]])</f>
        <v>2</v>
      </c>
    </row>
    <row r="981" spans="1:20">
      <c r="A981" s="12">
        <f>IF(Table2[[#This Row],[TT]]&lt;1,"",COUNT($A$2:$A980)+1)</f>
        <v>764</v>
      </c>
      <c r="B981" s="12" t="str">
        <f>LOWER(SUBSTITUTE(SUBSTITUTE(SUBSTITUTE(SUBSTITUTE(SUBSTITUTE(SUBSTITUTE(SUBSTITUTE(SUBSTITUTE(Table2[[#This Row],[NAMA BARANG]]," ",""),"""",""),"-",""),"/",""),"(",""),")",""),"&amp;",""),",",""))</f>
        <v>expandingfiletz2012</v>
      </c>
      <c r="C981" s="18" t="s">
        <v>922</v>
      </c>
      <c r="D981" s="19">
        <v>12</v>
      </c>
      <c r="E981" s="19" t="s">
        <v>156</v>
      </c>
      <c r="F981" s="80">
        <f>IF(Table2[[#This Row],[M5B]]="",Table2[[#This Row],[M5B_h]],SUM(Table2[[#This Row],[M5B_h]],Table2[[#This Row],[M5B]]))</f>
        <v>12</v>
      </c>
      <c r="H981" s="13" t="str">
        <f>IF(Table2[[#This Row],[M1A]]="","",Table2[[#This Row],[M1A]]-Table2[[#This Row],[AWAL]])</f>
        <v/>
      </c>
      <c r="J981" s="13" t="str">
        <f>IF(Table2[[#This Row],[M2A]]="","",SUM(Table2[[#This Row],[M2A]]-Table2[[#This Row],[M2B_h]]))</f>
        <v/>
      </c>
      <c r="L981" s="13" t="str">
        <f>IF(Table2[[#This Row],[M3A]]="","",SUM(Table2[[#This Row],[M3A]]-Table2[[#This Row],[M3B_h]]))</f>
        <v/>
      </c>
      <c r="N981" s="13" t="str">
        <f>IF(Table2[[#This Row],[M4A]]="","",SUM(Table2[[#This Row],[M4A]]-Table2[[#This Row],[M4B_h]]))</f>
        <v/>
      </c>
      <c r="O981" s="15"/>
      <c r="P981" s="15" t="str">
        <f>IF(Table2[[#This Row],[M5A]]="","",SUM(Table2[[#This Row],[M5A]]-Table2[[#This Row],[M5B_h]]))</f>
        <v/>
      </c>
      <c r="Q981" s="15">
        <f>SUM(Table2[[#This Row],[AWAL]],Table2[[#This Row],[M1B]])</f>
        <v>12</v>
      </c>
      <c r="R981" s="15">
        <f>SUM(Table2[[#This Row],[M2B]],Table2[[#This Row],[M2B_h]])</f>
        <v>12</v>
      </c>
      <c r="S981" s="15">
        <f>SUM(Table2[[#This Row],[M3B]],Table2[[#This Row],[M3B_h]])</f>
        <v>12</v>
      </c>
      <c r="T981" s="15">
        <f>SUM(Table2[[#This Row],[M4B]],Table2[[#This Row],[M4B_h]])</f>
        <v>12</v>
      </c>
    </row>
    <row r="982" spans="1:20">
      <c r="A982" s="12">
        <f>IF(Table2[[#This Row],[TT]]&lt;1,"",COUNT($A$2:$A981)+1)</f>
        <v>765</v>
      </c>
      <c r="B982" s="12" t="str">
        <f>LOWER(SUBSTITUTE(SUBSTITUTE(SUBSTITUTE(SUBSTITUTE(SUBSTITUTE(SUBSTITUTE(SUBSTITUTE(SUBSTITUTE(Table2[[#This Row],[NAMA BARANG]]," ",""),"""",""),"-",""),"/",""),"(",""),")",""),"&amp;",""),",",""))</f>
        <v>expandingfiletz2016</v>
      </c>
      <c r="C982" s="18" t="s">
        <v>923</v>
      </c>
      <c r="D982" s="19">
        <v>4</v>
      </c>
      <c r="E982" s="19" t="s">
        <v>156</v>
      </c>
      <c r="F982" s="80">
        <f>IF(Table2[[#This Row],[M5B]]="",Table2[[#This Row],[M5B_h]],SUM(Table2[[#This Row],[M5B_h]],Table2[[#This Row],[M5B]]))</f>
        <v>4</v>
      </c>
      <c r="H982" s="13" t="str">
        <f>IF(Table2[[#This Row],[M1A]]="","",Table2[[#This Row],[M1A]]-Table2[[#This Row],[AWAL]])</f>
        <v/>
      </c>
      <c r="J982" s="13" t="str">
        <f>IF(Table2[[#This Row],[M2A]]="","",SUM(Table2[[#This Row],[M2A]]-Table2[[#This Row],[M2B_h]]))</f>
        <v/>
      </c>
      <c r="L982" s="13" t="str">
        <f>IF(Table2[[#This Row],[M3A]]="","",SUM(Table2[[#This Row],[M3A]]-Table2[[#This Row],[M3B_h]]))</f>
        <v/>
      </c>
      <c r="N982" s="13" t="str">
        <f>IF(Table2[[#This Row],[M4A]]="","",SUM(Table2[[#This Row],[M4A]]-Table2[[#This Row],[M4B_h]]))</f>
        <v/>
      </c>
      <c r="O982" s="15"/>
      <c r="P982" s="15" t="str">
        <f>IF(Table2[[#This Row],[M5A]]="","",SUM(Table2[[#This Row],[M5A]]-Table2[[#This Row],[M5B_h]]))</f>
        <v/>
      </c>
      <c r="Q982" s="15">
        <f>SUM(Table2[[#This Row],[AWAL]],Table2[[#This Row],[M1B]])</f>
        <v>4</v>
      </c>
      <c r="R982" s="15">
        <f>SUM(Table2[[#This Row],[M2B]],Table2[[#This Row],[M2B_h]])</f>
        <v>4</v>
      </c>
      <c r="S982" s="15">
        <f>SUM(Table2[[#This Row],[M3B]],Table2[[#This Row],[M3B_h]])</f>
        <v>4</v>
      </c>
      <c r="T982" s="15">
        <f>SUM(Table2[[#This Row],[M4B]],Table2[[#This Row],[M4B_h]])</f>
        <v>4</v>
      </c>
    </row>
    <row r="983" spans="1:20">
      <c r="A983" s="12">
        <f>IF(Table2[[#This Row],[TT]]&lt;1,"",COUNT($A$2:$A982)+1)</f>
        <v>766</v>
      </c>
      <c r="B983" s="12" t="str">
        <f>LOWER(SUBSTITUTE(SUBSTITUTE(SUBSTITUTE(SUBSTITUTE(SUBSTITUTE(SUBSTITUTE(SUBSTITUTE(SUBSTITUTE(Table2[[#This Row],[NAMA BARANG]]," ",""),"""",""),"-",""),"/",""),"(",""),")",""),"&amp;",""),",",""))</f>
        <v>fabriccolourca1309ml</v>
      </c>
      <c r="C983" s="18" t="s">
        <v>924</v>
      </c>
      <c r="D983" s="19">
        <v>2</v>
      </c>
      <c r="E983" s="19" t="s">
        <v>925</v>
      </c>
      <c r="F983" s="80">
        <f>IF(Table2[[#This Row],[M5B]]="",Table2[[#This Row],[M5B_h]],SUM(Table2[[#This Row],[M5B_h]],Table2[[#This Row],[M5B]]))</f>
        <v>1</v>
      </c>
      <c r="H983" s="13" t="str">
        <f>IF(Table2[[#This Row],[M1A]]="","",Table2[[#This Row],[M1A]]-Table2[[#This Row],[AWAL]])</f>
        <v/>
      </c>
      <c r="I983" s="13">
        <v>1</v>
      </c>
      <c r="J983" s="13">
        <f>IF(Table2[[#This Row],[M2A]]="","",SUM(Table2[[#This Row],[M2A]]-Table2[[#This Row],[M2B_h]]))</f>
        <v>-1</v>
      </c>
      <c r="L983" s="13" t="str">
        <f>IF(Table2[[#This Row],[M3A]]="","",SUM(Table2[[#This Row],[M3A]]-Table2[[#This Row],[M3B_h]]))</f>
        <v/>
      </c>
      <c r="N983" s="13" t="str">
        <f>IF(Table2[[#This Row],[M4A]]="","",SUM(Table2[[#This Row],[M4A]]-Table2[[#This Row],[M4B_h]]))</f>
        <v/>
      </c>
      <c r="O983" s="15"/>
      <c r="P983" s="15" t="str">
        <f>IF(Table2[[#This Row],[M5A]]="","",SUM(Table2[[#This Row],[M5A]]-Table2[[#This Row],[M5B_h]]))</f>
        <v/>
      </c>
      <c r="Q983" s="15">
        <f>SUM(Table2[[#This Row],[AWAL]],Table2[[#This Row],[M1B]])</f>
        <v>2</v>
      </c>
      <c r="R983" s="15">
        <f>SUM(Table2[[#This Row],[M2B]],Table2[[#This Row],[M2B_h]])</f>
        <v>1</v>
      </c>
      <c r="S983" s="15">
        <f>SUM(Table2[[#This Row],[M3B]],Table2[[#This Row],[M3B_h]])</f>
        <v>1</v>
      </c>
      <c r="T983" s="15">
        <f>SUM(Table2[[#This Row],[M4B]],Table2[[#This Row],[M4B_h]])</f>
        <v>1</v>
      </c>
    </row>
    <row r="984" spans="1:20">
      <c r="A984" s="12">
        <f>IF(Table2[[#This Row],[TT]]&lt;1,"",COUNT($A$2:$A983)+1)</f>
        <v>767</v>
      </c>
      <c r="B984" s="12" t="str">
        <f>LOWER(SUBSTITUTE(SUBSTITUTE(SUBSTITUTE(SUBSTITUTE(SUBSTITUTE(SUBSTITUTE(SUBSTITUTE(SUBSTITUTE(Table2[[#This Row],[NAMA BARANG]]," ",""),"""",""),"-",""),"/",""),"(",""),")",""),"&amp;",""),",",""))</f>
        <v>faceshieldanakm</v>
      </c>
      <c r="C984" s="18" t="s">
        <v>926</v>
      </c>
      <c r="D984" s="19">
        <v>1</v>
      </c>
      <c r="E984" s="19" t="s">
        <v>154</v>
      </c>
      <c r="F984" s="80">
        <f>IF(Table2[[#This Row],[M5B]]="",Table2[[#This Row],[M5B_h]],SUM(Table2[[#This Row],[M5B_h]],Table2[[#This Row],[M5B]]))</f>
        <v>1</v>
      </c>
      <c r="H984" s="13" t="str">
        <f>IF(Table2[[#This Row],[M1A]]="","",Table2[[#This Row],[M1A]]-Table2[[#This Row],[AWAL]])</f>
        <v/>
      </c>
      <c r="J984" s="13" t="str">
        <f>IF(Table2[[#This Row],[M2A]]="","",SUM(Table2[[#This Row],[M2A]]-Table2[[#This Row],[M2B_h]]))</f>
        <v/>
      </c>
      <c r="L984" s="13" t="str">
        <f>IF(Table2[[#This Row],[M3A]]="","",SUM(Table2[[#This Row],[M3A]]-Table2[[#This Row],[M3B_h]]))</f>
        <v/>
      </c>
      <c r="N984" s="13" t="str">
        <f>IF(Table2[[#This Row],[M4A]]="","",SUM(Table2[[#This Row],[M4A]]-Table2[[#This Row],[M4B_h]]))</f>
        <v/>
      </c>
      <c r="O984" s="15"/>
      <c r="P984" s="15" t="str">
        <f>IF(Table2[[#This Row],[M5A]]="","",SUM(Table2[[#This Row],[M5A]]-Table2[[#This Row],[M5B_h]]))</f>
        <v/>
      </c>
      <c r="Q984" s="15">
        <f>SUM(Table2[[#This Row],[AWAL]],Table2[[#This Row],[M1B]])</f>
        <v>1</v>
      </c>
      <c r="R984" s="15">
        <f>SUM(Table2[[#This Row],[M2B]],Table2[[#This Row],[M2B_h]])</f>
        <v>1</v>
      </c>
      <c r="S984" s="15">
        <f>SUM(Table2[[#This Row],[M3B]],Table2[[#This Row],[M3B_h]])</f>
        <v>1</v>
      </c>
      <c r="T984" s="15">
        <f>SUM(Table2[[#This Row],[M4B]],Table2[[#This Row],[M4B_h]])</f>
        <v>1</v>
      </c>
    </row>
    <row r="985" spans="1:20">
      <c r="A985" s="12">
        <f>IF(Table2[[#This Row],[TT]]&lt;1,"",COUNT($A$2:$A984)+1)</f>
        <v>768</v>
      </c>
      <c r="B985" s="12" t="str">
        <f>LOWER(SUBSTITUTE(SUBSTITUTE(SUBSTITUTE(SUBSTITUTE(SUBSTITUTE(SUBSTITUTE(SUBSTITUTE(SUBSTITUTE(Table2[[#This Row],[NAMA BARANG]]," ",""),"""",""),"-",""),"/",""),"(",""),")",""),"&amp;",""),",",""))</f>
        <v>faceshielddewasa</v>
      </c>
      <c r="C985" s="18" t="s">
        <v>927</v>
      </c>
      <c r="D985" s="19">
        <v>48</v>
      </c>
      <c r="E985" s="19" t="s">
        <v>154</v>
      </c>
      <c r="F985" s="80">
        <f>IF(Table2[[#This Row],[M5B]]="",Table2[[#This Row],[M5B_h]],SUM(Table2[[#This Row],[M5B_h]],Table2[[#This Row],[M5B]]))</f>
        <v>48</v>
      </c>
      <c r="H985" s="13" t="str">
        <f>IF(Table2[[#This Row],[M1A]]="","",Table2[[#This Row],[M1A]]-Table2[[#This Row],[AWAL]])</f>
        <v/>
      </c>
      <c r="J985" s="13" t="str">
        <f>IF(Table2[[#This Row],[M2A]]="","",SUM(Table2[[#This Row],[M2A]]-Table2[[#This Row],[M2B_h]]))</f>
        <v/>
      </c>
      <c r="L985" s="13" t="str">
        <f>IF(Table2[[#This Row],[M3A]]="","",SUM(Table2[[#This Row],[M3A]]-Table2[[#This Row],[M3B_h]]))</f>
        <v/>
      </c>
      <c r="N985" s="13" t="str">
        <f>IF(Table2[[#This Row],[M4A]]="","",SUM(Table2[[#This Row],[M4A]]-Table2[[#This Row],[M4B_h]]))</f>
        <v/>
      </c>
      <c r="O985" s="15"/>
      <c r="P985" s="15" t="str">
        <f>IF(Table2[[#This Row],[M5A]]="","",SUM(Table2[[#This Row],[M5A]]-Table2[[#This Row],[M5B_h]]))</f>
        <v/>
      </c>
      <c r="Q985" s="15">
        <f>SUM(Table2[[#This Row],[AWAL]],Table2[[#This Row],[M1B]])</f>
        <v>48</v>
      </c>
      <c r="R985" s="15">
        <f>SUM(Table2[[#This Row],[M2B]],Table2[[#This Row],[M2B_h]])</f>
        <v>48</v>
      </c>
      <c r="S985" s="15">
        <f>SUM(Table2[[#This Row],[M3B]],Table2[[#This Row],[M3B_h]])</f>
        <v>48</v>
      </c>
      <c r="T985" s="15">
        <f>SUM(Table2[[#This Row],[M4B]],Table2[[#This Row],[M4B_h]])</f>
        <v>48</v>
      </c>
    </row>
    <row r="986" spans="1:20">
      <c r="A986" s="12">
        <f>IF(Table2[[#This Row],[TT]]&lt;1,"",COUNT($A$2:$A985)+1)</f>
        <v>769</v>
      </c>
      <c r="B986" s="12" t="str">
        <f>LOWER(SUBSTITUTE(SUBSTITUTE(SUBSTITUTE(SUBSTITUTE(SUBSTITUTE(SUBSTITUTE(SUBSTITUTE(SUBSTITUTE(Table2[[#This Row],[NAMA BARANG]]," ",""),"""",""),"-",""),"/",""),"(",""),")",""),"&amp;",""),",",""))</f>
        <v>faceshieldkacamata12</v>
      </c>
      <c r="C986" s="18" t="s">
        <v>928</v>
      </c>
      <c r="D986" s="19">
        <v>6</v>
      </c>
      <c r="E986" s="19" t="s">
        <v>929</v>
      </c>
      <c r="F986" s="80">
        <f>IF(Table2[[#This Row],[M5B]]="",Table2[[#This Row],[M5B_h]],SUM(Table2[[#This Row],[M5B_h]],Table2[[#This Row],[M5B]]))</f>
        <v>6</v>
      </c>
      <c r="H986" s="13" t="str">
        <f>IF(Table2[[#This Row],[M1A]]="","",Table2[[#This Row],[M1A]]-Table2[[#This Row],[AWAL]])</f>
        <v/>
      </c>
      <c r="J986" s="13" t="str">
        <f>IF(Table2[[#This Row],[M2A]]="","",SUM(Table2[[#This Row],[M2A]]-Table2[[#This Row],[M2B_h]]))</f>
        <v/>
      </c>
      <c r="L986" s="13" t="str">
        <f>IF(Table2[[#This Row],[M3A]]="","",SUM(Table2[[#This Row],[M3A]]-Table2[[#This Row],[M3B_h]]))</f>
        <v/>
      </c>
      <c r="N986" s="13" t="str">
        <f>IF(Table2[[#This Row],[M4A]]="","",SUM(Table2[[#This Row],[M4A]]-Table2[[#This Row],[M4B_h]]))</f>
        <v/>
      </c>
      <c r="O986" s="15"/>
      <c r="P986" s="15" t="str">
        <f>IF(Table2[[#This Row],[M5A]]="","",SUM(Table2[[#This Row],[M5A]]-Table2[[#This Row],[M5B_h]]))</f>
        <v/>
      </c>
      <c r="Q986" s="15">
        <f>SUM(Table2[[#This Row],[AWAL]],Table2[[#This Row],[M1B]])</f>
        <v>6</v>
      </c>
      <c r="R986" s="15">
        <f>SUM(Table2[[#This Row],[M2B]],Table2[[#This Row],[M2B_h]])</f>
        <v>6</v>
      </c>
      <c r="S986" s="15">
        <f>SUM(Table2[[#This Row],[M3B]],Table2[[#This Row],[M3B_h]])</f>
        <v>6</v>
      </c>
      <c r="T986" s="15">
        <f>SUM(Table2[[#This Row],[M4B]],Table2[[#This Row],[M4B_h]])</f>
        <v>6</v>
      </c>
    </row>
    <row r="987" spans="1:20">
      <c r="A987" s="12">
        <f>IF(Table2[[#This Row],[TT]]&lt;1,"",COUNT($A$2:$A986)+1)</f>
        <v>770</v>
      </c>
      <c r="B987" s="12" t="str">
        <f>LOWER(SUBSTITUTE(SUBSTITUTE(SUBSTITUTE(SUBSTITUTE(SUBSTITUTE(SUBSTITUTE(SUBSTITUTE(SUBSTITUTE(Table2[[#This Row],[NAMA BARANG]]," ",""),"""",""),"-",""),"/",""),"(",""),")",""),"&amp;",""),",",""))</f>
        <v>fancyset2062</v>
      </c>
      <c r="C987" s="18" t="s">
        <v>930</v>
      </c>
      <c r="D987" s="19">
        <v>12</v>
      </c>
      <c r="E987" s="19" t="s">
        <v>88</v>
      </c>
      <c r="F987" s="80">
        <f>IF(Table2[[#This Row],[M5B]]="",Table2[[#This Row],[M5B_h]],SUM(Table2[[#This Row],[M5B_h]],Table2[[#This Row],[M5B]]))</f>
        <v>12</v>
      </c>
      <c r="H987" s="13" t="str">
        <f>IF(Table2[[#This Row],[M1A]]="","",Table2[[#This Row],[M1A]]-Table2[[#This Row],[AWAL]])</f>
        <v/>
      </c>
      <c r="J987" s="13" t="str">
        <f>IF(Table2[[#This Row],[M2A]]="","",SUM(Table2[[#This Row],[M2A]]-Table2[[#This Row],[M2B_h]]))</f>
        <v/>
      </c>
      <c r="L987" s="13" t="str">
        <f>IF(Table2[[#This Row],[M3A]]="","",SUM(Table2[[#This Row],[M3A]]-Table2[[#This Row],[M3B_h]]))</f>
        <v/>
      </c>
      <c r="N987" s="13" t="str">
        <f>IF(Table2[[#This Row],[M4A]]="","",SUM(Table2[[#This Row],[M4A]]-Table2[[#This Row],[M4B_h]]))</f>
        <v/>
      </c>
      <c r="O987" s="15"/>
      <c r="P987" s="15" t="str">
        <f>IF(Table2[[#This Row],[M5A]]="","",SUM(Table2[[#This Row],[M5A]]-Table2[[#This Row],[M5B_h]]))</f>
        <v/>
      </c>
      <c r="Q987" s="15">
        <f>SUM(Table2[[#This Row],[AWAL]],Table2[[#This Row],[M1B]])</f>
        <v>12</v>
      </c>
      <c r="R987" s="15">
        <f>SUM(Table2[[#This Row],[M2B]],Table2[[#This Row],[M2B_h]])</f>
        <v>12</v>
      </c>
      <c r="S987" s="15">
        <f>SUM(Table2[[#This Row],[M3B]],Table2[[#This Row],[M3B_h]])</f>
        <v>12</v>
      </c>
      <c r="T987" s="15">
        <f>SUM(Table2[[#This Row],[M4B]],Table2[[#This Row],[M4B_h]])</f>
        <v>12</v>
      </c>
    </row>
    <row r="988" spans="1:20">
      <c r="A988" s="12">
        <f>IF(Table2[[#This Row],[TT]]&lt;1,"",COUNT($A$2:$A987)+1)</f>
        <v>771</v>
      </c>
      <c r="B988" s="12" t="str">
        <f>LOWER(SUBSTITUTE(SUBSTITUTE(SUBSTITUTE(SUBSTITUTE(SUBSTITUTE(SUBSTITUTE(SUBSTITUTE(SUBSTITUTE(Table2[[#This Row],[NAMA BARANG]]," ",""),"""",""),"-",""),"/",""),"(",""),")",""),"&amp;",""),",",""))</f>
        <v>fancyset2067</v>
      </c>
      <c r="C988" s="18" t="s">
        <v>931</v>
      </c>
      <c r="D988" s="19">
        <v>1</v>
      </c>
      <c r="E988" s="19" t="s">
        <v>88</v>
      </c>
      <c r="F988" s="80">
        <f>IF(Table2[[#This Row],[M5B]]="",Table2[[#This Row],[M5B_h]],SUM(Table2[[#This Row],[M5B_h]],Table2[[#This Row],[M5B]]))</f>
        <v>1</v>
      </c>
      <c r="H988" s="13" t="str">
        <f>IF(Table2[[#This Row],[M1A]]="","",Table2[[#This Row],[M1A]]-Table2[[#This Row],[AWAL]])</f>
        <v/>
      </c>
      <c r="J988" s="13" t="str">
        <f>IF(Table2[[#This Row],[M2A]]="","",SUM(Table2[[#This Row],[M2A]]-Table2[[#This Row],[M2B_h]]))</f>
        <v/>
      </c>
      <c r="L988" s="13" t="str">
        <f>IF(Table2[[#This Row],[M3A]]="","",SUM(Table2[[#This Row],[M3A]]-Table2[[#This Row],[M3B_h]]))</f>
        <v/>
      </c>
      <c r="N988" s="13" t="str">
        <f>IF(Table2[[#This Row],[M4A]]="","",SUM(Table2[[#This Row],[M4A]]-Table2[[#This Row],[M4B_h]]))</f>
        <v/>
      </c>
      <c r="O988" s="15"/>
      <c r="P988" s="15" t="str">
        <f>IF(Table2[[#This Row],[M5A]]="","",SUM(Table2[[#This Row],[M5A]]-Table2[[#This Row],[M5B_h]]))</f>
        <v/>
      </c>
      <c r="Q988" s="15">
        <f>SUM(Table2[[#This Row],[AWAL]],Table2[[#This Row],[M1B]])</f>
        <v>1</v>
      </c>
      <c r="R988" s="15">
        <f>SUM(Table2[[#This Row],[M2B]],Table2[[#This Row],[M2B_h]])</f>
        <v>1</v>
      </c>
      <c r="S988" s="15">
        <f>SUM(Table2[[#This Row],[M3B]],Table2[[#This Row],[M3B_h]])</f>
        <v>1</v>
      </c>
      <c r="T988" s="15">
        <f>SUM(Table2[[#This Row],[M4B]],Table2[[#This Row],[M4B_h]])</f>
        <v>1</v>
      </c>
    </row>
    <row r="989" spans="1:20">
      <c r="A989" s="12">
        <f>IF(Table2[[#This Row],[TT]]&lt;1,"",COUNT($A$2:$A988)+1)</f>
        <v>772</v>
      </c>
      <c r="B989" s="12" t="str">
        <f>LOWER(SUBSTITUTE(SUBSTITUTE(SUBSTITUTE(SUBSTITUTE(SUBSTITUTE(SUBSTITUTE(SUBSTITUTE(SUBSTITUTE(Table2[[#This Row],[NAMA BARANG]]," ",""),"""",""),"-",""),"/",""),"(",""),")",""),"&amp;",""),",",""))</f>
        <v>fancysetabjbsm30hk1</v>
      </c>
      <c r="C989" s="18" t="s">
        <v>932</v>
      </c>
      <c r="D989" s="19">
        <v>47</v>
      </c>
      <c r="E989" s="19" t="s">
        <v>174</v>
      </c>
      <c r="F989" s="80">
        <f>IF(Table2[[#This Row],[M5B]]="",Table2[[#This Row],[M5B_h]],SUM(Table2[[#This Row],[M5B_h]],Table2[[#This Row],[M5B]]))</f>
        <v>47</v>
      </c>
      <c r="H989" s="13" t="str">
        <f>IF(Table2[[#This Row],[M1A]]="","",Table2[[#This Row],[M1A]]-Table2[[#This Row],[AWAL]])</f>
        <v/>
      </c>
      <c r="J989" s="13" t="str">
        <f>IF(Table2[[#This Row],[M2A]]="","",SUM(Table2[[#This Row],[M2A]]-Table2[[#This Row],[M2B_h]]))</f>
        <v/>
      </c>
      <c r="L989" s="13" t="str">
        <f>IF(Table2[[#This Row],[M3A]]="","",SUM(Table2[[#This Row],[M3A]]-Table2[[#This Row],[M3B_h]]))</f>
        <v/>
      </c>
      <c r="N989" s="13" t="str">
        <f>IF(Table2[[#This Row],[M4A]]="","",SUM(Table2[[#This Row],[M4A]]-Table2[[#This Row],[M4B_h]]))</f>
        <v/>
      </c>
      <c r="O989" s="15"/>
      <c r="P989" s="15" t="str">
        <f>IF(Table2[[#This Row],[M5A]]="","",SUM(Table2[[#This Row],[M5A]]-Table2[[#This Row],[M5B_h]]))</f>
        <v/>
      </c>
      <c r="Q989" s="15">
        <f>SUM(Table2[[#This Row],[AWAL]],Table2[[#This Row],[M1B]])</f>
        <v>47</v>
      </c>
      <c r="R989" s="15">
        <f>SUM(Table2[[#This Row],[M2B]],Table2[[#This Row],[M2B_h]])</f>
        <v>47</v>
      </c>
      <c r="S989" s="15">
        <f>SUM(Table2[[#This Row],[M3B]],Table2[[#This Row],[M3B_h]])</f>
        <v>47</v>
      </c>
      <c r="T989" s="15">
        <f>SUM(Table2[[#This Row],[M4B]],Table2[[#This Row],[M4B_h]])</f>
        <v>47</v>
      </c>
    </row>
    <row r="990" spans="1:20">
      <c r="A990" s="12" t="str">
        <f>IF(Table2[[#This Row],[TT]]&lt;1,"",COUNT($A$2:$A989)+1)</f>
        <v/>
      </c>
      <c r="B990" s="12" t="str">
        <f>LOWER(SUBSTITUTE(SUBSTITUTE(SUBSTITUTE(SUBSTITUTE(SUBSTITUTE(SUBSTITUTE(SUBSTITUTE(SUBSTITUTE(Table2[[#This Row],[NAMA BARANG]]," ",""),"""",""),"-",""),"/",""),"(",""),")",""),"&amp;",""),",",""))</f>
        <v>fancysetrs2008+pcmab</v>
      </c>
      <c r="C990" s="18" t="s">
        <v>933</v>
      </c>
      <c r="D990" s="19"/>
      <c r="E990" s="19" t="s">
        <v>174</v>
      </c>
      <c r="F990" s="80">
        <f>IF(Table2[[#This Row],[M5B]]="",Table2[[#This Row],[M5B_h]],SUM(Table2[[#This Row],[M5B_h]],Table2[[#This Row],[M5B]]))</f>
        <v>0</v>
      </c>
      <c r="H990" s="13" t="str">
        <f>IF(Table2[[#This Row],[M1A]]="","",Table2[[#This Row],[M1A]]-Table2[[#This Row],[AWAL]])</f>
        <v/>
      </c>
      <c r="J990" s="13" t="str">
        <f>IF(Table2[[#This Row],[M2A]]="","",SUM(Table2[[#This Row],[M2A]]-Table2[[#This Row],[M2B_h]]))</f>
        <v/>
      </c>
      <c r="L990" s="13" t="str">
        <f>IF(Table2[[#This Row],[M3A]]="","",SUM(Table2[[#This Row],[M3A]]-Table2[[#This Row],[M3B_h]]))</f>
        <v/>
      </c>
      <c r="N990" s="13" t="str">
        <f>IF(Table2[[#This Row],[M4A]]="","",SUM(Table2[[#This Row],[M4A]]-Table2[[#This Row],[M4B_h]]))</f>
        <v/>
      </c>
      <c r="O990" s="15"/>
      <c r="P990" s="15" t="str">
        <f>IF(Table2[[#This Row],[M5A]]="","",SUM(Table2[[#This Row],[M5A]]-Table2[[#This Row],[M5B_h]]))</f>
        <v/>
      </c>
      <c r="Q990" s="15">
        <f>SUM(Table2[[#This Row],[AWAL]],Table2[[#This Row],[M1B]])</f>
        <v>0</v>
      </c>
      <c r="R990" s="15">
        <f>SUM(Table2[[#This Row],[M2B]],Table2[[#This Row],[M2B_h]])</f>
        <v>0</v>
      </c>
      <c r="S990" s="15">
        <f>SUM(Table2[[#This Row],[M3B]],Table2[[#This Row],[M3B_h]])</f>
        <v>0</v>
      </c>
      <c r="T990" s="15">
        <f>SUM(Table2[[#This Row],[M4B]],Table2[[#This Row],[M4B_h]])</f>
        <v>0</v>
      </c>
    </row>
    <row r="991" spans="1:20">
      <c r="A991" s="12" t="str">
        <f>IF(Table2[[#This Row],[TT]]&lt;1,"",COUNT($A$2:$A990)+1)</f>
        <v/>
      </c>
      <c r="B991" s="12" t="str">
        <f>LOWER(SUBSTITUTE(SUBSTITUTE(SUBSTITUTE(SUBSTITUTE(SUBSTITUTE(SUBSTITUTE(SUBSTITUTE(SUBSTITUTE(Table2[[#This Row],[NAMA BARANG]]," ",""),"""",""),"-",""),"/",""),"(",""),")",""),"&amp;",""),",",""))</f>
        <v>fancysetrs3000</v>
      </c>
      <c r="C991" s="18" t="s">
        <v>934</v>
      </c>
      <c r="D991" s="19"/>
      <c r="E991" s="19">
        <v>240</v>
      </c>
      <c r="F991" s="80">
        <f>IF(Table2[[#This Row],[M5B]]="",Table2[[#This Row],[M5B_h]],SUM(Table2[[#This Row],[M5B_h]],Table2[[#This Row],[M5B]]))</f>
        <v>0</v>
      </c>
      <c r="H991" s="13" t="str">
        <f>IF(Table2[[#This Row],[M1A]]="","",Table2[[#This Row],[M1A]]-Table2[[#This Row],[AWAL]])</f>
        <v/>
      </c>
      <c r="J991" s="13" t="str">
        <f>IF(Table2[[#This Row],[M2A]]="","",SUM(Table2[[#This Row],[M2A]]-Table2[[#This Row],[M2B_h]]))</f>
        <v/>
      </c>
      <c r="L991" s="13" t="str">
        <f>IF(Table2[[#This Row],[M3A]]="","",SUM(Table2[[#This Row],[M3A]]-Table2[[#This Row],[M3B_h]]))</f>
        <v/>
      </c>
      <c r="N991" s="13" t="str">
        <f>IF(Table2[[#This Row],[M4A]]="","",SUM(Table2[[#This Row],[M4A]]-Table2[[#This Row],[M4B_h]]))</f>
        <v/>
      </c>
      <c r="O991" s="15"/>
      <c r="P991" s="15" t="str">
        <f>IF(Table2[[#This Row],[M5A]]="","",SUM(Table2[[#This Row],[M5A]]-Table2[[#This Row],[M5B_h]]))</f>
        <v/>
      </c>
      <c r="Q991" s="15">
        <f>SUM(Table2[[#This Row],[AWAL]],Table2[[#This Row],[M1B]])</f>
        <v>0</v>
      </c>
      <c r="R991" s="15">
        <f>SUM(Table2[[#This Row],[M2B]],Table2[[#This Row],[M2B_h]])</f>
        <v>0</v>
      </c>
      <c r="S991" s="15">
        <f>SUM(Table2[[#This Row],[M3B]],Table2[[#This Row],[M3B_h]])</f>
        <v>0</v>
      </c>
      <c r="T991" s="15">
        <f>SUM(Table2[[#This Row],[M4B]],Table2[[#This Row],[M4B_h]])</f>
        <v>0</v>
      </c>
    </row>
    <row r="992" spans="1:20">
      <c r="A992" s="12">
        <f>IF(Table2[[#This Row],[TT]]&lt;1,"",COUNT($A$2:$A991)+1)</f>
        <v>773</v>
      </c>
      <c r="B992" s="12" t="str">
        <f>LOWER(SUBSTITUTE(SUBSTITUTE(SUBSTITUTE(SUBSTITUTE(SUBSTITUTE(SUBSTITUTE(SUBSTITUTE(SUBSTITUTE(Table2[[#This Row],[NAMA BARANG]]," ",""),"""",""),"-",""),"/",""),"(",""),")",""),"&amp;",""),",",""))</f>
        <v>fancysetsf5896ab45696shaun1</v>
      </c>
      <c r="C992" s="18" t="s">
        <v>935</v>
      </c>
      <c r="D992" s="19">
        <v>5</v>
      </c>
      <c r="E992" s="19" t="s">
        <v>174</v>
      </c>
      <c r="F992" s="80">
        <f>IF(Table2[[#This Row],[M5B]]="",Table2[[#This Row],[M5B_h]],SUM(Table2[[#This Row],[M5B_h]],Table2[[#This Row],[M5B]]))</f>
        <v>5</v>
      </c>
      <c r="H992" s="13" t="str">
        <f>IF(Table2[[#This Row],[M1A]]="","",Table2[[#This Row],[M1A]]-Table2[[#This Row],[AWAL]])</f>
        <v/>
      </c>
      <c r="J992" s="13" t="str">
        <f>IF(Table2[[#This Row],[M2A]]="","",SUM(Table2[[#This Row],[M2A]]-Table2[[#This Row],[M2B_h]]))</f>
        <v/>
      </c>
      <c r="L992" s="13" t="str">
        <f>IF(Table2[[#This Row],[M3A]]="","",SUM(Table2[[#This Row],[M3A]]-Table2[[#This Row],[M3B_h]]))</f>
        <v/>
      </c>
      <c r="N992" s="13" t="str">
        <f>IF(Table2[[#This Row],[M4A]]="","",SUM(Table2[[#This Row],[M4A]]-Table2[[#This Row],[M4B_h]]))</f>
        <v/>
      </c>
      <c r="O992" s="15"/>
      <c r="P992" s="15" t="str">
        <f>IF(Table2[[#This Row],[M5A]]="","",SUM(Table2[[#This Row],[M5A]]-Table2[[#This Row],[M5B_h]]))</f>
        <v/>
      </c>
      <c r="Q992" s="15">
        <f>SUM(Table2[[#This Row],[AWAL]],Table2[[#This Row],[M1B]])</f>
        <v>5</v>
      </c>
      <c r="R992" s="15">
        <f>SUM(Table2[[#This Row],[M2B]],Table2[[#This Row],[M2B_h]])</f>
        <v>5</v>
      </c>
      <c r="S992" s="15">
        <f>SUM(Table2[[#This Row],[M3B]],Table2[[#This Row],[M3B_h]])</f>
        <v>5</v>
      </c>
      <c r="T992" s="15">
        <f>SUM(Table2[[#This Row],[M4B]],Table2[[#This Row],[M4B_h]])</f>
        <v>5</v>
      </c>
    </row>
    <row r="993" spans="1:20">
      <c r="A993" s="14">
        <f>IF(Table2[[#This Row],[TT]]&lt;1,"",COUNT($A$2:$A992)+1)</f>
        <v>774</v>
      </c>
      <c r="B993" s="14" t="str">
        <f>LOWER(SUBSTITUTE(SUBSTITUTE(SUBSTITUTE(SUBSTITUTE(SUBSTITUTE(SUBSTITUTE(SUBSTITUTE(SUBSTITUTE(Table2[[#This Row],[NAMA BARANG]]," ",""),"""",""),"-",""),"/",""),"(",""),")",""),"&amp;",""),",",""))</f>
        <v>fancysetxd8005</v>
      </c>
      <c r="C993" s="18" t="s">
        <v>936</v>
      </c>
      <c r="D993" s="19">
        <v>15</v>
      </c>
      <c r="E993" s="19" t="s">
        <v>88</v>
      </c>
      <c r="F993" s="80">
        <f>IF(Table2[[#This Row],[M5B]]="",Table2[[#This Row],[M5B_h]],SUM(Table2[[#This Row],[M5B_h]],Table2[[#This Row],[M5B]]))</f>
        <v>15</v>
      </c>
      <c r="H993" s="15" t="str">
        <f>IF(Table2[[#This Row],[M1A]]="","",Table2[[#This Row],[M1A]]-Table2[[#This Row],[AWAL]])</f>
        <v/>
      </c>
      <c r="J993" s="15" t="str">
        <f>IF(Table2[[#This Row],[M2A]]="","",SUM(Table2[[#This Row],[M2A]]-Table2[[#This Row],[M2B_h]]))</f>
        <v/>
      </c>
      <c r="K993" s="15"/>
      <c r="L993" s="15" t="str">
        <f>IF(Table2[[#This Row],[M3A]]="","",SUM(Table2[[#This Row],[M3A]]-Table2[[#This Row],[M3B_h]]))</f>
        <v/>
      </c>
      <c r="M993" s="15"/>
      <c r="N993" s="15" t="str">
        <f>IF(Table2[[#This Row],[M4A]]="","",SUM(Table2[[#This Row],[M4A]]-Table2[[#This Row],[M4B_h]]))</f>
        <v/>
      </c>
      <c r="O993" s="15"/>
      <c r="P993" s="15" t="str">
        <f>IF(Table2[[#This Row],[M5A]]="","",SUM(Table2[[#This Row],[M5A]]-Table2[[#This Row],[M5B_h]]))</f>
        <v/>
      </c>
      <c r="Q993" s="15">
        <f>SUM(Table2[[#This Row],[AWAL]],Table2[[#This Row],[M1B]])</f>
        <v>15</v>
      </c>
      <c r="R993" s="15">
        <f>SUM(Table2[[#This Row],[M2B]],Table2[[#This Row],[M2B_h]])</f>
        <v>15</v>
      </c>
      <c r="S993" s="15">
        <f>SUM(Table2[[#This Row],[M3B]],Table2[[#This Row],[M3B_h]])</f>
        <v>15</v>
      </c>
      <c r="T993" s="15">
        <f>SUM(Table2[[#This Row],[M4B]],Table2[[#This Row],[M4B_h]])</f>
        <v>15</v>
      </c>
    </row>
    <row r="994" spans="1:20">
      <c r="A994" s="12">
        <f>IF(Table2[[#This Row],[TT]]&lt;1,"",COUNT($A$2:$A993)+1)</f>
        <v>775</v>
      </c>
      <c r="B994" s="12" t="str">
        <f>LOWER(SUBSTITUTE(SUBSTITUTE(SUBSTITUTE(SUBSTITUTE(SUBSTITUTE(SUBSTITUTE(SUBSTITUTE(SUBSTITUTE(Table2[[#This Row],[NAMA BARANG]]," ",""),"""",""),"-",""),"/",""),"(",""),")",""),"&amp;",""),",",""))</f>
        <v>fancysetxd8010b2w3m4q3k22</v>
      </c>
      <c r="C994" s="18" t="s">
        <v>937</v>
      </c>
      <c r="D994" s="19">
        <v>14</v>
      </c>
      <c r="E994" s="19" t="s">
        <v>434</v>
      </c>
      <c r="F994" s="80">
        <f>IF(Table2[[#This Row],[M5B]]="",Table2[[#This Row],[M5B_h]],SUM(Table2[[#This Row],[M5B_h]],Table2[[#This Row],[M5B]]))</f>
        <v>14</v>
      </c>
      <c r="H994" s="13" t="str">
        <f>IF(Table2[[#This Row],[M1A]]="","",Table2[[#This Row],[M1A]]-Table2[[#This Row],[AWAL]])</f>
        <v/>
      </c>
      <c r="J994" s="13" t="str">
        <f>IF(Table2[[#This Row],[M2A]]="","",SUM(Table2[[#This Row],[M2A]]-Table2[[#This Row],[M2B_h]]))</f>
        <v/>
      </c>
      <c r="L994" s="13" t="str">
        <f>IF(Table2[[#This Row],[M3A]]="","",SUM(Table2[[#This Row],[M3A]]-Table2[[#This Row],[M3B_h]]))</f>
        <v/>
      </c>
      <c r="N994" s="13" t="str">
        <f>IF(Table2[[#This Row],[M4A]]="","",SUM(Table2[[#This Row],[M4A]]-Table2[[#This Row],[M4B_h]]))</f>
        <v/>
      </c>
      <c r="O994" s="15"/>
      <c r="P994" s="15" t="str">
        <f>IF(Table2[[#This Row],[M5A]]="","",SUM(Table2[[#This Row],[M5A]]-Table2[[#This Row],[M5B_h]]))</f>
        <v/>
      </c>
      <c r="Q994" s="15">
        <f>SUM(Table2[[#This Row],[AWAL]],Table2[[#This Row],[M1B]])</f>
        <v>14</v>
      </c>
      <c r="R994" s="15">
        <f>SUM(Table2[[#This Row],[M2B]],Table2[[#This Row],[M2B_h]])</f>
        <v>14</v>
      </c>
      <c r="S994" s="15">
        <f>SUM(Table2[[#This Row],[M3B]],Table2[[#This Row],[M3B_h]])</f>
        <v>14</v>
      </c>
      <c r="T994" s="15">
        <f>SUM(Table2[[#This Row],[M4B]],Table2[[#This Row],[M4B_h]])</f>
        <v>14</v>
      </c>
    </row>
    <row r="995" spans="1:20">
      <c r="A995" s="12">
        <f>IF(Table2[[#This Row],[TT]]&lt;1,"",COUNT($A$2:$A994)+1)</f>
        <v>776</v>
      </c>
      <c r="B995" s="12" t="str">
        <f>LOWER(SUBSTITUTE(SUBSTITUTE(SUBSTITUTE(SUBSTITUTE(SUBSTITUTE(SUBSTITUTE(SUBSTITUTE(SUBSTITUTE(Table2[[#This Row],[NAMA BARANG]]," ",""),"""",""),"-",""),"/",""),"(",""),")",""),"&amp;",""),",",""))</f>
        <v>fotoframehjd2105plstbabybird</v>
      </c>
      <c r="C995" s="18" t="s">
        <v>938</v>
      </c>
      <c r="D995" s="19">
        <v>3</v>
      </c>
      <c r="E995" s="19" t="s">
        <v>929</v>
      </c>
      <c r="F995" s="80">
        <f>IF(Table2[[#This Row],[M5B]]="",Table2[[#This Row],[M5B_h]],SUM(Table2[[#This Row],[M5B_h]],Table2[[#This Row],[M5B]]))</f>
        <v>3</v>
      </c>
      <c r="H995" s="13" t="str">
        <f>IF(Table2[[#This Row],[M1A]]="","",Table2[[#This Row],[M1A]]-Table2[[#This Row],[AWAL]])</f>
        <v/>
      </c>
      <c r="J995" s="13" t="str">
        <f>IF(Table2[[#This Row],[M2A]]="","",SUM(Table2[[#This Row],[M2A]]-Table2[[#This Row],[M2B_h]]))</f>
        <v/>
      </c>
      <c r="L995" s="13" t="str">
        <f>IF(Table2[[#This Row],[M3A]]="","",SUM(Table2[[#This Row],[M3A]]-Table2[[#This Row],[M3B_h]]))</f>
        <v/>
      </c>
      <c r="N995" s="13" t="str">
        <f>IF(Table2[[#This Row],[M4A]]="","",SUM(Table2[[#This Row],[M4A]]-Table2[[#This Row],[M4B_h]]))</f>
        <v/>
      </c>
      <c r="O995" s="15"/>
      <c r="P995" s="15" t="str">
        <f>IF(Table2[[#This Row],[M5A]]="","",SUM(Table2[[#This Row],[M5A]]-Table2[[#This Row],[M5B_h]]))</f>
        <v/>
      </c>
      <c r="Q995" s="15">
        <f>SUM(Table2[[#This Row],[AWAL]],Table2[[#This Row],[M1B]])</f>
        <v>3</v>
      </c>
      <c r="R995" s="15">
        <f>SUM(Table2[[#This Row],[M2B]],Table2[[#This Row],[M2B_h]])</f>
        <v>3</v>
      </c>
      <c r="S995" s="15">
        <f>SUM(Table2[[#This Row],[M3B]],Table2[[#This Row],[M3B_h]])</f>
        <v>3</v>
      </c>
      <c r="T995" s="15">
        <f>SUM(Table2[[#This Row],[M4B]],Table2[[#This Row],[M4B_h]])</f>
        <v>3</v>
      </c>
    </row>
    <row r="996" spans="1:20">
      <c r="A996" s="12">
        <f>IF(Table2[[#This Row],[TT]]&lt;1,"",COUNT($A$2:$A995)+1)</f>
        <v>777</v>
      </c>
      <c r="B996" s="12" t="str">
        <f>LOWER(SUBSTITUTE(SUBSTITUTE(SUBSTITUTE(SUBSTITUTE(SUBSTITUTE(SUBSTITUTE(SUBSTITUTE(SUBSTITUTE(Table2[[#This Row],[NAMA BARANG]]," ",""),"""",""),"-",""),"/",""),"(",""),")",""),"&amp;",""),",",""))</f>
        <v>fotoframemagnit+clipsy1361</v>
      </c>
      <c r="C996" s="18" t="s">
        <v>939</v>
      </c>
      <c r="D996" s="19">
        <v>2</v>
      </c>
      <c r="E996" s="19" t="s">
        <v>121</v>
      </c>
      <c r="F996" s="80">
        <f>IF(Table2[[#This Row],[M5B]]="",Table2[[#This Row],[M5B_h]],SUM(Table2[[#This Row],[M5B_h]],Table2[[#This Row],[M5B]]))</f>
        <v>2</v>
      </c>
      <c r="H996" s="13" t="str">
        <f>IF(Table2[[#This Row],[M1A]]="","",Table2[[#This Row],[M1A]]-Table2[[#This Row],[AWAL]])</f>
        <v/>
      </c>
      <c r="J996" s="13" t="str">
        <f>IF(Table2[[#This Row],[M2A]]="","",SUM(Table2[[#This Row],[M2A]]-Table2[[#This Row],[M2B_h]]))</f>
        <v/>
      </c>
      <c r="L996" s="13" t="str">
        <f>IF(Table2[[#This Row],[M3A]]="","",SUM(Table2[[#This Row],[M3A]]-Table2[[#This Row],[M3B_h]]))</f>
        <v/>
      </c>
      <c r="N996" s="13" t="str">
        <f>IF(Table2[[#This Row],[M4A]]="","",SUM(Table2[[#This Row],[M4A]]-Table2[[#This Row],[M4B_h]]))</f>
        <v/>
      </c>
      <c r="O996" s="15"/>
      <c r="P996" s="15" t="str">
        <f>IF(Table2[[#This Row],[M5A]]="","",SUM(Table2[[#This Row],[M5A]]-Table2[[#This Row],[M5B_h]]))</f>
        <v/>
      </c>
      <c r="Q996" s="15">
        <f>SUM(Table2[[#This Row],[AWAL]],Table2[[#This Row],[M1B]])</f>
        <v>2</v>
      </c>
      <c r="R996" s="15">
        <f>SUM(Table2[[#This Row],[M2B]],Table2[[#This Row],[M2B_h]])</f>
        <v>2</v>
      </c>
      <c r="S996" s="15">
        <f>SUM(Table2[[#This Row],[M3B]],Table2[[#This Row],[M3B_h]])</f>
        <v>2</v>
      </c>
      <c r="T996" s="15">
        <f>SUM(Table2[[#This Row],[M4B]],Table2[[#This Row],[M4B_h]])</f>
        <v>2</v>
      </c>
    </row>
    <row r="997" spans="1:20">
      <c r="A997" s="12">
        <f>IF(Table2[[#This Row],[TT]]&lt;1,"",COUNT($A$2:$A996)+1)</f>
        <v>778</v>
      </c>
      <c r="B997" s="12" t="str">
        <f>LOWER(SUBSTITUTE(SUBSTITUTE(SUBSTITUTE(SUBSTITUTE(SUBSTITUTE(SUBSTITUTE(SUBSTITUTE(SUBSTITUTE(Table2[[#This Row],[NAMA BARANG]]," ",""),"""",""),"-",""),"/",""),"(",""),")",""),"&amp;",""),",",""))</f>
        <v>gantungankuncilampu1x12</v>
      </c>
      <c r="C997" s="25" t="s">
        <v>940</v>
      </c>
      <c r="D997" s="26">
        <v>1</v>
      </c>
      <c r="E997" s="26" t="s">
        <v>941</v>
      </c>
      <c r="F997" s="80">
        <f>IF(Table2[[#This Row],[M5B]]="",Table2[[#This Row],[M5B_h]],SUM(Table2[[#This Row],[M5B_h]],Table2[[#This Row],[M5B]]))</f>
        <v>1</v>
      </c>
      <c r="H997" s="13" t="str">
        <f>IF(Table2[[#This Row],[M1A]]="","",Table2[[#This Row],[M1A]]-Table2[[#This Row],[AWAL]])</f>
        <v/>
      </c>
      <c r="J997" s="13" t="str">
        <f>IF(Table2[[#This Row],[M2A]]="","",SUM(Table2[[#This Row],[M2A]]-Table2[[#This Row],[M2B_h]]))</f>
        <v/>
      </c>
      <c r="L997" s="13" t="str">
        <f>IF(Table2[[#This Row],[M3A]]="","",SUM(Table2[[#This Row],[M3A]]-Table2[[#This Row],[M3B_h]]))</f>
        <v/>
      </c>
      <c r="N997" s="13" t="str">
        <f>IF(Table2[[#This Row],[M4A]]="","",SUM(Table2[[#This Row],[M4A]]-Table2[[#This Row],[M4B_h]]))</f>
        <v/>
      </c>
      <c r="O997" s="15"/>
      <c r="P997" s="15" t="str">
        <f>IF(Table2[[#This Row],[M5A]]="","",SUM(Table2[[#This Row],[M5A]]-Table2[[#This Row],[M5B_h]]))</f>
        <v/>
      </c>
      <c r="Q997" s="15">
        <f>SUM(Table2[[#This Row],[AWAL]],Table2[[#This Row],[M1B]])</f>
        <v>1</v>
      </c>
      <c r="R997" s="15">
        <f>SUM(Table2[[#This Row],[M2B]],Table2[[#This Row],[M2B_h]])</f>
        <v>1</v>
      </c>
      <c r="S997" s="15">
        <f>SUM(Table2[[#This Row],[M3B]],Table2[[#This Row],[M3B_h]])</f>
        <v>1</v>
      </c>
      <c r="T997" s="15">
        <f>SUM(Table2[[#This Row],[M4B]],Table2[[#This Row],[M4B_h]])</f>
        <v>1</v>
      </c>
    </row>
    <row r="998" spans="1:20">
      <c r="A998" s="12">
        <f>IF(Table2[[#This Row],[TT]]&lt;1,"",COUNT($A$2:$A997)+1)</f>
        <v>779</v>
      </c>
      <c r="B998" s="12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98" s="18" t="s">
        <v>942</v>
      </c>
      <c r="D998" s="19">
        <v>1</v>
      </c>
      <c r="E998" s="19" t="s">
        <v>943</v>
      </c>
      <c r="F998" s="80">
        <f>IF(Table2[[#This Row],[M5B]]="",Table2[[#This Row],[M5B_h]],SUM(Table2[[#This Row],[M5B_h]],Table2[[#This Row],[M5B]]))</f>
        <v>1</v>
      </c>
      <c r="H998" s="13" t="str">
        <f>IF(Table2[[#This Row],[M1A]]="","",Table2[[#This Row],[M1A]]-Table2[[#This Row],[AWAL]])</f>
        <v/>
      </c>
      <c r="J998" s="13" t="str">
        <f>IF(Table2[[#This Row],[M2A]]="","",SUM(Table2[[#This Row],[M2A]]-Table2[[#This Row],[M2B_h]]))</f>
        <v/>
      </c>
      <c r="L998" s="13" t="str">
        <f>IF(Table2[[#This Row],[M3A]]="","",SUM(Table2[[#This Row],[M3A]]-Table2[[#This Row],[M3B_h]]))</f>
        <v/>
      </c>
      <c r="N998" s="13" t="str">
        <f>IF(Table2[[#This Row],[M4A]]="","",SUM(Table2[[#This Row],[M4A]]-Table2[[#This Row],[M4B_h]]))</f>
        <v/>
      </c>
      <c r="O998" s="15"/>
      <c r="P998" s="15" t="str">
        <f>IF(Table2[[#This Row],[M5A]]="","",SUM(Table2[[#This Row],[M5A]]-Table2[[#This Row],[M5B_h]]))</f>
        <v/>
      </c>
      <c r="Q998" s="15">
        <f>SUM(Table2[[#This Row],[AWAL]],Table2[[#This Row],[M1B]])</f>
        <v>1</v>
      </c>
      <c r="R998" s="15">
        <f>SUM(Table2[[#This Row],[M2B]],Table2[[#This Row],[M2B_h]])</f>
        <v>1</v>
      </c>
      <c r="S998" s="15">
        <f>SUM(Table2[[#This Row],[M3B]],Table2[[#This Row],[M3B_h]])</f>
        <v>1</v>
      </c>
      <c r="T998" s="15">
        <f>SUM(Table2[[#This Row],[M4B]],Table2[[#This Row],[M4B_h]])</f>
        <v>1</v>
      </c>
    </row>
    <row r="999" spans="1:20">
      <c r="A999" s="12">
        <f>IF(Table2[[#This Row],[TT]]&lt;1,"",COUNT($A$2:$A998)+1)</f>
        <v>780</v>
      </c>
      <c r="B999" s="12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99" s="25" t="s">
        <v>942</v>
      </c>
      <c r="D999" s="26">
        <v>6</v>
      </c>
      <c r="E999" s="26" t="s">
        <v>538</v>
      </c>
      <c r="F999" s="80">
        <f>IF(Table2[[#This Row],[M5B]]="",Table2[[#This Row],[M5B_h]],SUM(Table2[[#This Row],[M5B_h]],Table2[[#This Row],[M5B]]))</f>
        <v>6</v>
      </c>
      <c r="H999" s="13" t="str">
        <f>IF(Table2[[#This Row],[M1A]]="","",Table2[[#This Row],[M1A]]-Table2[[#This Row],[AWAL]])</f>
        <v/>
      </c>
      <c r="J999" s="13" t="str">
        <f>IF(Table2[[#This Row],[M2A]]="","",SUM(Table2[[#This Row],[M2A]]-Table2[[#This Row],[M2B_h]]))</f>
        <v/>
      </c>
      <c r="L999" s="13" t="str">
        <f>IF(Table2[[#This Row],[M3A]]="","",SUM(Table2[[#This Row],[M3A]]-Table2[[#This Row],[M3B_h]]))</f>
        <v/>
      </c>
      <c r="N999" s="13" t="str">
        <f>IF(Table2[[#This Row],[M4A]]="","",SUM(Table2[[#This Row],[M4A]]-Table2[[#This Row],[M4B_h]]))</f>
        <v/>
      </c>
      <c r="O999" s="15"/>
      <c r="P999" s="15" t="str">
        <f>IF(Table2[[#This Row],[M5A]]="","",SUM(Table2[[#This Row],[M5A]]-Table2[[#This Row],[M5B_h]]))</f>
        <v/>
      </c>
      <c r="Q999" s="15">
        <f>SUM(Table2[[#This Row],[AWAL]],Table2[[#This Row],[M1B]])</f>
        <v>6</v>
      </c>
      <c r="R999" s="15">
        <f>SUM(Table2[[#This Row],[M2B]],Table2[[#This Row],[M2B_h]])</f>
        <v>6</v>
      </c>
      <c r="S999" s="15">
        <f>SUM(Table2[[#This Row],[M3B]],Table2[[#This Row],[M3B_h]])</f>
        <v>6</v>
      </c>
      <c r="T999" s="15">
        <f>SUM(Table2[[#This Row],[M4B]],Table2[[#This Row],[M4B_h]])</f>
        <v>6</v>
      </c>
    </row>
    <row r="1000" spans="1:20">
      <c r="A1000" s="14">
        <f>IF(Table2[[#This Row],[TT]]&lt;1,"",COUNT($A$2:$A999)+1)</f>
        <v>781</v>
      </c>
      <c r="B1000" s="14" t="str">
        <f>LOWER(SUBSTITUTE(SUBSTITUTE(SUBSTITUTE(SUBSTITUTE(SUBSTITUTE(SUBSTITUTE(SUBSTITUTE(SUBSTITUTE(Table2[[#This Row],[NAMA BARANG]]," ",""),"""",""),"-",""),"/",""),"(",""),")",""),"&amp;",""),",",""))</f>
        <v>garisan14cmgergaji9358bear1disp=12</v>
      </c>
      <c r="C1000" s="18" t="s">
        <v>944</v>
      </c>
      <c r="D1000" s="19">
        <v>5</v>
      </c>
      <c r="E1000" s="19" t="s">
        <v>538</v>
      </c>
      <c r="F1000" s="80">
        <f>IF(Table2[[#This Row],[M5B]]="",Table2[[#This Row],[M5B_h]],SUM(Table2[[#This Row],[M5B_h]],Table2[[#This Row],[M5B]]))</f>
        <v>5</v>
      </c>
      <c r="H1000" s="15" t="str">
        <f>IF(Table2[[#This Row],[M1A]]="","",Table2[[#This Row],[M1A]]-Table2[[#This Row],[AWAL]])</f>
        <v/>
      </c>
      <c r="J1000" s="15" t="str">
        <f>IF(Table2[[#This Row],[M2A]]="","",SUM(Table2[[#This Row],[M2A]]-Table2[[#This Row],[M2B_h]]))</f>
        <v/>
      </c>
      <c r="L1000" s="15" t="str">
        <f>IF(Table2[[#This Row],[M3A]]="","",SUM(Table2[[#This Row],[M3A]]-Table2[[#This Row],[M3B_h]]))</f>
        <v/>
      </c>
      <c r="N1000" s="15" t="str">
        <f>IF(Table2[[#This Row],[M4A]]="","",SUM(Table2[[#This Row],[M4A]]-Table2[[#This Row],[M4B_h]]))</f>
        <v/>
      </c>
      <c r="O1000" s="15"/>
      <c r="P1000" s="15" t="str">
        <f>IF(Table2[[#This Row],[M5A]]="","",SUM(Table2[[#This Row],[M5A]]-Table2[[#This Row],[M5B_h]]))</f>
        <v/>
      </c>
      <c r="Q1000" s="15">
        <f>SUM(Table2[[#This Row],[AWAL]],Table2[[#This Row],[M1B]])</f>
        <v>5</v>
      </c>
      <c r="R1000" s="15">
        <f>SUM(Table2[[#This Row],[M2B]],Table2[[#This Row],[M2B_h]])</f>
        <v>5</v>
      </c>
      <c r="S1000" s="15">
        <f>SUM(Table2[[#This Row],[M3B]],Table2[[#This Row],[M3B_h]])</f>
        <v>5</v>
      </c>
      <c r="T1000" s="15">
        <f>SUM(Table2[[#This Row],[M4B]],Table2[[#This Row],[M4B_h]])</f>
        <v>5</v>
      </c>
    </row>
    <row r="1001" spans="1:20">
      <c r="A1001" s="12">
        <f>IF(Table2[[#This Row],[TT]]&lt;1,"",COUNT($A$2:$A1000)+1)</f>
        <v>782</v>
      </c>
      <c r="B1001" s="12" t="str">
        <f>LOWER(SUBSTITUTE(SUBSTITUTE(SUBSTITUTE(SUBSTITUTE(SUBSTITUTE(SUBSTITUTE(SUBSTITUTE(SUBSTITUTE(Table2[[#This Row],[NAMA BARANG]]," ",""),"""",""),"-",""),"/",""),"(",""),")",""),"&amp;",""),",",""))</f>
        <v>garisan15308903girl</v>
      </c>
      <c r="C1001" s="18" t="s">
        <v>945</v>
      </c>
      <c r="D1001" s="19">
        <v>2</v>
      </c>
      <c r="E1001" s="19" t="s">
        <v>93</v>
      </c>
      <c r="F1001" s="80">
        <f>IF(Table2[[#This Row],[M5B]]="",Table2[[#This Row],[M5B_h]],SUM(Table2[[#This Row],[M5B_h]],Table2[[#This Row],[M5B]]))</f>
        <v>2</v>
      </c>
      <c r="H1001" s="13" t="str">
        <f>IF(Table2[[#This Row],[M1A]]="","",Table2[[#This Row],[M1A]]-Table2[[#This Row],[AWAL]])</f>
        <v/>
      </c>
      <c r="J1001" s="13" t="str">
        <f>IF(Table2[[#This Row],[M2A]]="","",SUM(Table2[[#This Row],[M2A]]-Table2[[#This Row],[M2B_h]]))</f>
        <v/>
      </c>
      <c r="L1001" s="13" t="str">
        <f>IF(Table2[[#This Row],[M3A]]="","",SUM(Table2[[#This Row],[M3A]]-Table2[[#This Row],[M3B_h]]))</f>
        <v/>
      </c>
      <c r="N1001" s="13" t="str">
        <f>IF(Table2[[#This Row],[M4A]]="","",SUM(Table2[[#This Row],[M4A]]-Table2[[#This Row],[M4B_h]]))</f>
        <v/>
      </c>
      <c r="O1001" s="15"/>
      <c r="P1001" s="15" t="str">
        <f>IF(Table2[[#This Row],[M5A]]="","",SUM(Table2[[#This Row],[M5A]]-Table2[[#This Row],[M5B_h]]))</f>
        <v/>
      </c>
      <c r="Q1001" s="15">
        <f>SUM(Table2[[#This Row],[AWAL]],Table2[[#This Row],[M1B]])</f>
        <v>2</v>
      </c>
      <c r="R1001" s="15">
        <f>SUM(Table2[[#This Row],[M2B]],Table2[[#This Row],[M2B_h]])</f>
        <v>2</v>
      </c>
      <c r="S1001" s="15">
        <f>SUM(Table2[[#This Row],[M3B]],Table2[[#This Row],[M3B_h]])</f>
        <v>2</v>
      </c>
      <c r="T1001" s="15">
        <f>SUM(Table2[[#This Row],[M4B]],Table2[[#This Row],[M4B_h]])</f>
        <v>2</v>
      </c>
    </row>
    <row r="1002" spans="1:20">
      <c r="A1002" s="12">
        <f>IF(Table2[[#This Row],[TT]]&lt;1,"",COUNT($A$2:$A1001)+1)</f>
        <v>783</v>
      </c>
      <c r="B1002" s="12" t="str">
        <f>LOWER(SUBSTITUTE(SUBSTITUTE(SUBSTITUTE(SUBSTITUTE(SUBSTITUTE(SUBSTITUTE(SUBSTITUTE(SUBSTITUTE(Table2[[#This Row],[NAMA BARANG]]," ",""),"""",""),"-",""),"/",""),"(",""),")",""),"&amp;",""),",",""))</f>
        <v>garisan15cm31184</v>
      </c>
      <c r="C1002" s="18" t="s">
        <v>946</v>
      </c>
      <c r="D1002" s="19">
        <v>7</v>
      </c>
      <c r="E1002" s="19" t="s">
        <v>240</v>
      </c>
      <c r="F1002" s="80">
        <f>IF(Table2[[#This Row],[M5B]]="",Table2[[#This Row],[M5B_h]],SUM(Table2[[#This Row],[M5B_h]],Table2[[#This Row],[M5B]]))</f>
        <v>7</v>
      </c>
      <c r="H1002" s="13" t="str">
        <f>IF(Table2[[#This Row],[M1A]]="","",Table2[[#This Row],[M1A]]-Table2[[#This Row],[AWAL]])</f>
        <v/>
      </c>
      <c r="J1002" s="13" t="str">
        <f>IF(Table2[[#This Row],[M2A]]="","",SUM(Table2[[#This Row],[M2A]]-Table2[[#This Row],[M2B_h]]))</f>
        <v/>
      </c>
      <c r="L1002" s="13" t="str">
        <f>IF(Table2[[#This Row],[M3A]]="","",SUM(Table2[[#This Row],[M3A]]-Table2[[#This Row],[M3B_h]]))</f>
        <v/>
      </c>
      <c r="N1002" s="13" t="str">
        <f>IF(Table2[[#This Row],[M4A]]="","",SUM(Table2[[#This Row],[M4A]]-Table2[[#This Row],[M4B_h]]))</f>
        <v/>
      </c>
      <c r="O1002" s="15"/>
      <c r="P1002" s="15" t="str">
        <f>IF(Table2[[#This Row],[M5A]]="","",SUM(Table2[[#This Row],[M5A]]-Table2[[#This Row],[M5B_h]]))</f>
        <v/>
      </c>
      <c r="Q1002" s="15">
        <f>SUM(Table2[[#This Row],[AWAL]],Table2[[#This Row],[M1B]])</f>
        <v>7</v>
      </c>
      <c r="R1002" s="15">
        <f>SUM(Table2[[#This Row],[M2B]],Table2[[#This Row],[M2B_h]])</f>
        <v>7</v>
      </c>
      <c r="S1002" s="15">
        <f>SUM(Table2[[#This Row],[M3B]],Table2[[#This Row],[M3B_h]])</f>
        <v>7</v>
      </c>
      <c r="T1002" s="15">
        <f>SUM(Table2[[#This Row],[M4B]],Table2[[#This Row],[M4B_h]])</f>
        <v>7</v>
      </c>
    </row>
    <row r="1003" spans="1:20">
      <c r="A1003" s="12">
        <f>IF(Table2[[#This Row],[TT]]&lt;1,"",COUNT($A$2:$A1002)+1)</f>
        <v>784</v>
      </c>
      <c r="B1003" s="12" t="str">
        <f>LOWER(SUBSTITUTE(SUBSTITUTE(SUBSTITUTE(SUBSTITUTE(SUBSTITUTE(SUBSTITUTE(SUBSTITUTE(SUBSTITUTE(Table2[[#This Row],[NAMA BARANG]]," ",""),"""",""),"-",""),"/",""),"(",""),")",""),"&amp;",""),",",""))</f>
        <v>garisan15cm536750cartoonnetwork48</v>
      </c>
      <c r="C1003" s="18" t="s">
        <v>947</v>
      </c>
      <c r="D1003" s="19">
        <v>62</v>
      </c>
      <c r="E1003" s="19" t="s">
        <v>178</v>
      </c>
      <c r="F1003" s="80">
        <f>IF(Table2[[#This Row],[M5B]]="",Table2[[#This Row],[M5B_h]],SUM(Table2[[#This Row],[M5B_h]],Table2[[#This Row],[M5B]]))</f>
        <v>62</v>
      </c>
      <c r="H1003" s="13" t="str">
        <f>IF(Table2[[#This Row],[M1A]]="","",Table2[[#This Row],[M1A]]-Table2[[#This Row],[AWAL]])</f>
        <v/>
      </c>
      <c r="J1003" s="13" t="str">
        <f>IF(Table2[[#This Row],[M2A]]="","",SUM(Table2[[#This Row],[M2A]]-Table2[[#This Row],[M2B_h]]))</f>
        <v/>
      </c>
      <c r="L1003" s="13" t="str">
        <f>IF(Table2[[#This Row],[M3A]]="","",SUM(Table2[[#This Row],[M3A]]-Table2[[#This Row],[M3B_h]]))</f>
        <v/>
      </c>
      <c r="N1003" s="13" t="str">
        <f>IF(Table2[[#This Row],[M4A]]="","",SUM(Table2[[#This Row],[M4A]]-Table2[[#This Row],[M4B_h]]))</f>
        <v/>
      </c>
      <c r="O1003" s="15"/>
      <c r="P1003" s="15" t="str">
        <f>IF(Table2[[#This Row],[M5A]]="","",SUM(Table2[[#This Row],[M5A]]-Table2[[#This Row],[M5B_h]]))</f>
        <v/>
      </c>
      <c r="Q1003" s="15">
        <f>SUM(Table2[[#This Row],[AWAL]],Table2[[#This Row],[M1B]])</f>
        <v>62</v>
      </c>
      <c r="R1003" s="15">
        <f>SUM(Table2[[#This Row],[M2B]],Table2[[#This Row],[M2B_h]])</f>
        <v>62</v>
      </c>
      <c r="S1003" s="15">
        <f>SUM(Table2[[#This Row],[M3B]],Table2[[#This Row],[M3B_h]])</f>
        <v>62</v>
      </c>
      <c r="T1003" s="15">
        <f>SUM(Table2[[#This Row],[M4B]],Table2[[#This Row],[M4B_h]])</f>
        <v>62</v>
      </c>
    </row>
    <row r="1004" spans="1:20">
      <c r="A1004" s="12">
        <f>IF(Table2[[#This Row],[TT]]&lt;1,"",COUNT($A$2:$A1003)+1)</f>
        <v>785</v>
      </c>
      <c r="B1004" s="12" t="str">
        <f>LOWER(SUBSTITUTE(SUBSTITUTE(SUBSTITUTE(SUBSTITUTE(SUBSTITUTE(SUBSTITUTE(SUBSTITUTE(SUBSTITUTE(Table2[[#This Row],[NAMA BARANG]]," ",""),"""",""),"-",""),"/",""),"(",""),")",""),"&amp;",""),",",""))</f>
        <v>garisan15cmab0067</v>
      </c>
      <c r="C1004" s="25" t="s">
        <v>948</v>
      </c>
      <c r="D1004" s="26">
        <v>2</v>
      </c>
      <c r="E1004" s="26" t="s">
        <v>93</v>
      </c>
      <c r="F1004" s="80">
        <f>IF(Table2[[#This Row],[M5B]]="",Table2[[#This Row],[M5B_h]],SUM(Table2[[#This Row],[M5B_h]],Table2[[#This Row],[M5B]]))</f>
        <v>2</v>
      </c>
      <c r="H1004" s="13" t="str">
        <f>IF(Table2[[#This Row],[M1A]]="","",Table2[[#This Row],[M1A]]-Table2[[#This Row],[AWAL]])</f>
        <v/>
      </c>
      <c r="J1004" s="13" t="str">
        <f>IF(Table2[[#This Row],[M2A]]="","",SUM(Table2[[#This Row],[M2A]]-Table2[[#This Row],[M2B_h]]))</f>
        <v/>
      </c>
      <c r="L1004" s="13" t="str">
        <f>IF(Table2[[#This Row],[M3A]]="","",SUM(Table2[[#This Row],[M3A]]-Table2[[#This Row],[M3B_h]]))</f>
        <v/>
      </c>
      <c r="N1004" s="13" t="str">
        <f>IF(Table2[[#This Row],[M4A]]="","",SUM(Table2[[#This Row],[M4A]]-Table2[[#This Row],[M4B_h]]))</f>
        <v/>
      </c>
      <c r="O1004" s="15"/>
      <c r="P1004" s="15" t="str">
        <f>IF(Table2[[#This Row],[M5A]]="","",SUM(Table2[[#This Row],[M5A]]-Table2[[#This Row],[M5B_h]]))</f>
        <v/>
      </c>
      <c r="Q1004" s="15">
        <f>SUM(Table2[[#This Row],[AWAL]],Table2[[#This Row],[M1B]])</f>
        <v>2</v>
      </c>
      <c r="R1004" s="15">
        <f>SUM(Table2[[#This Row],[M2B]],Table2[[#This Row],[M2B_h]])</f>
        <v>2</v>
      </c>
      <c r="S1004" s="15">
        <f>SUM(Table2[[#This Row],[M3B]],Table2[[#This Row],[M3B_h]])</f>
        <v>2</v>
      </c>
      <c r="T1004" s="15">
        <f>SUM(Table2[[#This Row],[M4B]],Table2[[#This Row],[M4B_h]])</f>
        <v>2</v>
      </c>
    </row>
    <row r="1005" spans="1:20">
      <c r="A1005" s="12">
        <f>IF(Table2[[#This Row],[TT]]&lt;1,"",COUNT($A$2:$A1004)+1)</f>
        <v>786</v>
      </c>
      <c r="B1005" s="12" t="str">
        <f>LOWER(SUBSTITUTE(SUBSTITUTE(SUBSTITUTE(SUBSTITUTE(SUBSTITUTE(SUBSTITUTE(SUBSTITUTE(SUBSTITUTE(Table2[[#This Row],[NAMA BARANG]]," ",""),"""",""),"-",""),"/",""),"(",""),")",""),"&amp;",""),",",""))</f>
        <v>garisan15cmab851200pc</v>
      </c>
      <c r="C1005" s="18" t="s">
        <v>949</v>
      </c>
      <c r="D1005" s="19">
        <v>6</v>
      </c>
      <c r="E1005" s="19" t="s">
        <v>248</v>
      </c>
      <c r="F1005" s="80">
        <f>IF(Table2[[#This Row],[M5B]]="",Table2[[#This Row],[M5B_h]],SUM(Table2[[#This Row],[M5B_h]],Table2[[#This Row],[M5B]]))</f>
        <v>6</v>
      </c>
      <c r="H1005" s="13" t="str">
        <f>IF(Table2[[#This Row],[M1A]]="","",Table2[[#This Row],[M1A]]-Table2[[#This Row],[AWAL]])</f>
        <v/>
      </c>
      <c r="J1005" s="13" t="str">
        <f>IF(Table2[[#This Row],[M2A]]="","",SUM(Table2[[#This Row],[M2A]]-Table2[[#This Row],[M2B_h]]))</f>
        <v/>
      </c>
      <c r="L1005" s="13" t="str">
        <f>IF(Table2[[#This Row],[M3A]]="","",SUM(Table2[[#This Row],[M3A]]-Table2[[#This Row],[M3B_h]]))</f>
        <v/>
      </c>
      <c r="N1005" s="13" t="str">
        <f>IF(Table2[[#This Row],[M4A]]="","",SUM(Table2[[#This Row],[M4A]]-Table2[[#This Row],[M4B_h]]))</f>
        <v/>
      </c>
      <c r="O1005" s="15"/>
      <c r="P1005" s="15" t="str">
        <f>IF(Table2[[#This Row],[M5A]]="","",SUM(Table2[[#This Row],[M5A]]-Table2[[#This Row],[M5B_h]]))</f>
        <v/>
      </c>
      <c r="Q1005" s="15">
        <f>SUM(Table2[[#This Row],[AWAL]],Table2[[#This Row],[M1B]])</f>
        <v>6</v>
      </c>
      <c r="R1005" s="15">
        <f>SUM(Table2[[#This Row],[M2B]],Table2[[#This Row],[M2B_h]])</f>
        <v>6</v>
      </c>
      <c r="S1005" s="15">
        <f>SUM(Table2[[#This Row],[M3B]],Table2[[#This Row],[M3B_h]])</f>
        <v>6</v>
      </c>
      <c r="T1005" s="15">
        <f>SUM(Table2[[#This Row],[M4B]],Table2[[#This Row],[M4B_h]])</f>
        <v>6</v>
      </c>
    </row>
    <row r="1006" spans="1:20">
      <c r="A1006" s="12">
        <f>IF(Table2[[#This Row],[TT]]&lt;1,"",COUNT($A$2:$A1005)+1)</f>
        <v>787</v>
      </c>
      <c r="B1006" s="12" t="str">
        <f>LOWER(SUBSTITUTE(SUBSTITUTE(SUBSTITUTE(SUBSTITUTE(SUBSTITUTE(SUBSTITUTE(SUBSTITUTE(SUBSTITUTE(Table2[[#This Row],[NAMA BARANG]]," ",""),"""",""),"-",""),"/",""),"(",""),")",""),"&amp;",""),",",""))</f>
        <v>garisan15cmant006nike</v>
      </c>
      <c r="C1006" s="18" t="s">
        <v>950</v>
      </c>
      <c r="D1006" s="19">
        <v>6</v>
      </c>
      <c r="E1006" s="19" t="s">
        <v>538</v>
      </c>
      <c r="F1006" s="80">
        <f>IF(Table2[[#This Row],[M5B]]="",Table2[[#This Row],[M5B_h]],SUM(Table2[[#This Row],[M5B_h]],Table2[[#This Row],[M5B]]))</f>
        <v>6</v>
      </c>
      <c r="H1006" s="13" t="str">
        <f>IF(Table2[[#This Row],[M1A]]="","",Table2[[#This Row],[M1A]]-Table2[[#This Row],[AWAL]])</f>
        <v/>
      </c>
      <c r="J1006" s="13" t="str">
        <f>IF(Table2[[#This Row],[M2A]]="","",SUM(Table2[[#This Row],[M2A]]-Table2[[#This Row],[M2B_h]]))</f>
        <v/>
      </c>
      <c r="L1006" s="13" t="str">
        <f>IF(Table2[[#This Row],[M3A]]="","",SUM(Table2[[#This Row],[M3A]]-Table2[[#This Row],[M3B_h]]))</f>
        <v/>
      </c>
      <c r="N1006" s="13" t="str">
        <f>IF(Table2[[#This Row],[M4A]]="","",SUM(Table2[[#This Row],[M4A]]-Table2[[#This Row],[M4B_h]]))</f>
        <v/>
      </c>
      <c r="O1006" s="15"/>
      <c r="P1006" s="15" t="str">
        <f>IF(Table2[[#This Row],[M5A]]="","",SUM(Table2[[#This Row],[M5A]]-Table2[[#This Row],[M5B_h]]))</f>
        <v/>
      </c>
      <c r="Q1006" s="15">
        <f>SUM(Table2[[#This Row],[AWAL]],Table2[[#This Row],[M1B]])</f>
        <v>6</v>
      </c>
      <c r="R1006" s="15">
        <f>SUM(Table2[[#This Row],[M2B]],Table2[[#This Row],[M2B_h]])</f>
        <v>6</v>
      </c>
      <c r="S1006" s="15">
        <f>SUM(Table2[[#This Row],[M3B]],Table2[[#This Row],[M3B_h]])</f>
        <v>6</v>
      </c>
      <c r="T1006" s="15">
        <f>SUM(Table2[[#This Row],[M4B]],Table2[[#This Row],[M4B_h]])</f>
        <v>6</v>
      </c>
    </row>
    <row r="1007" spans="1:20">
      <c r="A1007" s="12">
        <f>IF(Table2[[#This Row],[TT]]&lt;1,"",COUNT($A$2:$A1006)+1)</f>
        <v>788</v>
      </c>
      <c r="B1007" s="12" t="str">
        <f>LOWER(SUBSTITUTE(SUBSTITUTE(SUBSTITUTE(SUBSTITUTE(SUBSTITUTE(SUBSTITUTE(SUBSTITUTE(SUBSTITUTE(Table2[[#This Row],[NAMA BARANG]]," ",""),"""",""),"-",""),"/",""),"(",""),")",""),"&amp;",""),",",""))</f>
        <v>garisan15cmb30palubear</v>
      </c>
      <c r="C1007" s="18" t="s">
        <v>951</v>
      </c>
      <c r="D1007" s="19">
        <v>1</v>
      </c>
      <c r="E1007" s="19" t="s">
        <v>538</v>
      </c>
      <c r="F1007" s="80">
        <f>IF(Table2[[#This Row],[M5B]]="",Table2[[#This Row],[M5B_h]],SUM(Table2[[#This Row],[M5B_h]],Table2[[#This Row],[M5B]]))</f>
        <v>1</v>
      </c>
      <c r="H1007" s="13" t="str">
        <f>IF(Table2[[#This Row],[M1A]]="","",Table2[[#This Row],[M1A]]-Table2[[#This Row],[AWAL]])</f>
        <v/>
      </c>
      <c r="J1007" s="13" t="str">
        <f>IF(Table2[[#This Row],[M2A]]="","",SUM(Table2[[#This Row],[M2A]]-Table2[[#This Row],[M2B_h]]))</f>
        <v/>
      </c>
      <c r="L1007" s="13" t="str">
        <f>IF(Table2[[#This Row],[M3A]]="","",SUM(Table2[[#This Row],[M3A]]-Table2[[#This Row],[M3B_h]]))</f>
        <v/>
      </c>
      <c r="N1007" s="13" t="str">
        <f>IF(Table2[[#This Row],[M4A]]="","",SUM(Table2[[#This Row],[M4A]]-Table2[[#This Row],[M4B_h]]))</f>
        <v/>
      </c>
      <c r="O1007" s="15"/>
      <c r="P1007" s="15" t="str">
        <f>IF(Table2[[#This Row],[M5A]]="","",SUM(Table2[[#This Row],[M5A]]-Table2[[#This Row],[M5B_h]]))</f>
        <v/>
      </c>
      <c r="Q1007" s="15">
        <f>SUM(Table2[[#This Row],[AWAL]],Table2[[#This Row],[M1B]])</f>
        <v>1</v>
      </c>
      <c r="R1007" s="15">
        <f>SUM(Table2[[#This Row],[M2B]],Table2[[#This Row],[M2B_h]])</f>
        <v>1</v>
      </c>
      <c r="S1007" s="15">
        <f>SUM(Table2[[#This Row],[M3B]],Table2[[#This Row],[M3B_h]])</f>
        <v>1</v>
      </c>
      <c r="T1007" s="15">
        <f>SUM(Table2[[#This Row],[M4B]],Table2[[#This Row],[M4B_h]])</f>
        <v>1</v>
      </c>
    </row>
    <row r="1008" spans="1:20">
      <c r="A1008" s="12">
        <f>IF(Table2[[#This Row],[TT]]&lt;1,"",COUNT($A$2:$A1007)+1)</f>
        <v>789</v>
      </c>
      <c r="B1008" s="12" t="str">
        <f>LOWER(SUBSTITUTE(SUBSTITUTE(SUBSTITUTE(SUBSTITUTE(SUBSTITUTE(SUBSTITUTE(SUBSTITUTE(SUBSTITUTE(Table2[[#This Row],[NAMA BARANG]]," ",""),"""",""),"-",""),"/",""),"(",""),")",""),"&amp;",""),",",""))</f>
        <v>garisan15cmlentursmurf110021x36</v>
      </c>
      <c r="C1008" s="18" t="s">
        <v>952</v>
      </c>
      <c r="D1008" s="19">
        <v>6</v>
      </c>
      <c r="E1008" s="19" t="s">
        <v>271</v>
      </c>
      <c r="F1008" s="80">
        <f>IF(Table2[[#This Row],[M5B]]="",Table2[[#This Row],[M5B_h]],SUM(Table2[[#This Row],[M5B_h]],Table2[[#This Row],[M5B]]))</f>
        <v>6</v>
      </c>
      <c r="H1008" s="13" t="str">
        <f>IF(Table2[[#This Row],[M1A]]="","",Table2[[#This Row],[M1A]]-Table2[[#This Row],[AWAL]])</f>
        <v/>
      </c>
      <c r="J1008" s="13" t="str">
        <f>IF(Table2[[#This Row],[M2A]]="","",SUM(Table2[[#This Row],[M2A]]-Table2[[#This Row],[M2B_h]]))</f>
        <v/>
      </c>
      <c r="L1008" s="13" t="str">
        <f>IF(Table2[[#This Row],[M3A]]="","",SUM(Table2[[#This Row],[M3A]]-Table2[[#This Row],[M3B_h]]))</f>
        <v/>
      </c>
      <c r="N1008" s="13" t="str">
        <f>IF(Table2[[#This Row],[M4A]]="","",SUM(Table2[[#This Row],[M4A]]-Table2[[#This Row],[M4B_h]]))</f>
        <v/>
      </c>
      <c r="O1008" s="15"/>
      <c r="P1008" s="15" t="str">
        <f>IF(Table2[[#This Row],[M5A]]="","",SUM(Table2[[#This Row],[M5A]]-Table2[[#This Row],[M5B_h]]))</f>
        <v/>
      </c>
      <c r="Q1008" s="15">
        <f>SUM(Table2[[#This Row],[AWAL]],Table2[[#This Row],[M1B]])</f>
        <v>6</v>
      </c>
      <c r="R1008" s="15">
        <f>SUM(Table2[[#This Row],[M2B]],Table2[[#This Row],[M2B_h]])</f>
        <v>6</v>
      </c>
      <c r="S1008" s="15">
        <f>SUM(Table2[[#This Row],[M3B]],Table2[[#This Row],[M3B_h]])</f>
        <v>6</v>
      </c>
      <c r="T1008" s="15">
        <f>SUM(Table2[[#This Row],[M4B]],Table2[[#This Row],[M4B_h]])</f>
        <v>6</v>
      </c>
    </row>
    <row r="1009" spans="1:20">
      <c r="A1009" s="12">
        <f>IF(Table2[[#This Row],[TT]]&lt;1,"",COUNT($A$2:$A1008)+1)</f>
        <v>790</v>
      </c>
      <c r="B1009" s="12" t="str">
        <f>LOWER(SUBSTITUTE(SUBSTITUTE(SUBSTITUTE(SUBSTITUTE(SUBSTITUTE(SUBSTITUTE(SUBSTITUTE(SUBSTITUTE(Table2[[#This Row],[NAMA BARANG]]," ",""),"""",""),"-",""),"/",""),"(",""),")",""),"&amp;",""),",",""))</f>
        <v>garisan15cmlipat022940</v>
      </c>
      <c r="C1009" s="18" t="s">
        <v>953</v>
      </c>
      <c r="D1009" s="19">
        <v>2</v>
      </c>
      <c r="E1009" s="19" t="s">
        <v>520</v>
      </c>
      <c r="F1009" s="80">
        <f>IF(Table2[[#This Row],[M5B]]="",Table2[[#This Row],[M5B_h]],SUM(Table2[[#This Row],[M5B_h]],Table2[[#This Row],[M5B]]))</f>
        <v>2</v>
      </c>
      <c r="H1009" s="13" t="str">
        <f>IF(Table2[[#This Row],[M1A]]="","",Table2[[#This Row],[M1A]]-Table2[[#This Row],[AWAL]])</f>
        <v/>
      </c>
      <c r="J1009" s="13" t="str">
        <f>IF(Table2[[#This Row],[M2A]]="","",SUM(Table2[[#This Row],[M2A]]-Table2[[#This Row],[M2B_h]]))</f>
        <v/>
      </c>
      <c r="L1009" s="13" t="str">
        <f>IF(Table2[[#This Row],[M3A]]="","",SUM(Table2[[#This Row],[M3A]]-Table2[[#This Row],[M3B_h]]))</f>
        <v/>
      </c>
      <c r="N1009" s="13" t="str">
        <f>IF(Table2[[#This Row],[M4A]]="","",SUM(Table2[[#This Row],[M4A]]-Table2[[#This Row],[M4B_h]]))</f>
        <v/>
      </c>
      <c r="O1009" s="15"/>
      <c r="P1009" s="15" t="str">
        <f>IF(Table2[[#This Row],[M5A]]="","",SUM(Table2[[#This Row],[M5A]]-Table2[[#This Row],[M5B_h]]))</f>
        <v/>
      </c>
      <c r="Q1009" s="15">
        <f>SUM(Table2[[#This Row],[AWAL]],Table2[[#This Row],[M1B]])</f>
        <v>2</v>
      </c>
      <c r="R1009" s="15">
        <f>SUM(Table2[[#This Row],[M2B]],Table2[[#This Row],[M2B_h]])</f>
        <v>2</v>
      </c>
      <c r="S1009" s="15">
        <f>SUM(Table2[[#This Row],[M3B]],Table2[[#This Row],[M3B_h]])</f>
        <v>2</v>
      </c>
      <c r="T1009" s="15">
        <f>SUM(Table2[[#This Row],[M4B]],Table2[[#This Row],[M4B_h]])</f>
        <v>2</v>
      </c>
    </row>
    <row r="1010" spans="1:20">
      <c r="A1010" s="96">
        <f>IF(Table2[[#This Row],[TT]]&lt;1,"",COUNT($A$2:$A1009)+1)</f>
        <v>791</v>
      </c>
      <c r="B1010" s="96" t="str">
        <f>LOWER(SUBSTITUTE(SUBSTITUTE(SUBSTITUTE(SUBSTITUTE(SUBSTITUTE(SUBSTITUTE(SUBSTITUTE(SUBSTITUTE(Table2[[#This Row],[NAMA BARANG]]," ",""),"""",""),"-",""),"/",""),"(",""),")",""),"&amp;",""),",",""))</f>
        <v>garisan15cmyd151630</v>
      </c>
      <c r="C1010" s="97" t="s">
        <v>4163</v>
      </c>
      <c r="D1010" s="98"/>
      <c r="E1010" s="99" t="s">
        <v>4164</v>
      </c>
      <c r="F1010" s="100">
        <f>IF(Table2[[#This Row],[M5B]]="",Table2[[#This Row],[M5B_h]],SUM(Table2[[#This Row],[M5B_h]],Table2[[#This Row],[M5B]]))</f>
        <v>11</v>
      </c>
      <c r="G1010" s="101">
        <v>11</v>
      </c>
      <c r="H1010" s="102">
        <f>IF(Table2[[#This Row],[M1A]]="","",Table2[[#This Row],[M1A]]-Table2[[#This Row],[AWAL]])</f>
        <v>11</v>
      </c>
      <c r="I1010" s="101"/>
      <c r="J1010" s="102" t="str">
        <f>IF(Table2[[#This Row],[M2A]]="","",SUM(Table2[[#This Row],[M2A]]-Table2[[#This Row],[M2B_h]]))</f>
        <v/>
      </c>
      <c r="K1010" s="101"/>
      <c r="L1010" s="102" t="str">
        <f>IF(Table2[[#This Row],[M3A]]="","",SUM(Table2[[#This Row],[M3A]]-Table2[[#This Row],[M3B_h]]))</f>
        <v/>
      </c>
      <c r="M1010" s="101"/>
      <c r="N1010" s="102" t="str">
        <f>IF(Table2[[#This Row],[M4A]]="","",SUM(Table2[[#This Row],[M4A]]-Table2[[#This Row],[M4B_h]]))</f>
        <v/>
      </c>
      <c r="O1010" s="102"/>
      <c r="P1010" s="102" t="str">
        <f>IF(Table2[[#This Row],[M5A]]="","",SUM(Table2[[#This Row],[M5A]]-Table2[[#This Row],[M5B_h]]))</f>
        <v/>
      </c>
      <c r="Q1010" s="102">
        <f>SUM(Table2[[#This Row],[AWAL]],Table2[[#This Row],[M1B]])</f>
        <v>11</v>
      </c>
      <c r="R1010" s="102">
        <f>SUM(Table2[[#This Row],[M2B]],Table2[[#This Row],[M2B_h]])</f>
        <v>11</v>
      </c>
      <c r="S1010" s="102">
        <f>SUM(Table2[[#This Row],[M3B]],Table2[[#This Row],[M3B_h]])</f>
        <v>11</v>
      </c>
      <c r="T1010" s="102">
        <f>SUM(Table2[[#This Row],[M4B]],Table2[[#This Row],[M4B_h]])</f>
        <v>11</v>
      </c>
    </row>
    <row r="1011" spans="1:20">
      <c r="A1011" s="12">
        <f>IF(Table2[[#This Row],[TT]]&lt;1,"",COUNT($A$2:$A1010)+1)</f>
        <v>792</v>
      </c>
      <c r="B1011" s="12" t="str">
        <f>LOWER(SUBSTITUTE(SUBSTITUTE(SUBSTITUTE(SUBSTITUTE(SUBSTITUTE(SUBSTITUTE(SUBSTITUTE(SUBSTITUTE(Table2[[#This Row],[NAMA BARANG]]," ",""),"""",""),"-",""),"/",""),"(",""),")",""),"&amp;",""),",",""))</f>
        <v>garisan18cm32284transformer</v>
      </c>
      <c r="C1011" s="18" t="s">
        <v>954</v>
      </c>
      <c r="D1011" s="19">
        <v>3</v>
      </c>
      <c r="E1011" s="19" t="s">
        <v>240</v>
      </c>
      <c r="F1011" s="80">
        <f>IF(Table2[[#This Row],[M5B]]="",Table2[[#This Row],[M5B_h]],SUM(Table2[[#This Row],[M5B_h]],Table2[[#This Row],[M5B]]))</f>
        <v>3</v>
      </c>
      <c r="H1011" s="13" t="str">
        <f>IF(Table2[[#This Row],[M1A]]="","",Table2[[#This Row],[M1A]]-Table2[[#This Row],[AWAL]])</f>
        <v/>
      </c>
      <c r="J1011" s="13" t="str">
        <f>IF(Table2[[#This Row],[M2A]]="","",SUM(Table2[[#This Row],[M2A]]-Table2[[#This Row],[M2B_h]]))</f>
        <v/>
      </c>
      <c r="L1011" s="13" t="str">
        <f>IF(Table2[[#This Row],[M3A]]="","",SUM(Table2[[#This Row],[M3A]]-Table2[[#This Row],[M3B_h]]))</f>
        <v/>
      </c>
      <c r="N1011" s="13" t="str">
        <f>IF(Table2[[#This Row],[M4A]]="","",SUM(Table2[[#This Row],[M4A]]-Table2[[#This Row],[M4B_h]]))</f>
        <v/>
      </c>
      <c r="O1011" s="15"/>
      <c r="P1011" s="15" t="str">
        <f>IF(Table2[[#This Row],[M5A]]="","",SUM(Table2[[#This Row],[M5A]]-Table2[[#This Row],[M5B_h]]))</f>
        <v/>
      </c>
      <c r="Q1011" s="15">
        <f>SUM(Table2[[#This Row],[AWAL]],Table2[[#This Row],[M1B]])</f>
        <v>3</v>
      </c>
      <c r="R1011" s="15">
        <f>SUM(Table2[[#This Row],[M2B]],Table2[[#This Row],[M2B_h]])</f>
        <v>3</v>
      </c>
      <c r="S1011" s="15">
        <f>SUM(Table2[[#This Row],[M3B]],Table2[[#This Row],[M3B_h]])</f>
        <v>3</v>
      </c>
      <c r="T1011" s="15">
        <f>SUM(Table2[[#This Row],[M4B]],Table2[[#This Row],[M4B_h]])</f>
        <v>3</v>
      </c>
    </row>
    <row r="1012" spans="1:20">
      <c r="A1012" s="16">
        <f>IF(Table2[[#This Row],[TT]]&lt;1,"",COUNT($A$2:$A1011)+1)</f>
        <v>793</v>
      </c>
      <c r="B1012" s="16" t="str">
        <f>LOWER(SUBSTITUTE(SUBSTITUTE(SUBSTITUTE(SUBSTITUTE(SUBSTITUTE(SUBSTITUTE(SUBSTITUTE(SUBSTITUTE(Table2[[#This Row],[NAMA BARANG]]," ",""),"""",""),"-",""),"/",""),"(",""),")",""),"&amp;",""),",",""))</f>
        <v>garisan18cm5014</v>
      </c>
      <c r="C1012" s="18" t="s">
        <v>955</v>
      </c>
      <c r="D1012" s="19">
        <v>1</v>
      </c>
      <c r="E1012" s="19" t="s">
        <v>274</v>
      </c>
      <c r="F1012" s="83">
        <f>IF(Table2[[#This Row],[M5B]]="",Table2[[#This Row],[M5B_h]],SUM(Table2[[#This Row],[M5B_h]],Table2[[#This Row],[M5B]]))</f>
        <v>1</v>
      </c>
      <c r="G1012" s="17"/>
      <c r="H1012" s="65" t="str">
        <f>IF(Table2[[#This Row],[M1A]]="","",Table2[[#This Row],[M1A]]-Table2[[#This Row],[AWAL]])</f>
        <v/>
      </c>
      <c r="I1012" s="17"/>
      <c r="J1012" s="65" t="str">
        <f>IF(Table2[[#This Row],[M2A]]="","",SUM(Table2[[#This Row],[M2A]]-Table2[[#This Row],[M2B_h]]))</f>
        <v/>
      </c>
      <c r="K1012" s="17"/>
      <c r="L1012" s="65" t="str">
        <f>IF(Table2[[#This Row],[M3A]]="","",SUM(Table2[[#This Row],[M3A]]-Table2[[#This Row],[M3B_h]]))</f>
        <v/>
      </c>
      <c r="M1012" s="65"/>
      <c r="N1012" s="65" t="str">
        <f>IF(Table2[[#This Row],[M4A]]="","",SUM(Table2[[#This Row],[M4A]]-Table2[[#This Row],[M4B_h]]))</f>
        <v/>
      </c>
      <c r="O1012" s="15"/>
      <c r="P1012" s="15" t="str">
        <f>IF(Table2[[#This Row],[M5A]]="","",SUM(Table2[[#This Row],[M5A]]-Table2[[#This Row],[M5B_h]]))</f>
        <v/>
      </c>
      <c r="Q1012" s="15">
        <f>SUM(Table2[[#This Row],[AWAL]],Table2[[#This Row],[M1B]])</f>
        <v>1</v>
      </c>
      <c r="R1012" s="15">
        <f>SUM(Table2[[#This Row],[M2B]],Table2[[#This Row],[M2B_h]])</f>
        <v>1</v>
      </c>
      <c r="S1012" s="15">
        <f>SUM(Table2[[#This Row],[M3B]],Table2[[#This Row],[M3B_h]])</f>
        <v>1</v>
      </c>
      <c r="T1012" s="15">
        <f>SUM(Table2[[#This Row],[M4B]],Table2[[#This Row],[M4B_h]])</f>
        <v>1</v>
      </c>
    </row>
    <row r="1013" spans="1:20">
      <c r="A1013" s="12">
        <f>IF(Table2[[#This Row],[TT]]&lt;1,"",COUNT($A$2:$A1012)+1)</f>
        <v>794</v>
      </c>
      <c r="B1013" s="12" t="str">
        <f>LOWER(SUBSTITUTE(SUBSTITUTE(SUBSTITUTE(SUBSTITUTE(SUBSTITUTE(SUBSTITUTE(SUBSTITUTE(SUBSTITUTE(Table2[[#This Row],[NAMA BARANG]]," ",""),"""",""),"-",""),"/",""),"(",""),")",""),"&amp;",""),",",""))</f>
        <v>garisan18cmdney4d</v>
      </c>
      <c r="C1013" s="18" t="s">
        <v>956</v>
      </c>
      <c r="D1013" s="19">
        <v>3</v>
      </c>
      <c r="E1013" s="19" t="s">
        <v>957</v>
      </c>
      <c r="F1013" s="80">
        <f>IF(Table2[[#This Row],[M5B]]="",Table2[[#This Row],[M5B_h]],SUM(Table2[[#This Row],[M5B_h]],Table2[[#This Row],[M5B]]))</f>
        <v>3</v>
      </c>
      <c r="H1013" s="13" t="str">
        <f>IF(Table2[[#This Row],[M1A]]="","",Table2[[#This Row],[M1A]]-Table2[[#This Row],[AWAL]])</f>
        <v/>
      </c>
      <c r="J1013" s="13" t="str">
        <f>IF(Table2[[#This Row],[M2A]]="","",SUM(Table2[[#This Row],[M2A]]-Table2[[#This Row],[M2B_h]]))</f>
        <v/>
      </c>
      <c r="L1013" s="13" t="str">
        <f>IF(Table2[[#This Row],[M3A]]="","",SUM(Table2[[#This Row],[M3A]]-Table2[[#This Row],[M3B_h]]))</f>
        <v/>
      </c>
      <c r="N1013" s="13" t="str">
        <f>IF(Table2[[#This Row],[M4A]]="","",SUM(Table2[[#This Row],[M4A]]-Table2[[#This Row],[M4B_h]]))</f>
        <v/>
      </c>
      <c r="O1013" s="15"/>
      <c r="P1013" s="15" t="str">
        <f>IF(Table2[[#This Row],[M5A]]="","",SUM(Table2[[#This Row],[M5A]]-Table2[[#This Row],[M5B_h]]))</f>
        <v/>
      </c>
      <c r="Q1013" s="15">
        <f>SUM(Table2[[#This Row],[AWAL]],Table2[[#This Row],[M1B]])</f>
        <v>3</v>
      </c>
      <c r="R1013" s="15">
        <f>SUM(Table2[[#This Row],[M2B]],Table2[[#This Row],[M2B_h]])</f>
        <v>3</v>
      </c>
      <c r="S1013" s="15">
        <f>SUM(Table2[[#This Row],[M3B]],Table2[[#This Row],[M3B_h]])</f>
        <v>3</v>
      </c>
      <c r="T1013" s="15">
        <f>SUM(Table2[[#This Row],[M4B]],Table2[[#This Row],[M4B_h]])</f>
        <v>3</v>
      </c>
    </row>
    <row r="1014" spans="1:20">
      <c r="A1014" s="12">
        <f>IF(Table2[[#This Row],[TT]]&lt;1,"",COUNT($A$2:$A1013)+1)</f>
        <v>795</v>
      </c>
      <c r="B1014" s="12" t="str">
        <f>LOWER(SUBSTITUTE(SUBSTITUTE(SUBSTITUTE(SUBSTITUTE(SUBSTITUTE(SUBSTITUTE(SUBSTITUTE(SUBSTITUTE(Table2[[#This Row],[NAMA BARANG]]," ",""),"""",""),"-",""),"/",""),"(",""),")",""),"&amp;",""),",",""))</f>
        <v>garisan18cmsy130824pchk1hp8</v>
      </c>
      <c r="C1014" s="18" t="s">
        <v>958</v>
      </c>
      <c r="D1014" s="19">
        <v>9</v>
      </c>
      <c r="E1014" s="19" t="s">
        <v>19</v>
      </c>
      <c r="F1014" s="80">
        <f>IF(Table2[[#This Row],[M5B]]="",Table2[[#This Row],[M5B_h]],SUM(Table2[[#This Row],[M5B_h]],Table2[[#This Row],[M5B]]))</f>
        <v>9</v>
      </c>
      <c r="H1014" s="13" t="str">
        <f>IF(Table2[[#This Row],[M1A]]="","",Table2[[#This Row],[M1A]]-Table2[[#This Row],[AWAL]])</f>
        <v/>
      </c>
      <c r="J1014" s="13" t="str">
        <f>IF(Table2[[#This Row],[M2A]]="","",SUM(Table2[[#This Row],[M2A]]-Table2[[#This Row],[M2B_h]]))</f>
        <v/>
      </c>
      <c r="L1014" s="13" t="str">
        <f>IF(Table2[[#This Row],[M3A]]="","",SUM(Table2[[#This Row],[M3A]]-Table2[[#This Row],[M3B_h]]))</f>
        <v/>
      </c>
      <c r="N1014" s="13" t="str">
        <f>IF(Table2[[#This Row],[M4A]]="","",SUM(Table2[[#This Row],[M4A]]-Table2[[#This Row],[M4B_h]]))</f>
        <v/>
      </c>
      <c r="O1014" s="15"/>
      <c r="P1014" s="15" t="str">
        <f>IF(Table2[[#This Row],[M5A]]="","",SUM(Table2[[#This Row],[M5A]]-Table2[[#This Row],[M5B_h]]))</f>
        <v/>
      </c>
      <c r="Q1014" s="15">
        <f>SUM(Table2[[#This Row],[AWAL]],Table2[[#This Row],[M1B]])</f>
        <v>9</v>
      </c>
      <c r="R1014" s="15">
        <f>SUM(Table2[[#This Row],[M2B]],Table2[[#This Row],[M2B_h]])</f>
        <v>9</v>
      </c>
      <c r="S1014" s="15">
        <f>SUM(Table2[[#This Row],[M3B]],Table2[[#This Row],[M3B_h]])</f>
        <v>9</v>
      </c>
      <c r="T1014" s="15">
        <f>SUM(Table2[[#This Row],[M4B]],Table2[[#This Row],[M4B_h]])</f>
        <v>9</v>
      </c>
    </row>
    <row r="1015" spans="1:20">
      <c r="A1015" s="12">
        <f>IF(Table2[[#This Row],[TT]]&lt;1,"",COUNT($A$2:$A1014)+1)</f>
        <v>796</v>
      </c>
      <c r="B1015" s="12" t="str">
        <f>LOWER(SUBSTITUTE(SUBSTITUTE(SUBSTITUTE(SUBSTITUTE(SUBSTITUTE(SUBSTITUTE(SUBSTITUTE(SUBSTITUTE(Table2[[#This Row],[NAMA BARANG]]," ",""),"""",""),"-",""),"/",""),"(",""),")",""),"&amp;",""),",",""))</f>
        <v>garisan20cm109100</v>
      </c>
      <c r="C1015" s="18" t="s">
        <v>959</v>
      </c>
      <c r="D1015" s="19">
        <v>1</v>
      </c>
      <c r="E1015" s="19" t="s">
        <v>504</v>
      </c>
      <c r="F1015" s="80">
        <f>IF(Table2[[#This Row],[M5B]]="",Table2[[#This Row],[M5B_h]],SUM(Table2[[#This Row],[M5B_h]],Table2[[#This Row],[M5B]]))</f>
        <v>1</v>
      </c>
      <c r="H1015" s="13" t="str">
        <f>IF(Table2[[#This Row],[M1A]]="","",Table2[[#This Row],[M1A]]-Table2[[#This Row],[AWAL]])</f>
        <v/>
      </c>
      <c r="J1015" s="13" t="str">
        <f>IF(Table2[[#This Row],[M2A]]="","",SUM(Table2[[#This Row],[M2A]]-Table2[[#This Row],[M2B_h]]))</f>
        <v/>
      </c>
      <c r="L1015" s="13" t="str">
        <f>IF(Table2[[#This Row],[M3A]]="","",SUM(Table2[[#This Row],[M3A]]-Table2[[#This Row],[M3B_h]]))</f>
        <v/>
      </c>
      <c r="N1015" s="13" t="str">
        <f>IF(Table2[[#This Row],[M4A]]="","",SUM(Table2[[#This Row],[M4A]]-Table2[[#This Row],[M4B_h]]))</f>
        <v/>
      </c>
      <c r="O1015" s="15"/>
      <c r="P1015" s="15" t="str">
        <f>IF(Table2[[#This Row],[M5A]]="","",SUM(Table2[[#This Row],[M5A]]-Table2[[#This Row],[M5B_h]]))</f>
        <v/>
      </c>
      <c r="Q1015" s="15">
        <f>SUM(Table2[[#This Row],[AWAL]],Table2[[#This Row],[M1B]])</f>
        <v>1</v>
      </c>
      <c r="R1015" s="15">
        <f>SUM(Table2[[#This Row],[M2B]],Table2[[#This Row],[M2B_h]])</f>
        <v>1</v>
      </c>
      <c r="S1015" s="15">
        <f>SUM(Table2[[#This Row],[M3B]],Table2[[#This Row],[M3B_h]])</f>
        <v>1</v>
      </c>
      <c r="T1015" s="15">
        <f>SUM(Table2[[#This Row],[M4B]],Table2[[#This Row],[M4B_h]])</f>
        <v>1</v>
      </c>
    </row>
    <row r="1016" spans="1:20">
      <c r="A1016" s="12">
        <f>IF(Table2[[#This Row],[TT]]&lt;1,"",COUNT($A$2:$A1015)+1)</f>
        <v>797</v>
      </c>
      <c r="B1016" s="12" t="str">
        <f>LOWER(SUBSTITUTE(SUBSTITUTE(SUBSTITUTE(SUBSTITUTE(SUBSTITUTE(SUBSTITUTE(SUBSTITUTE(SUBSTITUTE(Table2[[#This Row],[NAMA BARANG]]," ",""),"""",""),"-",""),"/",""),"(",""),")",""),"&amp;",""),",",""))</f>
        <v>garisan20cm20111020102</v>
      </c>
      <c r="C1016" s="18" t="s">
        <v>960</v>
      </c>
      <c r="D1016" s="19">
        <v>12</v>
      </c>
      <c r="E1016" s="19" t="s">
        <v>248</v>
      </c>
      <c r="F1016" s="80">
        <f>IF(Table2[[#This Row],[M5B]]="",Table2[[#This Row],[M5B_h]],SUM(Table2[[#This Row],[M5B_h]],Table2[[#This Row],[M5B]]))</f>
        <v>12</v>
      </c>
      <c r="H1016" s="13" t="str">
        <f>IF(Table2[[#This Row],[M1A]]="","",Table2[[#This Row],[M1A]]-Table2[[#This Row],[AWAL]])</f>
        <v/>
      </c>
      <c r="J1016" s="13" t="str">
        <f>IF(Table2[[#This Row],[M2A]]="","",SUM(Table2[[#This Row],[M2A]]-Table2[[#This Row],[M2B_h]]))</f>
        <v/>
      </c>
      <c r="L1016" s="13" t="str">
        <f>IF(Table2[[#This Row],[M3A]]="","",SUM(Table2[[#This Row],[M3A]]-Table2[[#This Row],[M3B_h]]))</f>
        <v/>
      </c>
      <c r="N1016" s="13" t="str">
        <f>IF(Table2[[#This Row],[M4A]]="","",SUM(Table2[[#This Row],[M4A]]-Table2[[#This Row],[M4B_h]]))</f>
        <v/>
      </c>
      <c r="O1016" s="15"/>
      <c r="P1016" s="15" t="str">
        <f>IF(Table2[[#This Row],[M5A]]="","",SUM(Table2[[#This Row],[M5A]]-Table2[[#This Row],[M5B_h]]))</f>
        <v/>
      </c>
      <c r="Q1016" s="15">
        <f>SUM(Table2[[#This Row],[AWAL]],Table2[[#This Row],[M1B]])</f>
        <v>12</v>
      </c>
      <c r="R1016" s="15">
        <f>SUM(Table2[[#This Row],[M2B]],Table2[[#This Row],[M2B_h]])</f>
        <v>12</v>
      </c>
      <c r="S1016" s="15">
        <f>SUM(Table2[[#This Row],[M3B]],Table2[[#This Row],[M3B_h]])</f>
        <v>12</v>
      </c>
      <c r="T1016" s="15">
        <f>SUM(Table2[[#This Row],[M4B]],Table2[[#This Row],[M4B_h]])</f>
        <v>12</v>
      </c>
    </row>
    <row r="1017" spans="1:20">
      <c r="A1017" s="12">
        <f>IF(Table2[[#This Row],[TT]]&lt;1,"",COUNT($A$2:$A1016)+1)</f>
        <v>798</v>
      </c>
      <c r="B1017" s="12" t="str">
        <f>LOWER(SUBSTITUTE(SUBSTITUTE(SUBSTITUTE(SUBSTITUTE(SUBSTITUTE(SUBSTITUTE(SUBSTITUTE(SUBSTITUTE(Table2[[#This Row],[NAMA BARANG]]," ",""),"""",""),"-",""),"/",""),"(",""),")",""),"&amp;",""),",",""))</f>
        <v>garisan20cm2020disney1x36</v>
      </c>
      <c r="C1017" s="18" t="s">
        <v>961</v>
      </c>
      <c r="D1017" s="19">
        <v>3</v>
      </c>
      <c r="E1017" s="19" t="s">
        <v>50</v>
      </c>
      <c r="F1017" s="80">
        <f>IF(Table2[[#This Row],[M5B]]="",Table2[[#This Row],[M5B_h]],SUM(Table2[[#This Row],[M5B_h]],Table2[[#This Row],[M5B]]))</f>
        <v>3</v>
      </c>
      <c r="H1017" s="13" t="str">
        <f>IF(Table2[[#This Row],[M1A]]="","",Table2[[#This Row],[M1A]]-Table2[[#This Row],[AWAL]])</f>
        <v/>
      </c>
      <c r="J1017" s="13" t="str">
        <f>IF(Table2[[#This Row],[M2A]]="","",SUM(Table2[[#This Row],[M2A]]-Table2[[#This Row],[M2B_h]]))</f>
        <v/>
      </c>
      <c r="L1017" s="13" t="str">
        <f>IF(Table2[[#This Row],[M3A]]="","",SUM(Table2[[#This Row],[M3A]]-Table2[[#This Row],[M3B_h]]))</f>
        <v/>
      </c>
      <c r="N1017" s="13" t="str">
        <f>IF(Table2[[#This Row],[M4A]]="","",SUM(Table2[[#This Row],[M4A]]-Table2[[#This Row],[M4B_h]]))</f>
        <v/>
      </c>
      <c r="O1017" s="15"/>
      <c r="P1017" s="15" t="str">
        <f>IF(Table2[[#This Row],[M5A]]="","",SUM(Table2[[#This Row],[M5A]]-Table2[[#This Row],[M5B_h]]))</f>
        <v/>
      </c>
      <c r="Q1017" s="15">
        <f>SUM(Table2[[#This Row],[AWAL]],Table2[[#This Row],[M1B]])</f>
        <v>3</v>
      </c>
      <c r="R1017" s="15">
        <f>SUM(Table2[[#This Row],[M2B]],Table2[[#This Row],[M2B_h]])</f>
        <v>3</v>
      </c>
      <c r="S1017" s="15">
        <f>SUM(Table2[[#This Row],[M3B]],Table2[[#This Row],[M3B_h]])</f>
        <v>3</v>
      </c>
      <c r="T1017" s="15">
        <f>SUM(Table2[[#This Row],[M4B]],Table2[[#This Row],[M4B_h]])</f>
        <v>3</v>
      </c>
    </row>
    <row r="1018" spans="1:20">
      <c r="A1018" s="12">
        <f>IF(Table2[[#This Row],[TT]]&lt;1,"",COUNT($A$2:$A1017)+1)</f>
        <v>799</v>
      </c>
      <c r="B1018" s="12" t="str">
        <f>LOWER(SUBSTITUTE(SUBSTITUTE(SUBSTITUTE(SUBSTITUTE(SUBSTITUTE(SUBSTITUTE(SUBSTITUTE(SUBSTITUTE(Table2[[#This Row],[NAMA BARANG]]," ",""),"""",""),"-",""),"/",""),"(",""),")",""),"&amp;",""),",",""))</f>
        <v>garisan20cm8803ab40</v>
      </c>
      <c r="C1018" s="18" t="s">
        <v>962</v>
      </c>
      <c r="D1018" s="19">
        <v>2</v>
      </c>
      <c r="E1018" s="19" t="s">
        <v>520</v>
      </c>
      <c r="F1018" s="80">
        <f>IF(Table2[[#This Row],[M5B]]="",Table2[[#This Row],[M5B_h]],SUM(Table2[[#This Row],[M5B_h]],Table2[[#This Row],[M5B]]))</f>
        <v>2</v>
      </c>
      <c r="H1018" s="13" t="str">
        <f>IF(Table2[[#This Row],[M1A]]="","",Table2[[#This Row],[M1A]]-Table2[[#This Row],[AWAL]])</f>
        <v/>
      </c>
      <c r="J1018" s="13" t="str">
        <f>IF(Table2[[#This Row],[M2A]]="","",SUM(Table2[[#This Row],[M2A]]-Table2[[#This Row],[M2B_h]]))</f>
        <v/>
      </c>
      <c r="L1018" s="13" t="str">
        <f>IF(Table2[[#This Row],[M3A]]="","",SUM(Table2[[#This Row],[M3A]]-Table2[[#This Row],[M3B_h]]))</f>
        <v/>
      </c>
      <c r="N1018" s="13" t="str">
        <f>IF(Table2[[#This Row],[M4A]]="","",SUM(Table2[[#This Row],[M4A]]-Table2[[#This Row],[M4B_h]]))</f>
        <v/>
      </c>
      <c r="O1018" s="15"/>
      <c r="P1018" s="15" t="str">
        <f>IF(Table2[[#This Row],[M5A]]="","",SUM(Table2[[#This Row],[M5A]]-Table2[[#This Row],[M5B_h]]))</f>
        <v/>
      </c>
      <c r="Q1018" s="15">
        <f>SUM(Table2[[#This Row],[AWAL]],Table2[[#This Row],[M1B]])</f>
        <v>2</v>
      </c>
      <c r="R1018" s="15">
        <f>SUM(Table2[[#This Row],[M2B]],Table2[[#This Row],[M2B_h]])</f>
        <v>2</v>
      </c>
      <c r="S1018" s="15">
        <f>SUM(Table2[[#This Row],[M3B]],Table2[[#This Row],[M3B_h]])</f>
        <v>2</v>
      </c>
      <c r="T1018" s="15">
        <f>SUM(Table2[[#This Row],[M4B]],Table2[[#This Row],[M4B_h]])</f>
        <v>2</v>
      </c>
    </row>
    <row r="1019" spans="1:20">
      <c r="A1019" s="12">
        <f>IF(Table2[[#This Row],[TT]]&lt;1,"",COUNT($A$2:$A1018)+1)</f>
        <v>800</v>
      </c>
      <c r="B1019" s="12" t="str">
        <f>LOWER(SUBSTITUTE(SUBSTITUTE(SUBSTITUTE(SUBSTITUTE(SUBSTITUTE(SUBSTITUTE(SUBSTITUTE(SUBSTITUTE(Table2[[#This Row],[NAMA BARANG]]," ",""),"""",""),"-",""),"/",""),"(",""),")",""),"&amp;",""),",",""))</f>
        <v>garisan20cmfancybabymouse</v>
      </c>
      <c r="C1019" s="18" t="s">
        <v>963</v>
      </c>
      <c r="D1019" s="19">
        <v>52</v>
      </c>
      <c r="E1019" s="19" t="s">
        <v>642</v>
      </c>
      <c r="F1019" s="80">
        <f>IF(Table2[[#This Row],[M5B]]="",Table2[[#This Row],[M5B_h]],SUM(Table2[[#This Row],[M5B_h]],Table2[[#This Row],[M5B]]))</f>
        <v>52</v>
      </c>
      <c r="H1019" s="13" t="str">
        <f>IF(Table2[[#This Row],[M1A]]="","",Table2[[#This Row],[M1A]]-Table2[[#This Row],[AWAL]])</f>
        <v/>
      </c>
      <c r="J1019" s="13" t="str">
        <f>IF(Table2[[#This Row],[M2A]]="","",SUM(Table2[[#This Row],[M2A]]-Table2[[#This Row],[M2B_h]]))</f>
        <v/>
      </c>
      <c r="L1019" s="13" t="str">
        <f>IF(Table2[[#This Row],[M3A]]="","",SUM(Table2[[#This Row],[M3A]]-Table2[[#This Row],[M3B_h]]))</f>
        <v/>
      </c>
      <c r="N1019" s="13" t="str">
        <f>IF(Table2[[#This Row],[M4A]]="","",SUM(Table2[[#This Row],[M4A]]-Table2[[#This Row],[M4B_h]]))</f>
        <v/>
      </c>
      <c r="O1019" s="15"/>
      <c r="P1019" s="15" t="str">
        <f>IF(Table2[[#This Row],[M5A]]="","",SUM(Table2[[#This Row],[M5A]]-Table2[[#This Row],[M5B_h]]))</f>
        <v/>
      </c>
      <c r="Q1019" s="15">
        <f>SUM(Table2[[#This Row],[AWAL]],Table2[[#This Row],[M1B]])</f>
        <v>52</v>
      </c>
      <c r="R1019" s="15">
        <f>SUM(Table2[[#This Row],[M2B]],Table2[[#This Row],[M2B_h]])</f>
        <v>52</v>
      </c>
      <c r="S1019" s="15">
        <f>SUM(Table2[[#This Row],[M3B]],Table2[[#This Row],[M3B_h]])</f>
        <v>52</v>
      </c>
      <c r="T1019" s="15">
        <f>SUM(Table2[[#This Row],[M4B]],Table2[[#This Row],[M4B_h]])</f>
        <v>52</v>
      </c>
    </row>
    <row r="1020" spans="1:20">
      <c r="A1020" s="12">
        <f>IF(Table2[[#This Row],[TT]]&lt;1,"",COUNT($A$2:$A1019)+1)</f>
        <v>801</v>
      </c>
      <c r="B1020" s="12" t="str">
        <f>LOWER(SUBSTITUTE(SUBSTITUTE(SUBSTITUTE(SUBSTITUTE(SUBSTITUTE(SUBSTITUTE(SUBSTITUTE(SUBSTITUTE(Table2[[#This Row],[NAMA BARANG]]," ",""),"""",""),"-",""),"/",""),"(",""),")",""),"&amp;",""),",",""))</f>
        <v>garisan20cmfancycutmouse</v>
      </c>
      <c r="C1020" s="18" t="s">
        <v>964</v>
      </c>
      <c r="D1020" s="19">
        <v>17</v>
      </c>
      <c r="E1020" s="19" t="s">
        <v>642</v>
      </c>
      <c r="F1020" s="80">
        <f>IF(Table2[[#This Row],[M5B]]="",Table2[[#This Row],[M5B_h]],SUM(Table2[[#This Row],[M5B_h]],Table2[[#This Row],[M5B]]))</f>
        <v>17</v>
      </c>
      <c r="H1020" s="13" t="str">
        <f>IF(Table2[[#This Row],[M1A]]="","",Table2[[#This Row],[M1A]]-Table2[[#This Row],[AWAL]])</f>
        <v/>
      </c>
      <c r="J1020" s="13" t="str">
        <f>IF(Table2[[#This Row],[M2A]]="","",SUM(Table2[[#This Row],[M2A]]-Table2[[#This Row],[M2B_h]]))</f>
        <v/>
      </c>
      <c r="L1020" s="13" t="str">
        <f>IF(Table2[[#This Row],[M3A]]="","",SUM(Table2[[#This Row],[M3A]]-Table2[[#This Row],[M3B_h]]))</f>
        <v/>
      </c>
      <c r="N1020" s="13" t="str">
        <f>IF(Table2[[#This Row],[M4A]]="","",SUM(Table2[[#This Row],[M4A]]-Table2[[#This Row],[M4B_h]]))</f>
        <v/>
      </c>
      <c r="O1020" s="15"/>
      <c r="P1020" s="15" t="str">
        <f>IF(Table2[[#This Row],[M5A]]="","",SUM(Table2[[#This Row],[M5A]]-Table2[[#This Row],[M5B_h]]))</f>
        <v/>
      </c>
      <c r="Q1020" s="15">
        <f>SUM(Table2[[#This Row],[AWAL]],Table2[[#This Row],[M1B]])</f>
        <v>17</v>
      </c>
      <c r="R1020" s="15">
        <f>SUM(Table2[[#This Row],[M2B]],Table2[[#This Row],[M2B_h]])</f>
        <v>17</v>
      </c>
      <c r="S1020" s="15">
        <f>SUM(Table2[[#This Row],[M3B]],Table2[[#This Row],[M3B_h]])</f>
        <v>17</v>
      </c>
      <c r="T1020" s="15">
        <f>SUM(Table2[[#This Row],[M4B]],Table2[[#This Row],[M4B_h]])</f>
        <v>17</v>
      </c>
    </row>
    <row r="1021" spans="1:20">
      <c r="A1021" s="12">
        <f>IF(Table2[[#This Row],[TT]]&lt;1,"",COUNT($A$2:$A1020)+1)</f>
        <v>802</v>
      </c>
      <c r="B1021" s="12" t="str">
        <f>LOWER(SUBSTITUTE(SUBSTITUTE(SUBSTITUTE(SUBSTITUTE(SUBSTITUTE(SUBSTITUTE(SUBSTITUTE(SUBSTITUTE(Table2[[#This Row],[NAMA BARANG]]," ",""),"""",""),"-",""),"/",""),"(",""),")",""),"&amp;",""),",",""))</f>
        <v>garisan20cmfancymouse</v>
      </c>
      <c r="C1021" s="18" t="s">
        <v>965</v>
      </c>
      <c r="D1021" s="19">
        <v>1</v>
      </c>
      <c r="E1021" s="19" t="s">
        <v>642</v>
      </c>
      <c r="F1021" s="80">
        <f>IF(Table2[[#This Row],[M5B]]="",Table2[[#This Row],[M5B_h]],SUM(Table2[[#This Row],[M5B_h]],Table2[[#This Row],[M5B]]))</f>
        <v>1</v>
      </c>
      <c r="H1021" s="13" t="str">
        <f>IF(Table2[[#This Row],[M1A]]="","",Table2[[#This Row],[M1A]]-Table2[[#This Row],[AWAL]])</f>
        <v/>
      </c>
      <c r="J1021" s="13" t="str">
        <f>IF(Table2[[#This Row],[M2A]]="","",SUM(Table2[[#This Row],[M2A]]-Table2[[#This Row],[M2B_h]]))</f>
        <v/>
      </c>
      <c r="L1021" s="13" t="str">
        <f>IF(Table2[[#This Row],[M3A]]="","",SUM(Table2[[#This Row],[M3A]]-Table2[[#This Row],[M3B_h]]))</f>
        <v/>
      </c>
      <c r="N1021" s="13" t="str">
        <f>IF(Table2[[#This Row],[M4A]]="","",SUM(Table2[[#This Row],[M4A]]-Table2[[#This Row],[M4B_h]]))</f>
        <v/>
      </c>
      <c r="O1021" s="15"/>
      <c r="P1021" s="15" t="str">
        <f>IF(Table2[[#This Row],[M5A]]="","",SUM(Table2[[#This Row],[M5A]]-Table2[[#This Row],[M5B_h]]))</f>
        <v/>
      </c>
      <c r="Q1021" s="15">
        <f>SUM(Table2[[#This Row],[AWAL]],Table2[[#This Row],[M1B]])</f>
        <v>1</v>
      </c>
      <c r="R1021" s="15">
        <f>SUM(Table2[[#This Row],[M2B]],Table2[[#This Row],[M2B_h]])</f>
        <v>1</v>
      </c>
      <c r="S1021" s="15">
        <f>SUM(Table2[[#This Row],[M3B]],Table2[[#This Row],[M3B_h]])</f>
        <v>1</v>
      </c>
      <c r="T1021" s="15">
        <f>SUM(Table2[[#This Row],[M4B]],Table2[[#This Row],[M4B_h]])</f>
        <v>1</v>
      </c>
    </row>
    <row r="1022" spans="1:20">
      <c r="A1022" s="12">
        <f>IF(Table2[[#This Row],[TT]]&lt;1,"",COUNT($A$2:$A1021)+1)</f>
        <v>803</v>
      </c>
      <c r="B1022" s="12" t="str">
        <f>LOWER(SUBSTITUTE(SUBSTITUTE(SUBSTITUTE(SUBSTITUTE(SUBSTITUTE(SUBSTITUTE(SUBSTITUTE(SUBSTITUTE(Table2[[#This Row],[NAMA BARANG]]," ",""),"""",""),"-",""),"/",""),"(",""),")",""),"&amp;",""),",",""))</f>
        <v>garisan20cmfancypaviabear</v>
      </c>
      <c r="C1022" s="18" t="s">
        <v>966</v>
      </c>
      <c r="D1022" s="19">
        <v>22</v>
      </c>
      <c r="E1022" s="19" t="s">
        <v>642</v>
      </c>
      <c r="F1022" s="80">
        <f>IF(Table2[[#This Row],[M5B]]="",Table2[[#This Row],[M5B_h]],SUM(Table2[[#This Row],[M5B_h]],Table2[[#This Row],[M5B]]))</f>
        <v>22</v>
      </c>
      <c r="H1022" s="13" t="str">
        <f>IF(Table2[[#This Row],[M1A]]="","",Table2[[#This Row],[M1A]]-Table2[[#This Row],[AWAL]])</f>
        <v/>
      </c>
      <c r="J1022" s="13" t="str">
        <f>IF(Table2[[#This Row],[M2A]]="","",SUM(Table2[[#This Row],[M2A]]-Table2[[#This Row],[M2B_h]]))</f>
        <v/>
      </c>
      <c r="L1022" s="13" t="str">
        <f>IF(Table2[[#This Row],[M3A]]="","",SUM(Table2[[#This Row],[M3A]]-Table2[[#This Row],[M3B_h]]))</f>
        <v/>
      </c>
      <c r="N1022" s="13" t="str">
        <f>IF(Table2[[#This Row],[M4A]]="","",SUM(Table2[[#This Row],[M4A]]-Table2[[#This Row],[M4B_h]]))</f>
        <v/>
      </c>
      <c r="O1022" s="15"/>
      <c r="P1022" s="15" t="str">
        <f>IF(Table2[[#This Row],[M5A]]="","",SUM(Table2[[#This Row],[M5A]]-Table2[[#This Row],[M5B_h]]))</f>
        <v/>
      </c>
      <c r="Q1022" s="15">
        <f>SUM(Table2[[#This Row],[AWAL]],Table2[[#This Row],[M1B]])</f>
        <v>22</v>
      </c>
      <c r="R1022" s="15">
        <f>SUM(Table2[[#This Row],[M2B]],Table2[[#This Row],[M2B_h]])</f>
        <v>22</v>
      </c>
      <c r="S1022" s="15">
        <f>SUM(Table2[[#This Row],[M3B]],Table2[[#This Row],[M3B_h]])</f>
        <v>22</v>
      </c>
      <c r="T1022" s="15">
        <f>SUM(Table2[[#This Row],[M4B]],Table2[[#This Row],[M4B_h]])</f>
        <v>22</v>
      </c>
    </row>
    <row r="1023" spans="1:20">
      <c r="A1023" s="12">
        <f>IF(Table2[[#This Row],[TT]]&lt;1,"",COUNT($A$2:$A1022)+1)</f>
        <v>804</v>
      </c>
      <c r="B1023" s="12" t="str">
        <f>LOWER(SUBSTITUTE(SUBSTITUTE(SUBSTITUTE(SUBSTITUTE(SUBSTITUTE(SUBSTITUTE(SUBSTITUTE(SUBSTITUTE(Table2[[#This Row],[NAMA BARANG]]," ",""),"""",""),"-",""),"/",""),"(",""),")",""),"&amp;",""),",",""))</f>
        <v>garisan20cmfancyprettywhite</v>
      </c>
      <c r="C1023" s="18" t="s">
        <v>967</v>
      </c>
      <c r="D1023" s="19">
        <v>54</v>
      </c>
      <c r="E1023" s="19" t="s">
        <v>642</v>
      </c>
      <c r="F1023" s="80">
        <f>IF(Table2[[#This Row],[M5B]]="",Table2[[#This Row],[M5B_h]],SUM(Table2[[#This Row],[M5B_h]],Table2[[#This Row],[M5B]]))</f>
        <v>54</v>
      </c>
      <c r="H1023" s="13" t="str">
        <f>IF(Table2[[#This Row],[M1A]]="","",Table2[[#This Row],[M1A]]-Table2[[#This Row],[AWAL]])</f>
        <v/>
      </c>
      <c r="J1023" s="13" t="str">
        <f>IF(Table2[[#This Row],[M2A]]="","",SUM(Table2[[#This Row],[M2A]]-Table2[[#This Row],[M2B_h]]))</f>
        <v/>
      </c>
      <c r="L1023" s="13" t="str">
        <f>IF(Table2[[#This Row],[M3A]]="","",SUM(Table2[[#This Row],[M3A]]-Table2[[#This Row],[M3B_h]]))</f>
        <v/>
      </c>
      <c r="N1023" s="13" t="str">
        <f>IF(Table2[[#This Row],[M4A]]="","",SUM(Table2[[#This Row],[M4A]]-Table2[[#This Row],[M4B_h]]))</f>
        <v/>
      </c>
      <c r="O1023" s="15"/>
      <c r="P1023" s="15" t="str">
        <f>IF(Table2[[#This Row],[M5A]]="","",SUM(Table2[[#This Row],[M5A]]-Table2[[#This Row],[M5B_h]]))</f>
        <v/>
      </c>
      <c r="Q1023" s="15">
        <f>SUM(Table2[[#This Row],[AWAL]],Table2[[#This Row],[M1B]])</f>
        <v>54</v>
      </c>
      <c r="R1023" s="15">
        <f>SUM(Table2[[#This Row],[M2B]],Table2[[#This Row],[M2B_h]])</f>
        <v>54</v>
      </c>
      <c r="S1023" s="15">
        <f>SUM(Table2[[#This Row],[M3B]],Table2[[#This Row],[M3B_h]])</f>
        <v>54</v>
      </c>
      <c r="T1023" s="15">
        <f>SUM(Table2[[#This Row],[M4B]],Table2[[#This Row],[M4B_h]])</f>
        <v>54</v>
      </c>
    </row>
    <row r="1024" spans="1:20">
      <c r="A1024" s="12">
        <f>IF(Table2[[#This Row],[TT]]&lt;1,"",COUNT($A$2:$A1023)+1)</f>
        <v>805</v>
      </c>
      <c r="B1024" s="12" t="str">
        <f>LOWER(SUBSTITUTE(SUBSTITUTE(SUBSTITUTE(SUBSTITUTE(SUBSTITUTE(SUBSTITUTE(SUBSTITUTE(SUBSTITUTE(Table2[[#This Row],[NAMA BARANG]]," ",""),"""",""),"-",""),"/",""),"(",""),")",""),"&amp;",""),",",""))</f>
        <v>garisan20cmfancyspidermanbiru</v>
      </c>
      <c r="C1024" s="18" t="s">
        <v>968</v>
      </c>
      <c r="D1024" s="19">
        <v>17</v>
      </c>
      <c r="E1024" s="19" t="s">
        <v>642</v>
      </c>
      <c r="F1024" s="80">
        <f>IF(Table2[[#This Row],[M5B]]="",Table2[[#This Row],[M5B_h]],SUM(Table2[[#This Row],[M5B_h]],Table2[[#This Row],[M5B]]))</f>
        <v>17</v>
      </c>
      <c r="H1024" s="13" t="str">
        <f>IF(Table2[[#This Row],[M1A]]="","",Table2[[#This Row],[M1A]]-Table2[[#This Row],[AWAL]])</f>
        <v/>
      </c>
      <c r="J1024" s="13" t="str">
        <f>IF(Table2[[#This Row],[M2A]]="","",SUM(Table2[[#This Row],[M2A]]-Table2[[#This Row],[M2B_h]]))</f>
        <v/>
      </c>
      <c r="L1024" s="13" t="str">
        <f>IF(Table2[[#This Row],[M3A]]="","",SUM(Table2[[#This Row],[M3A]]-Table2[[#This Row],[M3B_h]]))</f>
        <v/>
      </c>
      <c r="N1024" s="13" t="str">
        <f>IF(Table2[[#This Row],[M4A]]="","",SUM(Table2[[#This Row],[M4A]]-Table2[[#This Row],[M4B_h]]))</f>
        <v/>
      </c>
      <c r="O1024" s="15"/>
      <c r="P1024" s="15" t="str">
        <f>IF(Table2[[#This Row],[M5A]]="","",SUM(Table2[[#This Row],[M5A]]-Table2[[#This Row],[M5B_h]]))</f>
        <v/>
      </c>
      <c r="Q1024" s="15">
        <f>SUM(Table2[[#This Row],[AWAL]],Table2[[#This Row],[M1B]])</f>
        <v>17</v>
      </c>
      <c r="R1024" s="15">
        <f>SUM(Table2[[#This Row],[M2B]],Table2[[#This Row],[M2B_h]])</f>
        <v>17</v>
      </c>
      <c r="S1024" s="15">
        <f>SUM(Table2[[#This Row],[M3B]],Table2[[#This Row],[M3B_h]])</f>
        <v>17</v>
      </c>
      <c r="T1024" s="15">
        <f>SUM(Table2[[#This Row],[M4B]],Table2[[#This Row],[M4B_h]])</f>
        <v>17</v>
      </c>
    </row>
    <row r="1025" spans="1:20">
      <c r="A1025" s="12">
        <f>IF(Table2[[#This Row],[TT]]&lt;1,"",COUNT($A$2:$A1024)+1)</f>
        <v>806</v>
      </c>
      <c r="B1025" s="12" t="str">
        <f>LOWER(SUBSTITUTE(SUBSTITUTE(SUBSTITUTE(SUBSTITUTE(SUBSTITUTE(SUBSTITUTE(SUBSTITUTE(SUBSTITUTE(Table2[[#This Row],[NAMA BARANG]]," ",""),"""",""),"-",""),"/",""),"(",""),")",""),"&amp;",""),",",""))</f>
        <v>garisan20cmfancysuperman</v>
      </c>
      <c r="C1025" s="18" t="s">
        <v>969</v>
      </c>
      <c r="D1025" s="19">
        <v>10</v>
      </c>
      <c r="E1025" s="19" t="s">
        <v>642</v>
      </c>
      <c r="F1025" s="80">
        <f>IF(Table2[[#This Row],[M5B]]="",Table2[[#This Row],[M5B_h]],SUM(Table2[[#This Row],[M5B_h]],Table2[[#This Row],[M5B]]))</f>
        <v>10</v>
      </c>
      <c r="H1025" s="13" t="str">
        <f>IF(Table2[[#This Row],[M1A]]="","",Table2[[#This Row],[M1A]]-Table2[[#This Row],[AWAL]])</f>
        <v/>
      </c>
      <c r="J1025" s="13" t="str">
        <f>IF(Table2[[#This Row],[M2A]]="","",SUM(Table2[[#This Row],[M2A]]-Table2[[#This Row],[M2B_h]]))</f>
        <v/>
      </c>
      <c r="L1025" s="13" t="str">
        <f>IF(Table2[[#This Row],[M3A]]="","",SUM(Table2[[#This Row],[M3A]]-Table2[[#This Row],[M3B_h]]))</f>
        <v/>
      </c>
      <c r="N1025" s="13" t="str">
        <f>IF(Table2[[#This Row],[M4A]]="","",SUM(Table2[[#This Row],[M4A]]-Table2[[#This Row],[M4B_h]]))</f>
        <v/>
      </c>
      <c r="O1025" s="15"/>
      <c r="P1025" s="15" t="str">
        <f>IF(Table2[[#This Row],[M5A]]="","",SUM(Table2[[#This Row],[M5A]]-Table2[[#This Row],[M5B_h]]))</f>
        <v/>
      </c>
      <c r="Q1025" s="15">
        <f>SUM(Table2[[#This Row],[AWAL]],Table2[[#This Row],[M1B]])</f>
        <v>10</v>
      </c>
      <c r="R1025" s="15">
        <f>SUM(Table2[[#This Row],[M2B]],Table2[[#This Row],[M2B_h]])</f>
        <v>10</v>
      </c>
      <c r="S1025" s="15">
        <f>SUM(Table2[[#This Row],[M3B]],Table2[[#This Row],[M3B_h]])</f>
        <v>10</v>
      </c>
      <c r="T1025" s="15">
        <f>SUM(Table2[[#This Row],[M4B]],Table2[[#This Row],[M4B_h]])</f>
        <v>10</v>
      </c>
    </row>
    <row r="1026" spans="1:20">
      <c r="A1026" s="12">
        <f>IF(Table2[[#This Row],[TT]]&lt;1,"",COUNT($A$2:$A1025)+1)</f>
        <v>807</v>
      </c>
      <c r="B1026" s="12" t="str">
        <f>LOWER(SUBSTITUTE(SUBSTITUTE(SUBSTITUTE(SUBSTITUTE(SUBSTITUTE(SUBSTITUTE(SUBSTITUTE(SUBSTITUTE(Table2[[#This Row],[NAMA BARANG]]," ",""),"""",""),"-",""),"/",""),"(",""),")",""),"&amp;",""),",",""))</f>
        <v>garisan20cmholo93201disp=10pc</v>
      </c>
      <c r="C1026" s="18" t="s">
        <v>970</v>
      </c>
      <c r="D1026" s="19">
        <v>11</v>
      </c>
      <c r="E1026" s="19" t="s">
        <v>50</v>
      </c>
      <c r="F1026" s="80">
        <f>IF(Table2[[#This Row],[M5B]]="",Table2[[#This Row],[M5B_h]],SUM(Table2[[#This Row],[M5B_h]],Table2[[#This Row],[M5B]]))</f>
        <v>11</v>
      </c>
      <c r="H1026" s="13" t="str">
        <f>IF(Table2[[#This Row],[M1A]]="","",Table2[[#This Row],[M1A]]-Table2[[#This Row],[AWAL]])</f>
        <v/>
      </c>
      <c r="J1026" s="13" t="str">
        <f>IF(Table2[[#This Row],[M2A]]="","",SUM(Table2[[#This Row],[M2A]]-Table2[[#This Row],[M2B_h]]))</f>
        <v/>
      </c>
      <c r="L1026" s="13" t="str">
        <f>IF(Table2[[#This Row],[M3A]]="","",SUM(Table2[[#This Row],[M3A]]-Table2[[#This Row],[M3B_h]]))</f>
        <v/>
      </c>
      <c r="N1026" s="13" t="str">
        <f>IF(Table2[[#This Row],[M4A]]="","",SUM(Table2[[#This Row],[M4A]]-Table2[[#This Row],[M4B_h]]))</f>
        <v/>
      </c>
      <c r="O1026" s="15"/>
      <c r="P1026" s="15" t="str">
        <f>IF(Table2[[#This Row],[M5A]]="","",SUM(Table2[[#This Row],[M5A]]-Table2[[#This Row],[M5B_h]]))</f>
        <v/>
      </c>
      <c r="Q1026" s="15">
        <f>SUM(Table2[[#This Row],[AWAL]],Table2[[#This Row],[M1B]])</f>
        <v>11</v>
      </c>
      <c r="R1026" s="15">
        <f>SUM(Table2[[#This Row],[M2B]],Table2[[#This Row],[M2B_h]])</f>
        <v>11</v>
      </c>
      <c r="S1026" s="15">
        <f>SUM(Table2[[#This Row],[M3B]],Table2[[#This Row],[M3B_h]])</f>
        <v>11</v>
      </c>
      <c r="T1026" s="15">
        <f>SUM(Table2[[#This Row],[M4B]],Table2[[#This Row],[M4B_h]])</f>
        <v>11</v>
      </c>
    </row>
    <row r="1027" spans="1:20">
      <c r="A1027" s="14">
        <f>IF(Table2[[#This Row],[TT]]&lt;1,"",COUNT($A$2:$A1026)+1)</f>
        <v>808</v>
      </c>
      <c r="B1027" s="14" t="str">
        <f>LOWER(SUBSTITUTE(SUBSTITUTE(SUBSTITUTE(SUBSTITUTE(SUBSTITUTE(SUBSTITUTE(SUBSTITUTE(SUBSTITUTE(Table2[[#This Row],[NAMA BARANG]]," ",""),"""",""),"-",""),"/",""),"(",""),")",""),"&amp;",""),",",""))</f>
        <v>garisan30cmkayagi3127b</v>
      </c>
      <c r="C1027" s="17" t="s">
        <v>3005</v>
      </c>
      <c r="D1027" s="19">
        <v>2</v>
      </c>
      <c r="E1027" s="29" t="s">
        <v>2725</v>
      </c>
      <c r="F1027" s="80">
        <f>IF(Table2[[#This Row],[M5B]]="",Table2[[#This Row],[M5B_h]],SUM(Table2[[#This Row],[M5B_h]],Table2[[#This Row],[M5B]]))</f>
        <v>2</v>
      </c>
      <c r="H1027" s="15" t="str">
        <f>IF(Table2[[#This Row],[M1A]]="","",Table2[[#This Row],[M1A]]-Table2[[#This Row],[AWAL]])</f>
        <v/>
      </c>
      <c r="J1027" s="15" t="str">
        <f>IF(Table2[[#This Row],[M2A]]="","",SUM(Table2[[#This Row],[M2A]]-Table2[[#This Row],[M2B_h]]))</f>
        <v/>
      </c>
      <c r="L1027" s="15" t="str">
        <f>IF(Table2[[#This Row],[M3A]]="","",SUM(Table2[[#This Row],[M3A]]-Table2[[#This Row],[M3B_h]]))</f>
        <v/>
      </c>
      <c r="N1027" s="15" t="str">
        <f>IF(Table2[[#This Row],[M4A]]="","",SUM(Table2[[#This Row],[M4A]]-Table2[[#This Row],[M4B_h]]))</f>
        <v/>
      </c>
      <c r="O1027" s="15"/>
      <c r="P1027" s="15" t="str">
        <f>IF(Table2[[#This Row],[M5A]]="","",SUM(Table2[[#This Row],[M5A]]-Table2[[#This Row],[M5B_h]]))</f>
        <v/>
      </c>
      <c r="Q1027" s="15">
        <f>SUM(Table2[[#This Row],[AWAL]],Table2[[#This Row],[M1B]])</f>
        <v>2</v>
      </c>
      <c r="R1027" s="15">
        <f>SUM(Table2[[#This Row],[M2B]],Table2[[#This Row],[M2B_h]])</f>
        <v>2</v>
      </c>
      <c r="S1027" s="15">
        <f>SUM(Table2[[#This Row],[M3B]],Table2[[#This Row],[M3B_h]])</f>
        <v>2</v>
      </c>
      <c r="T1027" s="15">
        <f>SUM(Table2[[#This Row],[M4B]],Table2[[#This Row],[M4B_h]])</f>
        <v>2</v>
      </c>
    </row>
    <row r="1028" spans="1:20">
      <c r="A1028" s="14">
        <f>IF(Table2[[#This Row],[TT]]&lt;1,"",COUNT($A$2:$A1027)+1)</f>
        <v>809</v>
      </c>
      <c r="B1028" s="14" t="str">
        <f>LOWER(SUBSTITUTE(SUBSTITUTE(SUBSTITUTE(SUBSTITUTE(SUBSTITUTE(SUBSTITUTE(SUBSTITUTE(SUBSTITUTE(Table2[[#This Row],[NAMA BARANG]]," ",""),"""",""),"-",""),"/",""),"(",""),")",""),"&amp;",""),",",""))</f>
        <v>garisan30cmkayagi3139</v>
      </c>
      <c r="C1028" s="17" t="s">
        <v>3006</v>
      </c>
      <c r="D1028" s="19">
        <v>3</v>
      </c>
      <c r="E1028" s="29" t="s">
        <v>2725</v>
      </c>
      <c r="F1028" s="80">
        <f>IF(Table2[[#This Row],[M5B]]="",Table2[[#This Row],[M5B_h]],SUM(Table2[[#This Row],[M5B_h]],Table2[[#This Row],[M5B]]))</f>
        <v>2</v>
      </c>
      <c r="G1028" s="13">
        <v>2</v>
      </c>
      <c r="H1028" s="15">
        <f>IF(Table2[[#This Row],[M1A]]="","",Table2[[#This Row],[M1A]]-Table2[[#This Row],[AWAL]])</f>
        <v>-1</v>
      </c>
      <c r="J1028" s="15" t="str">
        <f>IF(Table2[[#This Row],[M2A]]="","",SUM(Table2[[#This Row],[M2A]]-Table2[[#This Row],[M2B_h]]))</f>
        <v/>
      </c>
      <c r="L1028" s="15" t="str">
        <f>IF(Table2[[#This Row],[M3A]]="","",SUM(Table2[[#This Row],[M3A]]-Table2[[#This Row],[M3B_h]]))</f>
        <v/>
      </c>
      <c r="N1028" s="15" t="str">
        <f>IF(Table2[[#This Row],[M4A]]="","",SUM(Table2[[#This Row],[M4A]]-Table2[[#This Row],[M4B_h]]))</f>
        <v/>
      </c>
      <c r="O1028" s="15"/>
      <c r="P1028" s="15" t="str">
        <f>IF(Table2[[#This Row],[M5A]]="","",SUM(Table2[[#This Row],[M5A]]-Table2[[#This Row],[M5B_h]]))</f>
        <v/>
      </c>
      <c r="Q1028" s="15">
        <f>SUM(Table2[[#This Row],[AWAL]],Table2[[#This Row],[M1B]])</f>
        <v>2</v>
      </c>
      <c r="R1028" s="15">
        <f>SUM(Table2[[#This Row],[M2B]],Table2[[#This Row],[M2B_h]])</f>
        <v>2</v>
      </c>
      <c r="S1028" s="15">
        <f>SUM(Table2[[#This Row],[M3B]],Table2[[#This Row],[M3B_h]])</f>
        <v>2</v>
      </c>
      <c r="T1028" s="15">
        <f>SUM(Table2[[#This Row],[M4B]],Table2[[#This Row],[M4B_h]])</f>
        <v>2</v>
      </c>
    </row>
    <row r="1029" spans="1:20">
      <c r="A1029" s="14">
        <f>IF(Table2[[#This Row],[TT]]&lt;1,"",COUNT($A$2:$A1028)+1)</f>
        <v>810</v>
      </c>
      <c r="B1029" s="14" t="str">
        <f>LOWER(SUBSTITUTE(SUBSTITUTE(SUBSTITUTE(SUBSTITUTE(SUBSTITUTE(SUBSTITUTE(SUBSTITUTE(SUBSTITUTE(Table2[[#This Row],[NAMA BARANG]]," ",""),"""",""),"-",""),"/",""),"(",""),")",""),"&amp;",""),",",""))</f>
        <v>garisan30cmkayagi3140</v>
      </c>
      <c r="C1029" s="17" t="s">
        <v>3007</v>
      </c>
      <c r="D1029" s="19">
        <v>1</v>
      </c>
      <c r="E1029" s="29" t="s">
        <v>2725</v>
      </c>
      <c r="F1029" s="80">
        <f>IF(Table2[[#This Row],[M5B]]="",Table2[[#This Row],[M5B_h]],SUM(Table2[[#This Row],[M5B_h]],Table2[[#This Row],[M5B]]))</f>
        <v>1</v>
      </c>
      <c r="H1029" s="15" t="str">
        <f>IF(Table2[[#This Row],[M1A]]="","",Table2[[#This Row],[M1A]]-Table2[[#This Row],[AWAL]])</f>
        <v/>
      </c>
      <c r="J1029" s="15" t="str">
        <f>IF(Table2[[#This Row],[M2A]]="","",SUM(Table2[[#This Row],[M2A]]-Table2[[#This Row],[M2B_h]]))</f>
        <v/>
      </c>
      <c r="L1029" s="15" t="str">
        <f>IF(Table2[[#This Row],[M3A]]="","",SUM(Table2[[#This Row],[M3A]]-Table2[[#This Row],[M3B_h]]))</f>
        <v/>
      </c>
      <c r="N1029" s="15" t="str">
        <f>IF(Table2[[#This Row],[M4A]]="","",SUM(Table2[[#This Row],[M4A]]-Table2[[#This Row],[M4B_h]]))</f>
        <v/>
      </c>
      <c r="O1029" s="15"/>
      <c r="P1029" s="15" t="str">
        <f>IF(Table2[[#This Row],[M5A]]="","",SUM(Table2[[#This Row],[M5A]]-Table2[[#This Row],[M5B_h]]))</f>
        <v/>
      </c>
      <c r="Q1029" s="15">
        <f>SUM(Table2[[#This Row],[AWAL]],Table2[[#This Row],[M1B]])</f>
        <v>1</v>
      </c>
      <c r="R1029" s="15">
        <f>SUM(Table2[[#This Row],[M2B]],Table2[[#This Row],[M2B_h]])</f>
        <v>1</v>
      </c>
      <c r="S1029" s="15">
        <f>SUM(Table2[[#This Row],[M3B]],Table2[[#This Row],[M3B_h]])</f>
        <v>1</v>
      </c>
      <c r="T1029" s="15">
        <f>SUM(Table2[[#This Row],[M4B]],Table2[[#This Row],[M4B_h]])</f>
        <v>1</v>
      </c>
    </row>
    <row r="1030" spans="1:20">
      <c r="A1030" s="14" t="str">
        <f>IF(Table2[[#This Row],[TT]]&lt;1,"",COUNT($A$2:$A1029)+1)</f>
        <v/>
      </c>
      <c r="B1030" s="14" t="str">
        <f>LOWER(SUBSTITUTE(SUBSTITUTE(SUBSTITUTE(SUBSTITUTE(SUBSTITUTE(SUBSTITUTE(SUBSTITUTE(SUBSTITUTE(Table2[[#This Row],[NAMA BARANG]]," ",""),"""",""),"-",""),"/",""),"(",""),")",""),"&amp;",""),",",""))</f>
        <v>garisan30cmkayagi3141</v>
      </c>
      <c r="C1030" s="17" t="s">
        <v>3004</v>
      </c>
      <c r="D1030" s="19"/>
      <c r="E1030" s="29" t="s">
        <v>2725</v>
      </c>
      <c r="F1030" s="80">
        <f>IF(Table2[[#This Row],[M5B]]="",Table2[[#This Row],[M5B_h]],SUM(Table2[[#This Row],[M5B_h]],Table2[[#This Row],[M5B]]))</f>
        <v>0</v>
      </c>
      <c r="H1030" s="15" t="str">
        <f>IF(Table2[[#This Row],[M1A]]="","",Table2[[#This Row],[M1A]]-Table2[[#This Row],[AWAL]])</f>
        <v/>
      </c>
      <c r="J1030" s="15" t="str">
        <f>IF(Table2[[#This Row],[M2A]]="","",SUM(Table2[[#This Row],[M2A]]-Table2[[#This Row],[M2B_h]]))</f>
        <v/>
      </c>
      <c r="L1030" s="15" t="str">
        <f>IF(Table2[[#This Row],[M3A]]="","",SUM(Table2[[#This Row],[M3A]]-Table2[[#This Row],[M3B_h]]))</f>
        <v/>
      </c>
      <c r="N1030" s="15" t="str">
        <f>IF(Table2[[#This Row],[M4A]]="","",SUM(Table2[[#This Row],[M4A]]-Table2[[#This Row],[M4B_h]]))</f>
        <v/>
      </c>
      <c r="O1030" s="15"/>
      <c r="P1030" s="15" t="str">
        <f>IF(Table2[[#This Row],[M5A]]="","",SUM(Table2[[#This Row],[M5A]]-Table2[[#This Row],[M5B_h]]))</f>
        <v/>
      </c>
      <c r="Q1030" s="15">
        <f>SUM(Table2[[#This Row],[AWAL]],Table2[[#This Row],[M1B]])</f>
        <v>0</v>
      </c>
      <c r="R1030" s="15">
        <f>SUM(Table2[[#This Row],[M2B]],Table2[[#This Row],[M2B_h]])</f>
        <v>0</v>
      </c>
      <c r="S1030" s="15">
        <f>SUM(Table2[[#This Row],[M3B]],Table2[[#This Row],[M3B_h]])</f>
        <v>0</v>
      </c>
      <c r="T1030" s="15">
        <f>SUM(Table2[[#This Row],[M4B]],Table2[[#This Row],[M4B_h]])</f>
        <v>0</v>
      </c>
    </row>
    <row r="1031" spans="1:20">
      <c r="A1031" s="96">
        <f>IF(Table2[[#This Row],[TT]]&lt;1,"",COUNT($A$2:$A1030)+1)</f>
        <v>811</v>
      </c>
      <c r="B1031" s="96" t="str">
        <f>LOWER(SUBSTITUTE(SUBSTITUTE(SUBSTITUTE(SUBSTITUTE(SUBSTITUTE(SUBSTITUTE(SUBSTITUTE(SUBSTITUTE(Table2[[#This Row],[NAMA BARANG]]," ",""),"""",""),"-",""),"/",""),"(",""),")",""),"&amp;",""),",",""))</f>
        <v>garisan30cmlipat00824</v>
      </c>
      <c r="C1031" s="97" t="s">
        <v>4131</v>
      </c>
      <c r="D1031" s="98">
        <v>39</v>
      </c>
      <c r="E1031" s="99" t="s">
        <v>3115</v>
      </c>
      <c r="F1031" s="100">
        <f>IF(Table2[[#This Row],[M5B]]="",Table2[[#This Row],[M5B_h]],SUM(Table2[[#This Row],[M5B_h]],Table2[[#This Row],[M5B]]))</f>
        <v>32</v>
      </c>
      <c r="G1031" s="101"/>
      <c r="H1031" s="102" t="str">
        <f>IF(Table2[[#This Row],[M1A]]="","",Table2[[#This Row],[M1A]]-Table2[[#This Row],[AWAL]])</f>
        <v/>
      </c>
      <c r="I1031" s="101">
        <v>36</v>
      </c>
      <c r="J1031" s="102">
        <f>IF(Table2[[#This Row],[M2A]]="","",SUM(Table2[[#This Row],[M2A]]-Table2[[#This Row],[M2B_h]]))</f>
        <v>-3</v>
      </c>
      <c r="K1031" s="101">
        <v>33</v>
      </c>
      <c r="L1031" s="102">
        <f>IF(Table2[[#This Row],[M3A]]="","",SUM(Table2[[#This Row],[M3A]]-Table2[[#This Row],[M3B_h]]))</f>
        <v>-3</v>
      </c>
      <c r="M1031" s="101">
        <v>32</v>
      </c>
      <c r="N1031" s="102">
        <f>IF(Table2[[#This Row],[M4A]]="","",SUM(Table2[[#This Row],[M4A]]-Table2[[#This Row],[M4B_h]]))</f>
        <v>-1</v>
      </c>
      <c r="O1031" s="101"/>
      <c r="P1031" s="102" t="str">
        <f>IF(Table2[[#This Row],[M5A]]="","",SUM(Table2[[#This Row],[M5A]]-Table2[[#This Row],[M5B_h]]))</f>
        <v/>
      </c>
      <c r="Q1031" s="102">
        <f>SUM(Table2[[#This Row],[AWAL]],Table2[[#This Row],[M1B]])</f>
        <v>39</v>
      </c>
      <c r="R1031" s="102">
        <f>SUM(Table2[[#This Row],[M2B]],Table2[[#This Row],[M2B_h]])</f>
        <v>36</v>
      </c>
      <c r="S1031" s="102">
        <f>SUM(Table2[[#This Row],[M3B]],Table2[[#This Row],[M3B_h]])</f>
        <v>33</v>
      </c>
      <c r="T1031" s="102">
        <f>SUM(Table2[[#This Row],[M4B]],Table2[[#This Row],[M4B_h]])</f>
        <v>32</v>
      </c>
    </row>
    <row r="1032" spans="1:20">
      <c r="A1032" s="12">
        <f>IF(Table2[[#This Row],[TT]]&lt;1,"",COUNT($A$2:$A1031)+1)</f>
        <v>812</v>
      </c>
      <c r="B1032" s="12" t="str">
        <f>LOWER(SUBSTITUTE(SUBSTITUTE(SUBSTITUTE(SUBSTITUTE(SUBSTITUTE(SUBSTITUTE(SUBSTITUTE(SUBSTITUTE(Table2[[#This Row],[NAMA BARANG]]," ",""),"""",""),"-",""),"/",""),"(",""),")",""),"&amp;",""),",",""))</f>
        <v>garisan30cmabjadangka3008</v>
      </c>
      <c r="C1032" s="18" t="s">
        <v>971</v>
      </c>
      <c r="D1032" s="19">
        <v>8</v>
      </c>
      <c r="E1032" s="19" t="s">
        <v>134</v>
      </c>
      <c r="F1032" s="80">
        <f>IF(Table2[[#This Row],[M5B]]="",Table2[[#This Row],[M5B_h]],SUM(Table2[[#This Row],[M5B_h]],Table2[[#This Row],[M5B]]))</f>
        <v>8</v>
      </c>
      <c r="H1032" s="13" t="str">
        <f>IF(Table2[[#This Row],[M1A]]="","",Table2[[#This Row],[M1A]]-Table2[[#This Row],[AWAL]])</f>
        <v/>
      </c>
      <c r="J1032" s="13" t="str">
        <f>IF(Table2[[#This Row],[M2A]]="","",SUM(Table2[[#This Row],[M2A]]-Table2[[#This Row],[M2B_h]]))</f>
        <v/>
      </c>
      <c r="L1032" s="13" t="str">
        <f>IF(Table2[[#This Row],[M3A]]="","",SUM(Table2[[#This Row],[M3A]]-Table2[[#This Row],[M3B_h]]))</f>
        <v/>
      </c>
      <c r="N1032" s="13" t="str">
        <f>IF(Table2[[#This Row],[M4A]]="","",SUM(Table2[[#This Row],[M4A]]-Table2[[#This Row],[M4B_h]]))</f>
        <v/>
      </c>
      <c r="O1032" s="15"/>
      <c r="P1032" s="15" t="str">
        <f>IF(Table2[[#This Row],[M5A]]="","",SUM(Table2[[#This Row],[M5A]]-Table2[[#This Row],[M5B_h]]))</f>
        <v/>
      </c>
      <c r="Q1032" s="15">
        <f>SUM(Table2[[#This Row],[AWAL]],Table2[[#This Row],[M1B]])</f>
        <v>8</v>
      </c>
      <c r="R1032" s="15">
        <f>SUM(Table2[[#This Row],[M2B]],Table2[[#This Row],[M2B_h]])</f>
        <v>8</v>
      </c>
      <c r="S1032" s="15">
        <f>SUM(Table2[[#This Row],[M3B]],Table2[[#This Row],[M3B_h]])</f>
        <v>8</v>
      </c>
      <c r="T1032" s="15">
        <f>SUM(Table2[[#This Row],[M4B]],Table2[[#This Row],[M4B_h]])</f>
        <v>8</v>
      </c>
    </row>
    <row r="1033" spans="1:20">
      <c r="A1033" s="12">
        <f>IF(Table2[[#This Row],[TT]]&lt;1,"",COUNT($A$2:$A1032)+1)</f>
        <v>813</v>
      </c>
      <c r="B1033" s="12" t="str">
        <f>LOWER(SUBSTITUTE(SUBSTITUTE(SUBSTITUTE(SUBSTITUTE(SUBSTITUTE(SUBSTITUTE(SUBSTITUTE(SUBSTITUTE(Table2[[#This Row],[NAMA BARANG]]," ",""),"""",""),"-",""),"/",""),"(",""),")",""),"&amp;",""),",",""))</f>
        <v>garisan30cm1105bt21</v>
      </c>
      <c r="C1033" s="18" t="s">
        <v>972</v>
      </c>
      <c r="D1033" s="19">
        <v>27</v>
      </c>
      <c r="E1033" s="19" t="s">
        <v>19</v>
      </c>
      <c r="F1033" s="80">
        <f>IF(Table2[[#This Row],[M5B]]="",Table2[[#This Row],[M5B_h]],SUM(Table2[[#This Row],[M5B_h]],Table2[[#This Row],[M5B]]))</f>
        <v>27</v>
      </c>
      <c r="H1033" s="13" t="str">
        <f>IF(Table2[[#This Row],[M1A]]="","",Table2[[#This Row],[M1A]]-Table2[[#This Row],[AWAL]])</f>
        <v/>
      </c>
      <c r="J1033" s="13" t="str">
        <f>IF(Table2[[#This Row],[M2A]]="","",SUM(Table2[[#This Row],[M2A]]-Table2[[#This Row],[M2B_h]]))</f>
        <v/>
      </c>
      <c r="L1033" s="13" t="str">
        <f>IF(Table2[[#This Row],[M3A]]="","",SUM(Table2[[#This Row],[M3A]]-Table2[[#This Row],[M3B_h]]))</f>
        <v/>
      </c>
      <c r="N1033" s="13" t="str">
        <f>IF(Table2[[#This Row],[M4A]]="","",SUM(Table2[[#This Row],[M4A]]-Table2[[#This Row],[M4B_h]]))</f>
        <v/>
      </c>
      <c r="O1033" s="15"/>
      <c r="P1033" s="15" t="str">
        <f>IF(Table2[[#This Row],[M5A]]="","",SUM(Table2[[#This Row],[M5A]]-Table2[[#This Row],[M5B_h]]))</f>
        <v/>
      </c>
      <c r="Q1033" s="15">
        <f>SUM(Table2[[#This Row],[AWAL]],Table2[[#This Row],[M1B]])</f>
        <v>27</v>
      </c>
      <c r="R1033" s="15">
        <f>SUM(Table2[[#This Row],[M2B]],Table2[[#This Row],[M2B_h]])</f>
        <v>27</v>
      </c>
      <c r="S1033" s="15">
        <f>SUM(Table2[[#This Row],[M3B]],Table2[[#This Row],[M3B_h]])</f>
        <v>27</v>
      </c>
      <c r="T1033" s="15">
        <f>SUM(Table2[[#This Row],[M4B]],Table2[[#This Row],[M4B_h]])</f>
        <v>27</v>
      </c>
    </row>
    <row r="1034" spans="1:20">
      <c r="A1034" s="12" t="str">
        <f>IF(Table2[[#This Row],[TT]]&lt;1,"",COUNT($A$2:$A1033)+1)</f>
        <v/>
      </c>
      <c r="B1034" s="12" t="str">
        <f>LOWER(SUBSTITUTE(SUBSTITUTE(SUBSTITUTE(SUBSTITUTE(SUBSTITUTE(SUBSTITUTE(SUBSTITUTE(SUBSTITUTE(Table2[[#This Row],[NAMA BARANG]]," ",""),"""",""),"-",""),"/",""),"(",""),")",""),"&amp;",""),",",""))</f>
        <v>garisan30cm1105disney</v>
      </c>
      <c r="C1034" s="18" t="s">
        <v>973</v>
      </c>
      <c r="D1034" s="19"/>
      <c r="E1034" s="19" t="s">
        <v>19</v>
      </c>
      <c r="F1034" s="80">
        <f>IF(Table2[[#This Row],[M5B]]="",Table2[[#This Row],[M5B_h]],SUM(Table2[[#This Row],[M5B_h]],Table2[[#This Row],[M5B]]))</f>
        <v>0</v>
      </c>
      <c r="H1034" s="13" t="str">
        <f>IF(Table2[[#This Row],[M1A]]="","",Table2[[#This Row],[M1A]]-Table2[[#This Row],[AWAL]])</f>
        <v/>
      </c>
      <c r="J1034" s="13" t="str">
        <f>IF(Table2[[#This Row],[M2A]]="","",SUM(Table2[[#This Row],[M2A]]-Table2[[#This Row],[M2B_h]]))</f>
        <v/>
      </c>
      <c r="L1034" s="13" t="str">
        <f>IF(Table2[[#This Row],[M3A]]="","",SUM(Table2[[#This Row],[M3A]]-Table2[[#This Row],[M3B_h]]))</f>
        <v/>
      </c>
      <c r="N1034" s="13" t="str">
        <f>IF(Table2[[#This Row],[M4A]]="","",SUM(Table2[[#This Row],[M4A]]-Table2[[#This Row],[M4B_h]]))</f>
        <v/>
      </c>
      <c r="O1034" s="15"/>
      <c r="P1034" s="15" t="str">
        <f>IF(Table2[[#This Row],[M5A]]="","",SUM(Table2[[#This Row],[M5A]]-Table2[[#This Row],[M5B_h]]))</f>
        <v/>
      </c>
      <c r="Q1034" s="15">
        <f>SUM(Table2[[#This Row],[AWAL]],Table2[[#This Row],[M1B]])</f>
        <v>0</v>
      </c>
      <c r="R1034" s="15">
        <f>SUM(Table2[[#This Row],[M2B]],Table2[[#This Row],[M2B_h]])</f>
        <v>0</v>
      </c>
      <c r="S1034" s="15">
        <f>SUM(Table2[[#This Row],[M3B]],Table2[[#This Row],[M3B_h]])</f>
        <v>0</v>
      </c>
      <c r="T1034" s="15">
        <f>SUM(Table2[[#This Row],[M4B]],Table2[[#This Row],[M4B_h]])</f>
        <v>0</v>
      </c>
    </row>
    <row r="1035" spans="1:20">
      <c r="A1035" s="12">
        <f>IF(Table2[[#This Row],[TT]]&lt;1,"",COUNT($A$2:$A1034)+1)</f>
        <v>814</v>
      </c>
      <c r="B1035" s="12" t="str">
        <f>LOWER(SUBSTITUTE(SUBSTITUTE(SUBSTITUTE(SUBSTITUTE(SUBSTITUTE(SUBSTITUTE(SUBSTITUTE(SUBSTITUTE(Table2[[#This Row],[NAMA BARANG]]," ",""),"""",""),"-",""),"/",""),"(",""),")",""),"&amp;",""),",",""))</f>
        <v>garisan30cm2109lebar</v>
      </c>
      <c r="C1035" s="18" t="s">
        <v>974</v>
      </c>
      <c r="D1035" s="19">
        <v>1</v>
      </c>
      <c r="E1035" s="19" t="s">
        <v>142</v>
      </c>
      <c r="F1035" s="80">
        <f>IF(Table2[[#This Row],[M5B]]="",Table2[[#This Row],[M5B_h]],SUM(Table2[[#This Row],[M5B_h]],Table2[[#This Row],[M5B]]))</f>
        <v>1</v>
      </c>
      <c r="H1035" s="13" t="str">
        <f>IF(Table2[[#This Row],[M1A]]="","",Table2[[#This Row],[M1A]]-Table2[[#This Row],[AWAL]])</f>
        <v/>
      </c>
      <c r="J1035" s="13" t="str">
        <f>IF(Table2[[#This Row],[M2A]]="","",SUM(Table2[[#This Row],[M2A]]-Table2[[#This Row],[M2B_h]]))</f>
        <v/>
      </c>
      <c r="L1035" s="13" t="str">
        <f>IF(Table2[[#This Row],[M3A]]="","",SUM(Table2[[#This Row],[M3A]]-Table2[[#This Row],[M3B_h]]))</f>
        <v/>
      </c>
      <c r="N1035" s="13" t="str">
        <f>IF(Table2[[#This Row],[M4A]]="","",SUM(Table2[[#This Row],[M4A]]-Table2[[#This Row],[M4B_h]]))</f>
        <v/>
      </c>
      <c r="O1035" s="15"/>
      <c r="P1035" s="15" t="str">
        <f>IF(Table2[[#This Row],[M5A]]="","",SUM(Table2[[#This Row],[M5A]]-Table2[[#This Row],[M5B_h]]))</f>
        <v/>
      </c>
      <c r="Q1035" s="15">
        <f>SUM(Table2[[#This Row],[AWAL]],Table2[[#This Row],[M1B]])</f>
        <v>1</v>
      </c>
      <c r="R1035" s="15">
        <f>SUM(Table2[[#This Row],[M2B]],Table2[[#This Row],[M2B_h]])</f>
        <v>1</v>
      </c>
      <c r="S1035" s="15">
        <f>SUM(Table2[[#This Row],[M3B]],Table2[[#This Row],[M3B_h]])</f>
        <v>1</v>
      </c>
      <c r="T1035" s="15">
        <f>SUM(Table2[[#This Row],[M4B]],Table2[[#This Row],[M4B_h]])</f>
        <v>1</v>
      </c>
    </row>
    <row r="1036" spans="1:20">
      <c r="A1036" s="12">
        <f>IF(Table2[[#This Row],[TT]]&lt;1,"",COUNT($A$2:$A1035)+1)</f>
        <v>815</v>
      </c>
      <c r="B1036" s="12" t="str">
        <f>LOWER(SUBSTITUTE(SUBSTITUTE(SUBSTITUTE(SUBSTITUTE(SUBSTITUTE(SUBSTITUTE(SUBSTITUTE(SUBSTITUTE(Table2[[#This Row],[NAMA BARANG]]," ",""),"""",""),"-",""),"/",""),"(",""),")",""),"&amp;",""),",",""))</f>
        <v>garisan30cm70460</v>
      </c>
      <c r="C1036" s="18" t="s">
        <v>975</v>
      </c>
      <c r="D1036" s="19">
        <v>8</v>
      </c>
      <c r="E1036" s="19" t="s">
        <v>132</v>
      </c>
      <c r="F1036" s="80">
        <f>IF(Table2[[#This Row],[M5B]]="",Table2[[#This Row],[M5B_h]],SUM(Table2[[#This Row],[M5B_h]],Table2[[#This Row],[M5B]]))</f>
        <v>8</v>
      </c>
      <c r="H1036" s="13" t="str">
        <f>IF(Table2[[#This Row],[M1A]]="","",Table2[[#This Row],[M1A]]-Table2[[#This Row],[AWAL]])</f>
        <v/>
      </c>
      <c r="J1036" s="13" t="str">
        <f>IF(Table2[[#This Row],[M2A]]="","",SUM(Table2[[#This Row],[M2A]]-Table2[[#This Row],[M2B_h]]))</f>
        <v/>
      </c>
      <c r="L1036" s="13" t="str">
        <f>IF(Table2[[#This Row],[M3A]]="","",SUM(Table2[[#This Row],[M3A]]-Table2[[#This Row],[M3B_h]]))</f>
        <v/>
      </c>
      <c r="N1036" s="13" t="str">
        <f>IF(Table2[[#This Row],[M4A]]="","",SUM(Table2[[#This Row],[M4A]]-Table2[[#This Row],[M4B_h]]))</f>
        <v/>
      </c>
      <c r="O1036" s="15"/>
      <c r="P1036" s="15" t="str">
        <f>IF(Table2[[#This Row],[M5A]]="","",SUM(Table2[[#This Row],[M5A]]-Table2[[#This Row],[M5B_h]]))</f>
        <v/>
      </c>
      <c r="Q1036" s="15">
        <f>SUM(Table2[[#This Row],[AWAL]],Table2[[#This Row],[M1B]])</f>
        <v>8</v>
      </c>
      <c r="R1036" s="15">
        <f>SUM(Table2[[#This Row],[M2B]],Table2[[#This Row],[M2B_h]])</f>
        <v>8</v>
      </c>
      <c r="S1036" s="15">
        <f>SUM(Table2[[#This Row],[M3B]],Table2[[#This Row],[M3B_h]])</f>
        <v>8</v>
      </c>
      <c r="T1036" s="15">
        <f>SUM(Table2[[#This Row],[M4B]],Table2[[#This Row],[M4B_h]])</f>
        <v>8</v>
      </c>
    </row>
    <row r="1037" spans="1:20">
      <c r="A1037" s="12">
        <f>IF(Table2[[#This Row],[TT]]&lt;1,"",COUNT($A$2:$A1036)+1)</f>
        <v>816</v>
      </c>
      <c r="B1037" s="12" t="str">
        <f>LOWER(SUBSTITUTE(SUBSTITUTE(SUBSTITUTE(SUBSTITUTE(SUBSTITUTE(SUBSTITUTE(SUBSTITUTE(SUBSTITUTE(Table2[[#This Row],[NAMA BARANG]]," ",""),"""",""),"-",""),"/",""),"(",""),")",""),"&amp;",""),",",""))</f>
        <v>garisan30cm8541x48</v>
      </c>
      <c r="C1037" s="25" t="s">
        <v>976</v>
      </c>
      <c r="D1037" s="26">
        <v>3</v>
      </c>
      <c r="E1037" s="26" t="s">
        <v>50</v>
      </c>
      <c r="F1037" s="80">
        <f>IF(Table2[[#This Row],[M5B]]="",Table2[[#This Row],[M5B_h]],SUM(Table2[[#This Row],[M5B_h]],Table2[[#This Row],[M5B]]))</f>
        <v>3</v>
      </c>
      <c r="H1037" s="13" t="str">
        <f>IF(Table2[[#This Row],[M1A]]="","",Table2[[#This Row],[M1A]]-Table2[[#This Row],[AWAL]])</f>
        <v/>
      </c>
      <c r="J1037" s="13" t="str">
        <f>IF(Table2[[#This Row],[M2A]]="","",SUM(Table2[[#This Row],[M2A]]-Table2[[#This Row],[M2B_h]]))</f>
        <v/>
      </c>
      <c r="L1037" s="13" t="str">
        <f>IF(Table2[[#This Row],[M3A]]="","",SUM(Table2[[#This Row],[M3A]]-Table2[[#This Row],[M3B_h]]))</f>
        <v/>
      </c>
      <c r="N1037" s="13" t="str">
        <f>IF(Table2[[#This Row],[M4A]]="","",SUM(Table2[[#This Row],[M4A]]-Table2[[#This Row],[M4B_h]]))</f>
        <v/>
      </c>
      <c r="O1037" s="15"/>
      <c r="P1037" s="15" t="str">
        <f>IF(Table2[[#This Row],[M5A]]="","",SUM(Table2[[#This Row],[M5A]]-Table2[[#This Row],[M5B_h]]))</f>
        <v/>
      </c>
      <c r="Q1037" s="15">
        <f>SUM(Table2[[#This Row],[AWAL]],Table2[[#This Row],[M1B]])</f>
        <v>3</v>
      </c>
      <c r="R1037" s="15">
        <f>SUM(Table2[[#This Row],[M2B]],Table2[[#This Row],[M2B_h]])</f>
        <v>3</v>
      </c>
      <c r="S1037" s="15">
        <f>SUM(Table2[[#This Row],[M3B]],Table2[[#This Row],[M3B_h]])</f>
        <v>3</v>
      </c>
      <c r="T1037" s="15">
        <f>SUM(Table2[[#This Row],[M4B]],Table2[[#This Row],[M4B_h]])</f>
        <v>3</v>
      </c>
    </row>
    <row r="1038" spans="1:20">
      <c r="A1038" s="12">
        <f>IF(Table2[[#This Row],[TT]]&lt;1,"",COUNT($A$2:$A1037)+1)</f>
        <v>817</v>
      </c>
      <c r="B1038" s="12" t="str">
        <f>LOWER(SUBSTITUTE(SUBSTITUTE(SUBSTITUTE(SUBSTITUTE(SUBSTITUTE(SUBSTITUTE(SUBSTITUTE(SUBSTITUTE(Table2[[#This Row],[NAMA BARANG]]," ",""),"""",""),"-",""),"/",""),"(",""),")",""),"&amp;",""),",",""))</f>
        <v>garisan30cmabk30</v>
      </c>
      <c r="C1038" s="18" t="s">
        <v>977</v>
      </c>
      <c r="D1038" s="19">
        <v>3</v>
      </c>
      <c r="E1038" s="19" t="s">
        <v>50</v>
      </c>
      <c r="F1038" s="80">
        <f>IF(Table2[[#This Row],[M5B]]="",Table2[[#This Row],[M5B_h]],SUM(Table2[[#This Row],[M5B_h]],Table2[[#This Row],[M5B]]))</f>
        <v>3</v>
      </c>
      <c r="H1038" s="13" t="str">
        <f>IF(Table2[[#This Row],[M1A]]="","",Table2[[#This Row],[M1A]]-Table2[[#This Row],[AWAL]])</f>
        <v/>
      </c>
      <c r="J1038" s="13" t="str">
        <f>IF(Table2[[#This Row],[M2A]]="","",SUM(Table2[[#This Row],[M2A]]-Table2[[#This Row],[M2B_h]]))</f>
        <v/>
      </c>
      <c r="L1038" s="13" t="str">
        <f>IF(Table2[[#This Row],[M3A]]="","",SUM(Table2[[#This Row],[M3A]]-Table2[[#This Row],[M3B_h]]))</f>
        <v/>
      </c>
      <c r="N1038" s="13" t="str">
        <f>IF(Table2[[#This Row],[M4A]]="","",SUM(Table2[[#This Row],[M4A]]-Table2[[#This Row],[M4B_h]]))</f>
        <v/>
      </c>
      <c r="O1038" s="15"/>
      <c r="P1038" s="15" t="str">
        <f>IF(Table2[[#This Row],[M5A]]="","",SUM(Table2[[#This Row],[M5A]]-Table2[[#This Row],[M5B_h]]))</f>
        <v/>
      </c>
      <c r="Q1038" s="15">
        <f>SUM(Table2[[#This Row],[AWAL]],Table2[[#This Row],[M1B]])</f>
        <v>3</v>
      </c>
      <c r="R1038" s="15">
        <f>SUM(Table2[[#This Row],[M2B]],Table2[[#This Row],[M2B_h]])</f>
        <v>3</v>
      </c>
      <c r="S1038" s="15">
        <f>SUM(Table2[[#This Row],[M3B]],Table2[[#This Row],[M3B_h]])</f>
        <v>3</v>
      </c>
      <c r="T1038" s="15">
        <f>SUM(Table2[[#This Row],[M4B]],Table2[[#This Row],[M4B_h]])</f>
        <v>3</v>
      </c>
    </row>
    <row r="1039" spans="1:20">
      <c r="A1039" s="12">
        <f>IF(Table2[[#This Row],[TT]]&lt;1,"",COUNT($A$2:$A1038)+1)</f>
        <v>818</v>
      </c>
      <c r="B1039" s="12" t="str">
        <f>LOWER(SUBSTITUTE(SUBSTITUTE(SUBSTITUTE(SUBSTITUTE(SUBSTITUTE(SUBSTITUTE(SUBSTITUTE(SUBSTITUTE(Table2[[#This Row],[NAMA BARANG]]," ",""),"""",""),"-",""),"/",""),"(",""),")",""),"&amp;",""),",",""))</f>
        <v>garisan30cmaluminium1530</v>
      </c>
      <c r="C1039" s="18" t="s">
        <v>978</v>
      </c>
      <c r="D1039" s="19">
        <v>2</v>
      </c>
      <c r="E1039" s="19" t="s">
        <v>134</v>
      </c>
      <c r="F1039" s="80">
        <f>IF(Table2[[#This Row],[M5B]]="",Table2[[#This Row],[M5B_h]],SUM(Table2[[#This Row],[M5B_h]],Table2[[#This Row],[M5B]]))</f>
        <v>2</v>
      </c>
      <c r="H1039" s="13" t="str">
        <f>IF(Table2[[#This Row],[M1A]]="","",Table2[[#This Row],[M1A]]-Table2[[#This Row],[AWAL]])</f>
        <v/>
      </c>
      <c r="J1039" s="13" t="str">
        <f>IF(Table2[[#This Row],[M2A]]="","",SUM(Table2[[#This Row],[M2A]]-Table2[[#This Row],[M2B_h]]))</f>
        <v/>
      </c>
      <c r="L1039" s="13" t="str">
        <f>IF(Table2[[#This Row],[M3A]]="","",SUM(Table2[[#This Row],[M3A]]-Table2[[#This Row],[M3B_h]]))</f>
        <v/>
      </c>
      <c r="N1039" s="13" t="str">
        <f>IF(Table2[[#This Row],[M4A]]="","",SUM(Table2[[#This Row],[M4A]]-Table2[[#This Row],[M4B_h]]))</f>
        <v/>
      </c>
      <c r="O1039" s="15"/>
      <c r="P1039" s="15" t="str">
        <f>IF(Table2[[#This Row],[M5A]]="","",SUM(Table2[[#This Row],[M5A]]-Table2[[#This Row],[M5B_h]]))</f>
        <v/>
      </c>
      <c r="Q1039" s="15">
        <f>SUM(Table2[[#This Row],[AWAL]],Table2[[#This Row],[M1B]])</f>
        <v>2</v>
      </c>
      <c r="R1039" s="15">
        <f>SUM(Table2[[#This Row],[M2B]],Table2[[#This Row],[M2B_h]])</f>
        <v>2</v>
      </c>
      <c r="S1039" s="15">
        <f>SUM(Table2[[#This Row],[M3B]],Table2[[#This Row],[M3B_h]])</f>
        <v>2</v>
      </c>
      <c r="T1039" s="15">
        <f>SUM(Table2[[#This Row],[M4B]],Table2[[#This Row],[M4B_h]])</f>
        <v>2</v>
      </c>
    </row>
    <row r="1040" spans="1:20">
      <c r="A1040" s="12" t="str">
        <f>IF(Table2[[#This Row],[TT]]&lt;1,"",COUNT($A$2:$A1039)+1)</f>
        <v/>
      </c>
      <c r="B1040" s="12" t="str">
        <f>LOWER(SUBSTITUTE(SUBSTITUTE(SUBSTITUTE(SUBSTITUTE(SUBSTITUTE(SUBSTITUTE(SUBSTITUTE(SUBSTITUTE(Table2[[#This Row],[NAMA BARANG]]," ",""),"""",""),"-",""),"/",""),"(",""),")",""),"&amp;",""),",",""))</f>
        <v>garisan30cmbesi5030yoekerorange</v>
      </c>
      <c r="C1040" s="18" t="s">
        <v>979</v>
      </c>
      <c r="D1040" s="19"/>
      <c r="E1040" s="19" t="s">
        <v>132</v>
      </c>
      <c r="F1040" s="80">
        <f>IF(Table2[[#This Row],[M5B]]="",Table2[[#This Row],[M5B_h]],SUM(Table2[[#This Row],[M5B_h]],Table2[[#This Row],[M5B]]))</f>
        <v>0</v>
      </c>
      <c r="H1040" s="13" t="str">
        <f>IF(Table2[[#This Row],[M1A]]="","",Table2[[#This Row],[M1A]]-Table2[[#This Row],[AWAL]])</f>
        <v/>
      </c>
      <c r="J1040" s="13" t="str">
        <f>IF(Table2[[#This Row],[M2A]]="","",SUM(Table2[[#This Row],[M2A]]-Table2[[#This Row],[M2B_h]]))</f>
        <v/>
      </c>
      <c r="L1040" s="13" t="str">
        <f>IF(Table2[[#This Row],[M3A]]="","",SUM(Table2[[#This Row],[M3A]]-Table2[[#This Row],[M3B_h]]))</f>
        <v/>
      </c>
      <c r="N1040" s="13" t="str">
        <f>IF(Table2[[#This Row],[M4A]]="","",SUM(Table2[[#This Row],[M4A]]-Table2[[#This Row],[M4B_h]]))</f>
        <v/>
      </c>
      <c r="O1040" s="15"/>
      <c r="P1040" s="15" t="str">
        <f>IF(Table2[[#This Row],[M5A]]="","",SUM(Table2[[#This Row],[M5A]]-Table2[[#This Row],[M5B_h]]))</f>
        <v/>
      </c>
      <c r="Q1040" s="15">
        <f>SUM(Table2[[#This Row],[AWAL]],Table2[[#This Row],[M1B]])</f>
        <v>0</v>
      </c>
      <c r="R1040" s="15">
        <f>SUM(Table2[[#This Row],[M2B]],Table2[[#This Row],[M2B_h]])</f>
        <v>0</v>
      </c>
      <c r="S1040" s="15">
        <f>SUM(Table2[[#This Row],[M3B]],Table2[[#This Row],[M3B_h]])</f>
        <v>0</v>
      </c>
      <c r="T1040" s="15">
        <f>SUM(Table2[[#This Row],[M4B]],Table2[[#This Row],[M4B_h]])</f>
        <v>0</v>
      </c>
    </row>
    <row r="1041" spans="1:20">
      <c r="A1041" s="12" t="str">
        <f>IF(Table2[[#This Row],[TT]]&lt;1,"",COUNT($A$2:$A1040)+1)</f>
        <v/>
      </c>
      <c r="B1041" s="12" t="str">
        <f>LOWER(SUBSTITUTE(SUBSTITUTE(SUBSTITUTE(SUBSTITUTE(SUBSTITUTE(SUBSTITUTE(SUBSTITUTE(SUBSTITUTE(Table2[[#This Row],[NAMA BARANG]]," ",""),"""",""),"-",""),"/",""),"(",""),")",""),"&amp;",""),",",""))</f>
        <v>garisan30cmbesigliterhs19069030</v>
      </c>
      <c r="C1041" s="18" t="s">
        <v>980</v>
      </c>
      <c r="D1041" s="19"/>
      <c r="E1041" s="19" t="s">
        <v>981</v>
      </c>
      <c r="F1041" s="80">
        <f>IF(Table2[[#This Row],[M5B]]="",Table2[[#This Row],[M5B_h]],SUM(Table2[[#This Row],[M5B_h]],Table2[[#This Row],[M5B]]))</f>
        <v>0</v>
      </c>
      <c r="H1041" s="13" t="str">
        <f>IF(Table2[[#This Row],[M1A]]="","",Table2[[#This Row],[M1A]]-Table2[[#This Row],[AWAL]])</f>
        <v/>
      </c>
      <c r="J1041" s="13" t="str">
        <f>IF(Table2[[#This Row],[M2A]]="","",SUM(Table2[[#This Row],[M2A]]-Table2[[#This Row],[M2B_h]]))</f>
        <v/>
      </c>
      <c r="L1041" s="13" t="str">
        <f>IF(Table2[[#This Row],[M3A]]="","",SUM(Table2[[#This Row],[M3A]]-Table2[[#This Row],[M3B_h]]))</f>
        <v/>
      </c>
      <c r="N1041" s="13" t="str">
        <f>IF(Table2[[#This Row],[M4A]]="","",SUM(Table2[[#This Row],[M4A]]-Table2[[#This Row],[M4B_h]]))</f>
        <v/>
      </c>
      <c r="O1041" s="15"/>
      <c r="P1041" s="15" t="str">
        <f>IF(Table2[[#This Row],[M5A]]="","",SUM(Table2[[#This Row],[M5A]]-Table2[[#This Row],[M5B_h]]))</f>
        <v/>
      </c>
      <c r="Q1041" s="15">
        <f>SUM(Table2[[#This Row],[AWAL]],Table2[[#This Row],[M1B]])</f>
        <v>0</v>
      </c>
      <c r="R1041" s="15">
        <f>SUM(Table2[[#This Row],[M2B]],Table2[[#This Row],[M2B_h]])</f>
        <v>0</v>
      </c>
      <c r="S1041" s="15">
        <f>SUM(Table2[[#This Row],[M3B]],Table2[[#This Row],[M3B_h]])</f>
        <v>0</v>
      </c>
      <c r="T1041" s="15">
        <f>SUM(Table2[[#This Row],[M4B]],Table2[[#This Row],[M4B_h]])</f>
        <v>0</v>
      </c>
    </row>
    <row r="1042" spans="1:20">
      <c r="A1042" s="12">
        <f>IF(Table2[[#This Row],[TT]]&lt;1,"",COUNT($A$2:$A1041)+1)</f>
        <v>819</v>
      </c>
      <c r="B1042" s="12" t="str">
        <f>LOWER(SUBSTITUTE(SUBSTITUTE(SUBSTITUTE(SUBSTITUTE(SUBSTITUTE(SUBSTITUTE(SUBSTITUTE(SUBSTITUTE(Table2[[#This Row],[NAMA BARANG]]," ",""),"""",""),"-",""),"/",""),"(",""),")",""),"&amp;",""),",",""))</f>
        <v>garisan30cmbesijospetiimporter</v>
      </c>
      <c r="C1042" s="18" t="s">
        <v>982</v>
      </c>
      <c r="D1042" s="19">
        <v>21</v>
      </c>
      <c r="E1042" s="19" t="s">
        <v>132</v>
      </c>
      <c r="F1042" s="80">
        <f>IF(Table2[[#This Row],[M5B]]="",Table2[[#This Row],[M5B_h]],SUM(Table2[[#This Row],[M5B_h]],Table2[[#This Row],[M5B]]))</f>
        <v>21</v>
      </c>
      <c r="H1042" s="13" t="str">
        <f>IF(Table2[[#This Row],[M1A]]="","",Table2[[#This Row],[M1A]]-Table2[[#This Row],[AWAL]])</f>
        <v/>
      </c>
      <c r="J1042" s="13" t="str">
        <f>IF(Table2[[#This Row],[M2A]]="","",SUM(Table2[[#This Row],[M2A]]-Table2[[#This Row],[M2B_h]]))</f>
        <v/>
      </c>
      <c r="L1042" s="13" t="str">
        <f>IF(Table2[[#This Row],[M3A]]="","",SUM(Table2[[#This Row],[M3A]]-Table2[[#This Row],[M3B_h]]))</f>
        <v/>
      </c>
      <c r="N1042" s="13" t="str">
        <f>IF(Table2[[#This Row],[M4A]]="","",SUM(Table2[[#This Row],[M4A]]-Table2[[#This Row],[M4B_h]]))</f>
        <v/>
      </c>
      <c r="O1042" s="15"/>
      <c r="P1042" s="15" t="str">
        <f>IF(Table2[[#This Row],[M5A]]="","",SUM(Table2[[#This Row],[M5A]]-Table2[[#This Row],[M5B_h]]))</f>
        <v/>
      </c>
      <c r="Q1042" s="15">
        <f>SUM(Table2[[#This Row],[AWAL]],Table2[[#This Row],[M1B]])</f>
        <v>21</v>
      </c>
      <c r="R1042" s="15">
        <f>SUM(Table2[[#This Row],[M2B]],Table2[[#This Row],[M2B_h]])</f>
        <v>21</v>
      </c>
      <c r="S1042" s="15">
        <f>SUM(Table2[[#This Row],[M3B]],Table2[[#This Row],[M3B_h]])</f>
        <v>21</v>
      </c>
      <c r="T1042" s="15">
        <f>SUM(Table2[[#This Row],[M4B]],Table2[[#This Row],[M4B_h]])</f>
        <v>21</v>
      </c>
    </row>
    <row r="1043" spans="1:20">
      <c r="A1043" s="12">
        <f>IF(Table2[[#This Row],[TT]]&lt;1,"",COUNT($A$2:$A1042)+1)</f>
        <v>820</v>
      </c>
      <c r="B1043" s="12" t="str">
        <f>LOWER(SUBSTITUTE(SUBSTITUTE(SUBSTITUTE(SUBSTITUTE(SUBSTITUTE(SUBSTITUTE(SUBSTITUTE(SUBSTITUTE(Table2[[#This Row],[NAMA BARANG]]," ",""),"""",""),"-",""),"/",""),"(",""),")",""),"&amp;",""),",",""))</f>
        <v>garisan30cmbesipmjp</v>
      </c>
      <c r="C1043" s="18" t="s">
        <v>983</v>
      </c>
      <c r="D1043" s="19">
        <v>14</v>
      </c>
      <c r="E1043" s="19" t="s">
        <v>178</v>
      </c>
      <c r="F1043" s="80">
        <f>IF(Table2[[#This Row],[M5B]]="",Table2[[#This Row],[M5B_h]],SUM(Table2[[#This Row],[M5B_h]],Table2[[#This Row],[M5B]]))</f>
        <v>14</v>
      </c>
      <c r="H1043" s="13" t="str">
        <f>IF(Table2[[#This Row],[M1A]]="","",Table2[[#This Row],[M1A]]-Table2[[#This Row],[AWAL]])</f>
        <v/>
      </c>
      <c r="J1043" s="13" t="str">
        <f>IF(Table2[[#This Row],[M2A]]="","",SUM(Table2[[#This Row],[M2A]]-Table2[[#This Row],[M2B_h]]))</f>
        <v/>
      </c>
      <c r="L1043" s="13" t="str">
        <f>IF(Table2[[#This Row],[M3A]]="","",SUM(Table2[[#This Row],[M3A]]-Table2[[#This Row],[M3B_h]]))</f>
        <v/>
      </c>
      <c r="N1043" s="13" t="str">
        <f>IF(Table2[[#This Row],[M4A]]="","",SUM(Table2[[#This Row],[M4A]]-Table2[[#This Row],[M4B_h]]))</f>
        <v/>
      </c>
      <c r="O1043" s="15"/>
      <c r="P1043" s="15" t="str">
        <f>IF(Table2[[#This Row],[M5A]]="","",SUM(Table2[[#This Row],[M5A]]-Table2[[#This Row],[M5B_h]]))</f>
        <v/>
      </c>
      <c r="Q1043" s="15">
        <f>SUM(Table2[[#This Row],[AWAL]],Table2[[#This Row],[M1B]])</f>
        <v>14</v>
      </c>
      <c r="R1043" s="15">
        <f>SUM(Table2[[#This Row],[M2B]],Table2[[#This Row],[M2B_h]])</f>
        <v>14</v>
      </c>
      <c r="S1043" s="15">
        <f>SUM(Table2[[#This Row],[M3B]],Table2[[#This Row],[M3B_h]])</f>
        <v>14</v>
      </c>
      <c r="T1043" s="15">
        <f>SUM(Table2[[#This Row],[M4B]],Table2[[#This Row],[M4B_h]])</f>
        <v>14</v>
      </c>
    </row>
    <row r="1044" spans="1:20">
      <c r="A1044" s="12">
        <f>IF(Table2[[#This Row],[TT]]&lt;1,"",COUNT($A$2:$A1043)+1)</f>
        <v>821</v>
      </c>
      <c r="B1044" s="12" t="str">
        <f>LOWER(SUBSTITUTE(SUBSTITUTE(SUBSTITUTE(SUBSTITUTE(SUBSTITUTE(SUBSTITUTE(SUBSTITUTE(SUBSTITUTE(Table2[[#This Row],[NAMA BARANG]]," ",""),"""",""),"-",""),"/",""),"(",""),")",""),"&amp;",""),",",""))</f>
        <v>garisan30cmbesitf</v>
      </c>
      <c r="C1044" s="18" t="s">
        <v>984</v>
      </c>
      <c r="D1044" s="19">
        <v>2</v>
      </c>
      <c r="E1044" s="19" t="s">
        <v>132</v>
      </c>
      <c r="F1044" s="80">
        <f>IF(Table2[[#This Row],[M5B]]="",Table2[[#This Row],[M5B_h]],SUM(Table2[[#This Row],[M5B_h]],Table2[[#This Row],[M5B]]))</f>
        <v>1</v>
      </c>
      <c r="H1044" s="13" t="str">
        <f>IF(Table2[[#This Row],[M1A]]="","",Table2[[#This Row],[M1A]]-Table2[[#This Row],[AWAL]])</f>
        <v/>
      </c>
      <c r="J1044" s="13" t="str">
        <f>IF(Table2[[#This Row],[M2A]]="","",SUM(Table2[[#This Row],[M2A]]-Table2[[#This Row],[M2B_h]]))</f>
        <v/>
      </c>
      <c r="K1044" s="13">
        <v>1</v>
      </c>
      <c r="L1044" s="13">
        <f>IF(Table2[[#This Row],[M3A]]="","",SUM(Table2[[#This Row],[M3A]]-Table2[[#This Row],[M3B_h]]))</f>
        <v>-1</v>
      </c>
      <c r="N1044" s="13" t="str">
        <f>IF(Table2[[#This Row],[M4A]]="","",SUM(Table2[[#This Row],[M4A]]-Table2[[#This Row],[M4B_h]]))</f>
        <v/>
      </c>
      <c r="O1044" s="15"/>
      <c r="P1044" s="15" t="str">
        <f>IF(Table2[[#This Row],[M5A]]="","",SUM(Table2[[#This Row],[M5A]]-Table2[[#This Row],[M5B_h]]))</f>
        <v/>
      </c>
      <c r="Q1044" s="15">
        <f>SUM(Table2[[#This Row],[AWAL]],Table2[[#This Row],[M1B]])</f>
        <v>2</v>
      </c>
      <c r="R1044" s="15">
        <f>SUM(Table2[[#This Row],[M2B]],Table2[[#This Row],[M2B_h]])</f>
        <v>2</v>
      </c>
      <c r="S1044" s="15">
        <f>SUM(Table2[[#This Row],[M3B]],Table2[[#This Row],[M3B_h]])</f>
        <v>1</v>
      </c>
      <c r="T1044" s="15">
        <f>SUM(Table2[[#This Row],[M4B]],Table2[[#This Row],[M4B_h]])</f>
        <v>1</v>
      </c>
    </row>
    <row r="1045" spans="1:20">
      <c r="A1045" s="39" t="str">
        <f>IF(Table2[[#This Row],[TT]]&lt;1,"",COUNT($A$2:$A1044)+1)</f>
        <v/>
      </c>
      <c r="B1045" s="39" t="str">
        <f>LOWER(SUBSTITUTE(SUBSTITUTE(SUBSTITUTE(SUBSTITUTE(SUBSTITUTE(SUBSTITUTE(SUBSTITUTE(SUBSTITUTE(Table2[[#This Row],[NAMA BARANG]]," ",""),"""",""),"-",""),"/",""),"(",""),")",""),"&amp;",""),",",""))</f>
        <v>garisan30cmbesivtro</v>
      </c>
      <c r="C1045" s="40" t="s">
        <v>2955</v>
      </c>
      <c r="D1045" s="41"/>
      <c r="E1045" s="61" t="s">
        <v>2706</v>
      </c>
      <c r="F1045" s="81">
        <f>IF(Table2[[#This Row],[M5B]]="",Table2[[#This Row],[M5B_h]],SUM(Table2[[#This Row],[M5B_h]],Table2[[#This Row],[M5B]]))</f>
        <v>0</v>
      </c>
      <c r="G1045" s="42"/>
      <c r="H1045" s="62" t="str">
        <f>IF(Table2[[#This Row],[M1A]]="","",Table2[[#This Row],[M1A]]-Table2[[#This Row],[AWAL]])</f>
        <v/>
      </c>
      <c r="I1045" s="42"/>
      <c r="J1045" s="62" t="str">
        <f>IF(Table2[[#This Row],[M2A]]="","",SUM(Table2[[#This Row],[M2A]]-Table2[[#This Row],[M2B_h]]))</f>
        <v/>
      </c>
      <c r="K1045" s="42"/>
      <c r="L1045" s="62" t="str">
        <f>IF(Table2[[#This Row],[M3A]]="","",SUM(Table2[[#This Row],[M3A]]-Table2[[#This Row],[M3B_h]]))</f>
        <v/>
      </c>
      <c r="M1045" s="42"/>
      <c r="N1045" s="62" t="str">
        <f>IF(Table2[[#This Row],[M4A]]="","",SUM(Table2[[#This Row],[M4A]]-Table2[[#This Row],[M4B_h]]))</f>
        <v/>
      </c>
      <c r="O1045" s="15"/>
      <c r="P1045" s="15" t="str">
        <f>IF(Table2[[#This Row],[M5A]]="","",SUM(Table2[[#This Row],[M5A]]-Table2[[#This Row],[M5B_h]]))</f>
        <v/>
      </c>
      <c r="Q1045" s="15">
        <f>SUM(Table2[[#This Row],[AWAL]],Table2[[#This Row],[M1B]])</f>
        <v>0</v>
      </c>
      <c r="R1045" s="15">
        <f>SUM(Table2[[#This Row],[M2B]],Table2[[#This Row],[M2B_h]])</f>
        <v>0</v>
      </c>
      <c r="S1045" s="15">
        <f>SUM(Table2[[#This Row],[M3B]],Table2[[#This Row],[M3B_h]])</f>
        <v>0</v>
      </c>
      <c r="T1045" s="15">
        <f>SUM(Table2[[#This Row],[M4B]],Table2[[#This Row],[M4B_h]])</f>
        <v>0</v>
      </c>
    </row>
    <row r="1046" spans="1:20">
      <c r="A1046" s="12">
        <f>IF(Table2[[#This Row],[TT]]&lt;1,"",COUNT($A$2:$A1045)+1)</f>
        <v>822</v>
      </c>
      <c r="B1046" s="12" t="str">
        <f>LOWER(SUBSTITUTE(SUBSTITUTE(SUBSTITUTE(SUBSTITUTE(SUBSTITUTE(SUBSTITUTE(SUBSTITUTE(SUBSTITUTE(Table2[[#This Row],[NAMA BARANG]]," ",""),"""",""),"-",""),"/",""),"(",""),")",""),"&amp;",""),",",""))</f>
        <v>garisan30cmdf3109</v>
      </c>
      <c r="C1046" s="18" t="s">
        <v>985</v>
      </c>
      <c r="D1046" s="19">
        <v>13</v>
      </c>
      <c r="E1046" s="19" t="s">
        <v>200</v>
      </c>
      <c r="F1046" s="80">
        <f>IF(Table2[[#This Row],[M5B]]="",Table2[[#This Row],[M5B_h]],SUM(Table2[[#This Row],[M5B_h]],Table2[[#This Row],[M5B]]))</f>
        <v>13</v>
      </c>
      <c r="H1046" s="13" t="str">
        <f>IF(Table2[[#This Row],[M1A]]="","",Table2[[#This Row],[M1A]]-Table2[[#This Row],[AWAL]])</f>
        <v/>
      </c>
      <c r="J1046" s="13" t="str">
        <f>IF(Table2[[#This Row],[M2A]]="","",SUM(Table2[[#This Row],[M2A]]-Table2[[#This Row],[M2B_h]]))</f>
        <v/>
      </c>
      <c r="L1046" s="13" t="str">
        <f>IF(Table2[[#This Row],[M3A]]="","",SUM(Table2[[#This Row],[M3A]]-Table2[[#This Row],[M3B_h]]))</f>
        <v/>
      </c>
      <c r="N1046" s="13" t="str">
        <f>IF(Table2[[#This Row],[M4A]]="","",SUM(Table2[[#This Row],[M4A]]-Table2[[#This Row],[M4B_h]]))</f>
        <v/>
      </c>
      <c r="O1046" s="15"/>
      <c r="P1046" s="15" t="str">
        <f>IF(Table2[[#This Row],[M5A]]="","",SUM(Table2[[#This Row],[M5A]]-Table2[[#This Row],[M5B_h]]))</f>
        <v/>
      </c>
      <c r="Q1046" s="15">
        <f>SUM(Table2[[#This Row],[AWAL]],Table2[[#This Row],[M1B]])</f>
        <v>13</v>
      </c>
      <c r="R1046" s="15">
        <f>SUM(Table2[[#This Row],[M2B]],Table2[[#This Row],[M2B_h]])</f>
        <v>13</v>
      </c>
      <c r="S1046" s="15">
        <f>SUM(Table2[[#This Row],[M3B]],Table2[[#This Row],[M3B_h]])</f>
        <v>13</v>
      </c>
      <c r="T1046" s="15">
        <f>SUM(Table2[[#This Row],[M4B]],Table2[[#This Row],[M4B_h]])</f>
        <v>13</v>
      </c>
    </row>
    <row r="1047" spans="1:20">
      <c r="A1047" s="12">
        <f>IF(Table2[[#This Row],[TT]]&lt;1,"",COUNT($A$2:$A1046)+1)</f>
        <v>823</v>
      </c>
      <c r="B1047" s="12" t="str">
        <f>LOWER(SUBSTITUTE(SUBSTITUTE(SUBSTITUTE(SUBSTITUTE(SUBSTITUTE(SUBSTITUTE(SUBSTITUTE(SUBSTITUTE(Table2[[#This Row],[NAMA BARANG]]," ",""),"""",""),"-",""),"/",""),"(",""),")",""),"&amp;",""),",",""))</f>
        <v>garisan30cmdf6969</v>
      </c>
      <c r="C1047" s="18" t="s">
        <v>986</v>
      </c>
      <c r="D1047" s="19">
        <v>5</v>
      </c>
      <c r="E1047" s="19" t="s">
        <v>147</v>
      </c>
      <c r="F1047" s="80">
        <f>IF(Table2[[#This Row],[M5B]]="",Table2[[#This Row],[M5B_h]],SUM(Table2[[#This Row],[M5B_h]],Table2[[#This Row],[M5B]]))</f>
        <v>5</v>
      </c>
      <c r="H1047" s="13" t="str">
        <f>IF(Table2[[#This Row],[M1A]]="","",Table2[[#This Row],[M1A]]-Table2[[#This Row],[AWAL]])</f>
        <v/>
      </c>
      <c r="J1047" s="13" t="str">
        <f>IF(Table2[[#This Row],[M2A]]="","",SUM(Table2[[#This Row],[M2A]]-Table2[[#This Row],[M2B_h]]))</f>
        <v/>
      </c>
      <c r="L1047" s="13" t="str">
        <f>IF(Table2[[#This Row],[M3A]]="","",SUM(Table2[[#This Row],[M3A]]-Table2[[#This Row],[M3B_h]]))</f>
        <v/>
      </c>
      <c r="N1047" s="13" t="str">
        <f>IF(Table2[[#This Row],[M4A]]="","",SUM(Table2[[#This Row],[M4A]]-Table2[[#This Row],[M4B_h]]))</f>
        <v/>
      </c>
      <c r="O1047" s="15"/>
      <c r="P1047" s="15" t="str">
        <f>IF(Table2[[#This Row],[M5A]]="","",SUM(Table2[[#This Row],[M5A]]-Table2[[#This Row],[M5B_h]]))</f>
        <v/>
      </c>
      <c r="Q1047" s="15">
        <f>SUM(Table2[[#This Row],[AWAL]],Table2[[#This Row],[M1B]])</f>
        <v>5</v>
      </c>
      <c r="R1047" s="15">
        <f>SUM(Table2[[#This Row],[M2B]],Table2[[#This Row],[M2B_h]])</f>
        <v>5</v>
      </c>
      <c r="S1047" s="15">
        <f>SUM(Table2[[#This Row],[M3B]],Table2[[#This Row],[M3B_h]])</f>
        <v>5</v>
      </c>
      <c r="T1047" s="15">
        <f>SUM(Table2[[#This Row],[M4B]],Table2[[#This Row],[M4B_h]])</f>
        <v>5</v>
      </c>
    </row>
    <row r="1048" spans="1:20">
      <c r="A1048" s="12" t="str">
        <f>IF(Table2[[#This Row],[TT]]&lt;1,"",COUNT($A$2:$A1047)+1)</f>
        <v/>
      </c>
      <c r="B1048" s="12" t="str">
        <f>LOWER(SUBSTITUTE(SUBSTITUTE(SUBSTITUTE(SUBSTITUTE(SUBSTITUTE(SUBSTITUTE(SUBSTITUTE(SUBSTITUTE(Table2[[#This Row],[NAMA BARANG]]," ",""),"""",""),"-",""),"/",""),"(",""),")",""),"&amp;",""),",",""))</f>
        <v>garisan30cmenter</v>
      </c>
      <c r="C1048" s="18" t="s">
        <v>2765</v>
      </c>
      <c r="D1048" s="19">
        <v>14</v>
      </c>
      <c r="E1048" s="19" t="s">
        <v>2696</v>
      </c>
      <c r="F1048" s="80">
        <f>IF(Table2[[#This Row],[M5B]]="",Table2[[#This Row],[M5B_h]],SUM(Table2[[#This Row],[M5B_h]],Table2[[#This Row],[M5B]]))</f>
        <v>0</v>
      </c>
      <c r="G1048" s="13">
        <v>13</v>
      </c>
      <c r="H1048" s="13">
        <f>IF(Table2[[#This Row],[M1A]]="","",Table2[[#This Row],[M1A]]-Table2[[#This Row],[AWAL]])</f>
        <v>-1</v>
      </c>
      <c r="I1048" s="13">
        <v>11</v>
      </c>
      <c r="J1048" s="13">
        <f>IF(Table2[[#This Row],[M2A]]="","",SUM(Table2[[#This Row],[M2A]]-Table2[[#This Row],[M2B_h]]))</f>
        <v>-2</v>
      </c>
      <c r="K1048" s="13">
        <v>0</v>
      </c>
      <c r="L1048" s="13">
        <f>IF(Table2[[#This Row],[M3A]]="","",SUM(Table2[[#This Row],[M3A]]-Table2[[#This Row],[M3B_h]]))</f>
        <v>-11</v>
      </c>
      <c r="N1048" s="13" t="str">
        <f>IF(Table2[[#This Row],[M4A]]="","",SUM(Table2[[#This Row],[M4A]]-Table2[[#This Row],[M4B_h]]))</f>
        <v/>
      </c>
      <c r="O1048" s="15"/>
      <c r="P1048" s="15" t="str">
        <f>IF(Table2[[#This Row],[M5A]]="","",SUM(Table2[[#This Row],[M5A]]-Table2[[#This Row],[M5B_h]]))</f>
        <v/>
      </c>
      <c r="Q1048" s="15">
        <f>SUM(Table2[[#This Row],[AWAL]],Table2[[#This Row],[M1B]])</f>
        <v>13</v>
      </c>
      <c r="R1048" s="15">
        <f>SUM(Table2[[#This Row],[M2B]],Table2[[#This Row],[M2B_h]])</f>
        <v>11</v>
      </c>
      <c r="S1048" s="15">
        <f>SUM(Table2[[#This Row],[M3B]],Table2[[#This Row],[M3B_h]])</f>
        <v>0</v>
      </c>
      <c r="T1048" s="15">
        <f>SUM(Table2[[#This Row],[M4B]],Table2[[#This Row],[M4B_h]])</f>
        <v>0</v>
      </c>
    </row>
    <row r="1049" spans="1:20">
      <c r="A1049" s="12">
        <f>IF(Table2[[#This Row],[TT]]&lt;1,"",COUNT($A$2:$A1048)+1)</f>
        <v>824</v>
      </c>
      <c r="B1049" s="12" t="str">
        <f>LOWER(SUBSTITUTE(SUBSTITUTE(SUBSTITUTE(SUBSTITUTE(SUBSTITUTE(SUBSTITUTE(SUBSTITUTE(SUBSTITUTE(Table2[[#This Row],[NAMA BARANG]]," ",""),"""",""),"-",""),"/",""),"(",""),")",""),"&amp;",""),",",""))</f>
        <v>garisan30cmfancyk300aba30</v>
      </c>
      <c r="C1049" s="18" t="s">
        <v>987</v>
      </c>
      <c r="D1049" s="19">
        <v>4</v>
      </c>
      <c r="E1049" s="19" t="s">
        <v>140</v>
      </c>
      <c r="F1049" s="80">
        <f>IF(Table2[[#This Row],[M5B]]="",Table2[[#This Row],[M5B_h]],SUM(Table2[[#This Row],[M5B_h]],Table2[[#This Row],[M5B]]))</f>
        <v>4</v>
      </c>
      <c r="H1049" s="13" t="str">
        <f>IF(Table2[[#This Row],[M1A]]="","",Table2[[#This Row],[M1A]]-Table2[[#This Row],[AWAL]])</f>
        <v/>
      </c>
      <c r="J1049" s="13" t="str">
        <f>IF(Table2[[#This Row],[M2A]]="","",SUM(Table2[[#This Row],[M2A]]-Table2[[#This Row],[M2B_h]]))</f>
        <v/>
      </c>
      <c r="L1049" s="13" t="str">
        <f>IF(Table2[[#This Row],[M3A]]="","",SUM(Table2[[#This Row],[M3A]]-Table2[[#This Row],[M3B_h]]))</f>
        <v/>
      </c>
      <c r="N1049" s="13" t="str">
        <f>IF(Table2[[#This Row],[M4A]]="","",SUM(Table2[[#This Row],[M4A]]-Table2[[#This Row],[M4B_h]]))</f>
        <v/>
      </c>
      <c r="O1049" s="15"/>
      <c r="P1049" s="15" t="str">
        <f>IF(Table2[[#This Row],[M5A]]="","",SUM(Table2[[#This Row],[M5A]]-Table2[[#This Row],[M5B_h]]))</f>
        <v/>
      </c>
      <c r="Q1049" s="15">
        <f>SUM(Table2[[#This Row],[AWAL]],Table2[[#This Row],[M1B]])</f>
        <v>4</v>
      </c>
      <c r="R1049" s="15">
        <f>SUM(Table2[[#This Row],[M2B]],Table2[[#This Row],[M2B_h]])</f>
        <v>4</v>
      </c>
      <c r="S1049" s="15">
        <f>SUM(Table2[[#This Row],[M3B]],Table2[[#This Row],[M3B_h]])</f>
        <v>4</v>
      </c>
      <c r="T1049" s="15">
        <f>SUM(Table2[[#This Row],[M4B]],Table2[[#This Row],[M4B_h]])</f>
        <v>4</v>
      </c>
    </row>
    <row r="1050" spans="1:20">
      <c r="A1050" s="12">
        <f>IF(Table2[[#This Row],[TT]]&lt;1,"",COUNT($A$2:$A1049)+1)</f>
        <v>825</v>
      </c>
      <c r="B1050" s="12" t="str">
        <f>LOWER(SUBSTITUTE(SUBSTITUTE(SUBSTITUTE(SUBSTITUTE(SUBSTITUTE(SUBSTITUTE(SUBSTITUTE(SUBSTITUTE(Table2[[#This Row],[NAMA BARANG]]," ",""),"""",""),"-",""),"/",""),"(",""),")",""),"&amp;",""),",",""))</f>
        <v>garisan30cmfancykm7101</v>
      </c>
      <c r="C1050" s="18" t="s">
        <v>988</v>
      </c>
      <c r="D1050" s="19">
        <v>3</v>
      </c>
      <c r="E1050" s="19" t="s">
        <v>200</v>
      </c>
      <c r="F1050" s="80">
        <f>IF(Table2[[#This Row],[M5B]]="",Table2[[#This Row],[M5B_h]],SUM(Table2[[#This Row],[M5B_h]],Table2[[#This Row],[M5B]]))</f>
        <v>3</v>
      </c>
      <c r="H1050" s="13" t="str">
        <f>IF(Table2[[#This Row],[M1A]]="","",Table2[[#This Row],[M1A]]-Table2[[#This Row],[AWAL]])</f>
        <v/>
      </c>
      <c r="J1050" s="13" t="str">
        <f>IF(Table2[[#This Row],[M2A]]="","",SUM(Table2[[#This Row],[M2A]]-Table2[[#This Row],[M2B_h]]))</f>
        <v/>
      </c>
      <c r="L1050" s="13" t="str">
        <f>IF(Table2[[#This Row],[M3A]]="","",SUM(Table2[[#This Row],[M3A]]-Table2[[#This Row],[M3B_h]]))</f>
        <v/>
      </c>
      <c r="N1050" s="13" t="str">
        <f>IF(Table2[[#This Row],[M4A]]="","",SUM(Table2[[#This Row],[M4A]]-Table2[[#This Row],[M4B_h]]))</f>
        <v/>
      </c>
      <c r="O1050" s="15"/>
      <c r="P1050" s="15" t="str">
        <f>IF(Table2[[#This Row],[M5A]]="","",SUM(Table2[[#This Row],[M5A]]-Table2[[#This Row],[M5B_h]]))</f>
        <v/>
      </c>
      <c r="Q1050" s="15">
        <f>SUM(Table2[[#This Row],[AWAL]],Table2[[#This Row],[M1B]])</f>
        <v>3</v>
      </c>
      <c r="R1050" s="15">
        <f>SUM(Table2[[#This Row],[M2B]],Table2[[#This Row],[M2B_h]])</f>
        <v>3</v>
      </c>
      <c r="S1050" s="15">
        <f>SUM(Table2[[#This Row],[M3B]],Table2[[#This Row],[M3B_h]])</f>
        <v>3</v>
      </c>
      <c r="T1050" s="15">
        <f>SUM(Table2[[#This Row],[M4B]],Table2[[#This Row],[M4B_h]])</f>
        <v>3</v>
      </c>
    </row>
    <row r="1051" spans="1:20">
      <c r="A1051" s="12">
        <f>IF(Table2[[#This Row],[TT]]&lt;1,"",COUNT($A$2:$A1050)+1)</f>
        <v>826</v>
      </c>
      <c r="B1051" s="12" t="str">
        <f>LOWER(SUBSTITUTE(SUBSTITUTE(SUBSTITUTE(SUBSTITUTE(SUBSTITUTE(SUBSTITUTE(SUBSTITUTE(SUBSTITUTE(Table2[[#This Row],[NAMA BARANG]]," ",""),"""",""),"-",""),"/",""),"(",""),")",""),"&amp;",""),",",""))</f>
        <v>garisan30cmhk6970</v>
      </c>
      <c r="C1051" s="18" t="s">
        <v>989</v>
      </c>
      <c r="D1051" s="19">
        <v>1</v>
      </c>
      <c r="E1051" s="19" t="s">
        <v>147</v>
      </c>
      <c r="F1051" s="80">
        <f>IF(Table2[[#This Row],[M5B]]="",Table2[[#This Row],[M5B_h]],SUM(Table2[[#This Row],[M5B_h]],Table2[[#This Row],[M5B]]))</f>
        <v>1</v>
      </c>
      <c r="H1051" s="13" t="str">
        <f>IF(Table2[[#This Row],[M1A]]="","",Table2[[#This Row],[M1A]]-Table2[[#This Row],[AWAL]])</f>
        <v/>
      </c>
      <c r="J1051" s="13" t="str">
        <f>IF(Table2[[#This Row],[M2A]]="","",SUM(Table2[[#This Row],[M2A]]-Table2[[#This Row],[M2B_h]]))</f>
        <v/>
      </c>
      <c r="L1051" s="13" t="str">
        <f>IF(Table2[[#This Row],[M3A]]="","",SUM(Table2[[#This Row],[M3A]]-Table2[[#This Row],[M3B_h]]))</f>
        <v/>
      </c>
      <c r="N1051" s="13" t="str">
        <f>IF(Table2[[#This Row],[M4A]]="","",SUM(Table2[[#This Row],[M4A]]-Table2[[#This Row],[M4B_h]]))</f>
        <v/>
      </c>
      <c r="O1051" s="15"/>
      <c r="P1051" s="15" t="str">
        <f>IF(Table2[[#This Row],[M5A]]="","",SUM(Table2[[#This Row],[M5A]]-Table2[[#This Row],[M5B_h]]))</f>
        <v/>
      </c>
      <c r="Q1051" s="15">
        <f>SUM(Table2[[#This Row],[AWAL]],Table2[[#This Row],[M1B]])</f>
        <v>1</v>
      </c>
      <c r="R1051" s="15">
        <f>SUM(Table2[[#This Row],[M2B]],Table2[[#This Row],[M2B_h]])</f>
        <v>1</v>
      </c>
      <c r="S1051" s="15">
        <f>SUM(Table2[[#This Row],[M3B]],Table2[[#This Row],[M3B_h]])</f>
        <v>1</v>
      </c>
      <c r="T1051" s="15">
        <f>SUM(Table2[[#This Row],[M4B]],Table2[[#This Row],[M4B_h]])</f>
        <v>1</v>
      </c>
    </row>
    <row r="1052" spans="1:20">
      <c r="A1052" s="12">
        <f>IF(Table2[[#This Row],[TT]]&lt;1,"",COUNT($A$2:$A1051)+1)</f>
        <v>827</v>
      </c>
      <c r="B1052" s="12" t="str">
        <f>LOWER(SUBSTITUTE(SUBSTITUTE(SUBSTITUTE(SUBSTITUTE(SUBSTITUTE(SUBSTITUTE(SUBSTITUTE(SUBSTITUTE(Table2[[#This Row],[NAMA BARANG]]," ",""),"""",""),"-",""),"/",""),"(",""),")",""),"&amp;",""),",",""))</f>
        <v>garisan30cmjnt67860</v>
      </c>
      <c r="C1052" s="18" t="s">
        <v>990</v>
      </c>
      <c r="D1052" s="19">
        <v>8</v>
      </c>
      <c r="E1052" s="19" t="s">
        <v>202</v>
      </c>
      <c r="F1052" s="80">
        <f>IF(Table2[[#This Row],[M5B]]="",Table2[[#This Row],[M5B_h]],SUM(Table2[[#This Row],[M5B_h]],Table2[[#This Row],[M5B]]))</f>
        <v>8</v>
      </c>
      <c r="H1052" s="13" t="str">
        <f>IF(Table2[[#This Row],[M1A]]="","",Table2[[#This Row],[M1A]]-Table2[[#This Row],[AWAL]])</f>
        <v/>
      </c>
      <c r="J1052" s="13" t="str">
        <f>IF(Table2[[#This Row],[M2A]]="","",SUM(Table2[[#This Row],[M2A]]-Table2[[#This Row],[M2B_h]]))</f>
        <v/>
      </c>
      <c r="L1052" s="13" t="str">
        <f>IF(Table2[[#This Row],[M3A]]="","",SUM(Table2[[#This Row],[M3A]]-Table2[[#This Row],[M3B_h]]))</f>
        <v/>
      </c>
      <c r="N1052" s="13" t="str">
        <f>IF(Table2[[#This Row],[M4A]]="","",SUM(Table2[[#This Row],[M4A]]-Table2[[#This Row],[M4B_h]]))</f>
        <v/>
      </c>
      <c r="O1052" s="15"/>
      <c r="P1052" s="15" t="str">
        <f>IF(Table2[[#This Row],[M5A]]="","",SUM(Table2[[#This Row],[M5A]]-Table2[[#This Row],[M5B_h]]))</f>
        <v/>
      </c>
      <c r="Q1052" s="15">
        <f>SUM(Table2[[#This Row],[AWAL]],Table2[[#This Row],[M1B]])</f>
        <v>8</v>
      </c>
      <c r="R1052" s="15">
        <f>SUM(Table2[[#This Row],[M2B]],Table2[[#This Row],[M2B_h]])</f>
        <v>8</v>
      </c>
      <c r="S1052" s="15">
        <f>SUM(Table2[[#This Row],[M3B]],Table2[[#This Row],[M3B_h]])</f>
        <v>8</v>
      </c>
      <c r="T1052" s="15">
        <f>SUM(Table2[[#This Row],[M4B]],Table2[[#This Row],[M4B_h]])</f>
        <v>8</v>
      </c>
    </row>
    <row r="1053" spans="1:20">
      <c r="A1053" s="12">
        <f>IF(Table2[[#This Row],[TT]]&lt;1,"",COUNT($A$2:$A1052)+1)</f>
        <v>828</v>
      </c>
      <c r="B1053" s="12" t="str">
        <f>LOWER(SUBSTITUTE(SUBSTITUTE(SUBSTITUTE(SUBSTITUTE(SUBSTITUTE(SUBSTITUTE(SUBSTITUTE(SUBSTITUTE(Table2[[#This Row],[NAMA BARANG]]," ",""),"""",""),"-",""),"/",""),"(",""),")",""),"&amp;",""),",",""))</f>
        <v>garisan30cmlebarbiglens36</v>
      </c>
      <c r="C1053" s="18" t="s">
        <v>991</v>
      </c>
      <c r="D1053" s="19">
        <v>4</v>
      </c>
      <c r="E1053" s="19" t="s">
        <v>14</v>
      </c>
      <c r="F1053" s="80">
        <f>IF(Table2[[#This Row],[M5B]]="",Table2[[#This Row],[M5B_h]],SUM(Table2[[#This Row],[M5B_h]],Table2[[#This Row],[M5B]]))</f>
        <v>4</v>
      </c>
      <c r="H1053" s="13" t="str">
        <f>IF(Table2[[#This Row],[M1A]]="","",Table2[[#This Row],[M1A]]-Table2[[#This Row],[AWAL]])</f>
        <v/>
      </c>
      <c r="J1053" s="13" t="str">
        <f>IF(Table2[[#This Row],[M2A]]="","",SUM(Table2[[#This Row],[M2A]]-Table2[[#This Row],[M2B_h]]))</f>
        <v/>
      </c>
      <c r="L1053" s="13" t="str">
        <f>IF(Table2[[#This Row],[M3A]]="","",SUM(Table2[[#This Row],[M3A]]-Table2[[#This Row],[M3B_h]]))</f>
        <v/>
      </c>
      <c r="N1053" s="13" t="str">
        <f>IF(Table2[[#This Row],[M4A]]="","",SUM(Table2[[#This Row],[M4A]]-Table2[[#This Row],[M4B_h]]))</f>
        <v/>
      </c>
      <c r="O1053" s="15"/>
      <c r="P1053" s="15" t="str">
        <f>IF(Table2[[#This Row],[M5A]]="","",SUM(Table2[[#This Row],[M5A]]-Table2[[#This Row],[M5B_h]]))</f>
        <v/>
      </c>
      <c r="Q1053" s="15">
        <f>SUM(Table2[[#This Row],[AWAL]],Table2[[#This Row],[M1B]])</f>
        <v>4</v>
      </c>
      <c r="R1053" s="15">
        <f>SUM(Table2[[#This Row],[M2B]],Table2[[#This Row],[M2B_h]])</f>
        <v>4</v>
      </c>
      <c r="S1053" s="15">
        <f>SUM(Table2[[#This Row],[M3B]],Table2[[#This Row],[M3B_h]])</f>
        <v>4</v>
      </c>
      <c r="T1053" s="15">
        <f>SUM(Table2[[#This Row],[M4B]],Table2[[#This Row],[M4B_h]])</f>
        <v>4</v>
      </c>
    </row>
    <row r="1054" spans="1:20">
      <c r="A1054" s="12">
        <f>IF(Table2[[#This Row],[TT]]&lt;1,"",COUNT($A$2:$A1053)+1)</f>
        <v>829</v>
      </c>
      <c r="B1054" s="12" t="str">
        <f>LOWER(SUBSTITUTE(SUBSTITUTE(SUBSTITUTE(SUBSTITUTE(SUBSTITUTE(SUBSTITUTE(SUBSTITUTE(SUBSTITUTE(Table2[[#This Row],[NAMA BARANG]]," ",""),"""",""),"-",""),"/",""),"(",""),")",""),"&amp;",""),",",""))</f>
        <v>garisan30cmlebardisneycinderella</v>
      </c>
      <c r="C1054" s="18" t="s">
        <v>992</v>
      </c>
      <c r="D1054" s="19">
        <v>10</v>
      </c>
      <c r="E1054" s="19" t="s">
        <v>19</v>
      </c>
      <c r="F1054" s="80">
        <f>IF(Table2[[#This Row],[M5B]]="",Table2[[#This Row],[M5B_h]],SUM(Table2[[#This Row],[M5B_h]],Table2[[#This Row],[M5B]]))</f>
        <v>10</v>
      </c>
      <c r="H1054" s="13" t="str">
        <f>IF(Table2[[#This Row],[M1A]]="","",Table2[[#This Row],[M1A]]-Table2[[#This Row],[AWAL]])</f>
        <v/>
      </c>
      <c r="J1054" s="13" t="str">
        <f>IF(Table2[[#This Row],[M2A]]="","",SUM(Table2[[#This Row],[M2A]]-Table2[[#This Row],[M2B_h]]))</f>
        <v/>
      </c>
      <c r="L1054" s="13" t="str">
        <f>IF(Table2[[#This Row],[M3A]]="","",SUM(Table2[[#This Row],[M3A]]-Table2[[#This Row],[M3B_h]]))</f>
        <v/>
      </c>
      <c r="N1054" s="13" t="str">
        <f>IF(Table2[[#This Row],[M4A]]="","",SUM(Table2[[#This Row],[M4A]]-Table2[[#This Row],[M4B_h]]))</f>
        <v/>
      </c>
      <c r="O1054" s="15"/>
      <c r="P1054" s="15" t="str">
        <f>IF(Table2[[#This Row],[M5A]]="","",SUM(Table2[[#This Row],[M5A]]-Table2[[#This Row],[M5B_h]]))</f>
        <v/>
      </c>
      <c r="Q1054" s="15">
        <f>SUM(Table2[[#This Row],[AWAL]],Table2[[#This Row],[M1B]])</f>
        <v>10</v>
      </c>
      <c r="R1054" s="15">
        <f>SUM(Table2[[#This Row],[M2B]],Table2[[#This Row],[M2B_h]])</f>
        <v>10</v>
      </c>
      <c r="S1054" s="15">
        <f>SUM(Table2[[#This Row],[M3B]],Table2[[#This Row],[M3B_h]])</f>
        <v>10</v>
      </c>
      <c r="T1054" s="15">
        <f>SUM(Table2[[#This Row],[M4B]],Table2[[#This Row],[M4B_h]])</f>
        <v>10</v>
      </c>
    </row>
    <row r="1055" spans="1:20">
      <c r="A1055" s="12">
        <f>IF(Table2[[#This Row],[TT]]&lt;1,"",COUNT($A$2:$A1054)+1)</f>
        <v>830</v>
      </c>
      <c r="B1055" s="12" t="str">
        <f>LOWER(SUBSTITUTE(SUBSTITUTE(SUBSTITUTE(SUBSTITUTE(SUBSTITUTE(SUBSTITUTE(SUBSTITUTE(SUBSTITUTE(Table2[[#This Row],[NAMA BARANG]]," ",""),"""",""),"-",""),"/",""),"(",""),")",""),"&amp;",""),",",""))</f>
        <v>garisan30cmlebardisneydonaldduck</v>
      </c>
      <c r="C1055" s="18" t="s">
        <v>993</v>
      </c>
      <c r="D1055" s="19">
        <v>6</v>
      </c>
      <c r="E1055" s="19" t="s">
        <v>19</v>
      </c>
      <c r="F1055" s="80">
        <f>IF(Table2[[#This Row],[M5B]]="",Table2[[#This Row],[M5B_h]],SUM(Table2[[#This Row],[M5B_h]],Table2[[#This Row],[M5B]]))</f>
        <v>6</v>
      </c>
      <c r="H1055" s="13" t="str">
        <f>IF(Table2[[#This Row],[M1A]]="","",Table2[[#This Row],[M1A]]-Table2[[#This Row],[AWAL]])</f>
        <v/>
      </c>
      <c r="J1055" s="13" t="str">
        <f>IF(Table2[[#This Row],[M2A]]="","",SUM(Table2[[#This Row],[M2A]]-Table2[[#This Row],[M2B_h]]))</f>
        <v/>
      </c>
      <c r="L1055" s="13" t="str">
        <f>IF(Table2[[#This Row],[M3A]]="","",SUM(Table2[[#This Row],[M3A]]-Table2[[#This Row],[M3B_h]]))</f>
        <v/>
      </c>
      <c r="N1055" s="13" t="str">
        <f>IF(Table2[[#This Row],[M4A]]="","",SUM(Table2[[#This Row],[M4A]]-Table2[[#This Row],[M4B_h]]))</f>
        <v/>
      </c>
      <c r="O1055" s="15"/>
      <c r="P1055" s="15" t="str">
        <f>IF(Table2[[#This Row],[M5A]]="","",SUM(Table2[[#This Row],[M5A]]-Table2[[#This Row],[M5B_h]]))</f>
        <v/>
      </c>
      <c r="Q1055" s="15">
        <f>SUM(Table2[[#This Row],[AWAL]],Table2[[#This Row],[M1B]])</f>
        <v>6</v>
      </c>
      <c r="R1055" s="15">
        <f>SUM(Table2[[#This Row],[M2B]],Table2[[#This Row],[M2B_h]])</f>
        <v>6</v>
      </c>
      <c r="S1055" s="15">
        <f>SUM(Table2[[#This Row],[M3B]],Table2[[#This Row],[M3B_h]])</f>
        <v>6</v>
      </c>
      <c r="T1055" s="15">
        <f>SUM(Table2[[#This Row],[M4B]],Table2[[#This Row],[M4B_h]])</f>
        <v>6</v>
      </c>
    </row>
    <row r="1056" spans="1:20">
      <c r="A1056" s="12">
        <f>IF(Table2[[#This Row],[TT]]&lt;1,"",COUNT($A$2:$A1055)+1)</f>
        <v>831</v>
      </c>
      <c r="B1056" s="12" t="str">
        <f>LOWER(SUBSTITUTE(SUBSTITUTE(SUBSTITUTE(SUBSTITUTE(SUBSTITUTE(SUBSTITUTE(SUBSTITUTE(SUBSTITUTE(Table2[[#This Row],[NAMA BARANG]]," ",""),"""",""),"-",""),"/",""),"(",""),")",""),"&amp;",""),",",""))</f>
        <v>garisan30cmlebardisneydonaldduckfamily</v>
      </c>
      <c r="C1056" s="18" t="s">
        <v>994</v>
      </c>
      <c r="D1056" s="19">
        <v>15</v>
      </c>
      <c r="E1056" s="19" t="s">
        <v>19</v>
      </c>
      <c r="F1056" s="80">
        <f>IF(Table2[[#This Row],[M5B]]="",Table2[[#This Row],[M5B_h]],SUM(Table2[[#This Row],[M5B_h]],Table2[[#This Row],[M5B]]))</f>
        <v>15</v>
      </c>
      <c r="H1056" s="13" t="str">
        <f>IF(Table2[[#This Row],[M1A]]="","",Table2[[#This Row],[M1A]]-Table2[[#This Row],[AWAL]])</f>
        <v/>
      </c>
      <c r="J1056" s="13" t="str">
        <f>IF(Table2[[#This Row],[M2A]]="","",SUM(Table2[[#This Row],[M2A]]-Table2[[#This Row],[M2B_h]]))</f>
        <v/>
      </c>
      <c r="L1056" s="13" t="str">
        <f>IF(Table2[[#This Row],[M3A]]="","",SUM(Table2[[#This Row],[M3A]]-Table2[[#This Row],[M3B_h]]))</f>
        <v/>
      </c>
      <c r="N1056" s="13" t="str">
        <f>IF(Table2[[#This Row],[M4A]]="","",SUM(Table2[[#This Row],[M4A]]-Table2[[#This Row],[M4B_h]]))</f>
        <v/>
      </c>
      <c r="O1056" s="15"/>
      <c r="P1056" s="15" t="str">
        <f>IF(Table2[[#This Row],[M5A]]="","",SUM(Table2[[#This Row],[M5A]]-Table2[[#This Row],[M5B_h]]))</f>
        <v/>
      </c>
      <c r="Q1056" s="15">
        <f>SUM(Table2[[#This Row],[AWAL]],Table2[[#This Row],[M1B]])</f>
        <v>15</v>
      </c>
      <c r="R1056" s="15">
        <f>SUM(Table2[[#This Row],[M2B]],Table2[[#This Row],[M2B_h]])</f>
        <v>15</v>
      </c>
      <c r="S1056" s="15">
        <f>SUM(Table2[[#This Row],[M3B]],Table2[[#This Row],[M3B_h]])</f>
        <v>15</v>
      </c>
      <c r="T1056" s="15">
        <f>SUM(Table2[[#This Row],[M4B]],Table2[[#This Row],[M4B_h]])</f>
        <v>15</v>
      </c>
    </row>
    <row r="1057" spans="1:20">
      <c r="A1057" s="12">
        <f>IF(Table2[[#This Row],[TT]]&lt;1,"",COUNT($A$2:$A1056)+1)</f>
        <v>832</v>
      </c>
      <c r="B1057" s="12" t="str">
        <f>LOWER(SUBSTITUTE(SUBSTITUTE(SUBSTITUTE(SUBSTITUTE(SUBSTITUTE(SUBSTITUTE(SUBSTITUTE(SUBSTITUTE(Table2[[#This Row],[NAMA BARANG]]," ",""),"""",""),"-",""),"/",""),"(",""),")",""),"&amp;",""),",",""))</f>
        <v>garisan30cmlebardisneymickeymouse</v>
      </c>
      <c r="C1057" s="18" t="s">
        <v>995</v>
      </c>
      <c r="D1057" s="19">
        <v>1</v>
      </c>
      <c r="E1057" s="19" t="s">
        <v>19</v>
      </c>
      <c r="F1057" s="80">
        <f>IF(Table2[[#This Row],[M5B]]="",Table2[[#This Row],[M5B_h]],SUM(Table2[[#This Row],[M5B_h]],Table2[[#This Row],[M5B]]))</f>
        <v>1</v>
      </c>
      <c r="H1057" s="13" t="str">
        <f>IF(Table2[[#This Row],[M1A]]="","",Table2[[#This Row],[M1A]]-Table2[[#This Row],[AWAL]])</f>
        <v/>
      </c>
      <c r="J1057" s="13" t="str">
        <f>IF(Table2[[#This Row],[M2A]]="","",SUM(Table2[[#This Row],[M2A]]-Table2[[#This Row],[M2B_h]]))</f>
        <v/>
      </c>
      <c r="L1057" s="13" t="str">
        <f>IF(Table2[[#This Row],[M3A]]="","",SUM(Table2[[#This Row],[M3A]]-Table2[[#This Row],[M3B_h]]))</f>
        <v/>
      </c>
      <c r="N1057" s="13" t="str">
        <f>IF(Table2[[#This Row],[M4A]]="","",SUM(Table2[[#This Row],[M4A]]-Table2[[#This Row],[M4B_h]]))</f>
        <v/>
      </c>
      <c r="O1057" s="15"/>
      <c r="P1057" s="15" t="str">
        <f>IF(Table2[[#This Row],[M5A]]="","",SUM(Table2[[#This Row],[M5A]]-Table2[[#This Row],[M5B_h]]))</f>
        <v/>
      </c>
      <c r="Q1057" s="15">
        <f>SUM(Table2[[#This Row],[AWAL]],Table2[[#This Row],[M1B]])</f>
        <v>1</v>
      </c>
      <c r="R1057" s="15">
        <f>SUM(Table2[[#This Row],[M2B]],Table2[[#This Row],[M2B_h]])</f>
        <v>1</v>
      </c>
      <c r="S1057" s="15">
        <f>SUM(Table2[[#This Row],[M3B]],Table2[[#This Row],[M3B_h]])</f>
        <v>1</v>
      </c>
      <c r="T1057" s="15">
        <f>SUM(Table2[[#This Row],[M4B]],Table2[[#This Row],[M4B_h]])</f>
        <v>1</v>
      </c>
    </row>
    <row r="1058" spans="1:20">
      <c r="A1058" s="12">
        <f>IF(Table2[[#This Row],[TT]]&lt;1,"",COUNT($A$2:$A1057)+1)</f>
        <v>833</v>
      </c>
      <c r="B1058" s="12" t="str">
        <f>LOWER(SUBSTITUTE(SUBSTITUTE(SUBSTITUTE(SUBSTITUTE(SUBSTITUTE(SUBSTITUTE(SUBSTITUTE(SUBSTITUTE(Table2[[#This Row],[NAMA BARANG]]," ",""),"""",""),"-",""),"/",""),"(",""),")",""),"&amp;",""),",",""))</f>
        <v>garisan30cmlebardisneyminmiecute</v>
      </c>
      <c r="C1058" s="18" t="s">
        <v>996</v>
      </c>
      <c r="D1058" s="19">
        <v>2</v>
      </c>
      <c r="E1058" s="19" t="s">
        <v>19</v>
      </c>
      <c r="F1058" s="80">
        <f>IF(Table2[[#This Row],[M5B]]="",Table2[[#This Row],[M5B_h]],SUM(Table2[[#This Row],[M5B_h]],Table2[[#This Row],[M5B]]))</f>
        <v>2</v>
      </c>
      <c r="H1058" s="13" t="str">
        <f>IF(Table2[[#This Row],[M1A]]="","",Table2[[#This Row],[M1A]]-Table2[[#This Row],[AWAL]])</f>
        <v/>
      </c>
      <c r="J1058" s="13" t="str">
        <f>IF(Table2[[#This Row],[M2A]]="","",SUM(Table2[[#This Row],[M2A]]-Table2[[#This Row],[M2B_h]]))</f>
        <v/>
      </c>
      <c r="L1058" s="13" t="str">
        <f>IF(Table2[[#This Row],[M3A]]="","",SUM(Table2[[#This Row],[M3A]]-Table2[[#This Row],[M3B_h]]))</f>
        <v/>
      </c>
      <c r="N1058" s="13" t="str">
        <f>IF(Table2[[#This Row],[M4A]]="","",SUM(Table2[[#This Row],[M4A]]-Table2[[#This Row],[M4B_h]]))</f>
        <v/>
      </c>
      <c r="O1058" s="15"/>
      <c r="P1058" s="15" t="str">
        <f>IF(Table2[[#This Row],[M5A]]="","",SUM(Table2[[#This Row],[M5A]]-Table2[[#This Row],[M5B_h]]))</f>
        <v/>
      </c>
      <c r="Q1058" s="15">
        <f>SUM(Table2[[#This Row],[AWAL]],Table2[[#This Row],[M1B]])</f>
        <v>2</v>
      </c>
      <c r="R1058" s="15">
        <f>SUM(Table2[[#This Row],[M2B]],Table2[[#This Row],[M2B_h]])</f>
        <v>2</v>
      </c>
      <c r="S1058" s="15">
        <f>SUM(Table2[[#This Row],[M3B]],Table2[[#This Row],[M3B_h]])</f>
        <v>2</v>
      </c>
      <c r="T1058" s="15">
        <f>SUM(Table2[[#This Row],[M4B]],Table2[[#This Row],[M4B_h]])</f>
        <v>2</v>
      </c>
    </row>
    <row r="1059" spans="1:20">
      <c r="A1059" s="12">
        <f>IF(Table2[[#This Row],[TT]]&lt;1,"",COUNT($A$2:$A1058)+1)</f>
        <v>834</v>
      </c>
      <c r="B1059" s="12" t="str">
        <f>LOWER(SUBSTITUTE(SUBSTITUTE(SUBSTITUTE(SUBSTITUTE(SUBSTITUTE(SUBSTITUTE(SUBSTITUTE(SUBSTITUTE(Table2[[#This Row],[NAMA BARANG]]," ",""),"""",""),"-",""),"/",""),"(",""),")",""),"&amp;",""),",",""))</f>
        <v>garisan30cmlebardisneyminmietr01</v>
      </c>
      <c r="C1059" s="18" t="s">
        <v>997</v>
      </c>
      <c r="D1059" s="19">
        <v>45</v>
      </c>
      <c r="E1059" s="19" t="s">
        <v>998</v>
      </c>
      <c r="F1059" s="80">
        <f>IF(Table2[[#This Row],[M5B]]="",Table2[[#This Row],[M5B_h]],SUM(Table2[[#This Row],[M5B_h]],Table2[[#This Row],[M5B]]))</f>
        <v>45</v>
      </c>
      <c r="H1059" s="13" t="str">
        <f>IF(Table2[[#This Row],[M1A]]="","",Table2[[#This Row],[M1A]]-Table2[[#This Row],[AWAL]])</f>
        <v/>
      </c>
      <c r="J1059" s="13" t="str">
        <f>IF(Table2[[#This Row],[M2A]]="","",SUM(Table2[[#This Row],[M2A]]-Table2[[#This Row],[M2B_h]]))</f>
        <v/>
      </c>
      <c r="L1059" s="13" t="str">
        <f>IF(Table2[[#This Row],[M3A]]="","",SUM(Table2[[#This Row],[M3A]]-Table2[[#This Row],[M3B_h]]))</f>
        <v/>
      </c>
      <c r="N1059" s="13" t="str">
        <f>IF(Table2[[#This Row],[M4A]]="","",SUM(Table2[[#This Row],[M4A]]-Table2[[#This Row],[M4B_h]]))</f>
        <v/>
      </c>
      <c r="O1059" s="15"/>
      <c r="P1059" s="15" t="str">
        <f>IF(Table2[[#This Row],[M5A]]="","",SUM(Table2[[#This Row],[M5A]]-Table2[[#This Row],[M5B_h]]))</f>
        <v/>
      </c>
      <c r="Q1059" s="15">
        <f>SUM(Table2[[#This Row],[AWAL]],Table2[[#This Row],[M1B]])</f>
        <v>45</v>
      </c>
      <c r="R1059" s="15">
        <f>SUM(Table2[[#This Row],[M2B]],Table2[[#This Row],[M2B_h]])</f>
        <v>45</v>
      </c>
      <c r="S1059" s="15">
        <f>SUM(Table2[[#This Row],[M3B]],Table2[[#This Row],[M3B_h]])</f>
        <v>45</v>
      </c>
      <c r="T1059" s="15">
        <f>SUM(Table2[[#This Row],[M4B]],Table2[[#This Row],[M4B_h]])</f>
        <v>45</v>
      </c>
    </row>
    <row r="1060" spans="1:20">
      <c r="A1060" s="12">
        <f>IF(Table2[[#This Row],[TT]]&lt;1,"",COUNT($A$2:$A1059)+1)</f>
        <v>835</v>
      </c>
      <c r="B1060" s="12" t="str">
        <f>LOWER(SUBSTITUTE(SUBSTITUTE(SUBSTITUTE(SUBSTITUTE(SUBSTITUTE(SUBSTITUTE(SUBSTITUTE(SUBSTITUTE(Table2[[#This Row],[NAMA BARANG]]," ",""),"""",""),"-",""),"/",""),"(",""),")",""),"&amp;",""),",",""))</f>
        <v>garisan30cmlebardisneypaurora</v>
      </c>
      <c r="C1060" s="18" t="s">
        <v>999</v>
      </c>
      <c r="D1060" s="19">
        <v>2</v>
      </c>
      <c r="E1060" s="19" t="s">
        <v>19</v>
      </c>
      <c r="F1060" s="80">
        <f>IF(Table2[[#This Row],[M5B]]="",Table2[[#This Row],[M5B_h]],SUM(Table2[[#This Row],[M5B_h]],Table2[[#This Row],[M5B]]))</f>
        <v>2</v>
      </c>
      <c r="H1060" s="13" t="str">
        <f>IF(Table2[[#This Row],[M1A]]="","",Table2[[#This Row],[M1A]]-Table2[[#This Row],[AWAL]])</f>
        <v/>
      </c>
      <c r="J1060" s="13" t="str">
        <f>IF(Table2[[#This Row],[M2A]]="","",SUM(Table2[[#This Row],[M2A]]-Table2[[#This Row],[M2B_h]]))</f>
        <v/>
      </c>
      <c r="L1060" s="13" t="str">
        <f>IF(Table2[[#This Row],[M3A]]="","",SUM(Table2[[#This Row],[M3A]]-Table2[[#This Row],[M3B_h]]))</f>
        <v/>
      </c>
      <c r="N1060" s="13" t="str">
        <f>IF(Table2[[#This Row],[M4A]]="","",SUM(Table2[[#This Row],[M4A]]-Table2[[#This Row],[M4B_h]]))</f>
        <v/>
      </c>
      <c r="O1060" s="15"/>
      <c r="P1060" s="15" t="str">
        <f>IF(Table2[[#This Row],[M5A]]="","",SUM(Table2[[#This Row],[M5A]]-Table2[[#This Row],[M5B_h]]))</f>
        <v/>
      </c>
      <c r="Q1060" s="15">
        <f>SUM(Table2[[#This Row],[AWAL]],Table2[[#This Row],[M1B]])</f>
        <v>2</v>
      </c>
      <c r="R1060" s="15">
        <f>SUM(Table2[[#This Row],[M2B]],Table2[[#This Row],[M2B_h]])</f>
        <v>2</v>
      </c>
      <c r="S1060" s="15">
        <f>SUM(Table2[[#This Row],[M3B]],Table2[[#This Row],[M3B_h]])</f>
        <v>2</v>
      </c>
      <c r="T1060" s="15">
        <f>SUM(Table2[[#This Row],[M4B]],Table2[[#This Row],[M4B_h]])</f>
        <v>2</v>
      </c>
    </row>
    <row r="1061" spans="1:20">
      <c r="A1061" s="12">
        <f>IF(Table2[[#This Row],[TT]]&lt;1,"",COUNT($A$2:$A1060)+1)</f>
        <v>836</v>
      </c>
      <c r="B1061" s="12" t="str">
        <f>LOWER(SUBSTITUTE(SUBSTITUTE(SUBSTITUTE(SUBSTITUTE(SUBSTITUTE(SUBSTITUTE(SUBSTITUTE(SUBSTITUTE(Table2[[#This Row],[NAMA BARANG]]," ",""),"""",""),"-",""),"/",""),"(",""),")",""),"&amp;",""),",",""))</f>
        <v>garisan30cmlebardisneyspdabu</v>
      </c>
      <c r="C1061" s="18" t="s">
        <v>1000</v>
      </c>
      <c r="D1061" s="19">
        <v>6</v>
      </c>
      <c r="E1061" s="19" t="s">
        <v>998</v>
      </c>
      <c r="F1061" s="80">
        <f>IF(Table2[[#This Row],[M5B]]="",Table2[[#This Row],[M5B_h]],SUM(Table2[[#This Row],[M5B_h]],Table2[[#This Row],[M5B]]))</f>
        <v>6</v>
      </c>
      <c r="H1061" s="13" t="str">
        <f>IF(Table2[[#This Row],[M1A]]="","",Table2[[#This Row],[M1A]]-Table2[[#This Row],[AWAL]])</f>
        <v/>
      </c>
      <c r="J1061" s="13" t="str">
        <f>IF(Table2[[#This Row],[M2A]]="","",SUM(Table2[[#This Row],[M2A]]-Table2[[#This Row],[M2B_h]]))</f>
        <v/>
      </c>
      <c r="L1061" s="13" t="str">
        <f>IF(Table2[[#This Row],[M3A]]="","",SUM(Table2[[#This Row],[M3A]]-Table2[[#This Row],[M3B_h]]))</f>
        <v/>
      </c>
      <c r="N1061" s="13" t="str">
        <f>IF(Table2[[#This Row],[M4A]]="","",SUM(Table2[[#This Row],[M4A]]-Table2[[#This Row],[M4B_h]]))</f>
        <v/>
      </c>
      <c r="O1061" s="15"/>
      <c r="P1061" s="15" t="str">
        <f>IF(Table2[[#This Row],[M5A]]="","",SUM(Table2[[#This Row],[M5A]]-Table2[[#This Row],[M5B_h]]))</f>
        <v/>
      </c>
      <c r="Q1061" s="15">
        <f>SUM(Table2[[#This Row],[AWAL]],Table2[[#This Row],[M1B]])</f>
        <v>6</v>
      </c>
      <c r="R1061" s="15">
        <f>SUM(Table2[[#This Row],[M2B]],Table2[[#This Row],[M2B_h]])</f>
        <v>6</v>
      </c>
      <c r="S1061" s="15">
        <f>SUM(Table2[[#This Row],[M3B]],Table2[[#This Row],[M3B_h]])</f>
        <v>6</v>
      </c>
      <c r="T1061" s="15">
        <f>SUM(Table2[[#This Row],[M4B]],Table2[[#This Row],[M4B_h]])</f>
        <v>6</v>
      </c>
    </row>
    <row r="1062" spans="1:20">
      <c r="A1062" s="12">
        <f>IF(Table2[[#This Row],[TT]]&lt;1,"",COUNT($A$2:$A1061)+1)</f>
        <v>837</v>
      </c>
      <c r="B1062" s="12" t="str">
        <f>LOWER(SUBSTITUTE(SUBSTITUTE(SUBSTITUTE(SUBSTITUTE(SUBSTITUTE(SUBSTITUTE(SUBSTITUTE(SUBSTITUTE(Table2[[#This Row],[NAMA BARANG]]," ",""),"""",""),"-",""),"/",""),"(",""),")",""),"&amp;",""),",",""))</f>
        <v>garisan30cmlebardisneyspdbiru</v>
      </c>
      <c r="C1062" s="18" t="s">
        <v>1001</v>
      </c>
      <c r="D1062" s="19">
        <v>12</v>
      </c>
      <c r="E1062" s="19" t="s">
        <v>998</v>
      </c>
      <c r="F1062" s="80">
        <f>IF(Table2[[#This Row],[M5B]]="",Table2[[#This Row],[M5B_h]],SUM(Table2[[#This Row],[M5B_h]],Table2[[#This Row],[M5B]]))</f>
        <v>12</v>
      </c>
      <c r="H1062" s="13" t="str">
        <f>IF(Table2[[#This Row],[M1A]]="","",Table2[[#This Row],[M1A]]-Table2[[#This Row],[AWAL]])</f>
        <v/>
      </c>
      <c r="J1062" s="13" t="str">
        <f>IF(Table2[[#This Row],[M2A]]="","",SUM(Table2[[#This Row],[M2A]]-Table2[[#This Row],[M2B_h]]))</f>
        <v/>
      </c>
      <c r="L1062" s="13" t="str">
        <f>IF(Table2[[#This Row],[M3A]]="","",SUM(Table2[[#This Row],[M3A]]-Table2[[#This Row],[M3B_h]]))</f>
        <v/>
      </c>
      <c r="N1062" s="13" t="str">
        <f>IF(Table2[[#This Row],[M4A]]="","",SUM(Table2[[#This Row],[M4A]]-Table2[[#This Row],[M4B_h]]))</f>
        <v/>
      </c>
      <c r="O1062" s="15"/>
      <c r="P1062" s="15" t="str">
        <f>IF(Table2[[#This Row],[M5A]]="","",SUM(Table2[[#This Row],[M5A]]-Table2[[#This Row],[M5B_h]]))</f>
        <v/>
      </c>
      <c r="Q1062" s="15">
        <f>SUM(Table2[[#This Row],[AWAL]],Table2[[#This Row],[M1B]])</f>
        <v>12</v>
      </c>
      <c r="R1062" s="15">
        <f>SUM(Table2[[#This Row],[M2B]],Table2[[#This Row],[M2B_h]])</f>
        <v>12</v>
      </c>
      <c r="S1062" s="15">
        <f>SUM(Table2[[#This Row],[M3B]],Table2[[#This Row],[M3B_h]])</f>
        <v>12</v>
      </c>
      <c r="T1062" s="15">
        <f>SUM(Table2[[#This Row],[M4B]],Table2[[#This Row],[M4B_h]])</f>
        <v>12</v>
      </c>
    </row>
    <row r="1063" spans="1:20">
      <c r="A1063" s="12">
        <f>IF(Table2[[#This Row],[TT]]&lt;1,"",COUNT($A$2:$A1062)+1)</f>
        <v>838</v>
      </c>
      <c r="B1063" s="12" t="str">
        <f>LOWER(SUBSTITUTE(SUBSTITUTE(SUBSTITUTE(SUBSTITUTE(SUBSTITUTE(SUBSTITUTE(SUBSTITUTE(SUBSTITUTE(Table2[[#This Row],[NAMA BARANG]]," ",""),"""",""),"-",""),"/",""),"(",""),")",""),"&amp;",""),",",""))</f>
        <v>garisan30cmlebardisneyspdk</v>
      </c>
      <c r="C1063" s="18" t="s">
        <v>1002</v>
      </c>
      <c r="D1063" s="19">
        <v>5</v>
      </c>
      <c r="E1063" s="19" t="s">
        <v>998</v>
      </c>
      <c r="F1063" s="80">
        <f>IF(Table2[[#This Row],[M5B]]="",Table2[[#This Row],[M5B_h]],SUM(Table2[[#This Row],[M5B_h]],Table2[[#This Row],[M5B]]))</f>
        <v>5</v>
      </c>
      <c r="H1063" s="13" t="str">
        <f>IF(Table2[[#This Row],[M1A]]="","",Table2[[#This Row],[M1A]]-Table2[[#This Row],[AWAL]])</f>
        <v/>
      </c>
      <c r="J1063" s="13" t="str">
        <f>IF(Table2[[#This Row],[M2A]]="","",SUM(Table2[[#This Row],[M2A]]-Table2[[#This Row],[M2B_h]]))</f>
        <v/>
      </c>
      <c r="L1063" s="13" t="str">
        <f>IF(Table2[[#This Row],[M3A]]="","",SUM(Table2[[#This Row],[M3A]]-Table2[[#This Row],[M3B_h]]))</f>
        <v/>
      </c>
      <c r="N1063" s="13" t="str">
        <f>IF(Table2[[#This Row],[M4A]]="","",SUM(Table2[[#This Row],[M4A]]-Table2[[#This Row],[M4B_h]]))</f>
        <v/>
      </c>
      <c r="O1063" s="15"/>
      <c r="P1063" s="15" t="str">
        <f>IF(Table2[[#This Row],[M5A]]="","",SUM(Table2[[#This Row],[M5A]]-Table2[[#This Row],[M5B_h]]))</f>
        <v/>
      </c>
      <c r="Q1063" s="15">
        <f>SUM(Table2[[#This Row],[AWAL]],Table2[[#This Row],[M1B]])</f>
        <v>5</v>
      </c>
      <c r="R1063" s="15">
        <f>SUM(Table2[[#This Row],[M2B]],Table2[[#This Row],[M2B_h]])</f>
        <v>5</v>
      </c>
      <c r="S1063" s="15">
        <f>SUM(Table2[[#This Row],[M3B]],Table2[[#This Row],[M3B_h]])</f>
        <v>5</v>
      </c>
      <c r="T1063" s="15">
        <f>SUM(Table2[[#This Row],[M4B]],Table2[[#This Row],[M4B_h]])</f>
        <v>5</v>
      </c>
    </row>
    <row r="1064" spans="1:20">
      <c r="A1064" s="12">
        <f>IF(Table2[[#This Row],[TT]]&lt;1,"",COUNT($A$2:$A1063)+1)</f>
        <v>839</v>
      </c>
      <c r="B1064" s="12" t="str">
        <f>LOWER(SUBSTITUTE(SUBSTITUTE(SUBSTITUTE(SUBSTITUTE(SUBSTITUTE(SUBSTITUTE(SUBSTITUTE(SUBSTITUTE(Table2[[#This Row],[NAMA BARANG]]," ",""),"""",""),"-",""),"/",""),"(",""),")",""),"&amp;",""),",",""))</f>
        <v>garisan30cmlebarkuning</v>
      </c>
      <c r="C1064" s="18" t="s">
        <v>1003</v>
      </c>
      <c r="D1064" s="19">
        <v>42</v>
      </c>
      <c r="E1064" s="19" t="s">
        <v>19</v>
      </c>
      <c r="F1064" s="80">
        <f>IF(Table2[[#This Row],[M5B]]="",Table2[[#This Row],[M5B_h]],SUM(Table2[[#This Row],[M5B_h]],Table2[[#This Row],[M5B]]))</f>
        <v>42</v>
      </c>
      <c r="H1064" s="13" t="str">
        <f>IF(Table2[[#This Row],[M1A]]="","",Table2[[#This Row],[M1A]]-Table2[[#This Row],[AWAL]])</f>
        <v/>
      </c>
      <c r="J1064" s="13" t="str">
        <f>IF(Table2[[#This Row],[M2A]]="","",SUM(Table2[[#This Row],[M2A]]-Table2[[#This Row],[M2B_h]]))</f>
        <v/>
      </c>
      <c r="L1064" s="13" t="str">
        <f>IF(Table2[[#This Row],[M3A]]="","",SUM(Table2[[#This Row],[M3A]]-Table2[[#This Row],[M3B_h]]))</f>
        <v/>
      </c>
      <c r="N1064" s="13" t="str">
        <f>IF(Table2[[#This Row],[M4A]]="","",SUM(Table2[[#This Row],[M4A]]-Table2[[#This Row],[M4B_h]]))</f>
        <v/>
      </c>
      <c r="O1064" s="15"/>
      <c r="P1064" s="15" t="str">
        <f>IF(Table2[[#This Row],[M5A]]="","",SUM(Table2[[#This Row],[M5A]]-Table2[[#This Row],[M5B_h]]))</f>
        <v/>
      </c>
      <c r="Q1064" s="15">
        <f>SUM(Table2[[#This Row],[AWAL]],Table2[[#This Row],[M1B]])</f>
        <v>42</v>
      </c>
      <c r="R1064" s="15">
        <f>SUM(Table2[[#This Row],[M2B]],Table2[[#This Row],[M2B_h]])</f>
        <v>42</v>
      </c>
      <c r="S1064" s="15">
        <f>SUM(Table2[[#This Row],[M3B]],Table2[[#This Row],[M3B_h]])</f>
        <v>42</v>
      </c>
      <c r="T1064" s="15">
        <f>SUM(Table2[[#This Row],[M4B]],Table2[[#This Row],[M4B_h]])</f>
        <v>42</v>
      </c>
    </row>
    <row r="1065" spans="1:20">
      <c r="A1065" s="12">
        <f>IF(Table2[[#This Row],[TT]]&lt;1,"",COUNT($A$2:$A1064)+1)</f>
        <v>840</v>
      </c>
      <c r="B1065" s="12" t="str">
        <f>LOWER(SUBSTITUTE(SUBSTITUTE(SUBSTITUTE(SUBSTITUTE(SUBSTITUTE(SUBSTITUTE(SUBSTITUTE(SUBSTITUTE(Table2[[#This Row],[NAMA BARANG]]," ",""),"""",""),"-",""),"/",""),"(",""),")",""),"&amp;",""),",",""))</f>
        <v>garisan30cmlenturfancy0030</v>
      </c>
      <c r="C1065" s="18" t="s">
        <v>1004</v>
      </c>
      <c r="D1065" s="19">
        <v>1</v>
      </c>
      <c r="E1065" s="19" t="s">
        <v>79</v>
      </c>
      <c r="F1065" s="80">
        <f>IF(Table2[[#This Row],[M5B]]="",Table2[[#This Row],[M5B_h]],SUM(Table2[[#This Row],[M5B_h]],Table2[[#This Row],[M5B]]))</f>
        <v>1</v>
      </c>
      <c r="H1065" s="13" t="str">
        <f>IF(Table2[[#This Row],[M1A]]="","",Table2[[#This Row],[M1A]]-Table2[[#This Row],[AWAL]])</f>
        <v/>
      </c>
      <c r="J1065" s="13" t="str">
        <f>IF(Table2[[#This Row],[M2A]]="","",SUM(Table2[[#This Row],[M2A]]-Table2[[#This Row],[M2B_h]]))</f>
        <v/>
      </c>
      <c r="L1065" s="13" t="str">
        <f>IF(Table2[[#This Row],[M3A]]="","",SUM(Table2[[#This Row],[M3A]]-Table2[[#This Row],[M3B_h]]))</f>
        <v/>
      </c>
      <c r="N1065" s="13" t="str">
        <f>IF(Table2[[#This Row],[M4A]]="","",SUM(Table2[[#This Row],[M4A]]-Table2[[#This Row],[M4B_h]]))</f>
        <v/>
      </c>
      <c r="O1065" s="15"/>
      <c r="P1065" s="15" t="str">
        <f>IF(Table2[[#This Row],[M5A]]="","",SUM(Table2[[#This Row],[M5A]]-Table2[[#This Row],[M5B_h]]))</f>
        <v/>
      </c>
      <c r="Q1065" s="15">
        <f>SUM(Table2[[#This Row],[AWAL]],Table2[[#This Row],[M1B]])</f>
        <v>1</v>
      </c>
      <c r="R1065" s="15">
        <f>SUM(Table2[[#This Row],[M2B]],Table2[[#This Row],[M2B_h]])</f>
        <v>1</v>
      </c>
      <c r="S1065" s="15">
        <f>SUM(Table2[[#This Row],[M3B]],Table2[[#This Row],[M3B_h]])</f>
        <v>1</v>
      </c>
      <c r="T1065" s="15">
        <f>SUM(Table2[[#This Row],[M4B]],Table2[[#This Row],[M4B_h]])</f>
        <v>1</v>
      </c>
    </row>
    <row r="1066" spans="1:20">
      <c r="A1066" s="12">
        <f>IF(Table2[[#This Row],[TT]]&lt;1,"",COUNT($A$2:$A1065)+1)</f>
        <v>841</v>
      </c>
      <c r="B1066" s="12" t="str">
        <f>LOWER(SUBSTITUTE(SUBSTITUTE(SUBSTITUTE(SUBSTITUTE(SUBSTITUTE(SUBSTITUTE(SUBSTITUTE(SUBSTITUTE(Table2[[#This Row],[NAMA BARANG]]," ",""),"""",""),"-",""),"/",""),"(",""),")",""),"&amp;",""),",",""))</f>
        <v>garisan30cmlenturfancy0031</v>
      </c>
      <c r="C1066" s="18" t="s">
        <v>1005</v>
      </c>
      <c r="D1066" s="19">
        <v>1</v>
      </c>
      <c r="E1066" s="19" t="s">
        <v>79</v>
      </c>
      <c r="F1066" s="80">
        <f>IF(Table2[[#This Row],[M5B]]="",Table2[[#This Row],[M5B_h]],SUM(Table2[[#This Row],[M5B_h]],Table2[[#This Row],[M5B]]))</f>
        <v>1</v>
      </c>
      <c r="H1066" s="13" t="str">
        <f>IF(Table2[[#This Row],[M1A]]="","",Table2[[#This Row],[M1A]]-Table2[[#This Row],[AWAL]])</f>
        <v/>
      </c>
      <c r="J1066" s="13" t="str">
        <f>IF(Table2[[#This Row],[M2A]]="","",SUM(Table2[[#This Row],[M2A]]-Table2[[#This Row],[M2B_h]]))</f>
        <v/>
      </c>
      <c r="L1066" s="13" t="str">
        <f>IF(Table2[[#This Row],[M3A]]="","",SUM(Table2[[#This Row],[M3A]]-Table2[[#This Row],[M3B_h]]))</f>
        <v/>
      </c>
      <c r="N1066" s="13" t="str">
        <f>IF(Table2[[#This Row],[M4A]]="","",SUM(Table2[[#This Row],[M4A]]-Table2[[#This Row],[M4B_h]]))</f>
        <v/>
      </c>
      <c r="O1066" s="15"/>
      <c r="P1066" s="15" t="str">
        <f>IF(Table2[[#This Row],[M5A]]="","",SUM(Table2[[#This Row],[M5A]]-Table2[[#This Row],[M5B_h]]))</f>
        <v/>
      </c>
      <c r="Q1066" s="15">
        <f>SUM(Table2[[#This Row],[AWAL]],Table2[[#This Row],[M1B]])</f>
        <v>1</v>
      </c>
      <c r="R1066" s="15">
        <f>SUM(Table2[[#This Row],[M2B]],Table2[[#This Row],[M2B_h]])</f>
        <v>1</v>
      </c>
      <c r="S1066" s="15">
        <f>SUM(Table2[[#This Row],[M3B]],Table2[[#This Row],[M3B_h]])</f>
        <v>1</v>
      </c>
      <c r="T1066" s="15">
        <f>SUM(Table2[[#This Row],[M4B]],Table2[[#This Row],[M4B_h]])</f>
        <v>1</v>
      </c>
    </row>
    <row r="1067" spans="1:20">
      <c r="A1067" s="12">
        <f>IF(Table2[[#This Row],[TT]]&lt;1,"",COUNT($A$2:$A1066)+1)</f>
        <v>842</v>
      </c>
      <c r="B1067" s="12" t="str">
        <f>LOWER(SUBSTITUTE(SUBSTITUTE(SUBSTITUTE(SUBSTITUTE(SUBSTITUTE(SUBSTITUTE(SUBSTITUTE(SUBSTITUTE(Table2[[#This Row],[NAMA BARANG]]," ",""),"""",""),"-",""),"/",""),"(",""),")",""),"&amp;",""),",",""))</f>
        <v>garisan30cmlipatcv501224</v>
      </c>
      <c r="C1067" s="18" t="s">
        <v>1006</v>
      </c>
      <c r="D1067" s="19">
        <v>2</v>
      </c>
      <c r="E1067" s="19" t="s">
        <v>77</v>
      </c>
      <c r="F1067" s="80">
        <f>IF(Table2[[#This Row],[M5B]]="",Table2[[#This Row],[M5B_h]],SUM(Table2[[#This Row],[M5B_h]],Table2[[#This Row],[M5B]]))</f>
        <v>2</v>
      </c>
      <c r="H1067" s="13" t="str">
        <f>IF(Table2[[#This Row],[M1A]]="","",Table2[[#This Row],[M1A]]-Table2[[#This Row],[AWAL]])</f>
        <v/>
      </c>
      <c r="J1067" s="13" t="str">
        <f>IF(Table2[[#This Row],[M2A]]="","",SUM(Table2[[#This Row],[M2A]]-Table2[[#This Row],[M2B_h]]))</f>
        <v/>
      </c>
      <c r="L1067" s="13" t="str">
        <f>IF(Table2[[#This Row],[M3A]]="","",SUM(Table2[[#This Row],[M3A]]-Table2[[#This Row],[M3B_h]]))</f>
        <v/>
      </c>
      <c r="N1067" s="13" t="str">
        <f>IF(Table2[[#This Row],[M4A]]="","",SUM(Table2[[#This Row],[M4A]]-Table2[[#This Row],[M4B_h]]))</f>
        <v/>
      </c>
      <c r="O1067" s="15"/>
      <c r="P1067" s="15" t="str">
        <f>IF(Table2[[#This Row],[M5A]]="","",SUM(Table2[[#This Row],[M5A]]-Table2[[#This Row],[M5B_h]]))</f>
        <v/>
      </c>
      <c r="Q1067" s="15">
        <f>SUM(Table2[[#This Row],[AWAL]],Table2[[#This Row],[M1B]])</f>
        <v>2</v>
      </c>
      <c r="R1067" s="15">
        <f>SUM(Table2[[#This Row],[M2B]],Table2[[#This Row],[M2B_h]])</f>
        <v>2</v>
      </c>
      <c r="S1067" s="15">
        <f>SUM(Table2[[#This Row],[M3B]],Table2[[#This Row],[M3B_h]])</f>
        <v>2</v>
      </c>
      <c r="T1067" s="15">
        <f>SUM(Table2[[#This Row],[M4B]],Table2[[#This Row],[M4B_h]])</f>
        <v>2</v>
      </c>
    </row>
    <row r="1068" spans="1:20">
      <c r="A1068" s="12" t="str">
        <f>IF(Table2[[#This Row],[TT]]&lt;1,"",COUNT($A$2:$A1067)+1)</f>
        <v/>
      </c>
      <c r="B1068" s="12" t="str">
        <f>LOWER(SUBSTITUTE(SUBSTITUTE(SUBSTITUTE(SUBSTITUTE(SUBSTITUTE(SUBSTITUTE(SUBSTITUTE(SUBSTITUTE(Table2[[#This Row],[NAMA BARANG]]," ",""),"""",""),"-",""),"/",""),"(",""),")",""),"&amp;",""),",",""))</f>
        <v>garisan30cmlipatn000840</v>
      </c>
      <c r="C1068" s="18" t="s">
        <v>1007</v>
      </c>
      <c r="D1068" s="19"/>
      <c r="E1068" s="19" t="s">
        <v>93</v>
      </c>
      <c r="F1068" s="80">
        <f>IF(Table2[[#This Row],[M5B]]="",Table2[[#This Row],[M5B_h]],SUM(Table2[[#This Row],[M5B_h]],Table2[[#This Row],[M5B]]))</f>
        <v>0</v>
      </c>
      <c r="H1068" s="13" t="str">
        <f>IF(Table2[[#This Row],[M1A]]="","",Table2[[#This Row],[M1A]]-Table2[[#This Row],[AWAL]])</f>
        <v/>
      </c>
      <c r="J1068" s="13" t="str">
        <f>IF(Table2[[#This Row],[M2A]]="","",SUM(Table2[[#This Row],[M2A]]-Table2[[#This Row],[M2B_h]]))</f>
        <v/>
      </c>
      <c r="L1068" s="13" t="str">
        <f>IF(Table2[[#This Row],[M3A]]="","",SUM(Table2[[#This Row],[M3A]]-Table2[[#This Row],[M3B_h]]))</f>
        <v/>
      </c>
      <c r="N1068" s="13" t="str">
        <f>IF(Table2[[#This Row],[M4A]]="","",SUM(Table2[[#This Row],[M4A]]-Table2[[#This Row],[M4B_h]]))</f>
        <v/>
      </c>
      <c r="O1068" s="15"/>
      <c r="P1068" s="15" t="str">
        <f>IF(Table2[[#This Row],[M5A]]="","",SUM(Table2[[#This Row],[M5A]]-Table2[[#This Row],[M5B_h]]))</f>
        <v/>
      </c>
      <c r="Q1068" s="15">
        <f>SUM(Table2[[#This Row],[AWAL]],Table2[[#This Row],[M1B]])</f>
        <v>0</v>
      </c>
      <c r="R1068" s="15">
        <f>SUM(Table2[[#This Row],[M2B]],Table2[[#This Row],[M2B_h]])</f>
        <v>0</v>
      </c>
      <c r="S1068" s="15">
        <f>SUM(Table2[[#This Row],[M3B]],Table2[[#This Row],[M3B_h]])</f>
        <v>0</v>
      </c>
      <c r="T1068" s="15">
        <f>SUM(Table2[[#This Row],[M4B]],Table2[[#This Row],[M4B_h]])</f>
        <v>0</v>
      </c>
    </row>
    <row r="1069" spans="1:20">
      <c r="A1069" s="12">
        <f>IF(Table2[[#This Row],[TT]]&lt;1,"",COUNT($A$2:$A1068)+1)</f>
        <v>843</v>
      </c>
      <c r="B1069" s="12" t="str">
        <f>LOWER(SUBSTITUTE(SUBSTITUTE(SUBSTITUTE(SUBSTITUTE(SUBSTITUTE(SUBSTITUTE(SUBSTITUTE(SUBSTITUTE(Table2[[#This Row],[NAMA BARANG]]," ",""),"""",""),"-",""),"/",""),"(",""),")",""),"&amp;",""),",",""))</f>
        <v>garisan30cmmicrotop930</v>
      </c>
      <c r="C1069" s="18" t="s">
        <v>1008</v>
      </c>
      <c r="D1069" s="19">
        <v>5</v>
      </c>
      <c r="E1069" s="19" t="s">
        <v>117</v>
      </c>
      <c r="F1069" s="80">
        <f>IF(Table2[[#This Row],[M5B]]="",Table2[[#This Row],[M5B_h]],SUM(Table2[[#This Row],[M5B_h]],Table2[[#This Row],[M5B]]))</f>
        <v>5</v>
      </c>
      <c r="H1069" s="13" t="str">
        <f>IF(Table2[[#This Row],[M1A]]="","",Table2[[#This Row],[M1A]]-Table2[[#This Row],[AWAL]])</f>
        <v/>
      </c>
      <c r="J1069" s="13" t="str">
        <f>IF(Table2[[#This Row],[M2A]]="","",SUM(Table2[[#This Row],[M2A]]-Table2[[#This Row],[M2B_h]]))</f>
        <v/>
      </c>
      <c r="L1069" s="13" t="str">
        <f>IF(Table2[[#This Row],[M3A]]="","",SUM(Table2[[#This Row],[M3A]]-Table2[[#This Row],[M3B_h]]))</f>
        <v/>
      </c>
      <c r="N1069" s="13" t="str">
        <f>IF(Table2[[#This Row],[M4A]]="","",SUM(Table2[[#This Row],[M4A]]-Table2[[#This Row],[M4B_h]]))</f>
        <v/>
      </c>
      <c r="O1069" s="15"/>
      <c r="P1069" s="15" t="str">
        <f>IF(Table2[[#This Row],[M5A]]="","",SUM(Table2[[#This Row],[M5A]]-Table2[[#This Row],[M5B_h]]))</f>
        <v/>
      </c>
      <c r="Q1069" s="15">
        <f>SUM(Table2[[#This Row],[AWAL]],Table2[[#This Row],[M1B]])</f>
        <v>5</v>
      </c>
      <c r="R1069" s="15">
        <f>SUM(Table2[[#This Row],[M2B]],Table2[[#This Row],[M2B_h]])</f>
        <v>5</v>
      </c>
      <c r="S1069" s="15">
        <f>SUM(Table2[[#This Row],[M3B]],Table2[[#This Row],[M3B_h]])</f>
        <v>5</v>
      </c>
      <c r="T1069" s="15">
        <f>SUM(Table2[[#This Row],[M4B]],Table2[[#This Row],[M4B_h]])</f>
        <v>5</v>
      </c>
    </row>
    <row r="1070" spans="1:20">
      <c r="A1070" s="12">
        <f>IF(Table2[[#This Row],[TT]]&lt;1,"",COUNT($A$2:$A1069)+1)</f>
        <v>844</v>
      </c>
      <c r="B1070" s="12" t="str">
        <f>LOWER(SUBSTITUTE(SUBSTITUTE(SUBSTITUTE(SUBSTITUTE(SUBSTITUTE(SUBSTITUTE(SUBSTITUTE(SUBSTITUTE(Table2[[#This Row],[NAMA BARANG]]," ",""),"""",""),"-",""),"/",""),"(",""),")",""),"&amp;",""),",",""))</f>
        <v>garisan30cmmill.deluxe120</v>
      </c>
      <c r="C1070" s="18" t="s">
        <v>1009</v>
      </c>
      <c r="D1070" s="19">
        <v>17</v>
      </c>
      <c r="E1070" s="19" t="s">
        <v>19</v>
      </c>
      <c r="F1070" s="80">
        <f>IF(Table2[[#This Row],[M5B]]="",Table2[[#This Row],[M5B_h]],SUM(Table2[[#This Row],[M5B_h]],Table2[[#This Row],[M5B]]))</f>
        <v>17</v>
      </c>
      <c r="H1070" s="13" t="str">
        <f>IF(Table2[[#This Row],[M1A]]="","",Table2[[#This Row],[M1A]]-Table2[[#This Row],[AWAL]])</f>
        <v/>
      </c>
      <c r="J1070" s="13" t="str">
        <f>IF(Table2[[#This Row],[M2A]]="","",SUM(Table2[[#This Row],[M2A]]-Table2[[#This Row],[M2B_h]]))</f>
        <v/>
      </c>
      <c r="L1070" s="13" t="str">
        <f>IF(Table2[[#This Row],[M3A]]="","",SUM(Table2[[#This Row],[M3A]]-Table2[[#This Row],[M3B_h]]))</f>
        <v/>
      </c>
      <c r="N1070" s="13" t="str">
        <f>IF(Table2[[#This Row],[M4A]]="","",SUM(Table2[[#This Row],[M4A]]-Table2[[#This Row],[M4B_h]]))</f>
        <v/>
      </c>
      <c r="O1070" s="15"/>
      <c r="P1070" s="15" t="str">
        <f>IF(Table2[[#This Row],[M5A]]="","",SUM(Table2[[#This Row],[M5A]]-Table2[[#This Row],[M5B_h]]))</f>
        <v/>
      </c>
      <c r="Q1070" s="15">
        <f>SUM(Table2[[#This Row],[AWAL]],Table2[[#This Row],[M1B]])</f>
        <v>17</v>
      </c>
      <c r="R1070" s="15">
        <f>SUM(Table2[[#This Row],[M2B]],Table2[[#This Row],[M2B_h]])</f>
        <v>17</v>
      </c>
      <c r="S1070" s="15">
        <f>SUM(Table2[[#This Row],[M3B]],Table2[[#This Row],[M3B_h]])</f>
        <v>17</v>
      </c>
      <c r="T1070" s="15">
        <f>SUM(Table2[[#This Row],[M4B]],Table2[[#This Row],[M4B_h]])</f>
        <v>17</v>
      </c>
    </row>
    <row r="1071" spans="1:20">
      <c r="A1071" s="12">
        <f>IF(Table2[[#This Row],[TT]]&lt;1,"",COUNT($A$2:$A1070)+1)</f>
        <v>845</v>
      </c>
      <c r="B1071" s="12" t="str">
        <f>LOWER(SUBSTITUTE(SUBSTITUTE(SUBSTITUTE(SUBSTITUTE(SUBSTITUTE(SUBSTITUTE(SUBSTITUTE(SUBSTITUTE(Table2[[#This Row],[NAMA BARANG]]," ",""),"""",""),"-",""),"/",""),"(",""),")",""),"&amp;",""),",",""))</f>
        <v>garisan30cmplastikk88057703</v>
      </c>
      <c r="C1071" s="18" t="s">
        <v>1010</v>
      </c>
      <c r="D1071" s="19">
        <v>5</v>
      </c>
      <c r="E1071" s="19" t="s">
        <v>178</v>
      </c>
      <c r="F1071" s="80">
        <f>IF(Table2[[#This Row],[M5B]]="",Table2[[#This Row],[M5B_h]],SUM(Table2[[#This Row],[M5B_h]],Table2[[#This Row],[M5B]]))</f>
        <v>5</v>
      </c>
      <c r="H1071" s="13" t="str">
        <f>IF(Table2[[#This Row],[M1A]]="","",Table2[[#This Row],[M1A]]-Table2[[#This Row],[AWAL]])</f>
        <v/>
      </c>
      <c r="J1071" s="13" t="str">
        <f>IF(Table2[[#This Row],[M2A]]="","",SUM(Table2[[#This Row],[M2A]]-Table2[[#This Row],[M2B_h]]))</f>
        <v/>
      </c>
      <c r="L1071" s="13" t="str">
        <f>IF(Table2[[#This Row],[M3A]]="","",SUM(Table2[[#This Row],[M3A]]-Table2[[#This Row],[M3B_h]]))</f>
        <v/>
      </c>
      <c r="N1071" s="13" t="str">
        <f>IF(Table2[[#This Row],[M4A]]="","",SUM(Table2[[#This Row],[M4A]]-Table2[[#This Row],[M4B_h]]))</f>
        <v/>
      </c>
      <c r="O1071" s="15"/>
      <c r="P1071" s="15" t="str">
        <f>IF(Table2[[#This Row],[M5A]]="","",SUM(Table2[[#This Row],[M5A]]-Table2[[#This Row],[M5B_h]]))</f>
        <v/>
      </c>
      <c r="Q1071" s="15">
        <f>SUM(Table2[[#This Row],[AWAL]],Table2[[#This Row],[M1B]])</f>
        <v>5</v>
      </c>
      <c r="R1071" s="15">
        <f>SUM(Table2[[#This Row],[M2B]],Table2[[#This Row],[M2B_h]])</f>
        <v>5</v>
      </c>
      <c r="S1071" s="15">
        <f>SUM(Table2[[#This Row],[M3B]],Table2[[#This Row],[M3B_h]])</f>
        <v>5</v>
      </c>
      <c r="T1071" s="15">
        <f>SUM(Table2[[#This Row],[M4B]],Table2[[#This Row],[M4B_h]])</f>
        <v>5</v>
      </c>
    </row>
    <row r="1072" spans="1:20">
      <c r="A1072" s="12">
        <f>IF(Table2[[#This Row],[TT]]&lt;1,"",COUNT($A$2:$A1071)+1)</f>
        <v>846</v>
      </c>
      <c r="B1072" s="12" t="str">
        <f>LOWER(SUBSTITUTE(SUBSTITUTE(SUBSTITUTE(SUBSTITUTE(SUBSTITUTE(SUBSTITUTE(SUBSTITUTE(SUBSTITUTE(Table2[[#This Row],[NAMA BARANG]]," ",""),"""",""),"-",""),"/",""),"(",""),")",""),"&amp;",""),",",""))</f>
        <v>garisan30cmsp6968</v>
      </c>
      <c r="C1072" s="18" t="s">
        <v>1011</v>
      </c>
      <c r="D1072" s="19">
        <v>5</v>
      </c>
      <c r="E1072" s="19" t="s">
        <v>117</v>
      </c>
      <c r="F1072" s="80">
        <f>IF(Table2[[#This Row],[M5B]]="",Table2[[#This Row],[M5B_h]],SUM(Table2[[#This Row],[M5B_h]],Table2[[#This Row],[M5B]]))</f>
        <v>5</v>
      </c>
      <c r="H1072" s="13" t="str">
        <f>IF(Table2[[#This Row],[M1A]]="","",Table2[[#This Row],[M1A]]-Table2[[#This Row],[AWAL]])</f>
        <v/>
      </c>
      <c r="J1072" s="13" t="str">
        <f>IF(Table2[[#This Row],[M2A]]="","",SUM(Table2[[#This Row],[M2A]]-Table2[[#This Row],[M2B_h]]))</f>
        <v/>
      </c>
      <c r="L1072" s="13" t="str">
        <f>IF(Table2[[#This Row],[M3A]]="","",SUM(Table2[[#This Row],[M3A]]-Table2[[#This Row],[M3B_h]]))</f>
        <v/>
      </c>
      <c r="N1072" s="13" t="str">
        <f>IF(Table2[[#This Row],[M4A]]="","",SUM(Table2[[#This Row],[M4A]]-Table2[[#This Row],[M4B_h]]))</f>
        <v/>
      </c>
      <c r="O1072" s="15"/>
      <c r="P1072" s="15" t="str">
        <f>IF(Table2[[#This Row],[M5A]]="","",SUM(Table2[[#This Row],[M5A]]-Table2[[#This Row],[M5B_h]]))</f>
        <v/>
      </c>
      <c r="Q1072" s="15">
        <f>SUM(Table2[[#This Row],[AWAL]],Table2[[#This Row],[M1B]])</f>
        <v>5</v>
      </c>
      <c r="R1072" s="15">
        <f>SUM(Table2[[#This Row],[M2B]],Table2[[#This Row],[M2B_h]])</f>
        <v>5</v>
      </c>
      <c r="S1072" s="15">
        <f>SUM(Table2[[#This Row],[M3B]],Table2[[#This Row],[M3B_h]])</f>
        <v>5</v>
      </c>
      <c r="T1072" s="15">
        <f>SUM(Table2[[#This Row],[M4B]],Table2[[#This Row],[M4B_h]])</f>
        <v>5</v>
      </c>
    </row>
    <row r="1073" spans="1:20">
      <c r="A1073" s="12">
        <f>IF(Table2[[#This Row],[TT]]&lt;1,"",COUNT($A$2:$A1072)+1)</f>
        <v>847</v>
      </c>
      <c r="B1073" s="12" t="str">
        <f>LOWER(SUBSTITUTE(SUBSTITUTE(SUBSTITUTE(SUBSTITUTE(SUBSTITUTE(SUBSTITUTE(SUBSTITUTE(SUBSTITUTE(Table2[[#This Row],[NAMA BARANG]]," ",""),"""",""),"-",""),"/",""),"(",""),")",""),"&amp;",""),",",""))</f>
        <v>garisan50cmenterblk</v>
      </c>
      <c r="C1073" s="18" t="s">
        <v>1012</v>
      </c>
      <c r="D1073" s="19">
        <v>7</v>
      </c>
      <c r="E1073" s="19" t="s">
        <v>79</v>
      </c>
      <c r="F1073" s="80">
        <f>IF(Table2[[#This Row],[M5B]]="",Table2[[#This Row],[M5B_h]],SUM(Table2[[#This Row],[M5B_h]],Table2[[#This Row],[M5B]]))</f>
        <v>7</v>
      </c>
      <c r="H1073" s="13" t="str">
        <f>IF(Table2[[#This Row],[M1A]]="","",Table2[[#This Row],[M1A]]-Table2[[#This Row],[AWAL]])</f>
        <v/>
      </c>
      <c r="J1073" s="13" t="str">
        <f>IF(Table2[[#This Row],[M2A]]="","",SUM(Table2[[#This Row],[M2A]]-Table2[[#This Row],[M2B_h]]))</f>
        <v/>
      </c>
      <c r="L1073" s="13" t="str">
        <f>IF(Table2[[#This Row],[M3A]]="","",SUM(Table2[[#This Row],[M3A]]-Table2[[#This Row],[M3B_h]]))</f>
        <v/>
      </c>
      <c r="N1073" s="13" t="str">
        <f>IF(Table2[[#This Row],[M4A]]="","",SUM(Table2[[#This Row],[M4A]]-Table2[[#This Row],[M4B_h]]))</f>
        <v/>
      </c>
      <c r="O1073" s="15"/>
      <c r="P1073" s="15" t="str">
        <f>IF(Table2[[#This Row],[M5A]]="","",SUM(Table2[[#This Row],[M5A]]-Table2[[#This Row],[M5B_h]]))</f>
        <v/>
      </c>
      <c r="Q1073" s="15">
        <f>SUM(Table2[[#This Row],[AWAL]],Table2[[#This Row],[M1B]])</f>
        <v>7</v>
      </c>
      <c r="R1073" s="15">
        <f>SUM(Table2[[#This Row],[M2B]],Table2[[#This Row],[M2B_h]])</f>
        <v>7</v>
      </c>
      <c r="S1073" s="15">
        <f>SUM(Table2[[#This Row],[M3B]],Table2[[#This Row],[M3B_h]])</f>
        <v>7</v>
      </c>
      <c r="T1073" s="15">
        <f>SUM(Table2[[#This Row],[M4B]],Table2[[#This Row],[M4B_h]])</f>
        <v>7</v>
      </c>
    </row>
    <row r="1074" spans="1:20">
      <c r="A1074" s="12">
        <f>IF(Table2[[#This Row],[TT]]&lt;1,"",COUNT($A$2:$A1073)+1)</f>
        <v>848</v>
      </c>
      <c r="B1074" s="12" t="str">
        <f>LOWER(SUBSTITUTE(SUBSTITUTE(SUBSTITUTE(SUBSTITUTE(SUBSTITUTE(SUBSTITUTE(SUBSTITUTE(SUBSTITUTE(Table2[[#This Row],[NAMA BARANG]]," ",""),"""",""),"-",""),"/",""),"(",""),")",""),"&amp;",""),",",""))</f>
        <v>garisan8240set</v>
      </c>
      <c r="C1074" s="18" t="s">
        <v>1013</v>
      </c>
      <c r="D1074" s="19">
        <v>3</v>
      </c>
      <c r="E1074" s="19" t="s">
        <v>1014</v>
      </c>
      <c r="F1074" s="80">
        <f>IF(Table2[[#This Row],[M5B]]="",Table2[[#This Row],[M5B_h]],SUM(Table2[[#This Row],[M5B_h]],Table2[[#This Row],[M5B]]))</f>
        <v>3</v>
      </c>
      <c r="H1074" s="13" t="str">
        <f>IF(Table2[[#This Row],[M1A]]="","",Table2[[#This Row],[M1A]]-Table2[[#This Row],[AWAL]])</f>
        <v/>
      </c>
      <c r="J1074" s="13" t="str">
        <f>IF(Table2[[#This Row],[M2A]]="","",SUM(Table2[[#This Row],[M2A]]-Table2[[#This Row],[M2B_h]]))</f>
        <v/>
      </c>
      <c r="L1074" s="13" t="str">
        <f>IF(Table2[[#This Row],[M3A]]="","",SUM(Table2[[#This Row],[M3A]]-Table2[[#This Row],[M3B_h]]))</f>
        <v/>
      </c>
      <c r="N1074" s="13" t="str">
        <f>IF(Table2[[#This Row],[M4A]]="","",SUM(Table2[[#This Row],[M4A]]-Table2[[#This Row],[M4B_h]]))</f>
        <v/>
      </c>
      <c r="O1074" s="15"/>
      <c r="P1074" s="15" t="str">
        <f>IF(Table2[[#This Row],[M5A]]="","",SUM(Table2[[#This Row],[M5A]]-Table2[[#This Row],[M5B_h]]))</f>
        <v/>
      </c>
      <c r="Q1074" s="15">
        <f>SUM(Table2[[#This Row],[AWAL]],Table2[[#This Row],[M1B]])</f>
        <v>3</v>
      </c>
      <c r="R1074" s="15">
        <f>SUM(Table2[[#This Row],[M2B]],Table2[[#This Row],[M2B_h]])</f>
        <v>3</v>
      </c>
      <c r="S1074" s="15">
        <f>SUM(Table2[[#This Row],[M3B]],Table2[[#This Row],[M3B_h]])</f>
        <v>3</v>
      </c>
      <c r="T1074" s="15">
        <f>SUM(Table2[[#This Row],[M4B]],Table2[[#This Row],[M4B_h]])</f>
        <v>3</v>
      </c>
    </row>
    <row r="1075" spans="1:20">
      <c r="A1075" s="12">
        <f>IF(Table2[[#This Row],[TT]]&lt;1,"",COUNT($A$2:$A1074)+1)</f>
        <v>849</v>
      </c>
      <c r="B1075" s="12" t="str">
        <f>LOWER(SUBSTITUTE(SUBSTITUTE(SUBSTITUTE(SUBSTITUTE(SUBSTITUTE(SUBSTITUTE(SUBSTITUTE(SUBSTITUTE(Table2[[#This Row],[NAMA BARANG]]," ",""),"""",""),"-",""),"/",""),"(",""),")",""),"&amp;",""),",",""))</f>
        <v>garisan858a</v>
      </c>
      <c r="C1075" s="18" t="s">
        <v>1015</v>
      </c>
      <c r="D1075" s="19">
        <v>2</v>
      </c>
      <c r="E1075" s="19" t="s">
        <v>140</v>
      </c>
      <c r="F1075" s="80">
        <f>IF(Table2[[#This Row],[M5B]]="",Table2[[#This Row],[M5B_h]],SUM(Table2[[#This Row],[M5B_h]],Table2[[#This Row],[M5B]]))</f>
        <v>2</v>
      </c>
      <c r="H1075" s="13" t="str">
        <f>IF(Table2[[#This Row],[M1A]]="","",Table2[[#This Row],[M1A]]-Table2[[#This Row],[AWAL]])</f>
        <v/>
      </c>
      <c r="J1075" s="13" t="str">
        <f>IF(Table2[[#This Row],[M2A]]="","",SUM(Table2[[#This Row],[M2A]]-Table2[[#This Row],[M2B_h]]))</f>
        <v/>
      </c>
      <c r="L1075" s="13" t="str">
        <f>IF(Table2[[#This Row],[M3A]]="","",SUM(Table2[[#This Row],[M3A]]-Table2[[#This Row],[M3B_h]]))</f>
        <v/>
      </c>
      <c r="N1075" s="13" t="str">
        <f>IF(Table2[[#This Row],[M4A]]="","",SUM(Table2[[#This Row],[M4A]]-Table2[[#This Row],[M4B_h]]))</f>
        <v/>
      </c>
      <c r="O1075" s="15"/>
      <c r="P1075" s="15" t="str">
        <f>IF(Table2[[#This Row],[M5A]]="","",SUM(Table2[[#This Row],[M5A]]-Table2[[#This Row],[M5B_h]]))</f>
        <v/>
      </c>
      <c r="Q1075" s="15">
        <f>SUM(Table2[[#This Row],[AWAL]],Table2[[#This Row],[M1B]])</f>
        <v>2</v>
      </c>
      <c r="R1075" s="15">
        <f>SUM(Table2[[#This Row],[M2B]],Table2[[#This Row],[M2B_h]])</f>
        <v>2</v>
      </c>
      <c r="S1075" s="15">
        <f>SUM(Table2[[#This Row],[M3B]],Table2[[#This Row],[M3B_h]])</f>
        <v>2</v>
      </c>
      <c r="T1075" s="15">
        <f>SUM(Table2[[#This Row],[M4B]],Table2[[#This Row],[M4B_h]])</f>
        <v>2</v>
      </c>
    </row>
    <row r="1076" spans="1:20">
      <c r="A1076" s="12">
        <f>IF(Table2[[#This Row],[TT]]&lt;1,"",COUNT($A$2:$A1075)+1)</f>
        <v>850</v>
      </c>
      <c r="B1076" s="12" t="str">
        <f>LOWER(SUBSTITUTE(SUBSTITUTE(SUBSTITUTE(SUBSTITUTE(SUBSTITUTE(SUBSTITUTE(SUBSTITUTE(SUBSTITUTE(Table2[[#This Row],[NAMA BARANG]]," ",""),"""",""),"-",""),"/",""),"(",""),")",""),"&amp;",""),",",""))</f>
        <v>garisan88301box60pc</v>
      </c>
      <c r="C1076" s="18" t="s">
        <v>1016</v>
      </c>
      <c r="D1076" s="19">
        <v>7</v>
      </c>
      <c r="E1076" s="19" t="s">
        <v>50</v>
      </c>
      <c r="F1076" s="80">
        <f>IF(Table2[[#This Row],[M5B]]="",Table2[[#This Row],[M5B_h]],SUM(Table2[[#This Row],[M5B_h]],Table2[[#This Row],[M5B]]))</f>
        <v>7</v>
      </c>
      <c r="H1076" s="13" t="str">
        <f>IF(Table2[[#This Row],[M1A]]="","",Table2[[#This Row],[M1A]]-Table2[[#This Row],[AWAL]])</f>
        <v/>
      </c>
      <c r="J1076" s="13" t="str">
        <f>IF(Table2[[#This Row],[M2A]]="","",SUM(Table2[[#This Row],[M2A]]-Table2[[#This Row],[M2B_h]]))</f>
        <v/>
      </c>
      <c r="L1076" s="13" t="str">
        <f>IF(Table2[[#This Row],[M3A]]="","",SUM(Table2[[#This Row],[M3A]]-Table2[[#This Row],[M3B_h]]))</f>
        <v/>
      </c>
      <c r="N1076" s="13" t="str">
        <f>IF(Table2[[#This Row],[M4A]]="","",SUM(Table2[[#This Row],[M4A]]-Table2[[#This Row],[M4B_h]]))</f>
        <v/>
      </c>
      <c r="O1076" s="15"/>
      <c r="P1076" s="15" t="str">
        <f>IF(Table2[[#This Row],[M5A]]="","",SUM(Table2[[#This Row],[M5A]]-Table2[[#This Row],[M5B_h]]))</f>
        <v/>
      </c>
      <c r="Q1076" s="15">
        <f>SUM(Table2[[#This Row],[AWAL]],Table2[[#This Row],[M1B]])</f>
        <v>7</v>
      </c>
      <c r="R1076" s="15">
        <f>SUM(Table2[[#This Row],[M2B]],Table2[[#This Row],[M2B_h]])</f>
        <v>7</v>
      </c>
      <c r="S1076" s="15">
        <f>SUM(Table2[[#This Row],[M3B]],Table2[[#This Row],[M3B_h]])</f>
        <v>7</v>
      </c>
      <c r="T1076" s="15">
        <f>SUM(Table2[[#This Row],[M4B]],Table2[[#This Row],[M4B_h]])</f>
        <v>7</v>
      </c>
    </row>
    <row r="1077" spans="1:20">
      <c r="A1077" s="46" t="str">
        <f>IF(Table2[[#This Row],[TT]]&lt;1,"",COUNT($A$2:$A1076)+1)</f>
        <v/>
      </c>
      <c r="B1077" s="46" t="str">
        <f>LOWER(SUBSTITUTE(SUBSTITUTE(SUBSTITUTE(SUBSTITUTE(SUBSTITUTE(SUBSTITUTE(SUBSTITUTE(SUBSTITUTE(Table2[[#This Row],[NAMA BARANG]]," ",""),"""",""),"-",""),"/",""),"(",""),")",""),"&amp;",""),",",""))</f>
        <v>garisanbesi100yoeker70100</v>
      </c>
      <c r="C1077" s="47" t="s">
        <v>3101</v>
      </c>
      <c r="D1077" s="48">
        <v>1</v>
      </c>
      <c r="E1077" s="63" t="s">
        <v>2506</v>
      </c>
      <c r="F1077" s="82">
        <f>IF(Table2[[#This Row],[M5B]]="",Table2[[#This Row],[M5B_h]],SUM(Table2[[#This Row],[M5B_h]],Table2[[#This Row],[M5B]]))</f>
        <v>0</v>
      </c>
      <c r="G1077" s="49"/>
      <c r="H1077" s="64" t="str">
        <f>IF(Table2[[#This Row],[M1A]]="","",Table2[[#This Row],[M1A]]-Table2[[#This Row],[AWAL]])</f>
        <v/>
      </c>
      <c r="I1077" s="49"/>
      <c r="J1077" s="64" t="str">
        <f>IF(Table2[[#This Row],[M2A]]="","",SUM(Table2[[#This Row],[M2A]]-Table2[[#This Row],[M2B_h]]))</f>
        <v/>
      </c>
      <c r="K1077" s="49"/>
      <c r="L1077" s="64" t="str">
        <f>IF(Table2[[#This Row],[M3A]]="","",SUM(Table2[[#This Row],[M3A]]-Table2[[#This Row],[M3B_h]]))</f>
        <v/>
      </c>
      <c r="M1077" s="49">
        <v>0</v>
      </c>
      <c r="N1077" s="64">
        <f>IF(Table2[[#This Row],[M4A]]="","",SUM(Table2[[#This Row],[M4A]]-Table2[[#This Row],[M4B_h]]))</f>
        <v>-1</v>
      </c>
      <c r="O1077" s="15"/>
      <c r="P1077" s="15" t="str">
        <f>IF(Table2[[#This Row],[M5A]]="","",SUM(Table2[[#This Row],[M5A]]-Table2[[#This Row],[M5B_h]]))</f>
        <v/>
      </c>
      <c r="Q1077" s="15">
        <f>SUM(Table2[[#This Row],[AWAL]],Table2[[#This Row],[M1B]])</f>
        <v>1</v>
      </c>
      <c r="R1077" s="15">
        <f>SUM(Table2[[#This Row],[M2B]],Table2[[#This Row],[M2B_h]])</f>
        <v>1</v>
      </c>
      <c r="S1077" s="15">
        <f>SUM(Table2[[#This Row],[M3B]],Table2[[#This Row],[M3B_h]])</f>
        <v>1</v>
      </c>
      <c r="T1077" s="15">
        <f>SUM(Table2[[#This Row],[M4B]],Table2[[#This Row],[M4B_h]])</f>
        <v>0</v>
      </c>
    </row>
    <row r="1078" spans="1:20">
      <c r="A1078" s="14">
        <f>IF(Table2[[#This Row],[TT]]&lt;1,"",COUNT($A$2:$A1077)+1)</f>
        <v>851</v>
      </c>
      <c r="B1078" s="14" t="str">
        <f>LOWER(SUBSTITUTE(SUBSTITUTE(SUBSTITUTE(SUBSTITUTE(SUBSTITUTE(SUBSTITUTE(SUBSTITUTE(SUBSTITUTE(Table2[[#This Row],[NAMA BARANG]]," ",""),"""",""),"-",""),"/",""),"(",""),")",""),"&amp;",""),",",""))</f>
        <v>garisanbesi100cmtf</v>
      </c>
      <c r="C1078" s="17" t="s">
        <v>3008</v>
      </c>
      <c r="D1078" s="19">
        <v>1</v>
      </c>
      <c r="E1078" s="29" t="s">
        <v>2506</v>
      </c>
      <c r="F1078" s="80">
        <f>IF(Table2[[#This Row],[M5B]]="",Table2[[#This Row],[M5B_h]],SUM(Table2[[#This Row],[M5B_h]],Table2[[#This Row],[M5B]]))</f>
        <v>1</v>
      </c>
      <c r="H1078" s="15" t="str">
        <f>IF(Table2[[#This Row],[M1A]]="","",Table2[[#This Row],[M1A]]-Table2[[#This Row],[AWAL]])</f>
        <v/>
      </c>
      <c r="J1078" s="15" t="str">
        <f>IF(Table2[[#This Row],[M2A]]="","",SUM(Table2[[#This Row],[M2A]]-Table2[[#This Row],[M2B_h]]))</f>
        <v/>
      </c>
      <c r="L1078" s="15" t="str">
        <f>IF(Table2[[#This Row],[M3A]]="","",SUM(Table2[[#This Row],[M3A]]-Table2[[#This Row],[M3B_h]]))</f>
        <v/>
      </c>
      <c r="N1078" s="15" t="str">
        <f>IF(Table2[[#This Row],[M4A]]="","",SUM(Table2[[#This Row],[M4A]]-Table2[[#This Row],[M4B_h]]))</f>
        <v/>
      </c>
      <c r="O1078" s="15"/>
      <c r="P1078" s="15" t="str">
        <f>IF(Table2[[#This Row],[M5A]]="","",SUM(Table2[[#This Row],[M5A]]-Table2[[#This Row],[M5B_h]]))</f>
        <v/>
      </c>
      <c r="Q1078" s="15">
        <f>SUM(Table2[[#This Row],[AWAL]],Table2[[#This Row],[M1B]])</f>
        <v>1</v>
      </c>
      <c r="R1078" s="15">
        <f>SUM(Table2[[#This Row],[M2B]],Table2[[#This Row],[M2B_h]])</f>
        <v>1</v>
      </c>
      <c r="S1078" s="15">
        <f>SUM(Table2[[#This Row],[M3B]],Table2[[#This Row],[M3B_h]])</f>
        <v>1</v>
      </c>
      <c r="T1078" s="15">
        <f>SUM(Table2[[#This Row],[M4B]],Table2[[#This Row],[M4B_h]])</f>
        <v>1</v>
      </c>
    </row>
    <row r="1079" spans="1:20">
      <c r="A1079" s="46">
        <f>IF(Table2[[#This Row],[TT]]&lt;1,"",COUNT($A$2:$A1078)+1)</f>
        <v>852</v>
      </c>
      <c r="B1079" s="46" t="str">
        <f>LOWER(SUBSTITUTE(SUBSTITUTE(SUBSTITUTE(SUBSTITUTE(SUBSTITUTE(SUBSTITUTE(SUBSTITUTE(SUBSTITUTE(Table2[[#This Row],[NAMA BARANG]]," ",""),"""",""),"-",""),"/",""),"(",""),")",""),"&amp;",""),",",""))</f>
        <v>garisanbesi30yoeker5030</v>
      </c>
      <c r="C1079" s="17" t="s">
        <v>3154</v>
      </c>
      <c r="D1079" s="48">
        <v>29</v>
      </c>
      <c r="E1079" s="63" t="s">
        <v>2706</v>
      </c>
      <c r="F1079" s="82">
        <f>IF(Table2[[#This Row],[M5B]]="",Table2[[#This Row],[M5B_h]],SUM(Table2[[#This Row],[M5B_h]],Table2[[#This Row],[M5B]]))</f>
        <v>19</v>
      </c>
      <c r="G1079" s="49">
        <v>23</v>
      </c>
      <c r="H1079" s="64">
        <f>IF(Table2[[#This Row],[M1A]]="","",Table2[[#This Row],[M1A]]-Table2[[#This Row],[AWAL]])</f>
        <v>-6</v>
      </c>
      <c r="I1079" s="49">
        <v>22</v>
      </c>
      <c r="J1079" s="64">
        <f>IF(Table2[[#This Row],[M2A]]="","",SUM(Table2[[#This Row],[M2A]]-Table2[[#This Row],[M2B_h]]))</f>
        <v>-1</v>
      </c>
      <c r="K1079" s="49"/>
      <c r="L1079" s="64" t="str">
        <f>IF(Table2[[#This Row],[M3A]]="","",SUM(Table2[[#This Row],[M3A]]-Table2[[#This Row],[M3B_h]]))</f>
        <v/>
      </c>
      <c r="M1079" s="49">
        <v>19</v>
      </c>
      <c r="N1079" s="64">
        <f>IF(Table2[[#This Row],[M4A]]="","",SUM(Table2[[#This Row],[M4A]]-Table2[[#This Row],[M4B_h]]))</f>
        <v>-3</v>
      </c>
      <c r="O1079" s="15"/>
      <c r="P1079" s="15" t="str">
        <f>IF(Table2[[#This Row],[M5A]]="","",SUM(Table2[[#This Row],[M5A]]-Table2[[#This Row],[M5B_h]]))</f>
        <v/>
      </c>
      <c r="Q1079" s="15">
        <f>SUM(Table2[[#This Row],[AWAL]],Table2[[#This Row],[M1B]])</f>
        <v>23</v>
      </c>
      <c r="R1079" s="15">
        <f>SUM(Table2[[#This Row],[M2B]],Table2[[#This Row],[M2B_h]])</f>
        <v>22</v>
      </c>
      <c r="S1079" s="15">
        <f>SUM(Table2[[#This Row],[M3B]],Table2[[#This Row],[M3B_h]])</f>
        <v>22</v>
      </c>
      <c r="T1079" s="15">
        <f>SUM(Table2[[#This Row],[M4B]],Table2[[#This Row],[M4B_h]])</f>
        <v>19</v>
      </c>
    </row>
    <row r="1080" spans="1:20">
      <c r="A1080" s="22">
        <f>IF(Table2[[#This Row],[TT]]&lt;1,"",COUNT($A$2:$A1079)+1)</f>
        <v>853</v>
      </c>
      <c r="B1080" s="22" t="str">
        <f>LOWER(SUBSTITUTE(SUBSTITUTE(SUBSTITUTE(SUBSTITUTE(SUBSTITUTE(SUBSTITUTE(SUBSTITUTE(SUBSTITUTE(Table2[[#This Row],[NAMA BARANG]]," ",""),"""",""),"-",""),"/",""),"(",""),")",""),"&amp;",""),",",""))</f>
        <v>garisanbt15cm</v>
      </c>
      <c r="C1080" s="34" t="s">
        <v>2722</v>
      </c>
      <c r="E1080" s="66" t="s">
        <v>2696</v>
      </c>
      <c r="F1080" s="86">
        <f>IF(Table2[[#This Row],[M5B]]="",Table2[[#This Row],[M5B_h]],SUM(Table2[[#This Row],[M5B_h]],Table2[[#This Row],[M5B]]))</f>
        <v>5</v>
      </c>
      <c r="G1080" s="23"/>
      <c r="H1080" s="24" t="str">
        <f>IF(Table2[[#This Row],[M1A]]="","",Table2[[#This Row],[M1A]]-Table2[[#This Row],[AWAL]])</f>
        <v/>
      </c>
      <c r="I1080" s="23">
        <v>5</v>
      </c>
      <c r="J1080" s="24">
        <f>IF(Table2[[#This Row],[M2A]]="","",SUM(Table2[[#This Row],[M2A]]-Table2[[#This Row],[M2B_h]]))</f>
        <v>5</v>
      </c>
      <c r="K1080" s="23"/>
      <c r="L1080" s="24" t="str">
        <f>IF(Table2[[#This Row],[M3A]]="","",SUM(Table2[[#This Row],[M3A]]-Table2[[#This Row],[M3B_h]]))</f>
        <v/>
      </c>
      <c r="M1080" s="23"/>
      <c r="N1080" s="24" t="str">
        <f>IF(Table2[[#This Row],[M4A]]="","",SUM(Table2[[#This Row],[M4A]]-Table2[[#This Row],[M4B_h]]))</f>
        <v/>
      </c>
      <c r="O1080" s="15"/>
      <c r="P1080" s="15" t="str">
        <f>IF(Table2[[#This Row],[M5A]]="","",SUM(Table2[[#This Row],[M5A]]-Table2[[#This Row],[M5B_h]]))</f>
        <v/>
      </c>
      <c r="Q1080" s="15">
        <f>SUM(Table2[[#This Row],[AWAL]],Table2[[#This Row],[M1B]])</f>
        <v>0</v>
      </c>
      <c r="R1080" s="15">
        <f>SUM(Table2[[#This Row],[M2B]],Table2[[#This Row],[M2B_h]])</f>
        <v>5</v>
      </c>
      <c r="S1080" s="15">
        <f>SUM(Table2[[#This Row],[M3B]],Table2[[#This Row],[M3B_h]])</f>
        <v>5</v>
      </c>
      <c r="T1080" s="15">
        <f>SUM(Table2[[#This Row],[M4B]],Table2[[#This Row],[M4B_h]])</f>
        <v>5</v>
      </c>
    </row>
    <row r="1081" spans="1:20">
      <c r="A1081" s="103">
        <f>IF(Table2[[#This Row],[TT]]&lt;1,"",COUNT($A$2:$A1080)+1)</f>
        <v>854</v>
      </c>
      <c r="B1081" s="96" t="str">
        <f>LOWER(SUBSTITUTE(SUBSTITUTE(SUBSTITUTE(SUBSTITUTE(SUBSTITUTE(SUBSTITUTE(SUBSTITUTE(SUBSTITUTE(Table2[[#This Row],[NAMA BARANG]]," ",""),"""",""),"-",""),"/",""),"(",""),")",""),"&amp;",""),",",""))</f>
        <v>garisanbt180'12cm</v>
      </c>
      <c r="C1081" s="97" t="s">
        <v>4311</v>
      </c>
      <c r="D1081" s="98"/>
      <c r="E1081" s="99" t="s">
        <v>2725</v>
      </c>
      <c r="F1081" s="100">
        <f>IF(Table2[[#This Row],[M5B]]="",Table2[[#This Row],[M5B_h]],SUM(Table2[[#This Row],[M5B_h]],Table2[[#This Row],[M5B]]))</f>
        <v>1</v>
      </c>
      <c r="G1081" s="101"/>
      <c r="H1081" s="102" t="str">
        <f>IF(Table2[[#This Row],[M1A]]="","",Table2[[#This Row],[M1A]]-Table2[[#This Row],[AWAL]])</f>
        <v/>
      </c>
      <c r="I1081" s="101"/>
      <c r="J1081" s="102" t="str">
        <f>IF(Table2[[#This Row],[M2A]]="","",SUM(Table2[[#This Row],[M2A]]-Table2[[#This Row],[M2B_h]]))</f>
        <v/>
      </c>
      <c r="K1081" s="101"/>
      <c r="L1081" s="102" t="str">
        <f>IF(Table2[[#This Row],[M3A]]="","",SUM(Table2[[#This Row],[M3A]]-Table2[[#This Row],[M3B_h]]))</f>
        <v/>
      </c>
      <c r="M1081" s="101">
        <v>1</v>
      </c>
      <c r="N1081" s="102">
        <f>IF(Table2[[#This Row],[M4A]]="","",SUM(Table2[[#This Row],[M4A]]-Table2[[#This Row],[M4B_h]]))</f>
        <v>1</v>
      </c>
      <c r="O1081" s="102"/>
      <c r="P1081" s="102" t="str">
        <f>IF(Table2[[#This Row],[M5A]]="","",SUM(Table2[[#This Row],[M5A]]-Table2[[#This Row],[M5B_h]]))</f>
        <v/>
      </c>
      <c r="Q1081" s="102">
        <f>SUM(Table2[[#This Row],[AWAL]],Table2[[#This Row],[M1B]])</f>
        <v>0</v>
      </c>
      <c r="R1081" s="102">
        <f>SUM(Table2[[#This Row],[M2B]],Table2[[#This Row],[M2B_h]])</f>
        <v>0</v>
      </c>
      <c r="S1081" s="102">
        <f>SUM(Table2[[#This Row],[M3B]],Table2[[#This Row],[M3B_h]])</f>
        <v>0</v>
      </c>
      <c r="T1081" s="102">
        <f>SUM(Table2[[#This Row],[M4B]],Table2[[#This Row],[M4B_h]])</f>
        <v>1</v>
      </c>
    </row>
    <row r="1082" spans="1:20">
      <c r="A1082" s="22" t="str">
        <f>IF(Table2[[#This Row],[TT]]&lt;1,"",COUNT($A$2:$A1081)+1)</f>
        <v/>
      </c>
      <c r="B1082" s="22" t="str">
        <f>LOWER(SUBSTITUTE(SUBSTITUTE(SUBSTITUTE(SUBSTITUTE(SUBSTITUTE(SUBSTITUTE(SUBSTITUTE(SUBSTITUTE(Table2[[#This Row],[NAMA BARANG]]," ",""),"""",""),"-",""),"/",""),"(",""),")",""),"&amp;",""),",",""))</f>
        <v>garisanbt20cm</v>
      </c>
      <c r="C1082" s="34" t="s">
        <v>2801</v>
      </c>
      <c r="E1082" s="66" t="s">
        <v>2802</v>
      </c>
      <c r="F1082" s="86">
        <f>IF(Table2[[#This Row],[M5B]]="",Table2[[#This Row],[M5B_h]],SUM(Table2[[#This Row],[M5B_h]],Table2[[#This Row],[M5B]]))</f>
        <v>0</v>
      </c>
      <c r="G1082" s="23"/>
      <c r="H1082" s="24" t="str">
        <f>IF(Table2[[#This Row],[M1A]]="","",Table2[[#This Row],[M1A]]-Table2[[#This Row],[AWAL]])</f>
        <v/>
      </c>
      <c r="I1082" s="23"/>
      <c r="J1082" s="24" t="str">
        <f>IF(Table2[[#This Row],[M2A]]="","",SUM(Table2[[#This Row],[M2A]]-Table2[[#This Row],[M2B_h]]))</f>
        <v/>
      </c>
      <c r="K1082" s="23"/>
      <c r="L1082" s="24" t="str">
        <f>IF(Table2[[#This Row],[M3A]]="","",SUM(Table2[[#This Row],[M3A]]-Table2[[#This Row],[M3B_h]]))</f>
        <v/>
      </c>
      <c r="M1082" s="23"/>
      <c r="N1082" s="24" t="str">
        <f>IF(Table2[[#This Row],[M4A]]="","",SUM(Table2[[#This Row],[M4A]]-Table2[[#This Row],[M4B_h]]))</f>
        <v/>
      </c>
      <c r="O1082" s="15"/>
      <c r="P1082" s="15" t="str">
        <f>IF(Table2[[#This Row],[M5A]]="","",SUM(Table2[[#This Row],[M5A]]-Table2[[#This Row],[M5B_h]]))</f>
        <v/>
      </c>
      <c r="Q1082" s="15">
        <f>SUM(Table2[[#This Row],[AWAL]],Table2[[#This Row],[M1B]])</f>
        <v>0</v>
      </c>
      <c r="R1082" s="15">
        <f>SUM(Table2[[#This Row],[M2B]],Table2[[#This Row],[M2B_h]])</f>
        <v>0</v>
      </c>
      <c r="S1082" s="15">
        <f>SUM(Table2[[#This Row],[M3B]],Table2[[#This Row],[M3B_h]])</f>
        <v>0</v>
      </c>
      <c r="T1082" s="15">
        <f>SUM(Table2[[#This Row],[M4B]],Table2[[#This Row],[M4B_h]])</f>
        <v>0</v>
      </c>
    </row>
    <row r="1083" spans="1:20">
      <c r="A1083" s="31" t="str">
        <f>IF(Table2[[#This Row],[TT]]&lt;1,"",COUNT($A$2:$A1082)+1)</f>
        <v/>
      </c>
      <c r="B1083" s="31" t="str">
        <f>LOWER(SUBSTITUTE(SUBSTITUTE(SUBSTITUTE(SUBSTITUTE(SUBSTITUTE(SUBSTITUTE(SUBSTITUTE(SUBSTITUTE(Table2[[#This Row],[NAMA BARANG]]," ",""),"""",""),"-",""),"/",""),"(",""),")",""),"&amp;",""),",",""))</f>
        <v>garisanbt30</v>
      </c>
      <c r="C1083" s="33" t="s">
        <v>2885</v>
      </c>
      <c r="E1083" s="35" t="s">
        <v>2802</v>
      </c>
      <c r="F1083" s="84">
        <f>IF(Table2[[#This Row],[M5B]]="",Table2[[#This Row],[M5B_h]],SUM(Table2[[#This Row],[M5B_h]],Table2[[#This Row],[M5B]]))</f>
        <v>0</v>
      </c>
      <c r="G1083" s="32"/>
      <c r="H1083" s="36" t="str">
        <f>IF(Table2[[#This Row],[M1A]]="","",Table2[[#This Row],[M1A]]-Table2[[#This Row],[AWAL]])</f>
        <v/>
      </c>
      <c r="I1083" s="32"/>
      <c r="J1083" s="36" t="str">
        <f>IF(Table2[[#This Row],[M2A]]="","",SUM(Table2[[#This Row],[M2A]]-Table2[[#This Row],[M2B_h]]))</f>
        <v/>
      </c>
      <c r="K1083" s="32"/>
      <c r="L1083" s="36" t="str">
        <f>IF(Table2[[#This Row],[M3A]]="","",SUM(Table2[[#This Row],[M3A]]-Table2[[#This Row],[M3B_h]]))</f>
        <v/>
      </c>
      <c r="M1083" s="32"/>
      <c r="N1083" s="36" t="str">
        <f>IF(Table2[[#This Row],[M4A]]="","",SUM(Table2[[#This Row],[M4A]]-Table2[[#This Row],[M4B_h]]))</f>
        <v/>
      </c>
      <c r="O1083" s="15"/>
      <c r="P1083" s="15" t="str">
        <f>IF(Table2[[#This Row],[M5A]]="","",SUM(Table2[[#This Row],[M5A]]-Table2[[#This Row],[M5B_h]]))</f>
        <v/>
      </c>
      <c r="Q1083" s="15">
        <f>SUM(Table2[[#This Row],[AWAL]],Table2[[#This Row],[M1B]])</f>
        <v>0</v>
      </c>
      <c r="R1083" s="15">
        <f>SUM(Table2[[#This Row],[M2B]],Table2[[#This Row],[M2B_h]])</f>
        <v>0</v>
      </c>
      <c r="S1083" s="15">
        <f>SUM(Table2[[#This Row],[M3B]],Table2[[#This Row],[M3B_h]])</f>
        <v>0</v>
      </c>
      <c r="T1083" s="15">
        <f>SUM(Table2[[#This Row],[M4B]],Table2[[#This Row],[M4B_h]])</f>
        <v>0</v>
      </c>
    </row>
    <row r="1084" spans="1:20">
      <c r="A1084" s="12">
        <f>IF(Table2[[#This Row],[TT]]&lt;1,"",COUNT($A$2:$A1083)+1)</f>
        <v>855</v>
      </c>
      <c r="B1084" s="12" t="str">
        <f>LOWER(SUBSTITUTE(SUBSTITUTE(SUBSTITUTE(SUBSTITUTE(SUBSTITUTE(SUBSTITUTE(SUBSTITUTE(SUBSTITUTE(Table2[[#This Row],[NAMA BARANG]]," ",""),"""",""),"-",""),"/",""),"(",""),")",""),"&amp;",""),",",""))</f>
        <v>garisanbt840</v>
      </c>
      <c r="C1084" s="18" t="s">
        <v>2447</v>
      </c>
      <c r="D1084" s="19">
        <v>1</v>
      </c>
      <c r="E1084" s="19" t="s">
        <v>2484</v>
      </c>
      <c r="F1084" s="80">
        <f>IF(Table2[[#This Row],[M5B]]="",Table2[[#This Row],[M5B_h]],SUM(Table2[[#This Row],[M5B_h]],Table2[[#This Row],[M5B]]))</f>
        <v>1</v>
      </c>
      <c r="H1084" s="13" t="str">
        <f>IF(Table2[[#This Row],[M1A]]="","",Table2[[#This Row],[M1A]]-Table2[[#This Row],[AWAL]])</f>
        <v/>
      </c>
      <c r="J1084" s="13" t="str">
        <f>IF(Table2[[#This Row],[M2A]]="","",SUM(Table2[[#This Row],[M2A]]-Table2[[#This Row],[M2B_h]]))</f>
        <v/>
      </c>
      <c r="L1084" s="13" t="str">
        <f>IF(Table2[[#This Row],[M3A]]="","",SUM(Table2[[#This Row],[M3A]]-Table2[[#This Row],[M3B_h]]))</f>
        <v/>
      </c>
      <c r="N1084" s="13" t="str">
        <f>IF(Table2[[#This Row],[M4A]]="","",SUM(Table2[[#This Row],[M4A]]-Table2[[#This Row],[M4B_h]]))</f>
        <v/>
      </c>
      <c r="O1084" s="15"/>
      <c r="P1084" s="15" t="str">
        <f>IF(Table2[[#This Row],[M5A]]="","",SUM(Table2[[#This Row],[M5A]]-Table2[[#This Row],[M5B_h]]))</f>
        <v/>
      </c>
      <c r="Q1084" s="15">
        <f>SUM(Table2[[#This Row],[AWAL]],Table2[[#This Row],[M1B]])</f>
        <v>1</v>
      </c>
      <c r="R1084" s="15">
        <f>SUM(Table2[[#This Row],[M2B]],Table2[[#This Row],[M2B_h]])</f>
        <v>1</v>
      </c>
      <c r="S1084" s="15">
        <f>SUM(Table2[[#This Row],[M3B]],Table2[[#This Row],[M3B_h]])</f>
        <v>1</v>
      </c>
      <c r="T1084" s="15">
        <f>SUM(Table2[[#This Row],[M4B]],Table2[[#This Row],[M4B_h]])</f>
        <v>1</v>
      </c>
    </row>
    <row r="1085" spans="1:20">
      <c r="A1085" s="12" t="str">
        <f>IF(Table2[[#This Row],[TT]]&lt;1,"",COUNT($A$2:$A1084)+1)</f>
        <v/>
      </c>
      <c r="B1085" s="12" t="str">
        <f>LOWER(SUBSTITUTE(SUBSTITUTE(SUBSTITUTE(SUBSTITUTE(SUBSTITUTE(SUBSTITUTE(SUBSTITUTE(SUBSTITUTE(Table2[[#This Row],[NAMA BARANG]]," ",""),"""",""),"-",""),"/",""),"(",""),")",""),"&amp;",""),",",""))</f>
        <v>garisanbtno15δ</v>
      </c>
      <c r="C1085" s="18" t="s">
        <v>1017</v>
      </c>
      <c r="D1085" s="19"/>
      <c r="E1085" s="19" t="s">
        <v>109</v>
      </c>
      <c r="F1085" s="80">
        <f>IF(Table2[[#This Row],[M5B]]="",Table2[[#This Row],[M5B_h]],SUM(Table2[[#This Row],[M5B_h]],Table2[[#This Row],[M5B]]))</f>
        <v>0</v>
      </c>
      <c r="H1085" s="13" t="str">
        <f>IF(Table2[[#This Row],[M1A]]="","",Table2[[#This Row],[M1A]]-Table2[[#This Row],[AWAL]])</f>
        <v/>
      </c>
      <c r="J1085" s="13" t="str">
        <f>IF(Table2[[#This Row],[M2A]]="","",SUM(Table2[[#This Row],[M2A]]-Table2[[#This Row],[M2B_h]]))</f>
        <v/>
      </c>
      <c r="L1085" s="13" t="str">
        <f>IF(Table2[[#This Row],[M3A]]="","",SUM(Table2[[#This Row],[M3A]]-Table2[[#This Row],[M3B_h]]))</f>
        <v/>
      </c>
      <c r="N1085" s="13" t="str">
        <f>IF(Table2[[#This Row],[M4A]]="","",SUM(Table2[[#This Row],[M4A]]-Table2[[#This Row],[M4B_h]]))</f>
        <v/>
      </c>
      <c r="O1085" s="15"/>
      <c r="P1085" s="15" t="str">
        <f>IF(Table2[[#This Row],[M5A]]="","",SUM(Table2[[#This Row],[M5A]]-Table2[[#This Row],[M5B_h]]))</f>
        <v/>
      </c>
      <c r="Q1085" s="15">
        <f>SUM(Table2[[#This Row],[AWAL]],Table2[[#This Row],[M1B]])</f>
        <v>0</v>
      </c>
      <c r="R1085" s="15">
        <f>SUM(Table2[[#This Row],[M2B]],Table2[[#This Row],[M2B_h]])</f>
        <v>0</v>
      </c>
      <c r="S1085" s="15">
        <f>SUM(Table2[[#This Row],[M3B]],Table2[[#This Row],[M3B_h]])</f>
        <v>0</v>
      </c>
      <c r="T1085" s="15">
        <f>SUM(Table2[[#This Row],[M4B]],Table2[[#This Row],[M4B_h]])</f>
        <v>0</v>
      </c>
    </row>
    <row r="1086" spans="1:20">
      <c r="A1086" s="12" t="str">
        <f>IF(Table2[[#This Row],[TT]]&lt;1,"",COUNT($A$2:$A1085)+1)</f>
        <v/>
      </c>
      <c r="B1086" s="12" t="str">
        <f>LOWER(SUBSTITUTE(SUBSTITUTE(SUBSTITUTE(SUBSTITUTE(SUBSTITUTE(SUBSTITUTE(SUBSTITUTE(SUBSTITUTE(Table2[[#This Row],[NAMA BARANG]]," ",""),"""",""),"-",""),"/",""),"(",""),")",""),"&amp;",""),",",""))</f>
        <v>garisanbtno.10</v>
      </c>
      <c r="C1086" s="18" t="s">
        <v>2463</v>
      </c>
      <c r="D1086" s="19"/>
      <c r="E1086" s="19" t="s">
        <v>2697</v>
      </c>
      <c r="F1086" s="80">
        <f>IF(Table2[[#This Row],[M5B]]="",Table2[[#This Row],[M5B_h]],SUM(Table2[[#This Row],[M5B_h]],Table2[[#This Row],[M5B]]))</f>
        <v>0</v>
      </c>
      <c r="H1086" s="13" t="str">
        <f>IF(Table2[[#This Row],[M1A]]="","",Table2[[#This Row],[M1A]]-Table2[[#This Row],[AWAL]])</f>
        <v/>
      </c>
      <c r="J1086" s="13" t="str">
        <f>IF(Table2[[#This Row],[M2A]]="","",SUM(Table2[[#This Row],[M2A]]-Table2[[#This Row],[M2B_h]]))</f>
        <v/>
      </c>
      <c r="L1086" s="13" t="str">
        <f>IF(Table2[[#This Row],[M3A]]="","",SUM(Table2[[#This Row],[M3A]]-Table2[[#This Row],[M3B_h]]))</f>
        <v/>
      </c>
      <c r="N1086" s="13" t="str">
        <f>IF(Table2[[#This Row],[M4A]]="","",SUM(Table2[[#This Row],[M4A]]-Table2[[#This Row],[M4B_h]]))</f>
        <v/>
      </c>
      <c r="O1086" s="15"/>
      <c r="P1086" s="15" t="str">
        <f>IF(Table2[[#This Row],[M5A]]="","",SUM(Table2[[#This Row],[M5A]]-Table2[[#This Row],[M5B_h]]))</f>
        <v/>
      </c>
      <c r="Q1086" s="15">
        <f>SUM(Table2[[#This Row],[AWAL]],Table2[[#This Row],[M1B]])</f>
        <v>0</v>
      </c>
      <c r="R1086" s="15">
        <f>SUM(Table2[[#This Row],[M2B]],Table2[[#This Row],[M2B_h]])</f>
        <v>0</v>
      </c>
      <c r="S1086" s="15">
        <f>SUM(Table2[[#This Row],[M3B]],Table2[[#This Row],[M3B_h]])</f>
        <v>0</v>
      </c>
      <c r="T1086" s="15">
        <f>SUM(Table2[[#This Row],[M4B]],Table2[[#This Row],[M4B_h]])</f>
        <v>0</v>
      </c>
    </row>
    <row r="1087" spans="1:20">
      <c r="A1087" s="12" t="str">
        <f>IF(Table2[[#This Row],[TT]]&lt;1,"",COUNT($A$2:$A1086)+1)</f>
        <v/>
      </c>
      <c r="B1087" s="12" t="str">
        <f>LOWER(SUBSTITUTE(SUBSTITUTE(SUBSTITUTE(SUBSTITUTE(SUBSTITUTE(SUBSTITUTE(SUBSTITUTE(SUBSTITUTE(Table2[[#This Row],[NAMA BARANG]]," ",""),"""",""),"-",""),"/",""),"(",""),")",""),"&amp;",""),",",""))</f>
        <v>garisanbtno.12</v>
      </c>
      <c r="C1087" s="18" t="s">
        <v>2654</v>
      </c>
      <c r="D1087" s="19"/>
      <c r="E1087" s="19" t="s">
        <v>2697</v>
      </c>
      <c r="F1087" s="80">
        <f>IF(Table2[[#This Row],[M5B]]="",Table2[[#This Row],[M5B_h]],SUM(Table2[[#This Row],[M5B_h]],Table2[[#This Row],[M5B]]))</f>
        <v>0</v>
      </c>
      <c r="H1087" s="13" t="str">
        <f>IF(Table2[[#This Row],[M1A]]="","",Table2[[#This Row],[M1A]]-Table2[[#This Row],[AWAL]])</f>
        <v/>
      </c>
      <c r="J1087" s="13" t="str">
        <f>IF(Table2[[#This Row],[M2A]]="","",SUM(Table2[[#This Row],[M2A]]-Table2[[#This Row],[M2B_h]]))</f>
        <v/>
      </c>
      <c r="L1087" s="13" t="str">
        <f>IF(Table2[[#This Row],[M3A]]="","",SUM(Table2[[#This Row],[M3A]]-Table2[[#This Row],[M3B_h]]))</f>
        <v/>
      </c>
      <c r="N1087" s="13" t="str">
        <f>IF(Table2[[#This Row],[M4A]]="","",SUM(Table2[[#This Row],[M4A]]-Table2[[#This Row],[M4B_h]]))</f>
        <v/>
      </c>
      <c r="O1087" s="15"/>
      <c r="P1087" s="15" t="str">
        <f>IF(Table2[[#This Row],[M5A]]="","",SUM(Table2[[#This Row],[M5A]]-Table2[[#This Row],[M5B_h]]))</f>
        <v/>
      </c>
      <c r="Q1087" s="15">
        <f>SUM(Table2[[#This Row],[AWAL]],Table2[[#This Row],[M1B]])</f>
        <v>0</v>
      </c>
      <c r="R1087" s="15">
        <f>SUM(Table2[[#This Row],[M2B]],Table2[[#This Row],[M2B_h]])</f>
        <v>0</v>
      </c>
      <c r="S1087" s="15">
        <f>SUM(Table2[[#This Row],[M3B]],Table2[[#This Row],[M3B_h]])</f>
        <v>0</v>
      </c>
      <c r="T1087" s="15">
        <f>SUM(Table2[[#This Row],[M4B]],Table2[[#This Row],[M4B_h]])</f>
        <v>0</v>
      </c>
    </row>
    <row r="1088" spans="1:20">
      <c r="A1088" s="12" t="str">
        <f>IF(Table2[[#This Row],[TT]]&lt;1,"",COUNT($A$2:$A1087)+1)</f>
        <v/>
      </c>
      <c r="B1088" s="12" t="str">
        <f>LOWER(SUBSTITUTE(SUBSTITUTE(SUBSTITUTE(SUBSTITUTE(SUBSTITUTE(SUBSTITUTE(SUBSTITUTE(SUBSTITUTE(Table2[[#This Row],[NAMA BARANG]]," ",""),"""",""),"-",""),"/",""),"(",""),")",""),"&amp;",""),",",""))</f>
        <v>garisanbtno.8</v>
      </c>
      <c r="C1088" s="18" t="s">
        <v>2462</v>
      </c>
      <c r="D1088" s="19"/>
      <c r="E1088" s="19" t="s">
        <v>2697</v>
      </c>
      <c r="F1088" s="80">
        <f>IF(Table2[[#This Row],[M5B]]="",Table2[[#This Row],[M5B_h]],SUM(Table2[[#This Row],[M5B_h]],Table2[[#This Row],[M5B]]))</f>
        <v>0</v>
      </c>
      <c r="H1088" s="13" t="str">
        <f>IF(Table2[[#This Row],[M1A]]="","",Table2[[#This Row],[M1A]]-Table2[[#This Row],[AWAL]])</f>
        <v/>
      </c>
      <c r="J1088" s="13" t="str">
        <f>IF(Table2[[#This Row],[M2A]]="","",SUM(Table2[[#This Row],[M2A]]-Table2[[#This Row],[M2B_h]]))</f>
        <v/>
      </c>
      <c r="L1088" s="13" t="str">
        <f>IF(Table2[[#This Row],[M3A]]="","",SUM(Table2[[#This Row],[M3A]]-Table2[[#This Row],[M3B_h]]))</f>
        <v/>
      </c>
      <c r="N1088" s="13" t="str">
        <f>IF(Table2[[#This Row],[M4A]]="","",SUM(Table2[[#This Row],[M4A]]-Table2[[#This Row],[M4B_h]]))</f>
        <v/>
      </c>
      <c r="O1088" s="15"/>
      <c r="P1088" s="15" t="str">
        <f>IF(Table2[[#This Row],[M5A]]="","",SUM(Table2[[#This Row],[M5A]]-Table2[[#This Row],[M5B_h]]))</f>
        <v/>
      </c>
      <c r="Q1088" s="15">
        <f>SUM(Table2[[#This Row],[AWAL]],Table2[[#This Row],[M1B]])</f>
        <v>0</v>
      </c>
      <c r="R1088" s="15">
        <f>SUM(Table2[[#This Row],[M2B]],Table2[[#This Row],[M2B_h]])</f>
        <v>0</v>
      </c>
      <c r="S1088" s="15">
        <f>SUM(Table2[[#This Row],[M3B]],Table2[[#This Row],[M3B_h]])</f>
        <v>0</v>
      </c>
      <c r="T1088" s="15">
        <f>SUM(Table2[[#This Row],[M4B]],Table2[[#This Row],[M4B_h]])</f>
        <v>0</v>
      </c>
    </row>
    <row r="1089" spans="1:20">
      <c r="A1089" s="31" t="str">
        <f>IF(Table2[[#This Row],[TT]]&lt;1,"",COUNT($A$2:$A1088)+1)</f>
        <v/>
      </c>
      <c r="B1089" s="31" t="str">
        <f>LOWER(SUBSTITUTE(SUBSTITUTE(SUBSTITUTE(SUBSTITUTE(SUBSTITUTE(SUBSTITUTE(SUBSTITUTE(SUBSTITUTE(Table2[[#This Row],[NAMA BARANG]]," ",""),"""",""),"-",""),"/",""),"(",""),")",""),"&amp;",""),",",""))</f>
        <v>garisanbusur3.12mikaetj</v>
      </c>
      <c r="C1089" s="33" t="s">
        <v>2840</v>
      </c>
      <c r="E1089" s="35" t="s">
        <v>2841</v>
      </c>
      <c r="F1089" s="84">
        <f>IF(Table2[[#This Row],[M5B]]="",Table2[[#This Row],[M5B_h]],SUM(Table2[[#This Row],[M5B_h]],Table2[[#This Row],[M5B]]))</f>
        <v>0</v>
      </c>
      <c r="G1089" s="32"/>
      <c r="H1089" s="36" t="str">
        <f>IF(Table2[[#This Row],[M1A]]="","",Table2[[#This Row],[M1A]]-Table2[[#This Row],[AWAL]])</f>
        <v/>
      </c>
      <c r="I1089" s="32"/>
      <c r="J1089" s="36" t="str">
        <f>IF(Table2[[#This Row],[M2A]]="","",SUM(Table2[[#This Row],[M2A]]-Table2[[#This Row],[M2B_h]]))</f>
        <v/>
      </c>
      <c r="K1089" s="32"/>
      <c r="L1089" s="36" t="str">
        <f>IF(Table2[[#This Row],[M3A]]="","",SUM(Table2[[#This Row],[M3A]]-Table2[[#This Row],[M3B_h]]))</f>
        <v/>
      </c>
      <c r="M1089" s="32"/>
      <c r="N1089" s="36" t="str">
        <f>IF(Table2[[#This Row],[M4A]]="","",SUM(Table2[[#This Row],[M4A]]-Table2[[#This Row],[M4B_h]]))</f>
        <v/>
      </c>
      <c r="O1089" s="15"/>
      <c r="P1089" s="15" t="str">
        <f>IF(Table2[[#This Row],[M5A]]="","",SUM(Table2[[#This Row],[M5A]]-Table2[[#This Row],[M5B_h]]))</f>
        <v/>
      </c>
      <c r="Q1089" s="15">
        <f>SUM(Table2[[#This Row],[AWAL]],Table2[[#This Row],[M1B]])</f>
        <v>0</v>
      </c>
      <c r="R1089" s="15">
        <f>SUM(Table2[[#This Row],[M2B]],Table2[[#This Row],[M2B_h]])</f>
        <v>0</v>
      </c>
      <c r="S1089" s="15">
        <f>SUM(Table2[[#This Row],[M3B]],Table2[[#This Row],[M3B_h]])</f>
        <v>0</v>
      </c>
      <c r="T1089" s="15">
        <f>SUM(Table2[[#This Row],[M4B]],Table2[[#This Row],[M4B_h]])</f>
        <v>0</v>
      </c>
    </row>
    <row r="1090" spans="1:20">
      <c r="A1090" s="31" t="str">
        <f>IF(Table2[[#This Row],[TT]]&lt;1,"",COUNT($A$2:$A1089)+1)</f>
        <v/>
      </c>
      <c r="B1090" s="31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1090" s="33" t="s">
        <v>2839</v>
      </c>
      <c r="D1090" s="29">
        <v>1</v>
      </c>
      <c r="E1090" s="35" t="s">
        <v>2683</v>
      </c>
      <c r="F1090" s="84">
        <f>IF(Table2[[#This Row],[M5B]]="",Table2[[#This Row],[M5B_h]],SUM(Table2[[#This Row],[M5B_h]],Table2[[#This Row],[M5B]]))</f>
        <v>0</v>
      </c>
      <c r="G1090" s="32"/>
      <c r="H1090" s="36" t="str">
        <f>IF(Table2[[#This Row],[M1A]]="","",Table2[[#This Row],[M1A]]-Table2[[#This Row],[AWAL]])</f>
        <v/>
      </c>
      <c r="I1090" s="32"/>
      <c r="J1090" s="36" t="str">
        <f>IF(Table2[[#This Row],[M2A]]="","",SUM(Table2[[#This Row],[M2A]]-Table2[[#This Row],[M2B_h]]))</f>
        <v/>
      </c>
      <c r="K1090" s="32">
        <v>0</v>
      </c>
      <c r="L1090" s="36">
        <f>IF(Table2[[#This Row],[M3A]]="","",SUM(Table2[[#This Row],[M3A]]-Table2[[#This Row],[M3B_h]]))</f>
        <v>-1</v>
      </c>
      <c r="M1090" s="32"/>
      <c r="N1090" s="36" t="str">
        <f>IF(Table2[[#This Row],[M4A]]="","",SUM(Table2[[#This Row],[M4A]]-Table2[[#This Row],[M4B_h]]))</f>
        <v/>
      </c>
      <c r="O1090" s="15"/>
      <c r="P1090" s="15" t="str">
        <f>IF(Table2[[#This Row],[M5A]]="","",SUM(Table2[[#This Row],[M5A]]-Table2[[#This Row],[M5B_h]]))</f>
        <v/>
      </c>
      <c r="Q1090" s="15">
        <f>SUM(Table2[[#This Row],[AWAL]],Table2[[#This Row],[M1B]])</f>
        <v>1</v>
      </c>
      <c r="R1090" s="15">
        <f>SUM(Table2[[#This Row],[M2B]],Table2[[#This Row],[M2B_h]])</f>
        <v>1</v>
      </c>
      <c r="S1090" s="15">
        <f>SUM(Table2[[#This Row],[M3B]],Table2[[#This Row],[M3B_h]])</f>
        <v>0</v>
      </c>
      <c r="T1090" s="15">
        <f>SUM(Table2[[#This Row],[M4B]],Table2[[#This Row],[M4B_h]])</f>
        <v>0</v>
      </c>
    </row>
    <row r="1091" spans="1:20">
      <c r="A1091" s="31" t="str">
        <f>IF(Table2[[#This Row],[TT]]&lt;1,"",COUNT($A$2:$A1090)+1)</f>
        <v/>
      </c>
      <c r="B1091" s="31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1091" s="33" t="s">
        <v>2838</v>
      </c>
      <c r="D1091" s="29">
        <v>2</v>
      </c>
      <c r="E1091" s="35">
        <v>480</v>
      </c>
      <c r="F1091" s="84">
        <f>IF(Table2[[#This Row],[M5B]]="",Table2[[#This Row],[M5B_h]],SUM(Table2[[#This Row],[M5B_h]],Table2[[#This Row],[M5B]]))</f>
        <v>0</v>
      </c>
      <c r="G1091" s="32"/>
      <c r="H1091" s="36" t="str">
        <f>IF(Table2[[#This Row],[M1A]]="","",Table2[[#This Row],[M1A]]-Table2[[#This Row],[AWAL]])</f>
        <v/>
      </c>
      <c r="I1091" s="32"/>
      <c r="J1091" s="36" t="str">
        <f>IF(Table2[[#This Row],[M2A]]="","",SUM(Table2[[#This Row],[M2A]]-Table2[[#This Row],[M2B_h]]))</f>
        <v/>
      </c>
      <c r="K1091" s="32">
        <v>0</v>
      </c>
      <c r="L1091" s="36">
        <f>IF(Table2[[#This Row],[M3A]]="","",SUM(Table2[[#This Row],[M3A]]-Table2[[#This Row],[M3B_h]]))</f>
        <v>-2</v>
      </c>
      <c r="M1091" s="32"/>
      <c r="N1091" s="36" t="str">
        <f>IF(Table2[[#This Row],[M4A]]="","",SUM(Table2[[#This Row],[M4A]]-Table2[[#This Row],[M4B_h]]))</f>
        <v/>
      </c>
      <c r="O1091" s="15"/>
      <c r="P1091" s="15" t="str">
        <f>IF(Table2[[#This Row],[M5A]]="","",SUM(Table2[[#This Row],[M5A]]-Table2[[#This Row],[M5B_h]]))</f>
        <v/>
      </c>
      <c r="Q1091" s="15">
        <f>SUM(Table2[[#This Row],[AWAL]],Table2[[#This Row],[M1B]])</f>
        <v>2</v>
      </c>
      <c r="R1091" s="15">
        <f>SUM(Table2[[#This Row],[M2B]],Table2[[#This Row],[M2B_h]])</f>
        <v>2</v>
      </c>
      <c r="S1091" s="15">
        <f>SUM(Table2[[#This Row],[M3B]],Table2[[#This Row],[M3B_h]])</f>
        <v>0</v>
      </c>
      <c r="T1091" s="15">
        <f>SUM(Table2[[#This Row],[M4B]],Table2[[#This Row],[M4B_h]])</f>
        <v>0</v>
      </c>
    </row>
    <row r="1092" spans="1:20">
      <c r="A1092" s="12">
        <f>IF(Table2[[#This Row],[TT]]&lt;1,"",COUNT($A$2:$A1091)+1)</f>
        <v>856</v>
      </c>
      <c r="B1092" s="12" t="str">
        <f>LOWER(SUBSTITUTE(SUBSTITUTE(SUBSTITUTE(SUBSTITUTE(SUBSTITUTE(SUBSTITUTE(SUBSTITUTE(SUBSTITUTE(Table2[[#This Row],[NAMA BARANG]]," ",""),"""",""),"-",""),"/",""),"(",""),")",""),"&amp;",""),",",""))</f>
        <v>garisanfj201115cmsablon4pc24</v>
      </c>
      <c r="C1092" s="18" t="s">
        <v>1018</v>
      </c>
      <c r="D1092" s="19">
        <v>1</v>
      </c>
      <c r="E1092" s="19" t="s">
        <v>248</v>
      </c>
      <c r="F1092" s="80">
        <f>IF(Table2[[#This Row],[M5B]]="",Table2[[#This Row],[M5B_h]],SUM(Table2[[#This Row],[M5B_h]],Table2[[#This Row],[M5B]]))</f>
        <v>1</v>
      </c>
      <c r="H1092" s="13" t="str">
        <f>IF(Table2[[#This Row],[M1A]]="","",Table2[[#This Row],[M1A]]-Table2[[#This Row],[AWAL]])</f>
        <v/>
      </c>
      <c r="J1092" s="13" t="str">
        <f>IF(Table2[[#This Row],[M2A]]="","",SUM(Table2[[#This Row],[M2A]]-Table2[[#This Row],[M2B_h]]))</f>
        <v/>
      </c>
      <c r="L1092" s="13" t="str">
        <f>IF(Table2[[#This Row],[M3A]]="","",SUM(Table2[[#This Row],[M3A]]-Table2[[#This Row],[M3B_h]]))</f>
        <v/>
      </c>
      <c r="N1092" s="13" t="str">
        <f>IF(Table2[[#This Row],[M4A]]="","",SUM(Table2[[#This Row],[M4A]]-Table2[[#This Row],[M4B_h]]))</f>
        <v/>
      </c>
      <c r="O1092" s="15"/>
      <c r="P1092" s="15" t="str">
        <f>IF(Table2[[#This Row],[M5A]]="","",SUM(Table2[[#This Row],[M5A]]-Table2[[#This Row],[M5B_h]]))</f>
        <v/>
      </c>
      <c r="Q1092" s="15">
        <f>SUM(Table2[[#This Row],[AWAL]],Table2[[#This Row],[M1B]])</f>
        <v>1</v>
      </c>
      <c r="R1092" s="15">
        <f>SUM(Table2[[#This Row],[M2B]],Table2[[#This Row],[M2B_h]])</f>
        <v>1</v>
      </c>
      <c r="S1092" s="15">
        <f>SUM(Table2[[#This Row],[M3B]],Table2[[#This Row],[M3B_h]])</f>
        <v>1</v>
      </c>
      <c r="T1092" s="15">
        <f>SUM(Table2[[#This Row],[M4B]],Table2[[#This Row],[M4B_h]])</f>
        <v>1</v>
      </c>
    </row>
    <row r="1093" spans="1:20">
      <c r="A1093" s="12">
        <f>IF(Table2[[#This Row],[TT]]&lt;1,"",COUNT($A$2:$A1092)+1)</f>
        <v>857</v>
      </c>
      <c r="B1093" s="12" t="str">
        <f>LOWER(SUBSTITUTE(SUBSTITUTE(SUBSTITUTE(SUBSTITUTE(SUBSTITUTE(SUBSTITUTE(SUBSTITUTE(SUBSTITUTE(Table2[[#This Row],[NAMA BARANG]]," ",""),"""",""),"-",""),"/",""),"(",""),")",""),"&amp;",""),",",""))</f>
        <v>garisanfs133148</v>
      </c>
      <c r="C1093" s="18" t="s">
        <v>1019</v>
      </c>
      <c r="D1093" s="19">
        <v>1</v>
      </c>
      <c r="E1093" s="19" t="s">
        <v>248</v>
      </c>
      <c r="F1093" s="80">
        <f>IF(Table2[[#This Row],[M5B]]="",Table2[[#This Row],[M5B_h]],SUM(Table2[[#This Row],[M5B_h]],Table2[[#This Row],[M5B]]))</f>
        <v>1</v>
      </c>
      <c r="H1093" s="13" t="str">
        <f>IF(Table2[[#This Row],[M1A]]="","",Table2[[#This Row],[M1A]]-Table2[[#This Row],[AWAL]])</f>
        <v/>
      </c>
      <c r="J1093" s="13" t="str">
        <f>IF(Table2[[#This Row],[M2A]]="","",SUM(Table2[[#This Row],[M2A]]-Table2[[#This Row],[M2B_h]]))</f>
        <v/>
      </c>
      <c r="L1093" s="13" t="str">
        <f>IF(Table2[[#This Row],[M3A]]="","",SUM(Table2[[#This Row],[M3A]]-Table2[[#This Row],[M3B_h]]))</f>
        <v/>
      </c>
      <c r="N1093" s="13" t="str">
        <f>IF(Table2[[#This Row],[M4A]]="","",SUM(Table2[[#This Row],[M4A]]-Table2[[#This Row],[M4B_h]]))</f>
        <v/>
      </c>
      <c r="O1093" s="15"/>
      <c r="P1093" s="15" t="str">
        <f>IF(Table2[[#This Row],[M5A]]="","",SUM(Table2[[#This Row],[M5A]]-Table2[[#This Row],[M5B_h]]))</f>
        <v/>
      </c>
      <c r="Q1093" s="15">
        <f>SUM(Table2[[#This Row],[AWAL]],Table2[[#This Row],[M1B]])</f>
        <v>1</v>
      </c>
      <c r="R1093" s="15">
        <f>SUM(Table2[[#This Row],[M2B]],Table2[[#This Row],[M2B_h]])</f>
        <v>1</v>
      </c>
      <c r="S1093" s="15">
        <f>SUM(Table2[[#This Row],[M3B]],Table2[[#This Row],[M3B_h]])</f>
        <v>1</v>
      </c>
      <c r="T1093" s="15">
        <f>SUM(Table2[[#This Row],[M4B]],Table2[[#This Row],[M4B_h]])</f>
        <v>1</v>
      </c>
    </row>
    <row r="1094" spans="1:20">
      <c r="A1094" s="12">
        <f>IF(Table2[[#This Row],[TT]]&lt;1,"",COUNT($A$2:$A1093)+1)</f>
        <v>858</v>
      </c>
      <c r="B1094" s="12" t="str">
        <f>LOWER(SUBSTITUTE(SUBSTITUTE(SUBSTITUTE(SUBSTITUTE(SUBSTITUTE(SUBSTITUTE(SUBSTITUTE(SUBSTITUTE(Table2[[#This Row],[NAMA BARANG]]," ",""),"""",""),"-",""),"/",""),"(",""),")",""),"&amp;",""),",",""))</f>
        <v>garisangasta0731polkadot</v>
      </c>
      <c r="C1094" s="18" t="s">
        <v>1020</v>
      </c>
      <c r="D1094" s="19">
        <v>3</v>
      </c>
      <c r="E1094" s="19" t="s">
        <v>117</v>
      </c>
      <c r="F1094" s="80">
        <f>IF(Table2[[#This Row],[M5B]]="",Table2[[#This Row],[M5B_h]],SUM(Table2[[#This Row],[M5B_h]],Table2[[#This Row],[M5B]]))</f>
        <v>3</v>
      </c>
      <c r="H1094" s="13" t="str">
        <f>IF(Table2[[#This Row],[M1A]]="","",Table2[[#This Row],[M1A]]-Table2[[#This Row],[AWAL]])</f>
        <v/>
      </c>
      <c r="J1094" s="13" t="str">
        <f>IF(Table2[[#This Row],[M2A]]="","",SUM(Table2[[#This Row],[M2A]]-Table2[[#This Row],[M2B_h]]))</f>
        <v/>
      </c>
      <c r="L1094" s="13" t="str">
        <f>IF(Table2[[#This Row],[M3A]]="","",SUM(Table2[[#This Row],[M3A]]-Table2[[#This Row],[M3B_h]]))</f>
        <v/>
      </c>
      <c r="N1094" s="13" t="str">
        <f>IF(Table2[[#This Row],[M4A]]="","",SUM(Table2[[#This Row],[M4A]]-Table2[[#This Row],[M4B_h]]))</f>
        <v/>
      </c>
      <c r="O1094" s="15"/>
      <c r="P1094" s="15" t="str">
        <f>IF(Table2[[#This Row],[M5A]]="","",SUM(Table2[[#This Row],[M5A]]-Table2[[#This Row],[M5B_h]]))</f>
        <v/>
      </c>
      <c r="Q1094" s="15">
        <f>SUM(Table2[[#This Row],[AWAL]],Table2[[#This Row],[M1B]])</f>
        <v>3</v>
      </c>
      <c r="R1094" s="15">
        <f>SUM(Table2[[#This Row],[M2B]],Table2[[#This Row],[M2B_h]])</f>
        <v>3</v>
      </c>
      <c r="S1094" s="15">
        <f>SUM(Table2[[#This Row],[M3B]],Table2[[#This Row],[M3B_h]])</f>
        <v>3</v>
      </c>
      <c r="T1094" s="15">
        <f>SUM(Table2[[#This Row],[M4B]],Table2[[#This Row],[M4B_h]])</f>
        <v>3</v>
      </c>
    </row>
    <row r="1095" spans="1:20">
      <c r="A1095" s="12">
        <f>IF(Table2[[#This Row],[TT]]&lt;1,"",COUNT($A$2:$A1094)+1)</f>
        <v>859</v>
      </c>
      <c r="B1095" s="12" t="str">
        <f>LOWER(SUBSTITUTE(SUBSTITUTE(SUBSTITUTE(SUBSTITUTE(SUBSTITUTE(SUBSTITUTE(SUBSTITUTE(SUBSTITUTE(Table2[[#This Row],[NAMA BARANG]]," ",""),"""",""),"-",""),"/",""),"(",""),")",""),"&amp;",""),",",""))</f>
        <v>garisangasta0732</v>
      </c>
      <c r="C1095" s="18" t="s">
        <v>1021</v>
      </c>
      <c r="D1095" s="19">
        <v>7</v>
      </c>
      <c r="E1095" s="19" t="s">
        <v>117</v>
      </c>
      <c r="F1095" s="80">
        <f>IF(Table2[[#This Row],[M5B]]="",Table2[[#This Row],[M5B_h]],SUM(Table2[[#This Row],[M5B_h]],Table2[[#This Row],[M5B]]))</f>
        <v>8</v>
      </c>
      <c r="G1095" s="13">
        <v>8</v>
      </c>
      <c r="H1095" s="13">
        <f>IF(Table2[[#This Row],[M1A]]="","",Table2[[#This Row],[M1A]]-Table2[[#This Row],[AWAL]])</f>
        <v>1</v>
      </c>
      <c r="J1095" s="13" t="str">
        <f>IF(Table2[[#This Row],[M2A]]="","",SUM(Table2[[#This Row],[M2A]]-Table2[[#This Row],[M2B_h]]))</f>
        <v/>
      </c>
      <c r="L1095" s="13" t="str">
        <f>IF(Table2[[#This Row],[M3A]]="","",SUM(Table2[[#This Row],[M3A]]-Table2[[#This Row],[M3B_h]]))</f>
        <v/>
      </c>
      <c r="N1095" s="13" t="str">
        <f>IF(Table2[[#This Row],[M4A]]="","",SUM(Table2[[#This Row],[M4A]]-Table2[[#This Row],[M4B_h]]))</f>
        <v/>
      </c>
      <c r="O1095" s="15"/>
      <c r="P1095" s="15" t="str">
        <f>IF(Table2[[#This Row],[M5A]]="","",SUM(Table2[[#This Row],[M5A]]-Table2[[#This Row],[M5B_h]]))</f>
        <v/>
      </c>
      <c r="Q1095" s="15">
        <f>SUM(Table2[[#This Row],[AWAL]],Table2[[#This Row],[M1B]])</f>
        <v>8</v>
      </c>
      <c r="R1095" s="15">
        <f>SUM(Table2[[#This Row],[M2B]],Table2[[#This Row],[M2B_h]])</f>
        <v>8</v>
      </c>
      <c r="S1095" s="15">
        <f>SUM(Table2[[#This Row],[M3B]],Table2[[#This Row],[M3B_h]])</f>
        <v>8</v>
      </c>
      <c r="T1095" s="15">
        <f>SUM(Table2[[#This Row],[M4B]],Table2[[#This Row],[M4B_h]])</f>
        <v>8</v>
      </c>
    </row>
    <row r="1096" spans="1:20">
      <c r="A1096" s="12">
        <f>IF(Table2[[#This Row],[TT]]&lt;1,"",COUNT($A$2:$A1095)+1)</f>
        <v>860</v>
      </c>
      <c r="B1096" s="12" t="str">
        <f>LOWER(SUBSTITUTE(SUBSTITUTE(SUBSTITUTE(SUBSTITUTE(SUBSTITUTE(SUBSTITUTE(SUBSTITUTE(SUBSTITUTE(Table2[[#This Row],[NAMA BARANG]]," ",""),"""",""),"-",""),"/",""),"(",""),")",""),"&amp;",""),",",""))</f>
        <v>garisangasta0733polkadot</v>
      </c>
      <c r="C1096" s="18" t="s">
        <v>1022</v>
      </c>
      <c r="D1096" s="19">
        <v>1</v>
      </c>
      <c r="E1096" s="19" t="s">
        <v>117</v>
      </c>
      <c r="F1096" s="80">
        <f>IF(Table2[[#This Row],[M5B]]="",Table2[[#This Row],[M5B_h]],SUM(Table2[[#This Row],[M5B_h]],Table2[[#This Row],[M5B]]))</f>
        <v>2</v>
      </c>
      <c r="G1096" s="13">
        <v>2</v>
      </c>
      <c r="H1096" s="13">
        <f>IF(Table2[[#This Row],[M1A]]="","",Table2[[#This Row],[M1A]]-Table2[[#This Row],[AWAL]])</f>
        <v>1</v>
      </c>
      <c r="J1096" s="13" t="str">
        <f>IF(Table2[[#This Row],[M2A]]="","",SUM(Table2[[#This Row],[M2A]]-Table2[[#This Row],[M2B_h]]))</f>
        <v/>
      </c>
      <c r="L1096" s="13" t="str">
        <f>IF(Table2[[#This Row],[M3A]]="","",SUM(Table2[[#This Row],[M3A]]-Table2[[#This Row],[M3B_h]]))</f>
        <v/>
      </c>
      <c r="N1096" s="13" t="str">
        <f>IF(Table2[[#This Row],[M4A]]="","",SUM(Table2[[#This Row],[M4A]]-Table2[[#This Row],[M4B_h]]))</f>
        <v/>
      </c>
      <c r="O1096" s="15"/>
      <c r="P1096" s="15" t="str">
        <f>IF(Table2[[#This Row],[M5A]]="","",SUM(Table2[[#This Row],[M5A]]-Table2[[#This Row],[M5B_h]]))</f>
        <v/>
      </c>
      <c r="Q1096" s="15">
        <f>SUM(Table2[[#This Row],[AWAL]],Table2[[#This Row],[M1B]])</f>
        <v>2</v>
      </c>
      <c r="R1096" s="15">
        <f>SUM(Table2[[#This Row],[M2B]],Table2[[#This Row],[M2B_h]])</f>
        <v>2</v>
      </c>
      <c r="S1096" s="15">
        <f>SUM(Table2[[#This Row],[M3B]],Table2[[#This Row],[M3B_h]])</f>
        <v>2</v>
      </c>
      <c r="T1096" s="15">
        <f>SUM(Table2[[#This Row],[M4B]],Table2[[#This Row],[M4B_h]])</f>
        <v>2</v>
      </c>
    </row>
    <row r="1097" spans="1:20">
      <c r="A1097" s="12">
        <f>IF(Table2[[#This Row],[TT]]&lt;1,"",COUNT($A$2:$A1096)+1)</f>
        <v>861</v>
      </c>
      <c r="B1097" s="12" t="str">
        <f>LOWER(SUBSTITUTE(SUBSTITUTE(SUBSTITUTE(SUBSTITUTE(SUBSTITUTE(SUBSTITUTE(SUBSTITUTE(SUBSTITUTE(Table2[[#This Row],[NAMA BARANG]]," ",""),"""",""),"-",""),"/",""),"(",""),")",""),"&amp;",""),",",""))</f>
        <v>garisanhkxm7010</v>
      </c>
      <c r="C1097" s="18" t="s">
        <v>1023</v>
      </c>
      <c r="D1097" s="19">
        <v>1</v>
      </c>
      <c r="E1097" s="19" t="s">
        <v>1024</v>
      </c>
      <c r="F1097" s="80">
        <f>IF(Table2[[#This Row],[M5B]]="",Table2[[#This Row],[M5B_h]],SUM(Table2[[#This Row],[M5B_h]],Table2[[#This Row],[M5B]]))</f>
        <v>1</v>
      </c>
      <c r="H1097" s="13" t="str">
        <f>IF(Table2[[#This Row],[M1A]]="","",Table2[[#This Row],[M1A]]-Table2[[#This Row],[AWAL]])</f>
        <v/>
      </c>
      <c r="J1097" s="13" t="str">
        <f>IF(Table2[[#This Row],[M2A]]="","",SUM(Table2[[#This Row],[M2A]]-Table2[[#This Row],[M2B_h]]))</f>
        <v/>
      </c>
      <c r="L1097" s="13" t="str">
        <f>IF(Table2[[#This Row],[M3A]]="","",SUM(Table2[[#This Row],[M3A]]-Table2[[#This Row],[M3B_h]]))</f>
        <v/>
      </c>
      <c r="N1097" s="13" t="str">
        <f>IF(Table2[[#This Row],[M4A]]="","",SUM(Table2[[#This Row],[M4A]]-Table2[[#This Row],[M4B_h]]))</f>
        <v/>
      </c>
      <c r="O1097" s="15"/>
      <c r="P1097" s="15" t="str">
        <f>IF(Table2[[#This Row],[M5A]]="","",SUM(Table2[[#This Row],[M5A]]-Table2[[#This Row],[M5B_h]]))</f>
        <v/>
      </c>
      <c r="Q1097" s="15">
        <f>SUM(Table2[[#This Row],[AWAL]],Table2[[#This Row],[M1B]])</f>
        <v>1</v>
      </c>
      <c r="R1097" s="15">
        <f>SUM(Table2[[#This Row],[M2B]],Table2[[#This Row],[M2B_h]])</f>
        <v>1</v>
      </c>
      <c r="S1097" s="15">
        <f>SUM(Table2[[#This Row],[M3B]],Table2[[#This Row],[M3B_h]])</f>
        <v>1</v>
      </c>
      <c r="T1097" s="15">
        <f>SUM(Table2[[#This Row],[M4B]],Table2[[#This Row],[M4B_h]])</f>
        <v>1</v>
      </c>
    </row>
    <row r="1098" spans="1:20">
      <c r="A1098" s="12" t="str">
        <f>IF(Table2[[#This Row],[TT]]&lt;1,"",COUNT($A$2:$A1097)+1)</f>
        <v/>
      </c>
      <c r="B1098" s="12" t="str">
        <f>LOWER(SUBSTITUTE(SUBSTITUTE(SUBSTITUTE(SUBSTITUTE(SUBSTITUTE(SUBSTITUTE(SUBSTITUTE(SUBSTITUTE(Table2[[#This Row],[NAMA BARANG]]," ",""),"""",""),"-",""),"/",""),"(",""),")",""),"&amp;",""),",",""))</f>
        <v>garisankayagi30cm3127</v>
      </c>
      <c r="C1098" s="17" t="s">
        <v>2724</v>
      </c>
      <c r="E1098" s="29" t="s">
        <v>2725</v>
      </c>
      <c r="F1098" s="80">
        <f>IF(Table2[[#This Row],[M5B]]="",Table2[[#This Row],[M5B_h]],SUM(Table2[[#This Row],[M5B_h]],Table2[[#This Row],[M5B]]))</f>
        <v>0</v>
      </c>
      <c r="H1098" s="13" t="str">
        <f>IF(Table2[[#This Row],[M1A]]="","",Table2[[#This Row],[M1A]]-Table2[[#This Row],[AWAL]])</f>
        <v/>
      </c>
      <c r="J1098" s="13" t="str">
        <f>IF(Table2[[#This Row],[M2A]]="","",SUM(Table2[[#This Row],[M2A]]-Table2[[#This Row],[M2B_h]]))</f>
        <v/>
      </c>
      <c r="L1098" s="13" t="str">
        <f>IF(Table2[[#This Row],[M3A]]="","",SUM(Table2[[#This Row],[M3A]]-Table2[[#This Row],[M3B_h]]))</f>
        <v/>
      </c>
      <c r="N1098" s="13" t="str">
        <f>IF(Table2[[#This Row],[M4A]]="","",SUM(Table2[[#This Row],[M4A]]-Table2[[#This Row],[M4B_h]]))</f>
        <v/>
      </c>
      <c r="O1098" s="15"/>
      <c r="P1098" s="15" t="str">
        <f>IF(Table2[[#This Row],[M5A]]="","",SUM(Table2[[#This Row],[M5A]]-Table2[[#This Row],[M5B_h]]))</f>
        <v/>
      </c>
      <c r="Q1098" s="15">
        <f>SUM(Table2[[#This Row],[AWAL]],Table2[[#This Row],[M1B]])</f>
        <v>0</v>
      </c>
      <c r="R1098" s="15">
        <f>SUM(Table2[[#This Row],[M2B]],Table2[[#This Row],[M2B_h]])</f>
        <v>0</v>
      </c>
      <c r="S1098" s="15">
        <f>SUM(Table2[[#This Row],[M3B]],Table2[[#This Row],[M3B_h]])</f>
        <v>0</v>
      </c>
      <c r="T1098" s="15">
        <f>SUM(Table2[[#This Row],[M4B]],Table2[[#This Row],[M4B_h]])</f>
        <v>0</v>
      </c>
    </row>
    <row r="1099" spans="1:20">
      <c r="A1099" s="12" t="str">
        <f>IF(Table2[[#This Row],[TT]]&lt;1,"",COUNT($A$2:$A1098)+1)</f>
        <v/>
      </c>
      <c r="B1099" s="12" t="str">
        <f>LOWER(SUBSTITUTE(SUBSTITUTE(SUBSTITUTE(SUBSTITUTE(SUBSTITUTE(SUBSTITUTE(SUBSTITUTE(SUBSTITUTE(Table2[[#This Row],[NAMA BARANG]]," ",""),"""",""),"-",""),"/",""),"(",""),")",""),"&amp;",""),",",""))</f>
        <v>garisankayagi30cm3136</v>
      </c>
      <c r="C1099" s="17" t="s">
        <v>2727</v>
      </c>
      <c r="E1099" s="29" t="s">
        <v>2725</v>
      </c>
      <c r="F1099" s="80">
        <f>IF(Table2[[#This Row],[M5B]]="",Table2[[#This Row],[M5B_h]],SUM(Table2[[#This Row],[M5B_h]],Table2[[#This Row],[M5B]]))</f>
        <v>0</v>
      </c>
      <c r="H1099" s="13" t="str">
        <f>IF(Table2[[#This Row],[M1A]]="","",Table2[[#This Row],[M1A]]-Table2[[#This Row],[AWAL]])</f>
        <v/>
      </c>
      <c r="J1099" s="13" t="str">
        <f>IF(Table2[[#This Row],[M2A]]="","",SUM(Table2[[#This Row],[M2A]]-Table2[[#This Row],[M2B_h]]))</f>
        <v/>
      </c>
      <c r="L1099" s="13" t="str">
        <f>IF(Table2[[#This Row],[M3A]]="","",SUM(Table2[[#This Row],[M3A]]-Table2[[#This Row],[M3B_h]]))</f>
        <v/>
      </c>
      <c r="N1099" s="13" t="str">
        <f>IF(Table2[[#This Row],[M4A]]="","",SUM(Table2[[#This Row],[M4A]]-Table2[[#This Row],[M4B_h]]))</f>
        <v/>
      </c>
      <c r="O1099" s="15"/>
      <c r="P1099" s="15" t="str">
        <f>IF(Table2[[#This Row],[M5A]]="","",SUM(Table2[[#This Row],[M5A]]-Table2[[#This Row],[M5B_h]]))</f>
        <v/>
      </c>
      <c r="Q1099" s="15">
        <f>SUM(Table2[[#This Row],[AWAL]],Table2[[#This Row],[M1B]])</f>
        <v>0</v>
      </c>
      <c r="R1099" s="15">
        <f>SUM(Table2[[#This Row],[M2B]],Table2[[#This Row],[M2B_h]])</f>
        <v>0</v>
      </c>
      <c r="S1099" s="15">
        <f>SUM(Table2[[#This Row],[M3B]],Table2[[#This Row],[M3B_h]])</f>
        <v>0</v>
      </c>
      <c r="T1099" s="15">
        <f>SUM(Table2[[#This Row],[M4B]],Table2[[#This Row],[M4B_h]])</f>
        <v>0</v>
      </c>
    </row>
    <row r="1100" spans="1:20">
      <c r="A1100" s="12" t="str">
        <f>IF(Table2[[#This Row],[TT]]&lt;1,"",COUNT($A$2:$A1099)+1)</f>
        <v/>
      </c>
      <c r="B1100" s="12" t="str">
        <f>LOWER(SUBSTITUTE(SUBSTITUTE(SUBSTITUTE(SUBSTITUTE(SUBSTITUTE(SUBSTITUTE(SUBSTITUTE(SUBSTITUTE(Table2[[#This Row],[NAMA BARANG]]," ",""),"""",""),"-",""),"/",""),"(",""),")",""),"&amp;",""),",",""))</f>
        <v>garisankayagi30cm3139</v>
      </c>
      <c r="C1100" s="17" t="s">
        <v>2728</v>
      </c>
      <c r="E1100" s="29" t="s">
        <v>2725</v>
      </c>
      <c r="F1100" s="80">
        <f>IF(Table2[[#This Row],[M5B]]="",Table2[[#This Row],[M5B_h]],SUM(Table2[[#This Row],[M5B_h]],Table2[[#This Row],[M5B]]))</f>
        <v>0</v>
      </c>
      <c r="H1100" s="13" t="str">
        <f>IF(Table2[[#This Row],[M1A]]="","",Table2[[#This Row],[M1A]]-Table2[[#This Row],[AWAL]])</f>
        <v/>
      </c>
      <c r="J1100" s="13" t="str">
        <f>IF(Table2[[#This Row],[M2A]]="","",SUM(Table2[[#This Row],[M2A]]-Table2[[#This Row],[M2B_h]]))</f>
        <v/>
      </c>
      <c r="L1100" s="13" t="str">
        <f>IF(Table2[[#This Row],[M3A]]="","",SUM(Table2[[#This Row],[M3A]]-Table2[[#This Row],[M3B_h]]))</f>
        <v/>
      </c>
      <c r="N1100" s="13" t="str">
        <f>IF(Table2[[#This Row],[M4A]]="","",SUM(Table2[[#This Row],[M4A]]-Table2[[#This Row],[M4B_h]]))</f>
        <v/>
      </c>
      <c r="O1100" s="15"/>
      <c r="P1100" s="15" t="str">
        <f>IF(Table2[[#This Row],[M5A]]="","",SUM(Table2[[#This Row],[M5A]]-Table2[[#This Row],[M5B_h]]))</f>
        <v/>
      </c>
      <c r="Q1100" s="15">
        <f>SUM(Table2[[#This Row],[AWAL]],Table2[[#This Row],[M1B]])</f>
        <v>0</v>
      </c>
      <c r="R1100" s="15">
        <f>SUM(Table2[[#This Row],[M2B]],Table2[[#This Row],[M2B_h]])</f>
        <v>0</v>
      </c>
      <c r="S1100" s="15">
        <f>SUM(Table2[[#This Row],[M3B]],Table2[[#This Row],[M3B_h]])</f>
        <v>0</v>
      </c>
      <c r="T1100" s="15">
        <f>SUM(Table2[[#This Row],[M4B]],Table2[[#This Row],[M4B_h]])</f>
        <v>0</v>
      </c>
    </row>
    <row r="1101" spans="1:20">
      <c r="A1101" s="12" t="str">
        <f>IF(Table2[[#This Row],[TT]]&lt;1,"",COUNT($A$2:$A1100)+1)</f>
        <v/>
      </c>
      <c r="B1101" s="12" t="str">
        <f>LOWER(SUBSTITUTE(SUBSTITUTE(SUBSTITUTE(SUBSTITUTE(SUBSTITUTE(SUBSTITUTE(SUBSTITUTE(SUBSTITUTE(Table2[[#This Row],[NAMA BARANG]]," ",""),"""",""),"-",""),"/",""),"(",""),")",""),"&amp;",""),",",""))</f>
        <v>garisankayagi30cm3151</v>
      </c>
      <c r="C1101" s="17" t="s">
        <v>2726</v>
      </c>
      <c r="E1101" s="29" t="s">
        <v>2725</v>
      </c>
      <c r="F1101" s="80">
        <f>IF(Table2[[#This Row],[M5B]]="",Table2[[#This Row],[M5B_h]],SUM(Table2[[#This Row],[M5B_h]],Table2[[#This Row],[M5B]]))</f>
        <v>0</v>
      </c>
      <c r="H1101" s="13" t="str">
        <f>IF(Table2[[#This Row],[M1A]]="","",Table2[[#This Row],[M1A]]-Table2[[#This Row],[AWAL]])</f>
        <v/>
      </c>
      <c r="J1101" s="13" t="str">
        <f>IF(Table2[[#This Row],[M2A]]="","",SUM(Table2[[#This Row],[M2A]]-Table2[[#This Row],[M2B_h]]))</f>
        <v/>
      </c>
      <c r="L1101" s="13" t="str">
        <f>IF(Table2[[#This Row],[M3A]]="","",SUM(Table2[[#This Row],[M3A]]-Table2[[#This Row],[M3B_h]]))</f>
        <v/>
      </c>
      <c r="N1101" s="13" t="str">
        <f>IF(Table2[[#This Row],[M4A]]="","",SUM(Table2[[#This Row],[M4A]]-Table2[[#This Row],[M4B_h]]))</f>
        <v/>
      </c>
      <c r="O1101" s="15"/>
      <c r="P1101" s="15" t="str">
        <f>IF(Table2[[#This Row],[M5A]]="","",SUM(Table2[[#This Row],[M5A]]-Table2[[#This Row],[M5B_h]]))</f>
        <v/>
      </c>
      <c r="Q1101" s="15">
        <f>SUM(Table2[[#This Row],[AWAL]],Table2[[#This Row],[M1B]])</f>
        <v>0</v>
      </c>
      <c r="R1101" s="15">
        <f>SUM(Table2[[#This Row],[M2B]],Table2[[#This Row],[M2B_h]])</f>
        <v>0</v>
      </c>
      <c r="S1101" s="15">
        <f>SUM(Table2[[#This Row],[M3B]],Table2[[#This Row],[M3B_h]])</f>
        <v>0</v>
      </c>
      <c r="T1101" s="15">
        <f>SUM(Table2[[#This Row],[M4B]],Table2[[#This Row],[M4B_h]])</f>
        <v>0</v>
      </c>
    </row>
    <row r="1102" spans="1:20">
      <c r="A1102" s="39">
        <f>IF(Table2[[#This Row],[TT]]&lt;1,"",COUNT($A$2:$A1101)+1)</f>
        <v>862</v>
      </c>
      <c r="B1102" s="39" t="str">
        <f>LOWER(SUBSTITUTE(SUBSTITUTE(SUBSTITUTE(SUBSTITUTE(SUBSTITUTE(SUBSTITUTE(SUBSTITUTE(SUBSTITUTE(Table2[[#This Row],[NAMA BARANG]]," ",""),"""",""),"-",""),"/",""),"(",""),")",""),"&amp;",""),",",""))</f>
        <v>garisankayagi30cmky3131</v>
      </c>
      <c r="C1102" s="40" t="s">
        <v>2954</v>
      </c>
      <c r="D1102" s="41">
        <v>2</v>
      </c>
      <c r="E1102" s="61" t="s">
        <v>2725</v>
      </c>
      <c r="F1102" s="81">
        <f>IF(Table2[[#This Row],[M5B]]="",Table2[[#This Row],[M5B_h]],SUM(Table2[[#This Row],[M5B_h]],Table2[[#This Row],[M5B]]))</f>
        <v>2</v>
      </c>
      <c r="G1102" s="42"/>
      <c r="H1102" s="62" t="str">
        <f>IF(Table2[[#This Row],[M1A]]="","",Table2[[#This Row],[M1A]]-Table2[[#This Row],[AWAL]])</f>
        <v/>
      </c>
      <c r="I1102" s="42"/>
      <c r="J1102" s="62" t="str">
        <f>IF(Table2[[#This Row],[M2A]]="","",SUM(Table2[[#This Row],[M2A]]-Table2[[#This Row],[M2B_h]]))</f>
        <v/>
      </c>
      <c r="K1102" s="42"/>
      <c r="L1102" s="62" t="str">
        <f>IF(Table2[[#This Row],[M3A]]="","",SUM(Table2[[#This Row],[M3A]]-Table2[[#This Row],[M3B_h]]))</f>
        <v/>
      </c>
      <c r="M1102" s="42"/>
      <c r="N1102" s="62" t="str">
        <f>IF(Table2[[#This Row],[M4A]]="","",SUM(Table2[[#This Row],[M4A]]-Table2[[#This Row],[M4B_h]]))</f>
        <v/>
      </c>
      <c r="O1102" s="15"/>
      <c r="P1102" s="15" t="str">
        <f>IF(Table2[[#This Row],[M5A]]="","",SUM(Table2[[#This Row],[M5A]]-Table2[[#This Row],[M5B_h]]))</f>
        <v/>
      </c>
      <c r="Q1102" s="15">
        <f>SUM(Table2[[#This Row],[AWAL]],Table2[[#This Row],[M1B]])</f>
        <v>2</v>
      </c>
      <c r="R1102" s="15">
        <f>SUM(Table2[[#This Row],[M2B]],Table2[[#This Row],[M2B_h]])</f>
        <v>2</v>
      </c>
      <c r="S1102" s="15">
        <f>SUM(Table2[[#This Row],[M3B]],Table2[[#This Row],[M3B_h]])</f>
        <v>2</v>
      </c>
      <c r="T1102" s="15">
        <f>SUM(Table2[[#This Row],[M4B]],Table2[[#This Row],[M4B_h]])</f>
        <v>2</v>
      </c>
    </row>
    <row r="1103" spans="1:20">
      <c r="A1103" s="14" t="str">
        <f>IF(Table2[[#This Row],[TT]]&lt;1,"",COUNT($A$2:$A1102)+1)</f>
        <v/>
      </c>
      <c r="B1103" s="14" t="str">
        <f>LOWER(SUBSTITUTE(SUBSTITUTE(SUBSTITUTE(SUBSTITUTE(SUBSTITUTE(SUBSTITUTE(SUBSTITUTE(SUBSTITUTE(Table2[[#This Row],[NAMA BARANG]]," ",""),"""",""),"-",""),"/",""),"(",""),")",""),"&amp;",""),",",""))</f>
        <v>garisankayu1meter</v>
      </c>
      <c r="C1103" s="17" t="s">
        <v>4032</v>
      </c>
      <c r="D1103" s="19">
        <v>1</v>
      </c>
      <c r="E1103" s="29" t="s">
        <v>2637</v>
      </c>
      <c r="F1103" s="80">
        <f>IF(Table2[[#This Row],[M5B]]="",Table2[[#This Row],[M5B_h]],SUM(Table2[[#This Row],[M5B_h]],Table2[[#This Row],[M5B]]))</f>
        <v>0</v>
      </c>
      <c r="G1103" s="13">
        <v>0</v>
      </c>
      <c r="H1103" s="15">
        <f>IF(Table2[[#This Row],[M1A]]="","",Table2[[#This Row],[M1A]]-Table2[[#This Row],[AWAL]])</f>
        <v>-1</v>
      </c>
      <c r="J1103" s="15" t="str">
        <f>IF(Table2[[#This Row],[M2A]]="","",SUM(Table2[[#This Row],[M2A]]-Table2[[#This Row],[M2B_h]]))</f>
        <v/>
      </c>
      <c r="L1103" s="15" t="str">
        <f>IF(Table2[[#This Row],[M3A]]="","",SUM(Table2[[#This Row],[M3A]]-Table2[[#This Row],[M3B_h]]))</f>
        <v/>
      </c>
      <c r="N1103" s="15" t="str">
        <f>IF(Table2[[#This Row],[M4A]]="","",SUM(Table2[[#This Row],[M4A]]-Table2[[#This Row],[M4B_h]]))</f>
        <v/>
      </c>
      <c r="O1103" s="15"/>
      <c r="P1103" s="15" t="str">
        <f>IF(Table2[[#This Row],[M5A]]="","",SUM(Table2[[#This Row],[M5A]]-Table2[[#This Row],[M5B_h]]))</f>
        <v/>
      </c>
      <c r="Q1103" s="15">
        <f>SUM(Table2[[#This Row],[AWAL]],Table2[[#This Row],[M1B]])</f>
        <v>0</v>
      </c>
      <c r="R1103" s="15">
        <f>SUM(Table2[[#This Row],[M2B]],Table2[[#This Row],[M2B_h]])</f>
        <v>0</v>
      </c>
      <c r="S1103" s="15">
        <f>SUM(Table2[[#This Row],[M3B]],Table2[[#This Row],[M3B_h]])</f>
        <v>0</v>
      </c>
      <c r="T1103" s="15">
        <f>SUM(Table2[[#This Row],[M4B]],Table2[[#This Row],[M4B_h]])</f>
        <v>0</v>
      </c>
    </row>
    <row r="1104" spans="1:20">
      <c r="A1104" s="96">
        <f>IF(Table2[[#This Row],[TT]]&lt;1,"",COUNT($A$2:$A1103)+1)</f>
        <v>863</v>
      </c>
      <c r="B1104" s="96" t="str">
        <f>LOWER(SUBSTITUTE(SUBSTITUTE(SUBSTITUTE(SUBSTITUTE(SUBSTITUTE(SUBSTITUTE(SUBSTITUTE(SUBSTITUTE(Table2[[#This Row],[NAMA BARANG]]," ",""),"""",""),"-",""),"/",""),"(",""),")",""),"&amp;",""),",",""))</f>
        <v>garisankayu1m</v>
      </c>
      <c r="C1104" s="97" t="s">
        <v>4132</v>
      </c>
      <c r="D1104" s="98">
        <v>5</v>
      </c>
      <c r="E1104" s="99" t="s">
        <v>2637</v>
      </c>
      <c r="F1104" s="100">
        <f>IF(Table2[[#This Row],[M5B]]="",Table2[[#This Row],[M5B_h]],SUM(Table2[[#This Row],[M5B_h]],Table2[[#This Row],[M5B]]))</f>
        <v>10</v>
      </c>
      <c r="G1104" s="101">
        <v>15</v>
      </c>
      <c r="H1104" s="102">
        <f>IF(Table2[[#This Row],[M1A]]="","",Table2[[#This Row],[M1A]]-Table2[[#This Row],[AWAL]])</f>
        <v>10</v>
      </c>
      <c r="I1104" s="101">
        <v>14</v>
      </c>
      <c r="J1104" s="102">
        <f>IF(Table2[[#This Row],[M2A]]="","",SUM(Table2[[#This Row],[M2A]]-Table2[[#This Row],[M2B_h]]))</f>
        <v>-1</v>
      </c>
      <c r="K1104" s="101">
        <v>11</v>
      </c>
      <c r="L1104" s="102">
        <f>IF(Table2[[#This Row],[M3A]]="","",SUM(Table2[[#This Row],[M3A]]-Table2[[#This Row],[M3B_h]]))</f>
        <v>-3</v>
      </c>
      <c r="M1104" s="101">
        <v>10</v>
      </c>
      <c r="N1104" s="102">
        <f>IF(Table2[[#This Row],[M4A]]="","",SUM(Table2[[#This Row],[M4A]]-Table2[[#This Row],[M4B_h]]))</f>
        <v>-1</v>
      </c>
      <c r="O1104" s="101"/>
      <c r="P1104" s="102" t="str">
        <f>IF(Table2[[#This Row],[M5A]]="","",SUM(Table2[[#This Row],[M5A]]-Table2[[#This Row],[M5B_h]]))</f>
        <v/>
      </c>
      <c r="Q1104" s="102">
        <f>SUM(Table2[[#This Row],[AWAL]],Table2[[#This Row],[M1B]])</f>
        <v>15</v>
      </c>
      <c r="R1104" s="102">
        <f>SUM(Table2[[#This Row],[M2B]],Table2[[#This Row],[M2B_h]])</f>
        <v>14</v>
      </c>
      <c r="S1104" s="102">
        <f>SUM(Table2[[#This Row],[M3B]],Table2[[#This Row],[M3B_h]])</f>
        <v>11</v>
      </c>
      <c r="T1104" s="102">
        <f>SUM(Table2[[#This Row],[M4B]],Table2[[#This Row],[M4B_h]])</f>
        <v>10</v>
      </c>
    </row>
    <row r="1105" spans="1:20">
      <c r="A1105" s="12">
        <f>IF(Table2[[#This Row],[TT]]&lt;1,"",COUNT($A$2:$A1104)+1)</f>
        <v>864</v>
      </c>
      <c r="B1105" s="12" t="str">
        <f>LOWER(SUBSTITUTE(SUBSTITUTE(SUBSTITUTE(SUBSTITUTE(SUBSTITUTE(SUBSTITUTE(SUBSTITUTE(SUBSTITUTE(Table2[[#This Row],[NAMA BARANG]]," ",""),"""",""),"-",""),"/",""),"(",""),")",""),"&amp;",""),",",""))</f>
        <v>garisankj003</v>
      </c>
      <c r="C1105" s="18" t="s">
        <v>1025</v>
      </c>
      <c r="D1105" s="19">
        <v>7</v>
      </c>
      <c r="E1105" s="19" t="s">
        <v>154</v>
      </c>
      <c r="F1105" s="80">
        <f>IF(Table2[[#This Row],[M5B]]="",Table2[[#This Row],[M5B_h]],SUM(Table2[[#This Row],[M5B_h]],Table2[[#This Row],[M5B]]))</f>
        <v>7</v>
      </c>
      <c r="H1105" s="13" t="str">
        <f>IF(Table2[[#This Row],[M1A]]="","",Table2[[#This Row],[M1A]]-Table2[[#This Row],[AWAL]])</f>
        <v/>
      </c>
      <c r="J1105" s="13" t="str">
        <f>IF(Table2[[#This Row],[M2A]]="","",SUM(Table2[[#This Row],[M2A]]-Table2[[#This Row],[M2B_h]]))</f>
        <v/>
      </c>
      <c r="L1105" s="13" t="str">
        <f>IF(Table2[[#This Row],[M3A]]="","",SUM(Table2[[#This Row],[M3A]]-Table2[[#This Row],[M3B_h]]))</f>
        <v/>
      </c>
      <c r="N1105" s="13" t="str">
        <f>IF(Table2[[#This Row],[M4A]]="","",SUM(Table2[[#This Row],[M4A]]-Table2[[#This Row],[M4B_h]]))</f>
        <v/>
      </c>
      <c r="O1105" s="15"/>
      <c r="P1105" s="15" t="str">
        <f>IF(Table2[[#This Row],[M5A]]="","",SUM(Table2[[#This Row],[M5A]]-Table2[[#This Row],[M5B_h]]))</f>
        <v/>
      </c>
      <c r="Q1105" s="15">
        <f>SUM(Table2[[#This Row],[AWAL]],Table2[[#This Row],[M1B]])</f>
        <v>7</v>
      </c>
      <c r="R1105" s="15">
        <f>SUM(Table2[[#This Row],[M2B]],Table2[[#This Row],[M2B_h]])</f>
        <v>7</v>
      </c>
      <c r="S1105" s="15">
        <f>SUM(Table2[[#This Row],[M3B]],Table2[[#This Row],[M3B_h]])</f>
        <v>7</v>
      </c>
      <c r="T1105" s="15">
        <f>SUM(Table2[[#This Row],[M4B]],Table2[[#This Row],[M4B_h]])</f>
        <v>7</v>
      </c>
    </row>
    <row r="1106" spans="1:20">
      <c r="A1106" s="12">
        <f>IF(Table2[[#This Row],[TT]]&lt;1,"",COUNT($A$2:$A1105)+1)</f>
        <v>865</v>
      </c>
      <c r="B1106" s="12" t="str">
        <f>LOWER(SUBSTITUTE(SUBSTITUTE(SUBSTITUTE(SUBSTITUTE(SUBSTITUTE(SUBSTITUTE(SUBSTITUTE(SUBSTITUTE(Table2[[#This Row],[NAMA BARANG]]," ",""),"""",""),"-",""),"/",""),"(",""),")",""),"&amp;",""),",",""))</f>
        <v>garisankj012</v>
      </c>
      <c r="C1106" s="18" t="s">
        <v>1026</v>
      </c>
      <c r="D1106" s="19">
        <v>9</v>
      </c>
      <c r="E1106" s="19" t="s">
        <v>154</v>
      </c>
      <c r="F1106" s="80">
        <f>IF(Table2[[#This Row],[M5B]]="",Table2[[#This Row],[M5B_h]],SUM(Table2[[#This Row],[M5B_h]],Table2[[#This Row],[M5B]]))</f>
        <v>9</v>
      </c>
      <c r="H1106" s="13" t="str">
        <f>IF(Table2[[#This Row],[M1A]]="","",Table2[[#This Row],[M1A]]-Table2[[#This Row],[AWAL]])</f>
        <v/>
      </c>
      <c r="J1106" s="13" t="str">
        <f>IF(Table2[[#This Row],[M2A]]="","",SUM(Table2[[#This Row],[M2A]]-Table2[[#This Row],[M2B_h]]))</f>
        <v/>
      </c>
      <c r="L1106" s="13" t="str">
        <f>IF(Table2[[#This Row],[M3A]]="","",SUM(Table2[[#This Row],[M3A]]-Table2[[#This Row],[M3B_h]]))</f>
        <v/>
      </c>
      <c r="N1106" s="13" t="str">
        <f>IF(Table2[[#This Row],[M4A]]="","",SUM(Table2[[#This Row],[M4A]]-Table2[[#This Row],[M4B_h]]))</f>
        <v/>
      </c>
      <c r="O1106" s="15"/>
      <c r="P1106" s="15" t="str">
        <f>IF(Table2[[#This Row],[M5A]]="","",SUM(Table2[[#This Row],[M5A]]-Table2[[#This Row],[M5B_h]]))</f>
        <v/>
      </c>
      <c r="Q1106" s="15">
        <f>SUM(Table2[[#This Row],[AWAL]],Table2[[#This Row],[M1B]])</f>
        <v>9</v>
      </c>
      <c r="R1106" s="15">
        <f>SUM(Table2[[#This Row],[M2B]],Table2[[#This Row],[M2B_h]])</f>
        <v>9</v>
      </c>
      <c r="S1106" s="15">
        <f>SUM(Table2[[#This Row],[M3B]],Table2[[#This Row],[M3B_h]])</f>
        <v>9</v>
      </c>
      <c r="T1106" s="15">
        <f>SUM(Table2[[#This Row],[M4B]],Table2[[#This Row],[M4B_h]])</f>
        <v>9</v>
      </c>
    </row>
    <row r="1107" spans="1:20">
      <c r="A1107" s="12">
        <f>IF(Table2[[#This Row],[TT]]&lt;1,"",COUNT($A$2:$A1106)+1)</f>
        <v>866</v>
      </c>
      <c r="B1107" s="12" t="str">
        <f>LOWER(SUBSTITUTE(SUBSTITUTE(SUBSTITUTE(SUBSTITUTE(SUBSTITUTE(SUBSTITUTE(SUBSTITUTE(SUBSTITUTE(Table2[[#This Row],[NAMA BARANG]]," ",""),"""",""),"-",""),"/",""),"(",""),")",""),"&amp;",""),",",""))</f>
        <v>garisankj013</v>
      </c>
      <c r="C1107" s="18" t="s">
        <v>1027</v>
      </c>
      <c r="D1107" s="19">
        <v>1</v>
      </c>
      <c r="E1107" s="19" t="s">
        <v>154</v>
      </c>
      <c r="F1107" s="80">
        <f>IF(Table2[[#This Row],[M5B]]="",Table2[[#This Row],[M5B_h]],SUM(Table2[[#This Row],[M5B_h]],Table2[[#This Row],[M5B]]))</f>
        <v>1</v>
      </c>
      <c r="H1107" s="13" t="str">
        <f>IF(Table2[[#This Row],[M1A]]="","",Table2[[#This Row],[M1A]]-Table2[[#This Row],[AWAL]])</f>
        <v/>
      </c>
      <c r="J1107" s="13" t="str">
        <f>IF(Table2[[#This Row],[M2A]]="","",SUM(Table2[[#This Row],[M2A]]-Table2[[#This Row],[M2B_h]]))</f>
        <v/>
      </c>
      <c r="L1107" s="13" t="str">
        <f>IF(Table2[[#This Row],[M3A]]="","",SUM(Table2[[#This Row],[M3A]]-Table2[[#This Row],[M3B_h]]))</f>
        <v/>
      </c>
      <c r="N1107" s="13" t="str">
        <f>IF(Table2[[#This Row],[M4A]]="","",SUM(Table2[[#This Row],[M4A]]-Table2[[#This Row],[M4B_h]]))</f>
        <v/>
      </c>
      <c r="O1107" s="15"/>
      <c r="P1107" s="15" t="str">
        <f>IF(Table2[[#This Row],[M5A]]="","",SUM(Table2[[#This Row],[M5A]]-Table2[[#This Row],[M5B_h]]))</f>
        <v/>
      </c>
      <c r="Q1107" s="15">
        <f>SUM(Table2[[#This Row],[AWAL]],Table2[[#This Row],[M1B]])</f>
        <v>1</v>
      </c>
      <c r="R1107" s="15">
        <f>SUM(Table2[[#This Row],[M2B]],Table2[[#This Row],[M2B_h]])</f>
        <v>1</v>
      </c>
      <c r="S1107" s="15">
        <f>SUM(Table2[[#This Row],[M3B]],Table2[[#This Row],[M3B_h]])</f>
        <v>1</v>
      </c>
      <c r="T1107" s="15">
        <f>SUM(Table2[[#This Row],[M4B]],Table2[[#This Row],[M4B_h]])</f>
        <v>1</v>
      </c>
    </row>
    <row r="1108" spans="1:20">
      <c r="A1108" s="12">
        <f>IF(Table2[[#This Row],[TT]]&lt;1,"",COUNT($A$2:$A1107)+1)</f>
        <v>867</v>
      </c>
      <c r="B1108" s="12" t="str">
        <f>LOWER(SUBSTITUTE(SUBSTITUTE(SUBSTITUTE(SUBSTITUTE(SUBSTITUTE(SUBSTITUTE(SUBSTITUTE(SUBSTITUTE(Table2[[#This Row],[NAMA BARANG]]," ",""),"""",""),"-",""),"/",""),"(",""),")",""),"&amp;",""),",",""))</f>
        <v>garisanrl15rbroller24</v>
      </c>
      <c r="C1108" s="18" t="s">
        <v>1028</v>
      </c>
      <c r="D1108" s="19">
        <v>5</v>
      </c>
      <c r="E1108" s="19" t="s">
        <v>50</v>
      </c>
      <c r="F1108" s="80">
        <f>IF(Table2[[#This Row],[M5B]]="",Table2[[#This Row],[M5B_h]],SUM(Table2[[#This Row],[M5B_h]],Table2[[#This Row],[M5B]]))</f>
        <v>5</v>
      </c>
      <c r="H1108" s="13" t="str">
        <f>IF(Table2[[#This Row],[M1A]]="","",Table2[[#This Row],[M1A]]-Table2[[#This Row],[AWAL]])</f>
        <v/>
      </c>
      <c r="J1108" s="13" t="str">
        <f>IF(Table2[[#This Row],[M2A]]="","",SUM(Table2[[#This Row],[M2A]]-Table2[[#This Row],[M2B_h]]))</f>
        <v/>
      </c>
      <c r="L1108" s="13" t="str">
        <f>IF(Table2[[#This Row],[M3A]]="","",SUM(Table2[[#This Row],[M3A]]-Table2[[#This Row],[M3B_h]]))</f>
        <v/>
      </c>
      <c r="N1108" s="13" t="str">
        <f>IF(Table2[[#This Row],[M4A]]="","",SUM(Table2[[#This Row],[M4A]]-Table2[[#This Row],[M4B_h]]))</f>
        <v/>
      </c>
      <c r="O1108" s="15"/>
      <c r="P1108" s="15" t="str">
        <f>IF(Table2[[#This Row],[M5A]]="","",SUM(Table2[[#This Row],[M5A]]-Table2[[#This Row],[M5B_h]]))</f>
        <v/>
      </c>
      <c r="Q1108" s="15">
        <f>SUM(Table2[[#This Row],[AWAL]],Table2[[#This Row],[M1B]])</f>
        <v>5</v>
      </c>
      <c r="R1108" s="15">
        <f>SUM(Table2[[#This Row],[M2B]],Table2[[#This Row],[M2B_h]])</f>
        <v>5</v>
      </c>
      <c r="S1108" s="15">
        <f>SUM(Table2[[#This Row],[M3B]],Table2[[#This Row],[M3B_h]])</f>
        <v>5</v>
      </c>
      <c r="T1108" s="15">
        <f>SUM(Table2[[#This Row],[M4B]],Table2[[#This Row],[M4B_h]])</f>
        <v>5</v>
      </c>
    </row>
    <row r="1109" spans="1:20">
      <c r="A1109" s="12">
        <f>IF(Table2[[#This Row],[TT]]&lt;1,"",COUNT($A$2:$A1108)+1)</f>
        <v>868</v>
      </c>
      <c r="B1109" s="12" t="str">
        <f>LOWER(SUBSTITUTE(SUBSTITUTE(SUBSTITUTE(SUBSTITUTE(SUBSTITUTE(SUBSTITUTE(SUBSTITUTE(SUBSTITUTE(Table2[[#This Row],[NAMA BARANG]]," ",""),"""",""),"-",""),"/",""),"(",""),")",""),"&amp;",""),",",""))</f>
        <v>garisanrl15wd1x36</v>
      </c>
      <c r="C1109" s="18" t="s">
        <v>1029</v>
      </c>
      <c r="D1109" s="19">
        <v>1</v>
      </c>
      <c r="E1109" s="19" t="s">
        <v>50</v>
      </c>
      <c r="F1109" s="80">
        <f>IF(Table2[[#This Row],[M5B]]="",Table2[[#This Row],[M5B_h]],SUM(Table2[[#This Row],[M5B_h]],Table2[[#This Row],[M5B]]))</f>
        <v>1</v>
      </c>
      <c r="H1109" s="13" t="str">
        <f>IF(Table2[[#This Row],[M1A]]="","",Table2[[#This Row],[M1A]]-Table2[[#This Row],[AWAL]])</f>
        <v/>
      </c>
      <c r="J1109" s="13" t="str">
        <f>IF(Table2[[#This Row],[M2A]]="","",SUM(Table2[[#This Row],[M2A]]-Table2[[#This Row],[M2B_h]]))</f>
        <v/>
      </c>
      <c r="L1109" s="13" t="str">
        <f>IF(Table2[[#This Row],[M3A]]="","",SUM(Table2[[#This Row],[M3A]]-Table2[[#This Row],[M3B_h]]))</f>
        <v/>
      </c>
      <c r="N1109" s="13" t="str">
        <f>IF(Table2[[#This Row],[M4A]]="","",SUM(Table2[[#This Row],[M4A]]-Table2[[#This Row],[M4B_h]]))</f>
        <v/>
      </c>
      <c r="O1109" s="15"/>
      <c r="P1109" s="15" t="str">
        <f>IF(Table2[[#This Row],[M5A]]="","",SUM(Table2[[#This Row],[M5A]]-Table2[[#This Row],[M5B_h]]))</f>
        <v/>
      </c>
      <c r="Q1109" s="15">
        <f>SUM(Table2[[#This Row],[AWAL]],Table2[[#This Row],[M1B]])</f>
        <v>1</v>
      </c>
      <c r="R1109" s="15">
        <f>SUM(Table2[[#This Row],[M2B]],Table2[[#This Row],[M2B_h]])</f>
        <v>1</v>
      </c>
      <c r="S1109" s="15">
        <f>SUM(Table2[[#This Row],[M3B]],Table2[[#This Row],[M3B_h]])</f>
        <v>1</v>
      </c>
      <c r="T1109" s="15">
        <f>SUM(Table2[[#This Row],[M4B]],Table2[[#This Row],[M4B_h]])</f>
        <v>1</v>
      </c>
    </row>
    <row r="1110" spans="1:20">
      <c r="A1110" s="12">
        <f>IF(Table2[[#This Row],[TT]]&lt;1,"",COUNT($A$2:$A1109)+1)</f>
        <v>869</v>
      </c>
      <c r="B1110" s="12" t="str">
        <f>LOWER(SUBSTITUTE(SUBSTITUTE(SUBSTITUTE(SUBSTITUTE(SUBSTITUTE(SUBSTITUTE(SUBSTITUTE(SUBSTITUTE(Table2[[#This Row],[NAMA BARANG]]," ",""),"""",""),"-",""),"/",""),"(",""),")",""),"&amp;",""),",",""))</f>
        <v>garisanrotary1020josbsr</v>
      </c>
      <c r="C1110" s="18" t="s">
        <v>1030</v>
      </c>
      <c r="D1110" s="19">
        <v>27</v>
      </c>
      <c r="E1110" s="19" t="s">
        <v>142</v>
      </c>
      <c r="F1110" s="80">
        <f>IF(Table2[[#This Row],[M5B]]="",Table2[[#This Row],[M5B_h]],SUM(Table2[[#This Row],[M5B_h]],Table2[[#This Row],[M5B]]))</f>
        <v>27</v>
      </c>
      <c r="H1110" s="13" t="str">
        <f>IF(Table2[[#This Row],[M1A]]="","",Table2[[#This Row],[M1A]]-Table2[[#This Row],[AWAL]])</f>
        <v/>
      </c>
      <c r="J1110" s="13" t="str">
        <f>IF(Table2[[#This Row],[M2A]]="","",SUM(Table2[[#This Row],[M2A]]-Table2[[#This Row],[M2B_h]]))</f>
        <v/>
      </c>
      <c r="L1110" s="13" t="str">
        <f>IF(Table2[[#This Row],[M3A]]="","",SUM(Table2[[#This Row],[M3A]]-Table2[[#This Row],[M3B_h]]))</f>
        <v/>
      </c>
      <c r="N1110" s="13" t="str">
        <f>IF(Table2[[#This Row],[M4A]]="","",SUM(Table2[[#This Row],[M4A]]-Table2[[#This Row],[M4B_h]]))</f>
        <v/>
      </c>
      <c r="O1110" s="15"/>
      <c r="P1110" s="15" t="str">
        <f>IF(Table2[[#This Row],[M5A]]="","",SUM(Table2[[#This Row],[M5A]]-Table2[[#This Row],[M5B_h]]))</f>
        <v/>
      </c>
      <c r="Q1110" s="15">
        <f>SUM(Table2[[#This Row],[AWAL]],Table2[[#This Row],[M1B]])</f>
        <v>27</v>
      </c>
      <c r="R1110" s="15">
        <f>SUM(Table2[[#This Row],[M2B]],Table2[[#This Row],[M2B_h]])</f>
        <v>27</v>
      </c>
      <c r="S1110" s="15">
        <f>SUM(Table2[[#This Row],[M3B]],Table2[[#This Row],[M3B_h]])</f>
        <v>27</v>
      </c>
      <c r="T1110" s="15">
        <f>SUM(Table2[[#This Row],[M4B]],Table2[[#This Row],[M4B_h]])</f>
        <v>27</v>
      </c>
    </row>
    <row r="1111" spans="1:20">
      <c r="A1111" s="12">
        <f>IF(Table2[[#This Row],[TT]]&lt;1,"",COUNT($A$2:$A1110)+1)</f>
        <v>870</v>
      </c>
      <c r="B1111" s="12" t="str">
        <f>LOWER(SUBSTITUTE(SUBSTITUTE(SUBSTITUTE(SUBSTITUTE(SUBSTITUTE(SUBSTITUTE(SUBSTITUTE(SUBSTITUTE(Table2[[#This Row],[NAMA BARANG]]," ",""),"""",""),"-",""),"/",""),"(",""),")",""),"&amp;",""),",",""))</f>
        <v>garisanrotary5klg</v>
      </c>
      <c r="C1111" s="18" t="s">
        <v>1031</v>
      </c>
      <c r="D1111" s="19">
        <v>4</v>
      </c>
      <c r="E1111" s="19" t="s">
        <v>142</v>
      </c>
      <c r="F1111" s="80">
        <f>IF(Table2[[#This Row],[M5B]]="",Table2[[#This Row],[M5B_h]],SUM(Table2[[#This Row],[M5B_h]],Table2[[#This Row],[M5B]]))</f>
        <v>4</v>
      </c>
      <c r="H1111" s="13" t="str">
        <f>IF(Table2[[#This Row],[M1A]]="","",Table2[[#This Row],[M1A]]-Table2[[#This Row],[AWAL]])</f>
        <v/>
      </c>
      <c r="J1111" s="13" t="str">
        <f>IF(Table2[[#This Row],[M2A]]="","",SUM(Table2[[#This Row],[M2A]]-Table2[[#This Row],[M2B_h]]))</f>
        <v/>
      </c>
      <c r="L1111" s="13" t="str">
        <f>IF(Table2[[#This Row],[M3A]]="","",SUM(Table2[[#This Row],[M3A]]-Table2[[#This Row],[M3B_h]]))</f>
        <v/>
      </c>
      <c r="N1111" s="13" t="str">
        <f>IF(Table2[[#This Row],[M4A]]="","",SUM(Table2[[#This Row],[M4A]]-Table2[[#This Row],[M4B_h]]))</f>
        <v/>
      </c>
      <c r="O1111" s="15"/>
      <c r="P1111" s="15" t="str">
        <f>IF(Table2[[#This Row],[M5A]]="","",SUM(Table2[[#This Row],[M5A]]-Table2[[#This Row],[M5B_h]]))</f>
        <v/>
      </c>
      <c r="Q1111" s="15">
        <f>SUM(Table2[[#This Row],[AWAL]],Table2[[#This Row],[M1B]])</f>
        <v>4</v>
      </c>
      <c r="R1111" s="15">
        <f>SUM(Table2[[#This Row],[M2B]],Table2[[#This Row],[M2B_h]])</f>
        <v>4</v>
      </c>
      <c r="S1111" s="15">
        <f>SUM(Table2[[#This Row],[M3B]],Table2[[#This Row],[M3B_h]])</f>
        <v>4</v>
      </c>
      <c r="T1111" s="15">
        <f>SUM(Table2[[#This Row],[M4B]],Table2[[#This Row],[M4B_h]])</f>
        <v>4</v>
      </c>
    </row>
    <row r="1112" spans="1:20">
      <c r="A1112" s="12">
        <f>IF(Table2[[#This Row],[TT]]&lt;1,"",COUNT($A$2:$A1111)+1)</f>
        <v>871</v>
      </c>
      <c r="B1112" s="12" t="str">
        <f>LOWER(SUBSTITUTE(SUBSTITUTE(SUBSTITUTE(SUBSTITUTE(SUBSTITUTE(SUBSTITUTE(SUBSTITUTE(SUBSTITUTE(Table2[[#This Row],[NAMA BARANG]]," ",""),"""",""),"-",""),"/",""),"(",""),")",""),"&amp;",""),",",""))</f>
        <v>garisanrotary9043</v>
      </c>
      <c r="C1112" s="18" t="s">
        <v>1032</v>
      </c>
      <c r="D1112" s="19">
        <v>5</v>
      </c>
      <c r="E1112" s="19" t="s">
        <v>390</v>
      </c>
      <c r="F1112" s="80">
        <f>IF(Table2[[#This Row],[M5B]]="",Table2[[#This Row],[M5B_h]],SUM(Table2[[#This Row],[M5B_h]],Table2[[#This Row],[M5B]]))</f>
        <v>5</v>
      </c>
      <c r="H1112" s="13" t="str">
        <f>IF(Table2[[#This Row],[M1A]]="","",Table2[[#This Row],[M1A]]-Table2[[#This Row],[AWAL]])</f>
        <v/>
      </c>
      <c r="J1112" s="13" t="str">
        <f>IF(Table2[[#This Row],[M2A]]="","",SUM(Table2[[#This Row],[M2A]]-Table2[[#This Row],[M2B_h]]))</f>
        <v/>
      </c>
      <c r="L1112" s="13" t="str">
        <f>IF(Table2[[#This Row],[M3A]]="","",SUM(Table2[[#This Row],[M3A]]-Table2[[#This Row],[M3B_h]]))</f>
        <v/>
      </c>
      <c r="N1112" s="13" t="str">
        <f>IF(Table2[[#This Row],[M4A]]="","",SUM(Table2[[#This Row],[M4A]]-Table2[[#This Row],[M4B_h]]))</f>
        <v/>
      </c>
      <c r="O1112" s="15"/>
      <c r="P1112" s="15" t="str">
        <f>IF(Table2[[#This Row],[M5A]]="","",SUM(Table2[[#This Row],[M5A]]-Table2[[#This Row],[M5B_h]]))</f>
        <v/>
      </c>
      <c r="Q1112" s="15">
        <f>SUM(Table2[[#This Row],[AWAL]],Table2[[#This Row],[M1B]])</f>
        <v>5</v>
      </c>
      <c r="R1112" s="15">
        <f>SUM(Table2[[#This Row],[M2B]],Table2[[#This Row],[M2B_h]])</f>
        <v>5</v>
      </c>
      <c r="S1112" s="15">
        <f>SUM(Table2[[#This Row],[M3B]],Table2[[#This Row],[M3B_h]])</f>
        <v>5</v>
      </c>
      <c r="T1112" s="15">
        <f>SUM(Table2[[#This Row],[M4B]],Table2[[#This Row],[M4B_h]])</f>
        <v>5</v>
      </c>
    </row>
    <row r="1113" spans="1:20">
      <c r="A1113" s="12" t="str">
        <f>IF(Table2[[#This Row],[TT]]&lt;1,"",COUNT($A$2:$A1112)+1)</f>
        <v/>
      </c>
      <c r="B1113" s="12" t="str">
        <f>LOWER(SUBSTITUTE(SUBSTITUTE(SUBSTITUTE(SUBSTITUTE(SUBSTITUTE(SUBSTITUTE(SUBSTITUTE(SUBSTITUTE(Table2[[#This Row],[NAMA BARANG]]," ",""),"""",""),"-",""),"/",""),"(",""),")",""),"&amp;",""),",",""))</f>
        <v>garisansablon290</v>
      </c>
      <c r="C1113" s="18" t="s">
        <v>1033</v>
      </c>
      <c r="D1113" s="19"/>
      <c r="E1113" s="19" t="s">
        <v>182</v>
      </c>
      <c r="F1113" s="80">
        <f>IF(Table2[[#This Row],[M5B]]="",Table2[[#This Row],[M5B_h]],SUM(Table2[[#This Row],[M5B_h]],Table2[[#This Row],[M5B]]))</f>
        <v>0</v>
      </c>
      <c r="H1113" s="13" t="str">
        <f>IF(Table2[[#This Row],[M1A]]="","",Table2[[#This Row],[M1A]]-Table2[[#This Row],[AWAL]])</f>
        <v/>
      </c>
      <c r="J1113" s="13" t="str">
        <f>IF(Table2[[#This Row],[M2A]]="","",SUM(Table2[[#This Row],[M2A]]-Table2[[#This Row],[M2B_h]]))</f>
        <v/>
      </c>
      <c r="L1113" s="13" t="str">
        <f>IF(Table2[[#This Row],[M3A]]="","",SUM(Table2[[#This Row],[M3A]]-Table2[[#This Row],[M3B_h]]))</f>
        <v/>
      </c>
      <c r="N1113" s="13" t="str">
        <f>IF(Table2[[#This Row],[M4A]]="","",SUM(Table2[[#This Row],[M4A]]-Table2[[#This Row],[M4B_h]]))</f>
        <v/>
      </c>
      <c r="O1113" s="15"/>
      <c r="P1113" s="15" t="str">
        <f>IF(Table2[[#This Row],[M5A]]="","",SUM(Table2[[#This Row],[M5A]]-Table2[[#This Row],[M5B_h]]))</f>
        <v/>
      </c>
      <c r="Q1113" s="15">
        <f>SUM(Table2[[#This Row],[AWAL]],Table2[[#This Row],[M1B]])</f>
        <v>0</v>
      </c>
      <c r="R1113" s="15">
        <f>SUM(Table2[[#This Row],[M2B]],Table2[[#This Row],[M2B_h]])</f>
        <v>0</v>
      </c>
      <c r="S1113" s="15">
        <f>SUM(Table2[[#This Row],[M3B]],Table2[[#This Row],[M3B_h]])</f>
        <v>0</v>
      </c>
      <c r="T1113" s="15">
        <f>SUM(Table2[[#This Row],[M4B]],Table2[[#This Row],[M4B_h]])</f>
        <v>0</v>
      </c>
    </row>
    <row r="1114" spans="1:20">
      <c r="A1114" s="12" t="str">
        <f>IF(Table2[[#This Row],[TT]]&lt;1,"",COUNT($A$2:$A1113)+1)</f>
        <v/>
      </c>
      <c r="B1114" s="12" t="str">
        <f>LOWER(SUBSTITUTE(SUBSTITUTE(SUBSTITUTE(SUBSTITUTE(SUBSTITUTE(SUBSTITUTE(SUBSTITUTE(SUBSTITUTE(Table2[[#This Row],[NAMA BARANG]]," ",""),"""",""),"-",""),"/",""),"(",""),")",""),"&amp;",""),",",""))</f>
        <v>garisansablon430</v>
      </c>
      <c r="C1114" s="18" t="s">
        <v>1034</v>
      </c>
      <c r="D1114" s="19"/>
      <c r="E1114" s="19" t="s">
        <v>1035</v>
      </c>
      <c r="F1114" s="80">
        <f>IF(Table2[[#This Row],[M5B]]="",Table2[[#This Row],[M5B_h]],SUM(Table2[[#This Row],[M5B_h]],Table2[[#This Row],[M5B]]))</f>
        <v>0</v>
      </c>
      <c r="H1114" s="13" t="str">
        <f>IF(Table2[[#This Row],[M1A]]="","",Table2[[#This Row],[M1A]]-Table2[[#This Row],[AWAL]])</f>
        <v/>
      </c>
      <c r="J1114" s="13" t="str">
        <f>IF(Table2[[#This Row],[M2A]]="","",SUM(Table2[[#This Row],[M2A]]-Table2[[#This Row],[M2B_h]]))</f>
        <v/>
      </c>
      <c r="L1114" s="13" t="str">
        <f>IF(Table2[[#This Row],[M3A]]="","",SUM(Table2[[#This Row],[M3A]]-Table2[[#This Row],[M3B_h]]))</f>
        <v/>
      </c>
      <c r="N1114" s="13" t="str">
        <f>IF(Table2[[#This Row],[M4A]]="","",SUM(Table2[[#This Row],[M4A]]-Table2[[#This Row],[M4B_h]]))</f>
        <v/>
      </c>
      <c r="O1114" s="15"/>
      <c r="P1114" s="15" t="str">
        <f>IF(Table2[[#This Row],[M5A]]="","",SUM(Table2[[#This Row],[M5A]]-Table2[[#This Row],[M5B_h]]))</f>
        <v/>
      </c>
      <c r="Q1114" s="15">
        <f>SUM(Table2[[#This Row],[AWAL]],Table2[[#This Row],[M1B]])</f>
        <v>0</v>
      </c>
      <c r="R1114" s="15">
        <f>SUM(Table2[[#This Row],[M2B]],Table2[[#This Row],[M2B_h]])</f>
        <v>0</v>
      </c>
      <c r="S1114" s="15">
        <f>SUM(Table2[[#This Row],[M3B]],Table2[[#This Row],[M3B_h]])</f>
        <v>0</v>
      </c>
      <c r="T1114" s="15">
        <f>SUM(Table2[[#This Row],[M4B]],Table2[[#This Row],[M4B_h]])</f>
        <v>0</v>
      </c>
    </row>
    <row r="1115" spans="1:20">
      <c r="A1115" s="12">
        <f>IF(Table2[[#This Row],[TT]]&lt;1,"",COUNT($A$2:$A1114)+1)</f>
        <v>872</v>
      </c>
      <c r="B1115" s="12" t="str">
        <f>LOWER(SUBSTITUTE(SUBSTITUTE(SUBSTITUTE(SUBSTITUTE(SUBSTITUTE(SUBSTITUTE(SUBSTITUTE(SUBSTITUTE(Table2[[#This Row],[NAMA BARANG]]," ",""),"""",""),"-",""),"/",""),"(",""),")",""),"&amp;",""),",",""))</f>
        <v>garisansablonikan633n324</v>
      </c>
      <c r="C1115" s="25" t="s">
        <v>1036</v>
      </c>
      <c r="D1115" s="26">
        <v>2</v>
      </c>
      <c r="E1115" s="26" t="s">
        <v>121</v>
      </c>
      <c r="F1115" s="80">
        <f>IF(Table2[[#This Row],[M5B]]="",Table2[[#This Row],[M5B_h]],SUM(Table2[[#This Row],[M5B_h]],Table2[[#This Row],[M5B]]))</f>
        <v>2</v>
      </c>
      <c r="H1115" s="13" t="str">
        <f>IF(Table2[[#This Row],[M1A]]="","",Table2[[#This Row],[M1A]]-Table2[[#This Row],[AWAL]])</f>
        <v/>
      </c>
      <c r="J1115" s="13" t="str">
        <f>IF(Table2[[#This Row],[M2A]]="","",SUM(Table2[[#This Row],[M2A]]-Table2[[#This Row],[M2B_h]]))</f>
        <v/>
      </c>
      <c r="L1115" s="13" t="str">
        <f>IF(Table2[[#This Row],[M3A]]="","",SUM(Table2[[#This Row],[M3A]]-Table2[[#This Row],[M3B_h]]))</f>
        <v/>
      </c>
      <c r="N1115" s="13" t="str">
        <f>IF(Table2[[#This Row],[M4A]]="","",SUM(Table2[[#This Row],[M4A]]-Table2[[#This Row],[M4B_h]]))</f>
        <v/>
      </c>
      <c r="O1115" s="15"/>
      <c r="P1115" s="15" t="str">
        <f>IF(Table2[[#This Row],[M5A]]="","",SUM(Table2[[#This Row],[M5A]]-Table2[[#This Row],[M5B_h]]))</f>
        <v/>
      </c>
      <c r="Q1115" s="15">
        <f>SUM(Table2[[#This Row],[AWAL]],Table2[[#This Row],[M1B]])</f>
        <v>2</v>
      </c>
      <c r="R1115" s="15">
        <f>SUM(Table2[[#This Row],[M2B]],Table2[[#This Row],[M2B_h]])</f>
        <v>2</v>
      </c>
      <c r="S1115" s="15">
        <f>SUM(Table2[[#This Row],[M3B]],Table2[[#This Row],[M3B_h]])</f>
        <v>2</v>
      </c>
      <c r="T1115" s="15">
        <f>SUM(Table2[[#This Row],[M4B]],Table2[[#This Row],[M4B_h]])</f>
        <v>2</v>
      </c>
    </row>
    <row r="1116" spans="1:20">
      <c r="A1116" s="12">
        <f>IF(Table2[[#This Row],[TT]]&lt;1,"",COUNT($A$2:$A1115)+1)</f>
        <v>873</v>
      </c>
      <c r="B1116" s="12" t="str">
        <f>LOWER(SUBSTITUTE(SUBSTITUTE(SUBSTITUTE(SUBSTITUTE(SUBSTITUTE(SUBSTITUTE(SUBSTITUTE(SUBSTITUTE(Table2[[#This Row],[NAMA BARANG]]," ",""),"""",""),"-",""),"/",""),"(",""),")",""),"&amp;",""),",",""))</f>
        <v>garisanset101118cm</v>
      </c>
      <c r="C1116" s="18" t="s">
        <v>1037</v>
      </c>
      <c r="D1116" s="19">
        <v>1</v>
      </c>
      <c r="E1116" s="19" t="s">
        <v>134</v>
      </c>
      <c r="F1116" s="80">
        <f>IF(Table2[[#This Row],[M5B]]="",Table2[[#This Row],[M5B_h]],SUM(Table2[[#This Row],[M5B_h]],Table2[[#This Row],[M5B]]))</f>
        <v>1</v>
      </c>
      <c r="H1116" s="13" t="str">
        <f>IF(Table2[[#This Row],[M1A]]="","",Table2[[#This Row],[M1A]]-Table2[[#This Row],[AWAL]])</f>
        <v/>
      </c>
      <c r="J1116" s="13" t="str">
        <f>IF(Table2[[#This Row],[M2A]]="","",SUM(Table2[[#This Row],[M2A]]-Table2[[#This Row],[M2B_h]]))</f>
        <v/>
      </c>
      <c r="L1116" s="13" t="str">
        <f>IF(Table2[[#This Row],[M3A]]="","",SUM(Table2[[#This Row],[M3A]]-Table2[[#This Row],[M3B_h]]))</f>
        <v/>
      </c>
      <c r="N1116" s="13" t="str">
        <f>IF(Table2[[#This Row],[M4A]]="","",SUM(Table2[[#This Row],[M4A]]-Table2[[#This Row],[M4B_h]]))</f>
        <v/>
      </c>
      <c r="O1116" s="15"/>
      <c r="P1116" s="15" t="str">
        <f>IF(Table2[[#This Row],[M5A]]="","",SUM(Table2[[#This Row],[M5A]]-Table2[[#This Row],[M5B_h]]))</f>
        <v/>
      </c>
      <c r="Q1116" s="15">
        <f>SUM(Table2[[#This Row],[AWAL]],Table2[[#This Row],[M1B]])</f>
        <v>1</v>
      </c>
      <c r="R1116" s="15">
        <f>SUM(Table2[[#This Row],[M2B]],Table2[[#This Row],[M2B_h]])</f>
        <v>1</v>
      </c>
      <c r="S1116" s="15">
        <f>SUM(Table2[[#This Row],[M3B]],Table2[[#This Row],[M3B_h]])</f>
        <v>1</v>
      </c>
      <c r="T1116" s="15">
        <f>SUM(Table2[[#This Row],[M4B]],Table2[[#This Row],[M4B_h]])</f>
        <v>1</v>
      </c>
    </row>
    <row r="1117" spans="1:20">
      <c r="A1117" s="12">
        <f>IF(Table2[[#This Row],[TT]]&lt;1,"",COUNT($A$2:$A1116)+1)</f>
        <v>874</v>
      </c>
      <c r="B1117" s="12" t="str">
        <f>LOWER(SUBSTITUTE(SUBSTITUTE(SUBSTITUTE(SUBSTITUTE(SUBSTITUTE(SUBSTITUTE(SUBSTITUTE(SUBSTITUTE(Table2[[#This Row],[NAMA BARANG]]," ",""),"""",""),"-",""),"/",""),"(",""),")",""),"&amp;",""),",",""))</f>
        <v>garisanset1206bc61860</v>
      </c>
      <c r="C1117" s="18" t="s">
        <v>1038</v>
      </c>
      <c r="D1117" s="19">
        <v>4</v>
      </c>
      <c r="E1117" s="19" t="s">
        <v>274</v>
      </c>
      <c r="F1117" s="80">
        <f>IF(Table2[[#This Row],[M5B]]="",Table2[[#This Row],[M5B_h]],SUM(Table2[[#This Row],[M5B_h]],Table2[[#This Row],[M5B]]))</f>
        <v>4</v>
      </c>
      <c r="H1117" s="13" t="str">
        <f>IF(Table2[[#This Row],[M1A]]="","",Table2[[#This Row],[M1A]]-Table2[[#This Row],[AWAL]])</f>
        <v/>
      </c>
      <c r="J1117" s="13" t="str">
        <f>IF(Table2[[#This Row],[M2A]]="","",SUM(Table2[[#This Row],[M2A]]-Table2[[#This Row],[M2B_h]]))</f>
        <v/>
      </c>
      <c r="L1117" s="13" t="str">
        <f>IF(Table2[[#This Row],[M3A]]="","",SUM(Table2[[#This Row],[M3A]]-Table2[[#This Row],[M3B_h]]))</f>
        <v/>
      </c>
      <c r="N1117" s="13" t="str">
        <f>IF(Table2[[#This Row],[M4A]]="","",SUM(Table2[[#This Row],[M4A]]-Table2[[#This Row],[M4B_h]]))</f>
        <v/>
      </c>
      <c r="O1117" s="15"/>
      <c r="P1117" s="15" t="str">
        <f>IF(Table2[[#This Row],[M5A]]="","",SUM(Table2[[#This Row],[M5A]]-Table2[[#This Row],[M5B_h]]))</f>
        <v/>
      </c>
      <c r="Q1117" s="15">
        <f>SUM(Table2[[#This Row],[AWAL]],Table2[[#This Row],[M1B]])</f>
        <v>4</v>
      </c>
      <c r="R1117" s="15">
        <f>SUM(Table2[[#This Row],[M2B]],Table2[[#This Row],[M2B_h]])</f>
        <v>4</v>
      </c>
      <c r="S1117" s="15">
        <f>SUM(Table2[[#This Row],[M3B]],Table2[[#This Row],[M3B_h]])</f>
        <v>4</v>
      </c>
      <c r="T1117" s="15">
        <f>SUM(Table2[[#This Row],[M4B]],Table2[[#This Row],[M4B_h]])</f>
        <v>4</v>
      </c>
    </row>
    <row r="1118" spans="1:20">
      <c r="A1118" s="12">
        <f>IF(Table2[[#This Row],[TT]]&lt;1,"",COUNT($A$2:$A1117)+1)</f>
        <v>875</v>
      </c>
      <c r="B1118" s="12" t="str">
        <f>LOWER(SUBSTITUTE(SUBSTITUTE(SUBSTITUTE(SUBSTITUTE(SUBSTITUTE(SUBSTITUTE(SUBSTITUTE(SUBSTITUTE(Table2[[#This Row],[NAMA BARANG]]," ",""),"""",""),"-",""),"/",""),"(",""),")",""),"&amp;",""),",",""))</f>
        <v>garisanset1411</v>
      </c>
      <c r="C1118" s="18" t="s">
        <v>1039</v>
      </c>
      <c r="D1118" s="19">
        <v>2</v>
      </c>
      <c r="E1118" s="19">
        <v>800</v>
      </c>
      <c r="F1118" s="80">
        <f>IF(Table2[[#This Row],[M5B]]="",Table2[[#This Row],[M5B_h]],SUM(Table2[[#This Row],[M5B_h]],Table2[[#This Row],[M5B]]))</f>
        <v>2</v>
      </c>
      <c r="H1118" s="13" t="str">
        <f>IF(Table2[[#This Row],[M1A]]="","",Table2[[#This Row],[M1A]]-Table2[[#This Row],[AWAL]])</f>
        <v/>
      </c>
      <c r="J1118" s="13" t="str">
        <f>IF(Table2[[#This Row],[M2A]]="","",SUM(Table2[[#This Row],[M2A]]-Table2[[#This Row],[M2B_h]]))</f>
        <v/>
      </c>
      <c r="L1118" s="13" t="str">
        <f>IF(Table2[[#This Row],[M3A]]="","",SUM(Table2[[#This Row],[M3A]]-Table2[[#This Row],[M3B_h]]))</f>
        <v/>
      </c>
      <c r="N1118" s="13" t="str">
        <f>IF(Table2[[#This Row],[M4A]]="","",SUM(Table2[[#This Row],[M4A]]-Table2[[#This Row],[M4B_h]]))</f>
        <v/>
      </c>
      <c r="O1118" s="15"/>
      <c r="P1118" s="15" t="str">
        <f>IF(Table2[[#This Row],[M5A]]="","",SUM(Table2[[#This Row],[M5A]]-Table2[[#This Row],[M5B_h]]))</f>
        <v/>
      </c>
      <c r="Q1118" s="15">
        <f>SUM(Table2[[#This Row],[AWAL]],Table2[[#This Row],[M1B]])</f>
        <v>2</v>
      </c>
      <c r="R1118" s="15">
        <f>SUM(Table2[[#This Row],[M2B]],Table2[[#This Row],[M2B_h]])</f>
        <v>2</v>
      </c>
      <c r="S1118" s="15">
        <f>SUM(Table2[[#This Row],[M3B]],Table2[[#This Row],[M3B_h]])</f>
        <v>2</v>
      </c>
      <c r="T1118" s="15">
        <f>SUM(Table2[[#This Row],[M4B]],Table2[[#This Row],[M4B_h]])</f>
        <v>2</v>
      </c>
    </row>
    <row r="1119" spans="1:20">
      <c r="A1119" s="12">
        <f>IF(Table2[[#This Row],[TT]]&lt;1,"",COUNT($A$2:$A1118)+1)</f>
        <v>876</v>
      </c>
      <c r="B1119" s="12" t="str">
        <f>LOWER(SUBSTITUTE(SUBSTITUTE(SUBSTITUTE(SUBSTITUTE(SUBSTITUTE(SUBSTITUTE(SUBSTITUTE(SUBSTITUTE(Table2[[#This Row],[NAMA BARANG]]," ",""),"""",""),"-",""),"/",""),"(",""),")",""),"&amp;",""),",",""))</f>
        <v>garisanset15cm815girl30</v>
      </c>
      <c r="C1119" s="18" t="s">
        <v>1040</v>
      </c>
      <c r="D1119" s="19">
        <v>4</v>
      </c>
      <c r="E1119" s="19" t="s">
        <v>1041</v>
      </c>
      <c r="F1119" s="80">
        <f>IF(Table2[[#This Row],[M5B]]="",Table2[[#This Row],[M5B_h]],SUM(Table2[[#This Row],[M5B_h]],Table2[[#This Row],[M5B]]))</f>
        <v>4</v>
      </c>
      <c r="H1119" s="13" t="str">
        <f>IF(Table2[[#This Row],[M1A]]="","",Table2[[#This Row],[M1A]]-Table2[[#This Row],[AWAL]])</f>
        <v/>
      </c>
      <c r="J1119" s="13" t="str">
        <f>IF(Table2[[#This Row],[M2A]]="","",SUM(Table2[[#This Row],[M2A]]-Table2[[#This Row],[M2B_h]]))</f>
        <v/>
      </c>
      <c r="L1119" s="13" t="str">
        <f>IF(Table2[[#This Row],[M3A]]="","",SUM(Table2[[#This Row],[M3A]]-Table2[[#This Row],[M3B_h]]))</f>
        <v/>
      </c>
      <c r="N1119" s="13" t="str">
        <f>IF(Table2[[#This Row],[M4A]]="","",SUM(Table2[[#This Row],[M4A]]-Table2[[#This Row],[M4B_h]]))</f>
        <v/>
      </c>
      <c r="O1119" s="15"/>
      <c r="P1119" s="15" t="str">
        <f>IF(Table2[[#This Row],[M5A]]="","",SUM(Table2[[#This Row],[M5A]]-Table2[[#This Row],[M5B_h]]))</f>
        <v/>
      </c>
      <c r="Q1119" s="15">
        <f>SUM(Table2[[#This Row],[AWAL]],Table2[[#This Row],[M1B]])</f>
        <v>4</v>
      </c>
      <c r="R1119" s="15">
        <f>SUM(Table2[[#This Row],[M2B]],Table2[[#This Row],[M2B_h]])</f>
        <v>4</v>
      </c>
      <c r="S1119" s="15">
        <f>SUM(Table2[[#This Row],[M3B]],Table2[[#This Row],[M3B_h]])</f>
        <v>4</v>
      </c>
      <c r="T1119" s="15">
        <f>SUM(Table2[[#This Row],[M4B]],Table2[[#This Row],[M4B_h]])</f>
        <v>4</v>
      </c>
    </row>
    <row r="1120" spans="1:20">
      <c r="A1120" s="12">
        <f>IF(Table2[[#This Row],[TT]]&lt;1,"",COUNT($A$2:$A1119)+1)</f>
        <v>877</v>
      </c>
      <c r="B1120" s="12" t="str">
        <f>LOWER(SUBSTITUTE(SUBSTITUTE(SUBSTITUTE(SUBSTITUTE(SUBSTITUTE(SUBSTITUTE(SUBSTITUTE(SUBSTITUTE(Table2[[#This Row],[NAMA BARANG]]," ",""),"""",""),"-",""),"/",""),"(",""),")",""),"&amp;",""),",",""))</f>
        <v>garisanset2175pvc20cm50</v>
      </c>
      <c r="C1120" s="18" t="s">
        <v>1042</v>
      </c>
      <c r="D1120" s="19">
        <v>2</v>
      </c>
      <c r="E1120" s="19" t="s">
        <v>54</v>
      </c>
      <c r="F1120" s="80">
        <f>IF(Table2[[#This Row],[M5B]]="",Table2[[#This Row],[M5B_h]],SUM(Table2[[#This Row],[M5B_h]],Table2[[#This Row],[M5B]]))</f>
        <v>2</v>
      </c>
      <c r="H1120" s="13" t="str">
        <f>IF(Table2[[#This Row],[M1A]]="","",Table2[[#This Row],[M1A]]-Table2[[#This Row],[AWAL]])</f>
        <v/>
      </c>
      <c r="J1120" s="13" t="str">
        <f>IF(Table2[[#This Row],[M2A]]="","",SUM(Table2[[#This Row],[M2A]]-Table2[[#This Row],[M2B_h]]))</f>
        <v/>
      </c>
      <c r="L1120" s="13" t="str">
        <f>IF(Table2[[#This Row],[M3A]]="","",SUM(Table2[[#This Row],[M3A]]-Table2[[#This Row],[M3B_h]]))</f>
        <v/>
      </c>
      <c r="N1120" s="13" t="str">
        <f>IF(Table2[[#This Row],[M4A]]="","",SUM(Table2[[#This Row],[M4A]]-Table2[[#This Row],[M4B_h]]))</f>
        <v/>
      </c>
      <c r="O1120" s="15"/>
      <c r="P1120" s="15" t="str">
        <f>IF(Table2[[#This Row],[M5A]]="","",SUM(Table2[[#This Row],[M5A]]-Table2[[#This Row],[M5B_h]]))</f>
        <v/>
      </c>
      <c r="Q1120" s="15">
        <f>SUM(Table2[[#This Row],[AWAL]],Table2[[#This Row],[M1B]])</f>
        <v>2</v>
      </c>
      <c r="R1120" s="15">
        <f>SUM(Table2[[#This Row],[M2B]],Table2[[#This Row],[M2B_h]])</f>
        <v>2</v>
      </c>
      <c r="S1120" s="15">
        <f>SUM(Table2[[#This Row],[M3B]],Table2[[#This Row],[M3B_h]])</f>
        <v>2</v>
      </c>
      <c r="T1120" s="15">
        <f>SUM(Table2[[#This Row],[M4B]],Table2[[#This Row],[M4B_h]])</f>
        <v>2</v>
      </c>
    </row>
    <row r="1121" spans="1:20">
      <c r="A1121" s="12">
        <f>IF(Table2[[#This Row],[TT]]&lt;1,"",COUNT($A$2:$A1120)+1)</f>
        <v>878</v>
      </c>
      <c r="B1121" s="12" t="str">
        <f>LOWER(SUBSTITUTE(SUBSTITUTE(SUBSTITUTE(SUBSTITUTE(SUBSTITUTE(SUBSTITUTE(SUBSTITUTE(SUBSTITUTE(Table2[[#This Row],[NAMA BARANG]]," ",""),"""",""),"-",""),"/",""),"(",""),")",""),"&amp;",""),",",""))</f>
        <v>garisanset330cmyencheng</v>
      </c>
      <c r="C1121" s="18" t="s">
        <v>1043</v>
      </c>
      <c r="D1121" s="19">
        <v>1</v>
      </c>
      <c r="E1121" s="19" t="s">
        <v>66</v>
      </c>
      <c r="F1121" s="80">
        <f>IF(Table2[[#This Row],[M5B]]="",Table2[[#This Row],[M5B_h]],SUM(Table2[[#This Row],[M5B_h]],Table2[[#This Row],[M5B]]))</f>
        <v>1</v>
      </c>
      <c r="H1121" s="13" t="str">
        <f>IF(Table2[[#This Row],[M1A]]="","",Table2[[#This Row],[M1A]]-Table2[[#This Row],[AWAL]])</f>
        <v/>
      </c>
      <c r="J1121" s="13" t="str">
        <f>IF(Table2[[#This Row],[M2A]]="","",SUM(Table2[[#This Row],[M2A]]-Table2[[#This Row],[M2B_h]]))</f>
        <v/>
      </c>
      <c r="L1121" s="13" t="str">
        <f>IF(Table2[[#This Row],[M3A]]="","",SUM(Table2[[#This Row],[M3A]]-Table2[[#This Row],[M3B_h]]))</f>
        <v/>
      </c>
      <c r="N1121" s="13" t="str">
        <f>IF(Table2[[#This Row],[M4A]]="","",SUM(Table2[[#This Row],[M4A]]-Table2[[#This Row],[M4B_h]]))</f>
        <v/>
      </c>
      <c r="O1121" s="15"/>
      <c r="P1121" s="15" t="str">
        <f>IF(Table2[[#This Row],[M5A]]="","",SUM(Table2[[#This Row],[M5A]]-Table2[[#This Row],[M5B_h]]))</f>
        <v/>
      </c>
      <c r="Q1121" s="15">
        <f>SUM(Table2[[#This Row],[AWAL]],Table2[[#This Row],[M1B]])</f>
        <v>1</v>
      </c>
      <c r="R1121" s="15">
        <f>SUM(Table2[[#This Row],[M2B]],Table2[[#This Row],[M2B_h]])</f>
        <v>1</v>
      </c>
      <c r="S1121" s="15">
        <f>SUM(Table2[[#This Row],[M3B]],Table2[[#This Row],[M3B_h]])</f>
        <v>1</v>
      </c>
      <c r="T1121" s="15">
        <f>SUM(Table2[[#This Row],[M4B]],Table2[[#This Row],[M4B_h]])</f>
        <v>1</v>
      </c>
    </row>
    <row r="1122" spans="1:20">
      <c r="A1122" s="12">
        <f>IF(Table2[[#This Row],[TT]]&lt;1,"",COUNT($A$2:$A1121)+1)</f>
        <v>879</v>
      </c>
      <c r="B1122" s="12" t="str">
        <f>LOWER(SUBSTITUTE(SUBSTITUTE(SUBSTITUTE(SUBSTITUTE(SUBSTITUTE(SUBSTITUTE(SUBSTITUTE(SUBSTITUTE(Table2[[#This Row],[NAMA BARANG]]," ",""),"""",""),"-",""),"/",""),"(",""),")",""),"&amp;",""),",",""))</f>
        <v>garisanset30cm5010m.mousebrbwtpdinosaurus</v>
      </c>
      <c r="C1122" s="18" t="s">
        <v>1044</v>
      </c>
      <c r="D1122" s="19">
        <v>7</v>
      </c>
      <c r="E1122" s="19" t="s">
        <v>136</v>
      </c>
      <c r="F1122" s="80">
        <f>IF(Table2[[#This Row],[M5B]]="",Table2[[#This Row],[M5B_h]],SUM(Table2[[#This Row],[M5B_h]],Table2[[#This Row],[M5B]]))</f>
        <v>7</v>
      </c>
      <c r="H1122" s="13" t="str">
        <f>IF(Table2[[#This Row],[M1A]]="","",Table2[[#This Row],[M1A]]-Table2[[#This Row],[AWAL]])</f>
        <v/>
      </c>
      <c r="J1122" s="13" t="str">
        <f>IF(Table2[[#This Row],[M2A]]="","",SUM(Table2[[#This Row],[M2A]]-Table2[[#This Row],[M2B_h]]))</f>
        <v/>
      </c>
      <c r="L1122" s="13" t="str">
        <f>IF(Table2[[#This Row],[M3A]]="","",SUM(Table2[[#This Row],[M3A]]-Table2[[#This Row],[M3B_h]]))</f>
        <v/>
      </c>
      <c r="N1122" s="13" t="str">
        <f>IF(Table2[[#This Row],[M4A]]="","",SUM(Table2[[#This Row],[M4A]]-Table2[[#This Row],[M4B_h]]))</f>
        <v/>
      </c>
      <c r="O1122" s="15"/>
      <c r="P1122" s="15" t="str">
        <f>IF(Table2[[#This Row],[M5A]]="","",SUM(Table2[[#This Row],[M5A]]-Table2[[#This Row],[M5B_h]]))</f>
        <v/>
      </c>
      <c r="Q1122" s="15">
        <f>SUM(Table2[[#This Row],[AWAL]],Table2[[#This Row],[M1B]])</f>
        <v>7</v>
      </c>
      <c r="R1122" s="15">
        <f>SUM(Table2[[#This Row],[M2B]],Table2[[#This Row],[M2B_h]])</f>
        <v>7</v>
      </c>
      <c r="S1122" s="15">
        <f>SUM(Table2[[#This Row],[M3B]],Table2[[#This Row],[M3B_h]])</f>
        <v>7</v>
      </c>
      <c r="T1122" s="15">
        <f>SUM(Table2[[#This Row],[M4B]],Table2[[#This Row],[M4B_h]])</f>
        <v>7</v>
      </c>
    </row>
    <row r="1123" spans="1:20">
      <c r="A1123" s="12">
        <f>IF(Table2[[#This Row],[TT]]&lt;1,"",COUNT($A$2:$A1122)+1)</f>
        <v>880</v>
      </c>
      <c r="B1123" s="12" t="str">
        <f>LOWER(SUBSTITUTE(SUBSTITUTE(SUBSTITUTE(SUBSTITUTE(SUBSTITUTE(SUBSTITUTE(SUBSTITUTE(SUBSTITUTE(Table2[[#This Row],[NAMA BARANG]]," ",""),"""",""),"-",""),"/",""),"(",""),")",""),"&amp;",""),",",""))</f>
        <v>garisanset340013019</v>
      </c>
      <c r="C1123" s="18" t="s">
        <v>1045</v>
      </c>
      <c r="D1123" s="19">
        <v>7</v>
      </c>
      <c r="E1123" s="19" t="s">
        <v>79</v>
      </c>
      <c r="F1123" s="80">
        <f>IF(Table2[[#This Row],[M5B]]="",Table2[[#This Row],[M5B_h]],SUM(Table2[[#This Row],[M5B_h]],Table2[[#This Row],[M5B]]))</f>
        <v>7</v>
      </c>
      <c r="H1123" s="13" t="str">
        <f>IF(Table2[[#This Row],[M1A]]="","",Table2[[#This Row],[M1A]]-Table2[[#This Row],[AWAL]])</f>
        <v/>
      </c>
      <c r="J1123" s="13" t="str">
        <f>IF(Table2[[#This Row],[M2A]]="","",SUM(Table2[[#This Row],[M2A]]-Table2[[#This Row],[M2B_h]]))</f>
        <v/>
      </c>
      <c r="L1123" s="13" t="str">
        <f>IF(Table2[[#This Row],[M3A]]="","",SUM(Table2[[#This Row],[M3A]]-Table2[[#This Row],[M3B_h]]))</f>
        <v/>
      </c>
      <c r="N1123" s="13" t="str">
        <f>IF(Table2[[#This Row],[M4A]]="","",SUM(Table2[[#This Row],[M4A]]-Table2[[#This Row],[M4B_h]]))</f>
        <v/>
      </c>
      <c r="O1123" s="15"/>
      <c r="P1123" s="15" t="str">
        <f>IF(Table2[[#This Row],[M5A]]="","",SUM(Table2[[#This Row],[M5A]]-Table2[[#This Row],[M5B_h]]))</f>
        <v/>
      </c>
      <c r="Q1123" s="15">
        <f>SUM(Table2[[#This Row],[AWAL]],Table2[[#This Row],[M1B]])</f>
        <v>7</v>
      </c>
      <c r="R1123" s="15">
        <f>SUM(Table2[[#This Row],[M2B]],Table2[[#This Row],[M2B_h]])</f>
        <v>7</v>
      </c>
      <c r="S1123" s="15">
        <f>SUM(Table2[[#This Row],[M3B]],Table2[[#This Row],[M3B_h]])</f>
        <v>7</v>
      </c>
      <c r="T1123" s="15">
        <f>SUM(Table2[[#This Row],[M4B]],Table2[[#This Row],[M4B_h]])</f>
        <v>7</v>
      </c>
    </row>
    <row r="1124" spans="1:20">
      <c r="A1124" s="12">
        <f>IF(Table2[[#This Row],[TT]]&lt;1,"",COUNT($A$2:$A1123)+1)</f>
        <v>881</v>
      </c>
      <c r="B1124" s="12" t="str">
        <f>LOWER(SUBSTITUTE(SUBSTITUTE(SUBSTITUTE(SUBSTITUTE(SUBSTITUTE(SUBSTITUTE(SUBSTITUTE(SUBSTITUTE(Table2[[#This Row],[NAMA BARANG]]," ",""),"""",""),"-",""),"/",""),"(",""),")",""),"&amp;",""),",",""))</f>
        <v>garisanset60815cm50</v>
      </c>
      <c r="C1124" s="18" t="s">
        <v>1046</v>
      </c>
      <c r="D1124" s="19">
        <v>1</v>
      </c>
      <c r="E1124" s="19" t="s">
        <v>504</v>
      </c>
      <c r="F1124" s="80">
        <f>IF(Table2[[#This Row],[M5B]]="",Table2[[#This Row],[M5B_h]],SUM(Table2[[#This Row],[M5B_h]],Table2[[#This Row],[M5B]]))</f>
        <v>1</v>
      </c>
      <c r="H1124" s="13" t="str">
        <f>IF(Table2[[#This Row],[M1A]]="","",Table2[[#This Row],[M1A]]-Table2[[#This Row],[AWAL]])</f>
        <v/>
      </c>
      <c r="J1124" s="13" t="str">
        <f>IF(Table2[[#This Row],[M2A]]="","",SUM(Table2[[#This Row],[M2A]]-Table2[[#This Row],[M2B_h]]))</f>
        <v/>
      </c>
      <c r="L1124" s="13" t="str">
        <f>IF(Table2[[#This Row],[M3A]]="","",SUM(Table2[[#This Row],[M3A]]-Table2[[#This Row],[M3B_h]]))</f>
        <v/>
      </c>
      <c r="N1124" s="13" t="str">
        <f>IF(Table2[[#This Row],[M4A]]="","",SUM(Table2[[#This Row],[M4A]]-Table2[[#This Row],[M4B_h]]))</f>
        <v/>
      </c>
      <c r="O1124" s="15"/>
      <c r="P1124" s="15" t="str">
        <f>IF(Table2[[#This Row],[M5A]]="","",SUM(Table2[[#This Row],[M5A]]-Table2[[#This Row],[M5B_h]]))</f>
        <v/>
      </c>
      <c r="Q1124" s="15">
        <f>SUM(Table2[[#This Row],[AWAL]],Table2[[#This Row],[M1B]])</f>
        <v>1</v>
      </c>
      <c r="R1124" s="15">
        <f>SUM(Table2[[#This Row],[M2B]],Table2[[#This Row],[M2B_h]])</f>
        <v>1</v>
      </c>
      <c r="S1124" s="15">
        <f>SUM(Table2[[#This Row],[M3B]],Table2[[#This Row],[M3B_h]])</f>
        <v>1</v>
      </c>
      <c r="T1124" s="15">
        <f>SUM(Table2[[#This Row],[M4B]],Table2[[#This Row],[M4B_h]])</f>
        <v>1</v>
      </c>
    </row>
    <row r="1125" spans="1:20">
      <c r="A1125" s="12">
        <f>IF(Table2[[#This Row],[TT]]&lt;1,"",COUNT($A$2:$A1124)+1)</f>
        <v>882</v>
      </c>
      <c r="B1125" s="12" t="str">
        <f>LOWER(SUBSTITUTE(SUBSTITUTE(SUBSTITUTE(SUBSTITUTE(SUBSTITUTE(SUBSTITUTE(SUBSTITUTE(SUBSTITUTE(Table2[[#This Row],[NAMA BARANG]]," ",""),"""",""),"-",""),"/",""),"(",""),")",""),"&amp;",""),",",""))</f>
        <v>garisanset7006blk</v>
      </c>
      <c r="C1125" s="18" t="s">
        <v>1047</v>
      </c>
      <c r="D1125" s="19">
        <v>52</v>
      </c>
      <c r="E1125" s="19" t="s">
        <v>1041</v>
      </c>
      <c r="F1125" s="80">
        <f>IF(Table2[[#This Row],[M5B]]="",Table2[[#This Row],[M5B_h]],SUM(Table2[[#This Row],[M5B_h]],Table2[[#This Row],[M5B]]))</f>
        <v>52</v>
      </c>
      <c r="H1125" s="13" t="str">
        <f>IF(Table2[[#This Row],[M1A]]="","",Table2[[#This Row],[M1A]]-Table2[[#This Row],[AWAL]])</f>
        <v/>
      </c>
      <c r="J1125" s="13" t="str">
        <f>IF(Table2[[#This Row],[M2A]]="","",SUM(Table2[[#This Row],[M2A]]-Table2[[#This Row],[M2B_h]]))</f>
        <v/>
      </c>
      <c r="L1125" s="13" t="str">
        <f>IF(Table2[[#This Row],[M3A]]="","",SUM(Table2[[#This Row],[M3A]]-Table2[[#This Row],[M3B_h]]))</f>
        <v/>
      </c>
      <c r="N1125" s="13" t="str">
        <f>IF(Table2[[#This Row],[M4A]]="","",SUM(Table2[[#This Row],[M4A]]-Table2[[#This Row],[M4B_h]]))</f>
        <v/>
      </c>
      <c r="O1125" s="15"/>
      <c r="P1125" s="15" t="str">
        <f>IF(Table2[[#This Row],[M5A]]="","",SUM(Table2[[#This Row],[M5A]]-Table2[[#This Row],[M5B_h]]))</f>
        <v/>
      </c>
      <c r="Q1125" s="15">
        <f>SUM(Table2[[#This Row],[AWAL]],Table2[[#This Row],[M1B]])</f>
        <v>52</v>
      </c>
      <c r="R1125" s="15">
        <f>SUM(Table2[[#This Row],[M2B]],Table2[[#This Row],[M2B_h]])</f>
        <v>52</v>
      </c>
      <c r="S1125" s="15">
        <f>SUM(Table2[[#This Row],[M3B]],Table2[[#This Row],[M3B_h]])</f>
        <v>52</v>
      </c>
      <c r="T1125" s="15">
        <f>SUM(Table2[[#This Row],[M4B]],Table2[[#This Row],[M4B_h]])</f>
        <v>52</v>
      </c>
    </row>
    <row r="1126" spans="1:20">
      <c r="A1126" s="12">
        <f>IF(Table2[[#This Row],[TT]]&lt;1,"",COUNT($A$2:$A1125)+1)</f>
        <v>883</v>
      </c>
      <c r="B1126" s="12" t="str">
        <f>LOWER(SUBSTITUTE(SUBSTITUTE(SUBSTITUTE(SUBSTITUTE(SUBSTITUTE(SUBSTITUTE(SUBSTITUTE(SUBSTITUTE(Table2[[#This Row],[NAMA BARANG]]," ",""),"""",""),"-",""),"/",""),"(",""),")",""),"&amp;",""),",",""))</f>
        <v>garisanset8020</v>
      </c>
      <c r="C1126" s="18" t="s">
        <v>1048</v>
      </c>
      <c r="D1126" s="19">
        <v>2</v>
      </c>
      <c r="E1126" s="19" t="s">
        <v>190</v>
      </c>
      <c r="F1126" s="80">
        <f>IF(Table2[[#This Row],[M5B]]="",Table2[[#This Row],[M5B_h]],SUM(Table2[[#This Row],[M5B_h]],Table2[[#This Row],[M5B]]))</f>
        <v>2</v>
      </c>
      <c r="H1126" s="13" t="str">
        <f>IF(Table2[[#This Row],[M1A]]="","",Table2[[#This Row],[M1A]]-Table2[[#This Row],[AWAL]])</f>
        <v/>
      </c>
      <c r="J1126" s="13" t="str">
        <f>IF(Table2[[#This Row],[M2A]]="","",SUM(Table2[[#This Row],[M2A]]-Table2[[#This Row],[M2B_h]]))</f>
        <v/>
      </c>
      <c r="L1126" s="13" t="str">
        <f>IF(Table2[[#This Row],[M3A]]="","",SUM(Table2[[#This Row],[M3A]]-Table2[[#This Row],[M3B_h]]))</f>
        <v/>
      </c>
      <c r="N1126" s="13" t="str">
        <f>IF(Table2[[#This Row],[M4A]]="","",SUM(Table2[[#This Row],[M4A]]-Table2[[#This Row],[M4B_h]]))</f>
        <v/>
      </c>
      <c r="O1126" s="15"/>
      <c r="P1126" s="15" t="str">
        <f>IF(Table2[[#This Row],[M5A]]="","",SUM(Table2[[#This Row],[M5A]]-Table2[[#This Row],[M5B_h]]))</f>
        <v/>
      </c>
      <c r="Q1126" s="15">
        <f>SUM(Table2[[#This Row],[AWAL]],Table2[[#This Row],[M1B]])</f>
        <v>2</v>
      </c>
      <c r="R1126" s="15">
        <f>SUM(Table2[[#This Row],[M2B]],Table2[[#This Row],[M2B_h]])</f>
        <v>2</v>
      </c>
      <c r="S1126" s="15">
        <f>SUM(Table2[[#This Row],[M3B]],Table2[[#This Row],[M3B_h]])</f>
        <v>2</v>
      </c>
      <c r="T1126" s="15">
        <f>SUM(Table2[[#This Row],[M4B]],Table2[[#This Row],[M4B_h]])</f>
        <v>2</v>
      </c>
    </row>
    <row r="1127" spans="1:20">
      <c r="A1127" s="12">
        <f>IF(Table2[[#This Row],[TT]]&lt;1,"",COUNT($A$2:$A1126)+1)</f>
        <v>884</v>
      </c>
      <c r="B1127" s="12" t="str">
        <f>LOWER(SUBSTITUTE(SUBSTITUTE(SUBSTITUTE(SUBSTITUTE(SUBSTITUTE(SUBSTITUTE(SUBSTITUTE(SUBSTITUTE(Table2[[#This Row],[NAMA BARANG]]," ",""),"""",""),"-",""),"/",""),"(",""),")",""),"&amp;",""),",",""))</f>
        <v>garisanset818</v>
      </c>
      <c r="C1127" s="18" t="s">
        <v>1049</v>
      </c>
      <c r="D1127" s="19">
        <v>12</v>
      </c>
      <c r="E1127" s="19" t="s">
        <v>54</v>
      </c>
      <c r="F1127" s="80">
        <f>IF(Table2[[#This Row],[M5B]]="",Table2[[#This Row],[M5B_h]],SUM(Table2[[#This Row],[M5B_h]],Table2[[#This Row],[M5B]]))</f>
        <v>4</v>
      </c>
      <c r="H1127" s="13" t="str">
        <f>IF(Table2[[#This Row],[M1A]]="","",Table2[[#This Row],[M1A]]-Table2[[#This Row],[AWAL]])</f>
        <v/>
      </c>
      <c r="J1127" s="13" t="str">
        <f>IF(Table2[[#This Row],[M2A]]="","",SUM(Table2[[#This Row],[M2A]]-Table2[[#This Row],[M2B_h]]))</f>
        <v/>
      </c>
      <c r="L1127" s="13" t="str">
        <f>IF(Table2[[#This Row],[M3A]]="","",SUM(Table2[[#This Row],[M3A]]-Table2[[#This Row],[M3B_h]]))</f>
        <v/>
      </c>
      <c r="M1127" s="13">
        <v>4</v>
      </c>
      <c r="N1127" s="13">
        <f>IF(Table2[[#This Row],[M4A]]="","",SUM(Table2[[#This Row],[M4A]]-Table2[[#This Row],[M4B_h]]))</f>
        <v>-8</v>
      </c>
      <c r="O1127" s="15"/>
      <c r="P1127" s="15" t="str">
        <f>IF(Table2[[#This Row],[M5A]]="","",SUM(Table2[[#This Row],[M5A]]-Table2[[#This Row],[M5B_h]]))</f>
        <v/>
      </c>
      <c r="Q1127" s="15">
        <f>SUM(Table2[[#This Row],[AWAL]],Table2[[#This Row],[M1B]])</f>
        <v>12</v>
      </c>
      <c r="R1127" s="15">
        <f>SUM(Table2[[#This Row],[M2B]],Table2[[#This Row],[M2B_h]])</f>
        <v>12</v>
      </c>
      <c r="S1127" s="15">
        <f>SUM(Table2[[#This Row],[M3B]],Table2[[#This Row],[M3B_h]])</f>
        <v>12</v>
      </c>
      <c r="T1127" s="15">
        <f>SUM(Table2[[#This Row],[M4B]],Table2[[#This Row],[M4B_h]])</f>
        <v>4</v>
      </c>
    </row>
    <row r="1128" spans="1:20">
      <c r="A1128" s="12">
        <f>IF(Table2[[#This Row],[TT]]&lt;1,"",COUNT($A$2:$A1127)+1)</f>
        <v>885</v>
      </c>
      <c r="B1128" s="12" t="str">
        <f>LOWER(SUBSTITUTE(SUBSTITUTE(SUBSTITUTE(SUBSTITUTE(SUBSTITUTE(SUBSTITUTE(SUBSTITUTE(SUBSTITUTE(Table2[[#This Row],[NAMA BARANG]]," ",""),"""",""),"-",""),"/",""),"(",""),")",""),"&amp;",""),",",""))</f>
        <v>garisanset825350set</v>
      </c>
      <c r="C1128" s="18" t="s">
        <v>1050</v>
      </c>
      <c r="D1128" s="19">
        <v>7</v>
      </c>
      <c r="E1128" s="19" t="s">
        <v>54</v>
      </c>
      <c r="F1128" s="80">
        <f>IF(Table2[[#This Row],[M5B]]="",Table2[[#This Row],[M5B_h]],SUM(Table2[[#This Row],[M5B_h]],Table2[[#This Row],[M5B]]))</f>
        <v>7</v>
      </c>
      <c r="H1128" s="13" t="str">
        <f>IF(Table2[[#This Row],[M1A]]="","",Table2[[#This Row],[M1A]]-Table2[[#This Row],[AWAL]])</f>
        <v/>
      </c>
      <c r="J1128" s="13" t="str">
        <f>IF(Table2[[#This Row],[M2A]]="","",SUM(Table2[[#This Row],[M2A]]-Table2[[#This Row],[M2B_h]]))</f>
        <v/>
      </c>
      <c r="L1128" s="13" t="str">
        <f>IF(Table2[[#This Row],[M3A]]="","",SUM(Table2[[#This Row],[M3A]]-Table2[[#This Row],[M3B_h]]))</f>
        <v/>
      </c>
      <c r="N1128" s="13" t="str">
        <f>IF(Table2[[#This Row],[M4A]]="","",SUM(Table2[[#This Row],[M4A]]-Table2[[#This Row],[M4B_h]]))</f>
        <v/>
      </c>
      <c r="O1128" s="15"/>
      <c r="P1128" s="15" t="str">
        <f>IF(Table2[[#This Row],[M5A]]="","",SUM(Table2[[#This Row],[M5A]]-Table2[[#This Row],[M5B_h]]))</f>
        <v/>
      </c>
      <c r="Q1128" s="15">
        <f>SUM(Table2[[#This Row],[AWAL]],Table2[[#This Row],[M1B]])</f>
        <v>7</v>
      </c>
      <c r="R1128" s="15">
        <f>SUM(Table2[[#This Row],[M2B]],Table2[[#This Row],[M2B_h]])</f>
        <v>7</v>
      </c>
      <c r="S1128" s="15">
        <f>SUM(Table2[[#This Row],[M3B]],Table2[[#This Row],[M3B_h]])</f>
        <v>7</v>
      </c>
      <c r="T1128" s="15">
        <f>SUM(Table2[[#This Row],[M4B]],Table2[[#This Row],[M4B_h]])</f>
        <v>7</v>
      </c>
    </row>
    <row r="1129" spans="1:20">
      <c r="A1129" s="14" t="str">
        <f>IF(Table2[[#This Row],[TT]]&lt;1,"",COUNT($A$2:$A1128)+1)</f>
        <v/>
      </c>
      <c r="B1129" s="14" t="str">
        <f>LOWER(SUBSTITUTE(SUBSTITUTE(SUBSTITUTE(SUBSTITUTE(SUBSTITUTE(SUBSTITUTE(SUBSTITUTE(SUBSTITUTE(Table2[[#This Row],[NAMA BARANG]]," ",""),"""",""),"-",""),"/",""),"(",""),")",""),"&amp;",""),",",""))</f>
        <v>garisansetb.013b.01950</v>
      </c>
      <c r="C1129" s="17" t="s">
        <v>3139</v>
      </c>
      <c r="D1129" s="19">
        <v>2</v>
      </c>
      <c r="E1129" s="29" t="s">
        <v>3140</v>
      </c>
      <c r="F1129" s="80">
        <f>IF(Table2[[#This Row],[M5B]]="",Table2[[#This Row],[M5B_h]],SUM(Table2[[#This Row],[M5B_h]],Table2[[#This Row],[M5B]]))</f>
        <v>0</v>
      </c>
      <c r="G1129" s="13">
        <v>1</v>
      </c>
      <c r="H1129" s="15">
        <f>IF(Table2[[#This Row],[M1A]]="","",Table2[[#This Row],[M1A]]-Table2[[#This Row],[AWAL]])</f>
        <v>-1</v>
      </c>
      <c r="J1129" s="15" t="str">
        <f>IF(Table2[[#This Row],[M2A]]="","",SUM(Table2[[#This Row],[M2A]]-Table2[[#This Row],[M2B_h]]))</f>
        <v/>
      </c>
      <c r="L1129" s="15" t="str">
        <f>IF(Table2[[#This Row],[M3A]]="","",SUM(Table2[[#This Row],[M3A]]-Table2[[#This Row],[M3B_h]]))</f>
        <v/>
      </c>
      <c r="M1129" s="13">
        <v>0</v>
      </c>
      <c r="N1129" s="15">
        <f>IF(Table2[[#This Row],[M4A]]="","",SUM(Table2[[#This Row],[M4A]]-Table2[[#This Row],[M4B_h]]))</f>
        <v>-1</v>
      </c>
      <c r="O1129" s="15"/>
      <c r="P1129" s="15" t="str">
        <f>IF(Table2[[#This Row],[M5A]]="","",SUM(Table2[[#This Row],[M5A]]-Table2[[#This Row],[M5B_h]]))</f>
        <v/>
      </c>
      <c r="Q1129" s="15">
        <f>SUM(Table2[[#This Row],[AWAL]],Table2[[#This Row],[M1B]])</f>
        <v>1</v>
      </c>
      <c r="R1129" s="15">
        <f>SUM(Table2[[#This Row],[M2B]],Table2[[#This Row],[M2B_h]])</f>
        <v>1</v>
      </c>
      <c r="S1129" s="15">
        <f>SUM(Table2[[#This Row],[M3B]],Table2[[#This Row],[M3B_h]])</f>
        <v>1</v>
      </c>
      <c r="T1129" s="15">
        <f>SUM(Table2[[#This Row],[M4B]],Table2[[#This Row],[M4B_h]])</f>
        <v>0</v>
      </c>
    </row>
    <row r="1130" spans="1:20">
      <c r="A1130" s="12">
        <f>IF(Table2[[#This Row],[TT]]&lt;1,"",COUNT($A$2:$A1129)+1)</f>
        <v>886</v>
      </c>
      <c r="B1130" s="12" t="str">
        <f>LOWER(SUBSTITUTE(SUBSTITUTE(SUBSTITUTE(SUBSTITUTE(SUBSTITUTE(SUBSTITUTE(SUBSTITUTE(SUBSTITUTE(Table2[[#This Row],[NAMA BARANG]]," ",""),"""",""),"-",""),"/",""),"(",""),")",""),"&amp;",""),",",""))</f>
        <v>garisansetcow201660</v>
      </c>
      <c r="C1130" s="18" t="s">
        <v>1051</v>
      </c>
      <c r="D1130" s="19">
        <v>1</v>
      </c>
      <c r="E1130" s="19" t="s">
        <v>50</v>
      </c>
      <c r="F1130" s="80">
        <f>IF(Table2[[#This Row],[M5B]]="",Table2[[#This Row],[M5B_h]],SUM(Table2[[#This Row],[M5B_h]],Table2[[#This Row],[M5B]]))</f>
        <v>1</v>
      </c>
      <c r="H1130" s="13" t="str">
        <f>IF(Table2[[#This Row],[M1A]]="","",Table2[[#This Row],[M1A]]-Table2[[#This Row],[AWAL]])</f>
        <v/>
      </c>
      <c r="J1130" s="13" t="str">
        <f>IF(Table2[[#This Row],[M2A]]="","",SUM(Table2[[#This Row],[M2A]]-Table2[[#This Row],[M2B_h]]))</f>
        <v/>
      </c>
      <c r="L1130" s="13" t="str">
        <f>IF(Table2[[#This Row],[M3A]]="","",SUM(Table2[[#This Row],[M3A]]-Table2[[#This Row],[M3B_h]]))</f>
        <v/>
      </c>
      <c r="N1130" s="13" t="str">
        <f>IF(Table2[[#This Row],[M4A]]="","",SUM(Table2[[#This Row],[M4A]]-Table2[[#This Row],[M4B_h]]))</f>
        <v/>
      </c>
      <c r="O1130" s="15"/>
      <c r="P1130" s="15" t="str">
        <f>IF(Table2[[#This Row],[M5A]]="","",SUM(Table2[[#This Row],[M5A]]-Table2[[#This Row],[M5B_h]]))</f>
        <v/>
      </c>
      <c r="Q1130" s="15">
        <f>SUM(Table2[[#This Row],[AWAL]],Table2[[#This Row],[M1B]])</f>
        <v>1</v>
      </c>
      <c r="R1130" s="15">
        <f>SUM(Table2[[#This Row],[M2B]],Table2[[#This Row],[M2B_h]])</f>
        <v>1</v>
      </c>
      <c r="S1130" s="15">
        <f>SUM(Table2[[#This Row],[M3B]],Table2[[#This Row],[M3B_h]])</f>
        <v>1</v>
      </c>
      <c r="T1130" s="15">
        <f>SUM(Table2[[#This Row],[M4B]],Table2[[#This Row],[M4B_h]])</f>
        <v>1</v>
      </c>
    </row>
    <row r="1131" spans="1:20">
      <c r="A1131" s="12">
        <f>IF(Table2[[#This Row],[TT]]&lt;1,"",COUNT($A$2:$A1130)+1)</f>
        <v>887</v>
      </c>
      <c r="B1131" s="12" t="str">
        <f>LOWER(SUBSTITUTE(SUBSTITUTE(SUBSTITUTE(SUBSTITUTE(SUBSTITUTE(SUBSTITUTE(SUBSTITUTE(SUBSTITUTE(Table2[[#This Row],[NAMA BARANG]]," ",""),"""",""),"-",""),"/",""),"(",""),")",""),"&amp;",""),",",""))</f>
        <v>garisansetelephant201660</v>
      </c>
      <c r="C1131" s="18" t="s">
        <v>1052</v>
      </c>
      <c r="D1131" s="19">
        <v>2</v>
      </c>
      <c r="E1131" s="19" t="s">
        <v>50</v>
      </c>
      <c r="F1131" s="80">
        <f>IF(Table2[[#This Row],[M5B]]="",Table2[[#This Row],[M5B_h]],SUM(Table2[[#This Row],[M5B_h]],Table2[[#This Row],[M5B]]))</f>
        <v>2</v>
      </c>
      <c r="H1131" s="13" t="str">
        <f>IF(Table2[[#This Row],[M1A]]="","",Table2[[#This Row],[M1A]]-Table2[[#This Row],[AWAL]])</f>
        <v/>
      </c>
      <c r="J1131" s="13" t="str">
        <f>IF(Table2[[#This Row],[M2A]]="","",SUM(Table2[[#This Row],[M2A]]-Table2[[#This Row],[M2B_h]]))</f>
        <v/>
      </c>
      <c r="L1131" s="13" t="str">
        <f>IF(Table2[[#This Row],[M3A]]="","",SUM(Table2[[#This Row],[M3A]]-Table2[[#This Row],[M3B_h]]))</f>
        <v/>
      </c>
      <c r="N1131" s="13" t="str">
        <f>IF(Table2[[#This Row],[M4A]]="","",SUM(Table2[[#This Row],[M4A]]-Table2[[#This Row],[M4B_h]]))</f>
        <v/>
      </c>
      <c r="O1131" s="15"/>
      <c r="P1131" s="15" t="str">
        <f>IF(Table2[[#This Row],[M5A]]="","",SUM(Table2[[#This Row],[M5A]]-Table2[[#This Row],[M5B_h]]))</f>
        <v/>
      </c>
      <c r="Q1131" s="15">
        <f>SUM(Table2[[#This Row],[AWAL]],Table2[[#This Row],[M1B]])</f>
        <v>2</v>
      </c>
      <c r="R1131" s="15">
        <f>SUM(Table2[[#This Row],[M2B]],Table2[[#This Row],[M2B_h]])</f>
        <v>2</v>
      </c>
      <c r="S1131" s="15">
        <f>SUM(Table2[[#This Row],[M3B]],Table2[[#This Row],[M3B_h]])</f>
        <v>2</v>
      </c>
      <c r="T1131" s="15">
        <f>SUM(Table2[[#This Row],[M4B]],Table2[[#This Row],[M4B_h]])</f>
        <v>2</v>
      </c>
    </row>
    <row r="1132" spans="1:20">
      <c r="A1132" s="12">
        <f>IF(Table2[[#This Row],[TT]]&lt;1,"",COUNT($A$2:$A1131)+1)</f>
        <v>888</v>
      </c>
      <c r="B1132" s="12" t="str">
        <f>LOWER(SUBSTITUTE(SUBSTITUTE(SUBSTITUTE(SUBSTITUTE(SUBSTITUTE(SUBSTITUTE(SUBSTITUTE(SUBSTITUTE(Table2[[#This Row],[NAMA BARANG]]," ",""),"""",""),"-",""),"/",""),"(",""),")",""),"&amp;",""),",",""))</f>
        <v>garisansetxd1516pr</v>
      </c>
      <c r="C1132" s="18" t="s">
        <v>1053</v>
      </c>
      <c r="D1132" s="19">
        <v>1</v>
      </c>
      <c r="E1132" s="19" t="s">
        <v>1054</v>
      </c>
      <c r="F1132" s="80">
        <f>IF(Table2[[#This Row],[M5B]]="",Table2[[#This Row],[M5B_h]],SUM(Table2[[#This Row],[M5B_h]],Table2[[#This Row],[M5B]]))</f>
        <v>1</v>
      </c>
      <c r="H1132" s="13" t="str">
        <f>IF(Table2[[#This Row],[M1A]]="","",Table2[[#This Row],[M1A]]-Table2[[#This Row],[AWAL]])</f>
        <v/>
      </c>
      <c r="J1132" s="13" t="str">
        <f>IF(Table2[[#This Row],[M2A]]="","",SUM(Table2[[#This Row],[M2A]]-Table2[[#This Row],[M2B_h]]))</f>
        <v/>
      </c>
      <c r="L1132" s="13" t="str">
        <f>IF(Table2[[#This Row],[M3A]]="","",SUM(Table2[[#This Row],[M3A]]-Table2[[#This Row],[M3B_h]]))</f>
        <v/>
      </c>
      <c r="N1132" s="13" t="str">
        <f>IF(Table2[[#This Row],[M4A]]="","",SUM(Table2[[#This Row],[M4A]]-Table2[[#This Row],[M4B_h]]))</f>
        <v/>
      </c>
      <c r="O1132" s="15"/>
      <c r="P1132" s="15" t="str">
        <f>IF(Table2[[#This Row],[M5A]]="","",SUM(Table2[[#This Row],[M5A]]-Table2[[#This Row],[M5B_h]]))</f>
        <v/>
      </c>
      <c r="Q1132" s="15">
        <f>SUM(Table2[[#This Row],[AWAL]],Table2[[#This Row],[M1B]])</f>
        <v>1</v>
      </c>
      <c r="R1132" s="15">
        <f>SUM(Table2[[#This Row],[M2B]],Table2[[#This Row],[M2B_h]])</f>
        <v>1</v>
      </c>
      <c r="S1132" s="15">
        <f>SUM(Table2[[#This Row],[M3B]],Table2[[#This Row],[M3B_h]])</f>
        <v>1</v>
      </c>
      <c r="T1132" s="15">
        <f>SUM(Table2[[#This Row],[M4B]],Table2[[#This Row],[M4B_h]])</f>
        <v>1</v>
      </c>
    </row>
    <row r="1133" spans="1:20">
      <c r="A1133" s="12">
        <f>IF(Table2[[#This Row],[TT]]&lt;1,"",COUNT($A$2:$A1132)+1)</f>
        <v>889</v>
      </c>
      <c r="B1133" s="12" t="str">
        <f>LOWER(SUBSTITUTE(SUBSTITUTE(SUBSTITUTE(SUBSTITUTE(SUBSTITUTE(SUBSTITUTE(SUBSTITUTE(SUBSTITUTE(Table2[[#This Row],[NAMA BARANG]]," ",""),"""",""),"-",""),"/",""),"(",""),")",""),"&amp;",""),",",""))</f>
        <v>garisansetδ9102pony2</v>
      </c>
      <c r="C1133" s="18" t="s">
        <v>1055</v>
      </c>
      <c r="D1133" s="19">
        <v>2</v>
      </c>
      <c r="E1133" s="19">
        <v>640</v>
      </c>
      <c r="F1133" s="80">
        <f>IF(Table2[[#This Row],[M5B]]="",Table2[[#This Row],[M5B_h]],SUM(Table2[[#This Row],[M5B_h]],Table2[[#This Row],[M5B]]))</f>
        <v>2</v>
      </c>
      <c r="H1133" s="13" t="str">
        <f>IF(Table2[[#This Row],[M1A]]="","",Table2[[#This Row],[M1A]]-Table2[[#This Row],[AWAL]])</f>
        <v/>
      </c>
      <c r="J1133" s="13" t="str">
        <f>IF(Table2[[#This Row],[M2A]]="","",SUM(Table2[[#This Row],[M2A]]-Table2[[#This Row],[M2B_h]]))</f>
        <v/>
      </c>
      <c r="L1133" s="13" t="str">
        <f>IF(Table2[[#This Row],[M3A]]="","",SUM(Table2[[#This Row],[M3A]]-Table2[[#This Row],[M3B_h]]))</f>
        <v/>
      </c>
      <c r="N1133" s="13" t="str">
        <f>IF(Table2[[#This Row],[M4A]]="","",SUM(Table2[[#This Row],[M4A]]-Table2[[#This Row],[M4B_h]]))</f>
        <v/>
      </c>
      <c r="O1133" s="15"/>
      <c r="P1133" s="15" t="str">
        <f>IF(Table2[[#This Row],[M5A]]="","",SUM(Table2[[#This Row],[M5A]]-Table2[[#This Row],[M5B_h]]))</f>
        <v/>
      </c>
      <c r="Q1133" s="15">
        <f>SUM(Table2[[#This Row],[AWAL]],Table2[[#This Row],[M1B]])</f>
        <v>2</v>
      </c>
      <c r="R1133" s="15">
        <f>SUM(Table2[[#This Row],[M2B]],Table2[[#This Row],[M2B_h]])</f>
        <v>2</v>
      </c>
      <c r="S1133" s="15">
        <f>SUM(Table2[[#This Row],[M3B]],Table2[[#This Row],[M3B_h]])</f>
        <v>2</v>
      </c>
      <c r="T1133" s="15">
        <f>SUM(Table2[[#This Row],[M4B]],Table2[[#This Row],[M4B_h]])</f>
        <v>2</v>
      </c>
    </row>
    <row r="1134" spans="1:20">
      <c r="A1134" s="12">
        <f>IF(Table2[[#This Row],[TT]]&lt;1,"",COUNT($A$2:$A1133)+1)</f>
        <v>890</v>
      </c>
      <c r="B1134" s="12" t="str">
        <f>LOWER(SUBSTITUTE(SUBSTITUTE(SUBSTITUTE(SUBSTITUTE(SUBSTITUTE(SUBSTITUTE(SUBSTITUTE(SUBSTITUTE(Table2[[#This Row],[NAMA BARANG]]," ",""),"""",""),"-",""),"/",""),"(",""),")",""),"&amp;",""),",",""))</f>
        <v>garisansireia1101jiyu</v>
      </c>
      <c r="C1134" s="18" t="s">
        <v>1056</v>
      </c>
      <c r="D1134" s="19">
        <v>5</v>
      </c>
      <c r="E1134" s="19" t="s">
        <v>1057</v>
      </c>
      <c r="F1134" s="80">
        <f>IF(Table2[[#This Row],[M5B]]="",Table2[[#This Row],[M5B_h]],SUM(Table2[[#This Row],[M5B_h]],Table2[[#This Row],[M5B]]))</f>
        <v>5</v>
      </c>
      <c r="H1134" s="13" t="str">
        <f>IF(Table2[[#This Row],[M1A]]="","",Table2[[#This Row],[M1A]]-Table2[[#This Row],[AWAL]])</f>
        <v/>
      </c>
      <c r="J1134" s="13" t="str">
        <f>IF(Table2[[#This Row],[M2A]]="","",SUM(Table2[[#This Row],[M2A]]-Table2[[#This Row],[M2B_h]]))</f>
        <v/>
      </c>
      <c r="L1134" s="13" t="str">
        <f>IF(Table2[[#This Row],[M3A]]="","",SUM(Table2[[#This Row],[M3A]]-Table2[[#This Row],[M3B_h]]))</f>
        <v/>
      </c>
      <c r="N1134" s="13" t="str">
        <f>IF(Table2[[#This Row],[M4A]]="","",SUM(Table2[[#This Row],[M4A]]-Table2[[#This Row],[M4B_h]]))</f>
        <v/>
      </c>
      <c r="O1134" s="15"/>
      <c r="P1134" s="15" t="str">
        <f>IF(Table2[[#This Row],[M5A]]="","",SUM(Table2[[#This Row],[M5A]]-Table2[[#This Row],[M5B_h]]))</f>
        <v/>
      </c>
      <c r="Q1134" s="15">
        <f>SUM(Table2[[#This Row],[AWAL]],Table2[[#This Row],[M1B]])</f>
        <v>5</v>
      </c>
      <c r="R1134" s="15">
        <f>SUM(Table2[[#This Row],[M2B]],Table2[[#This Row],[M2B_h]])</f>
        <v>5</v>
      </c>
      <c r="S1134" s="15">
        <f>SUM(Table2[[#This Row],[M3B]],Table2[[#This Row],[M3B_h]])</f>
        <v>5</v>
      </c>
      <c r="T1134" s="15">
        <f>SUM(Table2[[#This Row],[M4B]],Table2[[#This Row],[M4B_h]])</f>
        <v>5</v>
      </c>
    </row>
    <row r="1135" spans="1:20">
      <c r="A1135" s="14">
        <f>IF(Table2[[#This Row],[TT]]&lt;1,"",COUNT($A$2:$A1134)+1)</f>
        <v>891</v>
      </c>
      <c r="B1135" s="14" t="str">
        <f>LOWER(SUBSTITUTE(SUBSTITUTE(SUBSTITUTE(SUBSTITUTE(SUBSTITUTE(SUBSTITUTE(SUBSTITUTE(SUBSTITUTE(Table2[[#This Row],[NAMA BARANG]]," ",""),"""",""),"-",""),"/",""),"(",""),")",""),"&amp;",""),",",""))</f>
        <v>garisanso7235heartstationery24cmbesi</v>
      </c>
      <c r="C1135" s="18" t="s">
        <v>1058</v>
      </c>
      <c r="D1135" s="19">
        <v>2</v>
      </c>
      <c r="E1135" s="19" t="s">
        <v>359</v>
      </c>
      <c r="F1135" s="80">
        <f>IF(Table2[[#This Row],[M5B]]="",Table2[[#This Row],[M5B_h]],SUM(Table2[[#This Row],[M5B_h]],Table2[[#This Row],[M5B]]))</f>
        <v>2</v>
      </c>
      <c r="H1135" s="15" t="str">
        <f>IF(Table2[[#This Row],[M1A]]="","",Table2[[#This Row],[M1A]]-Table2[[#This Row],[AWAL]])</f>
        <v/>
      </c>
      <c r="J1135" s="15" t="str">
        <f>IF(Table2[[#This Row],[M2A]]="","",SUM(Table2[[#This Row],[M2A]]-Table2[[#This Row],[M2B_h]]))</f>
        <v/>
      </c>
      <c r="K1135" s="15"/>
      <c r="L1135" s="15" t="str">
        <f>IF(Table2[[#This Row],[M3A]]="","",SUM(Table2[[#This Row],[M3A]]-Table2[[#This Row],[M3B_h]]))</f>
        <v/>
      </c>
      <c r="M1135" s="15"/>
      <c r="N1135" s="15" t="str">
        <f>IF(Table2[[#This Row],[M4A]]="","",SUM(Table2[[#This Row],[M4A]]-Table2[[#This Row],[M4B_h]]))</f>
        <v/>
      </c>
      <c r="O1135" s="15"/>
      <c r="P1135" s="15" t="str">
        <f>IF(Table2[[#This Row],[M5A]]="","",SUM(Table2[[#This Row],[M5A]]-Table2[[#This Row],[M5B_h]]))</f>
        <v/>
      </c>
      <c r="Q1135" s="15">
        <f>SUM(Table2[[#This Row],[AWAL]],Table2[[#This Row],[M1B]])</f>
        <v>2</v>
      </c>
      <c r="R1135" s="15">
        <f>SUM(Table2[[#This Row],[M2B]],Table2[[#This Row],[M2B_h]])</f>
        <v>2</v>
      </c>
      <c r="S1135" s="15">
        <f>SUM(Table2[[#This Row],[M3B]],Table2[[#This Row],[M3B_h]])</f>
        <v>2</v>
      </c>
      <c r="T1135" s="15">
        <f>SUM(Table2[[#This Row],[M4B]],Table2[[#This Row],[M4B_h]])</f>
        <v>2</v>
      </c>
    </row>
    <row r="1136" spans="1:20">
      <c r="A1136" s="12">
        <f>IF(Table2[[#This Row],[TT]]&lt;1,"",COUNT($A$2:$A1135)+1)</f>
        <v>892</v>
      </c>
      <c r="B1136" s="12" t="str">
        <f>LOWER(SUBSTITUTE(SUBSTITUTE(SUBSTITUTE(SUBSTITUTE(SUBSTITUTE(SUBSTITUTE(SUBSTITUTE(SUBSTITUTE(Table2[[#This Row],[NAMA BARANG]]," ",""),"""",""),"-",""),"/",""),"(",""),")",""),"&amp;",""),",",""))</f>
        <v>garisanumptn50</v>
      </c>
      <c r="C1136" s="18" t="s">
        <v>1059</v>
      </c>
      <c r="D1136" s="19">
        <v>1</v>
      </c>
      <c r="E1136" s="19" t="s">
        <v>1060</v>
      </c>
      <c r="F1136" s="80">
        <f>IF(Table2[[#This Row],[M5B]]="",Table2[[#This Row],[M5B_h]],SUM(Table2[[#This Row],[M5B_h]],Table2[[#This Row],[M5B]]))</f>
        <v>1</v>
      </c>
      <c r="H1136" s="13" t="str">
        <f>IF(Table2[[#This Row],[M1A]]="","",Table2[[#This Row],[M1A]]-Table2[[#This Row],[AWAL]])</f>
        <v/>
      </c>
      <c r="J1136" s="13" t="str">
        <f>IF(Table2[[#This Row],[M2A]]="","",SUM(Table2[[#This Row],[M2A]]-Table2[[#This Row],[M2B_h]]))</f>
        <v/>
      </c>
      <c r="L1136" s="13" t="str">
        <f>IF(Table2[[#This Row],[M3A]]="","",SUM(Table2[[#This Row],[M3A]]-Table2[[#This Row],[M3B_h]]))</f>
        <v/>
      </c>
      <c r="N1136" s="13" t="str">
        <f>IF(Table2[[#This Row],[M4A]]="","",SUM(Table2[[#This Row],[M4A]]-Table2[[#This Row],[M4B_h]]))</f>
        <v/>
      </c>
      <c r="O1136" s="15"/>
      <c r="P1136" s="15" t="str">
        <f>IF(Table2[[#This Row],[M5A]]="","",SUM(Table2[[#This Row],[M5A]]-Table2[[#This Row],[M5B_h]]))</f>
        <v/>
      </c>
      <c r="Q1136" s="15">
        <f>SUM(Table2[[#This Row],[AWAL]],Table2[[#This Row],[M1B]])</f>
        <v>1</v>
      </c>
      <c r="R1136" s="15">
        <f>SUM(Table2[[#This Row],[M2B]],Table2[[#This Row],[M2B_h]])</f>
        <v>1</v>
      </c>
      <c r="S1136" s="15">
        <f>SUM(Table2[[#This Row],[M3B]],Table2[[#This Row],[M3B_h]])</f>
        <v>1</v>
      </c>
      <c r="T1136" s="15">
        <f>SUM(Table2[[#This Row],[M4B]],Table2[[#This Row],[M4B_h]])</f>
        <v>1</v>
      </c>
    </row>
    <row r="1137" spans="1:20">
      <c r="A1137" s="12">
        <f>IF(Table2[[#This Row],[TT]]&lt;1,"",COUNT($A$2:$A1136)+1)</f>
        <v>893</v>
      </c>
      <c r="B1137" s="12" t="str">
        <f>LOWER(SUBSTITUTE(SUBSTITUTE(SUBSTITUTE(SUBSTITUTE(SUBSTITUTE(SUBSTITUTE(SUBSTITUTE(SUBSTITUTE(Table2[[#This Row],[NAMA BARANG]]," ",""),"""",""),"-",""),"/",""),"(",""),")",""),"&amp;",""),",",""))</f>
        <v>garisanvc08430cmfaktur</v>
      </c>
      <c r="C1137" s="17" t="s">
        <v>3105</v>
      </c>
      <c r="D1137" s="29">
        <v>6</v>
      </c>
      <c r="E1137" s="29" t="s">
        <v>2723</v>
      </c>
      <c r="F1137" s="80">
        <f>IF(Table2[[#This Row],[M5B]]="",Table2[[#This Row],[M5B_h]],SUM(Table2[[#This Row],[M5B_h]],Table2[[#This Row],[M5B]]))</f>
        <v>5</v>
      </c>
      <c r="H1137" s="13" t="str">
        <f>IF(Table2[[#This Row],[M1A]]="","",Table2[[#This Row],[M1A]]-Table2[[#This Row],[AWAL]])</f>
        <v/>
      </c>
      <c r="I1137" s="13">
        <v>5</v>
      </c>
      <c r="J1137" s="13">
        <f>IF(Table2[[#This Row],[M2A]]="","",SUM(Table2[[#This Row],[M2A]]-Table2[[#This Row],[M2B_h]]))</f>
        <v>-1</v>
      </c>
      <c r="L1137" s="13" t="str">
        <f>IF(Table2[[#This Row],[M3A]]="","",SUM(Table2[[#This Row],[M3A]]-Table2[[#This Row],[M3B_h]]))</f>
        <v/>
      </c>
      <c r="N1137" s="13" t="str">
        <f>IF(Table2[[#This Row],[M4A]]="","",SUM(Table2[[#This Row],[M4A]]-Table2[[#This Row],[M4B_h]]))</f>
        <v/>
      </c>
      <c r="O1137" s="15"/>
      <c r="P1137" s="15" t="str">
        <f>IF(Table2[[#This Row],[M5A]]="","",SUM(Table2[[#This Row],[M5A]]-Table2[[#This Row],[M5B_h]]))</f>
        <v/>
      </c>
      <c r="Q1137" s="15">
        <f>SUM(Table2[[#This Row],[AWAL]],Table2[[#This Row],[M1B]])</f>
        <v>6</v>
      </c>
      <c r="R1137" s="15">
        <f>SUM(Table2[[#This Row],[M2B]],Table2[[#This Row],[M2B_h]])</f>
        <v>5</v>
      </c>
      <c r="S1137" s="15">
        <f>SUM(Table2[[#This Row],[M3B]],Table2[[#This Row],[M3B_h]])</f>
        <v>5</v>
      </c>
      <c r="T1137" s="15">
        <f>SUM(Table2[[#This Row],[M4B]],Table2[[#This Row],[M4B_h]])</f>
        <v>5</v>
      </c>
    </row>
    <row r="1138" spans="1:20">
      <c r="A1138" s="16">
        <f>IF(Table2[[#This Row],[TT]]&lt;1,"",COUNT($A$2:$A1137)+1)</f>
        <v>894</v>
      </c>
      <c r="B1138" s="16" t="str">
        <f>LOWER(SUBSTITUTE(SUBSTITUTE(SUBSTITUTE(SUBSTITUTE(SUBSTITUTE(SUBSTITUTE(SUBSTITUTE(SUBSTITUTE(Table2[[#This Row],[NAMA BARANG]]," ",""),"""",""),"-",""),"/",""),"(",""),")",""),"&amp;",""),",",""))</f>
        <v>garisanxd151615cmlentur1x36</v>
      </c>
      <c r="C1138" s="18" t="s">
        <v>1061</v>
      </c>
      <c r="D1138" s="19">
        <v>10</v>
      </c>
      <c r="E1138" s="19" t="s">
        <v>271</v>
      </c>
      <c r="F1138" s="83">
        <f>IF(Table2[[#This Row],[M5B]]="",Table2[[#This Row],[M5B_h]],SUM(Table2[[#This Row],[M5B_h]],Table2[[#This Row],[M5B]]))</f>
        <v>10</v>
      </c>
      <c r="G1138" s="17"/>
      <c r="H1138" s="65" t="str">
        <f>IF(Table2[[#This Row],[M1A]]="","",Table2[[#This Row],[M1A]]-Table2[[#This Row],[AWAL]])</f>
        <v/>
      </c>
      <c r="I1138" s="17"/>
      <c r="J1138" s="65" t="str">
        <f>IF(Table2[[#This Row],[M2A]]="","",SUM(Table2[[#This Row],[M2A]]-Table2[[#This Row],[M2B_h]]))</f>
        <v/>
      </c>
      <c r="K1138" s="17"/>
      <c r="L1138" s="65" t="str">
        <f>IF(Table2[[#This Row],[M3A]]="","",SUM(Table2[[#This Row],[M3A]]-Table2[[#This Row],[M3B_h]]))</f>
        <v/>
      </c>
      <c r="M1138" s="65"/>
      <c r="N1138" s="65" t="str">
        <f>IF(Table2[[#This Row],[M4A]]="","",SUM(Table2[[#This Row],[M4A]]-Table2[[#This Row],[M4B_h]]))</f>
        <v/>
      </c>
      <c r="O1138" s="15"/>
      <c r="P1138" s="15" t="str">
        <f>IF(Table2[[#This Row],[M5A]]="","",SUM(Table2[[#This Row],[M5A]]-Table2[[#This Row],[M5B_h]]))</f>
        <v/>
      </c>
      <c r="Q1138" s="15">
        <f>SUM(Table2[[#This Row],[AWAL]],Table2[[#This Row],[M1B]])</f>
        <v>10</v>
      </c>
      <c r="R1138" s="15">
        <f>SUM(Table2[[#This Row],[M2B]],Table2[[#This Row],[M2B_h]])</f>
        <v>10</v>
      </c>
      <c r="S1138" s="15">
        <f>SUM(Table2[[#This Row],[M3B]],Table2[[#This Row],[M3B_h]])</f>
        <v>10</v>
      </c>
      <c r="T1138" s="15">
        <f>SUM(Table2[[#This Row],[M4B]],Table2[[#This Row],[M4B_h]])</f>
        <v>10</v>
      </c>
    </row>
    <row r="1139" spans="1:20">
      <c r="A1139" s="16">
        <f>IF(Table2[[#This Row],[TT]]&lt;1,"",COUNT($A$2:$A1138)+1)</f>
        <v>895</v>
      </c>
      <c r="B1139" s="16" t="str">
        <f>LOWER(SUBSTITUTE(SUBSTITUTE(SUBSTITUTE(SUBSTITUTE(SUBSTITUTE(SUBSTITUTE(SUBSTITUTE(SUBSTITUTE(Table2[[#This Row],[NAMA BARANG]]," ",""),"""",""),"-",""),"/",""),"(",""),")",""),"&amp;",""),",",""))</f>
        <v>garisanxt9971x60</v>
      </c>
      <c r="C1139" s="18" t="s">
        <v>1062</v>
      </c>
      <c r="D1139" s="19">
        <v>1</v>
      </c>
      <c r="E1139" s="19" t="s">
        <v>240</v>
      </c>
      <c r="F1139" s="83">
        <f>IF(Table2[[#This Row],[M5B]]="",Table2[[#This Row],[M5B_h]],SUM(Table2[[#This Row],[M5B_h]],Table2[[#This Row],[M5B]]))</f>
        <v>1</v>
      </c>
      <c r="G1139" s="17"/>
      <c r="H1139" s="65" t="str">
        <f>IF(Table2[[#This Row],[M1A]]="","",Table2[[#This Row],[M1A]]-Table2[[#This Row],[AWAL]])</f>
        <v/>
      </c>
      <c r="I1139" s="17"/>
      <c r="J1139" s="65" t="str">
        <f>IF(Table2[[#This Row],[M2A]]="","",SUM(Table2[[#This Row],[M2A]]-Table2[[#This Row],[M2B_h]]))</f>
        <v/>
      </c>
      <c r="K1139" s="17"/>
      <c r="L1139" s="65" t="str">
        <f>IF(Table2[[#This Row],[M3A]]="","",SUM(Table2[[#This Row],[M3A]]-Table2[[#This Row],[M3B_h]]))</f>
        <v/>
      </c>
      <c r="M1139" s="65"/>
      <c r="N1139" s="65" t="str">
        <f>IF(Table2[[#This Row],[M4A]]="","",SUM(Table2[[#This Row],[M4A]]-Table2[[#This Row],[M4B_h]]))</f>
        <v/>
      </c>
      <c r="O1139" s="15"/>
      <c r="P1139" s="15" t="str">
        <f>IF(Table2[[#This Row],[M5A]]="","",SUM(Table2[[#This Row],[M5A]]-Table2[[#This Row],[M5B_h]]))</f>
        <v/>
      </c>
      <c r="Q1139" s="15">
        <f>SUM(Table2[[#This Row],[AWAL]],Table2[[#This Row],[M1B]])</f>
        <v>1</v>
      </c>
      <c r="R1139" s="15">
        <f>SUM(Table2[[#This Row],[M2B]],Table2[[#This Row],[M2B_h]])</f>
        <v>1</v>
      </c>
      <c r="S1139" s="15">
        <f>SUM(Table2[[#This Row],[M3B]],Table2[[#This Row],[M3B_h]])</f>
        <v>1</v>
      </c>
      <c r="T1139" s="15">
        <f>SUM(Table2[[#This Row],[M4B]],Table2[[#This Row],[M4B_h]])</f>
        <v>1</v>
      </c>
    </row>
    <row r="1140" spans="1:20">
      <c r="A1140" s="12">
        <f>IF(Table2[[#This Row],[TT]]&lt;1,"",COUNT($A$2:$A1139)+1)</f>
        <v>896</v>
      </c>
      <c r="B1140" s="12" t="str">
        <f>LOWER(SUBSTITUTE(SUBSTITUTE(SUBSTITUTE(SUBSTITUTE(SUBSTITUTE(SUBSTITUTE(SUBSTITUTE(SUBSTITUTE(Table2[[#This Row],[NAMA BARANG]]," ",""),"""",""),"-",""),"/",""),"(",""),")",""),"&amp;",""),",",""))</f>
        <v>garisanys2020</v>
      </c>
      <c r="C1140" s="18" t="s">
        <v>1063</v>
      </c>
      <c r="D1140" s="19">
        <v>9</v>
      </c>
      <c r="E1140" s="19" t="s">
        <v>117</v>
      </c>
      <c r="F1140" s="80">
        <f>IF(Table2[[#This Row],[M5B]]="",Table2[[#This Row],[M5B_h]],SUM(Table2[[#This Row],[M5B_h]],Table2[[#This Row],[M5B]]))</f>
        <v>9</v>
      </c>
      <c r="H1140" s="13" t="str">
        <f>IF(Table2[[#This Row],[M1A]]="","",Table2[[#This Row],[M1A]]-Table2[[#This Row],[AWAL]])</f>
        <v/>
      </c>
      <c r="J1140" s="13" t="str">
        <f>IF(Table2[[#This Row],[M2A]]="","",SUM(Table2[[#This Row],[M2A]]-Table2[[#This Row],[M2B_h]]))</f>
        <v/>
      </c>
      <c r="L1140" s="13" t="str">
        <f>IF(Table2[[#This Row],[M3A]]="","",SUM(Table2[[#This Row],[M3A]]-Table2[[#This Row],[M3B_h]]))</f>
        <v/>
      </c>
      <c r="N1140" s="13" t="str">
        <f>IF(Table2[[#This Row],[M4A]]="","",SUM(Table2[[#This Row],[M4A]]-Table2[[#This Row],[M4B_h]]))</f>
        <v/>
      </c>
      <c r="O1140" s="15"/>
      <c r="P1140" s="15" t="str">
        <f>IF(Table2[[#This Row],[M5A]]="","",SUM(Table2[[#This Row],[M5A]]-Table2[[#This Row],[M5B_h]]))</f>
        <v/>
      </c>
      <c r="Q1140" s="15">
        <f>SUM(Table2[[#This Row],[AWAL]],Table2[[#This Row],[M1B]])</f>
        <v>9</v>
      </c>
      <c r="R1140" s="15">
        <f>SUM(Table2[[#This Row],[M2B]],Table2[[#This Row],[M2B_h]])</f>
        <v>9</v>
      </c>
      <c r="S1140" s="15">
        <f>SUM(Table2[[#This Row],[M3B]],Table2[[#This Row],[M3B_h]])</f>
        <v>9</v>
      </c>
      <c r="T1140" s="15">
        <f>SUM(Table2[[#This Row],[M4B]],Table2[[#This Row],[M4B_h]])</f>
        <v>9</v>
      </c>
    </row>
    <row r="1141" spans="1:20">
      <c r="A1141" s="12">
        <f>IF(Table2[[#This Row],[TT]]&lt;1,"",COUNT($A$2:$A1140)+1)</f>
        <v>897</v>
      </c>
      <c r="B1141" s="12" t="str">
        <f>LOWER(SUBSTITUTE(SUBSTITUTE(SUBSTITUTE(SUBSTITUTE(SUBSTITUTE(SUBSTITUTE(SUBSTITUTE(SUBSTITUTE(Table2[[#This Row],[NAMA BARANG]]," ",""),"""",""),"-",""),"/",""),"(",""),")",""),"&amp;",""),",",""))</f>
        <v>garisanys3030</v>
      </c>
      <c r="C1141" s="18" t="s">
        <v>1064</v>
      </c>
      <c r="D1141" s="19">
        <v>4</v>
      </c>
      <c r="E1141" s="19" t="s">
        <v>117</v>
      </c>
      <c r="F1141" s="80">
        <f>IF(Table2[[#This Row],[M5B]]="",Table2[[#This Row],[M5B_h]],SUM(Table2[[#This Row],[M5B_h]],Table2[[#This Row],[M5B]]))</f>
        <v>4</v>
      </c>
      <c r="H1141" s="13" t="str">
        <f>IF(Table2[[#This Row],[M1A]]="","",Table2[[#This Row],[M1A]]-Table2[[#This Row],[AWAL]])</f>
        <v/>
      </c>
      <c r="J1141" s="13" t="str">
        <f>IF(Table2[[#This Row],[M2A]]="","",SUM(Table2[[#This Row],[M2A]]-Table2[[#This Row],[M2B_h]]))</f>
        <v/>
      </c>
      <c r="L1141" s="13" t="str">
        <f>IF(Table2[[#This Row],[M3A]]="","",SUM(Table2[[#This Row],[M3A]]-Table2[[#This Row],[M3B_h]]))</f>
        <v/>
      </c>
      <c r="N1141" s="13" t="str">
        <f>IF(Table2[[#This Row],[M4A]]="","",SUM(Table2[[#This Row],[M4A]]-Table2[[#This Row],[M4B_h]]))</f>
        <v/>
      </c>
      <c r="O1141" s="15"/>
      <c r="P1141" s="15" t="str">
        <f>IF(Table2[[#This Row],[M5A]]="","",SUM(Table2[[#This Row],[M5A]]-Table2[[#This Row],[M5B_h]]))</f>
        <v/>
      </c>
      <c r="Q1141" s="15">
        <f>SUM(Table2[[#This Row],[AWAL]],Table2[[#This Row],[M1B]])</f>
        <v>4</v>
      </c>
      <c r="R1141" s="15">
        <f>SUM(Table2[[#This Row],[M2B]],Table2[[#This Row],[M2B_h]])</f>
        <v>4</v>
      </c>
      <c r="S1141" s="15">
        <f>SUM(Table2[[#This Row],[M3B]],Table2[[#This Row],[M3B_h]])</f>
        <v>4</v>
      </c>
      <c r="T1141" s="15">
        <f>SUM(Table2[[#This Row],[M4B]],Table2[[#This Row],[M4B_h]])</f>
        <v>4</v>
      </c>
    </row>
    <row r="1142" spans="1:20">
      <c r="A1142" s="14" t="str">
        <f>IF(Table2[[#This Row],[TT]]&lt;1,"",COUNT($A$2:$A1141)+1)</f>
        <v/>
      </c>
      <c r="B1142" s="14" t="str">
        <f>LOWER(SUBSTITUTE(SUBSTITUTE(SUBSTITUTE(SUBSTITUTE(SUBSTITUTE(SUBSTITUTE(SUBSTITUTE(SUBSTITUTE(Table2[[#This Row],[NAMA BARANG]]," ",""),"""",""),"-",""),"/",""),"(",""),")",""),"&amp;",""),",",""))</f>
        <v>garisanδno.10kojiko</v>
      </c>
      <c r="C1142" s="17" t="s">
        <v>3009</v>
      </c>
      <c r="D1142" s="19"/>
      <c r="E1142" s="29" t="s">
        <v>2697</v>
      </c>
      <c r="F1142" s="80">
        <f>IF(Table2[[#This Row],[M5B]]="",Table2[[#This Row],[M5B_h]],SUM(Table2[[#This Row],[M5B_h]],Table2[[#This Row],[M5B]]))</f>
        <v>0</v>
      </c>
      <c r="H1142" s="15" t="str">
        <f>IF(Table2[[#This Row],[M1A]]="","",Table2[[#This Row],[M1A]]-Table2[[#This Row],[AWAL]])</f>
        <v/>
      </c>
      <c r="J1142" s="15" t="str">
        <f>IF(Table2[[#This Row],[M2A]]="","",SUM(Table2[[#This Row],[M2A]]-Table2[[#This Row],[M2B_h]]))</f>
        <v/>
      </c>
      <c r="L1142" s="15" t="str">
        <f>IF(Table2[[#This Row],[M3A]]="","",SUM(Table2[[#This Row],[M3A]]-Table2[[#This Row],[M3B_h]]))</f>
        <v/>
      </c>
      <c r="N1142" s="15" t="str">
        <f>IF(Table2[[#This Row],[M4A]]="","",SUM(Table2[[#This Row],[M4A]]-Table2[[#This Row],[M4B_h]]))</f>
        <v/>
      </c>
      <c r="O1142" s="15"/>
      <c r="P1142" s="15" t="str">
        <f>IF(Table2[[#This Row],[M5A]]="","",SUM(Table2[[#This Row],[M5A]]-Table2[[#This Row],[M5B_h]]))</f>
        <v/>
      </c>
      <c r="Q1142" s="15">
        <f>SUM(Table2[[#This Row],[AWAL]],Table2[[#This Row],[M1B]])</f>
        <v>0</v>
      </c>
      <c r="R1142" s="15">
        <f>SUM(Table2[[#This Row],[M2B]],Table2[[#This Row],[M2B_h]])</f>
        <v>0</v>
      </c>
      <c r="S1142" s="15">
        <f>SUM(Table2[[#This Row],[M3B]],Table2[[#This Row],[M3B_h]])</f>
        <v>0</v>
      </c>
      <c r="T1142" s="15">
        <f>SUM(Table2[[#This Row],[M4B]],Table2[[#This Row],[M4B_h]])</f>
        <v>0</v>
      </c>
    </row>
    <row r="1143" spans="1:20">
      <c r="A1143" s="14" t="str">
        <f>IF(Table2[[#This Row],[TT]]&lt;1,"",COUNT($A$2:$A1142)+1)</f>
        <v/>
      </c>
      <c r="B1143" s="14" t="str">
        <f>LOWER(SUBSTITUTE(SUBSTITUTE(SUBSTITUTE(SUBSTITUTE(SUBSTITUTE(SUBSTITUTE(SUBSTITUTE(SUBSTITUTE(Table2[[#This Row],[NAMA BARANG]]," ",""),"""",""),"-",""),"/",""),"(",""),")",""),"&amp;",""),",",""))</f>
        <v>garisanδno.12kojiko</v>
      </c>
      <c r="C1143" s="17" t="s">
        <v>3011</v>
      </c>
      <c r="D1143" s="19"/>
      <c r="E1143" s="29" t="s">
        <v>2697</v>
      </c>
      <c r="F1143" s="80">
        <f>IF(Table2[[#This Row],[M5B]]="",Table2[[#This Row],[M5B_h]],SUM(Table2[[#This Row],[M5B_h]],Table2[[#This Row],[M5B]]))</f>
        <v>0</v>
      </c>
      <c r="H1143" s="15" t="str">
        <f>IF(Table2[[#This Row],[M1A]]="","",Table2[[#This Row],[M1A]]-Table2[[#This Row],[AWAL]])</f>
        <v/>
      </c>
      <c r="J1143" s="15" t="str">
        <f>IF(Table2[[#This Row],[M2A]]="","",SUM(Table2[[#This Row],[M2A]]-Table2[[#This Row],[M2B_h]]))</f>
        <v/>
      </c>
      <c r="L1143" s="15" t="str">
        <f>IF(Table2[[#This Row],[M3A]]="","",SUM(Table2[[#This Row],[M3A]]-Table2[[#This Row],[M3B_h]]))</f>
        <v/>
      </c>
      <c r="N1143" s="15" t="str">
        <f>IF(Table2[[#This Row],[M4A]]="","",SUM(Table2[[#This Row],[M4A]]-Table2[[#This Row],[M4B_h]]))</f>
        <v/>
      </c>
      <c r="O1143" s="15"/>
      <c r="P1143" s="15" t="str">
        <f>IF(Table2[[#This Row],[M5A]]="","",SUM(Table2[[#This Row],[M5A]]-Table2[[#This Row],[M5B_h]]))</f>
        <v/>
      </c>
      <c r="Q1143" s="15">
        <f>SUM(Table2[[#This Row],[AWAL]],Table2[[#This Row],[M1B]])</f>
        <v>0</v>
      </c>
      <c r="R1143" s="15">
        <f>SUM(Table2[[#This Row],[M2B]],Table2[[#This Row],[M2B_h]])</f>
        <v>0</v>
      </c>
      <c r="S1143" s="15">
        <f>SUM(Table2[[#This Row],[M3B]],Table2[[#This Row],[M3B_h]])</f>
        <v>0</v>
      </c>
      <c r="T1143" s="15">
        <f>SUM(Table2[[#This Row],[M4B]],Table2[[#This Row],[M4B_h]])</f>
        <v>0</v>
      </c>
    </row>
    <row r="1144" spans="1:20">
      <c r="A1144" s="14" t="str">
        <f>IF(Table2[[#This Row],[TT]]&lt;1,"",COUNT($A$2:$A1143)+1)</f>
        <v/>
      </c>
      <c r="B1144" s="14" t="str">
        <f>LOWER(SUBSTITUTE(SUBSTITUTE(SUBSTITUTE(SUBSTITUTE(SUBSTITUTE(SUBSTITUTE(SUBSTITUTE(SUBSTITUTE(Table2[[#This Row],[NAMA BARANG]]," ",""),"""",""),"-",""),"/",""),"(",""),")",""),"&amp;",""),",",""))</f>
        <v>garisanδno.8kojiko</v>
      </c>
      <c r="C1144" s="17" t="s">
        <v>3010</v>
      </c>
      <c r="D1144" s="19">
        <v>1</v>
      </c>
      <c r="E1144" s="29" t="s">
        <v>2511</v>
      </c>
      <c r="F1144" s="80">
        <f>IF(Table2[[#This Row],[M5B]]="",Table2[[#This Row],[M5B_h]],SUM(Table2[[#This Row],[M5B_h]],Table2[[#This Row],[M5B]]))</f>
        <v>0</v>
      </c>
      <c r="H1144" s="15" t="str">
        <f>IF(Table2[[#This Row],[M1A]]="","",Table2[[#This Row],[M1A]]-Table2[[#This Row],[AWAL]])</f>
        <v/>
      </c>
      <c r="I1144" s="13">
        <v>0</v>
      </c>
      <c r="J1144" s="15">
        <f>IF(Table2[[#This Row],[M2A]]="","",SUM(Table2[[#This Row],[M2A]]-Table2[[#This Row],[M2B_h]]))</f>
        <v>-1</v>
      </c>
      <c r="L1144" s="15" t="str">
        <f>IF(Table2[[#This Row],[M3A]]="","",SUM(Table2[[#This Row],[M3A]]-Table2[[#This Row],[M3B_h]]))</f>
        <v/>
      </c>
      <c r="N1144" s="15" t="str">
        <f>IF(Table2[[#This Row],[M4A]]="","",SUM(Table2[[#This Row],[M4A]]-Table2[[#This Row],[M4B_h]]))</f>
        <v/>
      </c>
      <c r="O1144" s="15"/>
      <c r="P1144" s="15" t="str">
        <f>IF(Table2[[#This Row],[M5A]]="","",SUM(Table2[[#This Row],[M5A]]-Table2[[#This Row],[M5B_h]]))</f>
        <v/>
      </c>
      <c r="Q1144" s="15">
        <f>SUM(Table2[[#This Row],[AWAL]],Table2[[#This Row],[M1B]])</f>
        <v>1</v>
      </c>
      <c r="R1144" s="15">
        <f>SUM(Table2[[#This Row],[M2B]],Table2[[#This Row],[M2B_h]])</f>
        <v>0</v>
      </c>
      <c r="S1144" s="15">
        <f>SUM(Table2[[#This Row],[M3B]],Table2[[#This Row],[M3B_h]])</f>
        <v>0</v>
      </c>
      <c r="T1144" s="15">
        <f>SUM(Table2[[#This Row],[M4B]],Table2[[#This Row],[M4B_h]])</f>
        <v>0</v>
      </c>
    </row>
    <row r="1145" spans="1:20">
      <c r="A1145" s="12">
        <f>IF(Table2[[#This Row],[TT]]&lt;1,"",COUNT($A$2:$A1144)+1)</f>
        <v>898</v>
      </c>
      <c r="B1145" s="12" t="str">
        <f>LOWER(SUBSTITUTE(SUBSTITUTE(SUBSTITUTE(SUBSTITUTE(SUBSTITUTE(SUBSTITUTE(SUBSTITUTE(SUBSTITUTE(Table2[[#This Row],[NAMA BARANG]]," ",""),"""",""),"-",""),"/",""),"(",""),")",""),"&amp;",""),",",""))</f>
        <v>giftcardhl847kotakgliter250</v>
      </c>
      <c r="C1145" s="18" t="s">
        <v>1065</v>
      </c>
      <c r="D1145" s="19">
        <v>1</v>
      </c>
      <c r="E1145" s="19" t="s">
        <v>404</v>
      </c>
      <c r="F1145" s="80">
        <f>IF(Table2[[#This Row],[M5B]]="",Table2[[#This Row],[M5B_h]],SUM(Table2[[#This Row],[M5B_h]],Table2[[#This Row],[M5B]]))</f>
        <v>1</v>
      </c>
      <c r="H1145" s="13" t="str">
        <f>IF(Table2[[#This Row],[M1A]]="","",Table2[[#This Row],[M1A]]-Table2[[#This Row],[AWAL]])</f>
        <v/>
      </c>
      <c r="J1145" s="13" t="str">
        <f>IF(Table2[[#This Row],[M2A]]="","",SUM(Table2[[#This Row],[M2A]]-Table2[[#This Row],[M2B_h]]))</f>
        <v/>
      </c>
      <c r="L1145" s="13" t="str">
        <f>IF(Table2[[#This Row],[M3A]]="","",SUM(Table2[[#This Row],[M3A]]-Table2[[#This Row],[M3B_h]]))</f>
        <v/>
      </c>
      <c r="N1145" s="13" t="str">
        <f>IF(Table2[[#This Row],[M4A]]="","",SUM(Table2[[#This Row],[M4A]]-Table2[[#This Row],[M4B_h]]))</f>
        <v/>
      </c>
      <c r="O1145" s="15"/>
      <c r="P1145" s="15" t="str">
        <f>IF(Table2[[#This Row],[M5A]]="","",SUM(Table2[[#This Row],[M5A]]-Table2[[#This Row],[M5B_h]]))</f>
        <v/>
      </c>
      <c r="Q1145" s="15">
        <f>SUM(Table2[[#This Row],[AWAL]],Table2[[#This Row],[M1B]])</f>
        <v>1</v>
      </c>
      <c r="R1145" s="15">
        <f>SUM(Table2[[#This Row],[M2B]],Table2[[#This Row],[M2B_h]])</f>
        <v>1</v>
      </c>
      <c r="S1145" s="15">
        <f>SUM(Table2[[#This Row],[M3B]],Table2[[#This Row],[M3B_h]])</f>
        <v>1</v>
      </c>
      <c r="T1145" s="15">
        <f>SUM(Table2[[#This Row],[M4B]],Table2[[#This Row],[M4B_h]])</f>
        <v>1</v>
      </c>
    </row>
    <row r="1146" spans="1:20">
      <c r="A1146" s="12">
        <f>IF(Table2[[#This Row],[TT]]&lt;1,"",COUNT($A$2:$A1145)+1)</f>
        <v>899</v>
      </c>
      <c r="B1146" s="12" t="str">
        <f>LOWER(SUBSTITUTE(SUBSTITUTE(SUBSTITUTE(SUBSTITUTE(SUBSTITUTE(SUBSTITUTE(SUBSTITUTE(SUBSTITUTE(Table2[[#This Row],[NAMA BARANG]]," ",""),"""",""),"-",""),"/",""),"(",""),")",""),"&amp;",""),",",""))</f>
        <v>gkhpdisneygthp1</v>
      </c>
      <c r="C1146" s="18" t="s">
        <v>1066</v>
      </c>
      <c r="D1146" s="19">
        <v>1</v>
      </c>
      <c r="E1146" s="19" t="s">
        <v>19</v>
      </c>
      <c r="F1146" s="80">
        <f>IF(Table2[[#This Row],[M5B]]="",Table2[[#This Row],[M5B_h]],SUM(Table2[[#This Row],[M5B_h]],Table2[[#This Row],[M5B]]))</f>
        <v>1</v>
      </c>
      <c r="H1146" s="13" t="str">
        <f>IF(Table2[[#This Row],[M1A]]="","",Table2[[#This Row],[M1A]]-Table2[[#This Row],[AWAL]])</f>
        <v/>
      </c>
      <c r="J1146" s="13" t="str">
        <f>IF(Table2[[#This Row],[M2A]]="","",SUM(Table2[[#This Row],[M2A]]-Table2[[#This Row],[M2B_h]]))</f>
        <v/>
      </c>
      <c r="L1146" s="13" t="str">
        <f>IF(Table2[[#This Row],[M3A]]="","",SUM(Table2[[#This Row],[M3A]]-Table2[[#This Row],[M3B_h]]))</f>
        <v/>
      </c>
      <c r="N1146" s="13" t="str">
        <f>IF(Table2[[#This Row],[M4A]]="","",SUM(Table2[[#This Row],[M4A]]-Table2[[#This Row],[M4B_h]]))</f>
        <v/>
      </c>
      <c r="O1146" s="15"/>
      <c r="P1146" s="15" t="str">
        <f>IF(Table2[[#This Row],[M5A]]="","",SUM(Table2[[#This Row],[M5A]]-Table2[[#This Row],[M5B_h]]))</f>
        <v/>
      </c>
      <c r="Q1146" s="15">
        <f>SUM(Table2[[#This Row],[AWAL]],Table2[[#This Row],[M1B]])</f>
        <v>1</v>
      </c>
      <c r="R1146" s="15">
        <f>SUM(Table2[[#This Row],[M2B]],Table2[[#This Row],[M2B_h]])</f>
        <v>1</v>
      </c>
      <c r="S1146" s="15">
        <f>SUM(Table2[[#This Row],[M3B]],Table2[[#This Row],[M3B_h]])</f>
        <v>1</v>
      </c>
      <c r="T1146" s="15">
        <f>SUM(Table2[[#This Row],[M4B]],Table2[[#This Row],[M4B_h]])</f>
        <v>1</v>
      </c>
    </row>
    <row r="1147" spans="1:20">
      <c r="A1147" s="12">
        <f>IF(Table2[[#This Row],[TT]]&lt;1,"",COUNT($A$2:$A1146)+1)</f>
        <v>900</v>
      </c>
      <c r="B1147" s="12" t="str">
        <f>LOWER(SUBSTITUTE(SUBSTITUTE(SUBSTITUTE(SUBSTITUTE(SUBSTITUTE(SUBSTITUTE(SUBSTITUTE(SUBSTITUTE(Table2[[#This Row],[NAMA BARANG]]," ",""),"""",""),"-",""),"/",""),"(",""),")",""),"&amp;",""),",",""))</f>
        <v>gliter6128891</v>
      </c>
      <c r="C1147" s="18" t="s">
        <v>1067</v>
      </c>
      <c r="D1147" s="19">
        <v>9</v>
      </c>
      <c r="E1147" s="19" t="s">
        <v>103</v>
      </c>
      <c r="F1147" s="80">
        <f>IF(Table2[[#This Row],[M5B]]="",Table2[[#This Row],[M5B_h]],SUM(Table2[[#This Row],[M5B_h]],Table2[[#This Row],[M5B]]))</f>
        <v>9</v>
      </c>
      <c r="H1147" s="13" t="str">
        <f>IF(Table2[[#This Row],[M1A]]="","",Table2[[#This Row],[M1A]]-Table2[[#This Row],[AWAL]])</f>
        <v/>
      </c>
      <c r="J1147" s="13" t="str">
        <f>IF(Table2[[#This Row],[M2A]]="","",SUM(Table2[[#This Row],[M2A]]-Table2[[#This Row],[M2B_h]]))</f>
        <v/>
      </c>
      <c r="L1147" s="13" t="str">
        <f>IF(Table2[[#This Row],[M3A]]="","",SUM(Table2[[#This Row],[M3A]]-Table2[[#This Row],[M3B_h]]))</f>
        <v/>
      </c>
      <c r="N1147" s="13" t="str">
        <f>IF(Table2[[#This Row],[M4A]]="","",SUM(Table2[[#This Row],[M4A]]-Table2[[#This Row],[M4B_h]]))</f>
        <v/>
      </c>
      <c r="O1147" s="15"/>
      <c r="P1147" s="15" t="str">
        <f>IF(Table2[[#This Row],[M5A]]="","",SUM(Table2[[#This Row],[M5A]]-Table2[[#This Row],[M5B_h]]))</f>
        <v/>
      </c>
      <c r="Q1147" s="15">
        <f>SUM(Table2[[#This Row],[AWAL]],Table2[[#This Row],[M1B]])</f>
        <v>9</v>
      </c>
      <c r="R1147" s="15">
        <f>SUM(Table2[[#This Row],[M2B]],Table2[[#This Row],[M2B_h]])</f>
        <v>9</v>
      </c>
      <c r="S1147" s="15">
        <f>SUM(Table2[[#This Row],[M3B]],Table2[[#This Row],[M3B_h]])</f>
        <v>9</v>
      </c>
      <c r="T1147" s="15">
        <f>SUM(Table2[[#This Row],[M4B]],Table2[[#This Row],[M4B_h]])</f>
        <v>9</v>
      </c>
    </row>
    <row r="1148" spans="1:20">
      <c r="A1148" s="12">
        <f>IF(Table2[[#This Row],[TT]]&lt;1,"",COUNT($A$2:$A1147)+1)</f>
        <v>901</v>
      </c>
      <c r="B1148" s="12" t="str">
        <f>LOWER(SUBSTITUTE(SUBSTITUTE(SUBSTITUTE(SUBSTITUTE(SUBSTITUTE(SUBSTITUTE(SUBSTITUTE(SUBSTITUTE(Table2[[#This Row],[NAMA BARANG]]," ",""),"""",""),"-",""),"/",""),"(",""),")",""),"&amp;",""),",",""))</f>
        <v>gliter806</v>
      </c>
      <c r="C1148" s="18" t="s">
        <v>1068</v>
      </c>
      <c r="D1148" s="19">
        <v>4</v>
      </c>
      <c r="E1148" s="19">
        <v>288</v>
      </c>
      <c r="F1148" s="80">
        <f>IF(Table2[[#This Row],[M5B]]="",Table2[[#This Row],[M5B_h]],SUM(Table2[[#This Row],[M5B_h]],Table2[[#This Row],[M5B]]))</f>
        <v>4</v>
      </c>
      <c r="H1148" s="13" t="str">
        <f>IF(Table2[[#This Row],[M1A]]="","",Table2[[#This Row],[M1A]]-Table2[[#This Row],[AWAL]])</f>
        <v/>
      </c>
      <c r="J1148" s="13" t="str">
        <f>IF(Table2[[#This Row],[M2A]]="","",SUM(Table2[[#This Row],[M2A]]-Table2[[#This Row],[M2B_h]]))</f>
        <v/>
      </c>
      <c r="L1148" s="13" t="str">
        <f>IF(Table2[[#This Row],[M3A]]="","",SUM(Table2[[#This Row],[M3A]]-Table2[[#This Row],[M3B_h]]))</f>
        <v/>
      </c>
      <c r="N1148" s="13" t="str">
        <f>IF(Table2[[#This Row],[M4A]]="","",SUM(Table2[[#This Row],[M4A]]-Table2[[#This Row],[M4B_h]]))</f>
        <v/>
      </c>
      <c r="O1148" s="15"/>
      <c r="P1148" s="15" t="str">
        <f>IF(Table2[[#This Row],[M5A]]="","",SUM(Table2[[#This Row],[M5A]]-Table2[[#This Row],[M5B_h]]))</f>
        <v/>
      </c>
      <c r="Q1148" s="15">
        <f>SUM(Table2[[#This Row],[AWAL]],Table2[[#This Row],[M1B]])</f>
        <v>4</v>
      </c>
      <c r="R1148" s="15">
        <f>SUM(Table2[[#This Row],[M2B]],Table2[[#This Row],[M2B_h]])</f>
        <v>4</v>
      </c>
      <c r="S1148" s="15">
        <f>SUM(Table2[[#This Row],[M3B]],Table2[[#This Row],[M3B_h]])</f>
        <v>4</v>
      </c>
      <c r="T1148" s="15">
        <f>SUM(Table2[[#This Row],[M4B]],Table2[[#This Row],[M4B_h]])</f>
        <v>4</v>
      </c>
    </row>
    <row r="1149" spans="1:20">
      <c r="A1149" s="12">
        <f>IF(Table2[[#This Row],[TT]]&lt;1,"",COUNT($A$2:$A1148)+1)</f>
        <v>902</v>
      </c>
      <c r="B1149" s="12" t="str">
        <f>LOWER(SUBSTITUTE(SUBSTITUTE(SUBSTITUTE(SUBSTITUTE(SUBSTITUTE(SUBSTITUTE(SUBSTITUTE(SUBSTITUTE(Table2[[#This Row],[NAMA BARANG]]," ",""),"""",""),"-",""),"/",""),"(",""),")",""),"&amp;",""),",",""))</f>
        <v>gliter91069006</v>
      </c>
      <c r="C1149" s="25" t="s">
        <v>1069</v>
      </c>
      <c r="D1149" s="26">
        <v>18</v>
      </c>
      <c r="E1149" s="26" t="s">
        <v>1070</v>
      </c>
      <c r="F1149" s="80">
        <f>IF(Table2[[#This Row],[M5B]]="",Table2[[#This Row],[M5B_h]],SUM(Table2[[#This Row],[M5B_h]],Table2[[#This Row],[M5B]]))</f>
        <v>18</v>
      </c>
      <c r="H1149" s="13" t="str">
        <f>IF(Table2[[#This Row],[M1A]]="","",Table2[[#This Row],[M1A]]-Table2[[#This Row],[AWAL]])</f>
        <v/>
      </c>
      <c r="J1149" s="13" t="str">
        <f>IF(Table2[[#This Row],[M2A]]="","",SUM(Table2[[#This Row],[M2A]]-Table2[[#This Row],[M2B_h]]))</f>
        <v/>
      </c>
      <c r="L1149" s="13" t="str">
        <f>IF(Table2[[#This Row],[M3A]]="","",SUM(Table2[[#This Row],[M3A]]-Table2[[#This Row],[M3B_h]]))</f>
        <v/>
      </c>
      <c r="N1149" s="13" t="str">
        <f>IF(Table2[[#This Row],[M4A]]="","",SUM(Table2[[#This Row],[M4A]]-Table2[[#This Row],[M4B_h]]))</f>
        <v/>
      </c>
      <c r="O1149" s="15"/>
      <c r="P1149" s="15" t="str">
        <f>IF(Table2[[#This Row],[M5A]]="","",SUM(Table2[[#This Row],[M5A]]-Table2[[#This Row],[M5B_h]]))</f>
        <v/>
      </c>
      <c r="Q1149" s="15">
        <f>SUM(Table2[[#This Row],[AWAL]],Table2[[#This Row],[M1B]])</f>
        <v>18</v>
      </c>
      <c r="R1149" s="15">
        <f>SUM(Table2[[#This Row],[M2B]],Table2[[#This Row],[M2B_h]])</f>
        <v>18</v>
      </c>
      <c r="S1149" s="15">
        <f>SUM(Table2[[#This Row],[M3B]],Table2[[#This Row],[M3B_h]])</f>
        <v>18</v>
      </c>
      <c r="T1149" s="15">
        <f>SUM(Table2[[#This Row],[M4B]],Table2[[#This Row],[M4B_h]])</f>
        <v>18</v>
      </c>
    </row>
    <row r="1150" spans="1:20">
      <c r="A1150" s="12">
        <f>IF(Table2[[#This Row],[TT]]&lt;1,"",COUNT($A$2:$A1149)+1)</f>
        <v>903</v>
      </c>
      <c r="B1150" s="12" t="str">
        <f>LOWER(SUBSTITUTE(SUBSTITUTE(SUBSTITUTE(SUBSTITUTE(SUBSTITUTE(SUBSTITUTE(SUBSTITUTE(SUBSTITUTE(Table2[[#This Row],[NAMA BARANG]]," ",""),"""",""),"-",""),"/",""),"(",""),")",""),"&amp;",""),",",""))</f>
        <v>glitercg88912silver</v>
      </c>
      <c r="C1150" s="18" t="s">
        <v>1071</v>
      </c>
      <c r="D1150" s="19">
        <v>1</v>
      </c>
      <c r="E1150" s="19" t="s">
        <v>1072</v>
      </c>
      <c r="F1150" s="80">
        <f>IF(Table2[[#This Row],[M5B]]="",Table2[[#This Row],[M5B_h]],SUM(Table2[[#This Row],[M5B_h]],Table2[[#This Row],[M5B]]))</f>
        <v>1</v>
      </c>
      <c r="H1150" s="13" t="str">
        <f>IF(Table2[[#This Row],[M1A]]="","",Table2[[#This Row],[M1A]]-Table2[[#This Row],[AWAL]])</f>
        <v/>
      </c>
      <c r="J1150" s="13" t="str">
        <f>IF(Table2[[#This Row],[M2A]]="","",SUM(Table2[[#This Row],[M2A]]-Table2[[#This Row],[M2B_h]]))</f>
        <v/>
      </c>
      <c r="L1150" s="13" t="str">
        <f>IF(Table2[[#This Row],[M3A]]="","",SUM(Table2[[#This Row],[M3A]]-Table2[[#This Row],[M3B_h]]))</f>
        <v/>
      </c>
      <c r="N1150" s="13" t="str">
        <f>IF(Table2[[#This Row],[M4A]]="","",SUM(Table2[[#This Row],[M4A]]-Table2[[#This Row],[M4B_h]]))</f>
        <v/>
      </c>
      <c r="O1150" s="15"/>
      <c r="P1150" s="15" t="str">
        <f>IF(Table2[[#This Row],[M5A]]="","",SUM(Table2[[#This Row],[M5A]]-Table2[[#This Row],[M5B_h]]))</f>
        <v/>
      </c>
      <c r="Q1150" s="15">
        <f>SUM(Table2[[#This Row],[AWAL]],Table2[[#This Row],[M1B]])</f>
        <v>1</v>
      </c>
      <c r="R1150" s="15">
        <f>SUM(Table2[[#This Row],[M2B]],Table2[[#This Row],[M2B_h]])</f>
        <v>1</v>
      </c>
      <c r="S1150" s="15">
        <f>SUM(Table2[[#This Row],[M3B]],Table2[[#This Row],[M3B_h]])</f>
        <v>1</v>
      </c>
      <c r="T1150" s="15">
        <f>SUM(Table2[[#This Row],[M4B]],Table2[[#This Row],[M4B_h]])</f>
        <v>1</v>
      </c>
    </row>
    <row r="1151" spans="1:20">
      <c r="A1151" s="12">
        <f>IF(Table2[[#This Row],[TT]]&lt;1,"",COUNT($A$2:$A1150)+1)</f>
        <v>904</v>
      </c>
      <c r="B1151" s="12" t="str">
        <f>LOWER(SUBSTITUTE(SUBSTITUTE(SUBSTITUTE(SUBSTITUTE(SUBSTITUTE(SUBSTITUTE(SUBSTITUTE(SUBSTITUTE(Table2[[#This Row],[NAMA BARANG]]," ",""),"""",""),"-",""),"/",""),"(",""),")",""),"&amp;",""),",",""))</f>
        <v>glitercg88913emas</v>
      </c>
      <c r="C1151" s="18" t="s">
        <v>1073</v>
      </c>
      <c r="D1151" s="19">
        <v>1</v>
      </c>
      <c r="E1151" s="19" t="s">
        <v>1072</v>
      </c>
      <c r="F1151" s="80">
        <f>IF(Table2[[#This Row],[M5B]]="",Table2[[#This Row],[M5B_h]],SUM(Table2[[#This Row],[M5B_h]],Table2[[#This Row],[M5B]]))</f>
        <v>1</v>
      </c>
      <c r="H1151" s="13" t="str">
        <f>IF(Table2[[#This Row],[M1A]]="","",Table2[[#This Row],[M1A]]-Table2[[#This Row],[AWAL]])</f>
        <v/>
      </c>
      <c r="J1151" s="13" t="str">
        <f>IF(Table2[[#This Row],[M2A]]="","",SUM(Table2[[#This Row],[M2A]]-Table2[[#This Row],[M2B_h]]))</f>
        <v/>
      </c>
      <c r="L1151" s="13" t="str">
        <f>IF(Table2[[#This Row],[M3A]]="","",SUM(Table2[[#This Row],[M3A]]-Table2[[#This Row],[M3B_h]]))</f>
        <v/>
      </c>
      <c r="N1151" s="13" t="str">
        <f>IF(Table2[[#This Row],[M4A]]="","",SUM(Table2[[#This Row],[M4A]]-Table2[[#This Row],[M4B_h]]))</f>
        <v/>
      </c>
      <c r="O1151" s="15"/>
      <c r="P1151" s="15" t="str">
        <f>IF(Table2[[#This Row],[M5A]]="","",SUM(Table2[[#This Row],[M5A]]-Table2[[#This Row],[M5B_h]]))</f>
        <v/>
      </c>
      <c r="Q1151" s="15">
        <f>SUM(Table2[[#This Row],[AWAL]],Table2[[#This Row],[M1B]])</f>
        <v>1</v>
      </c>
      <c r="R1151" s="15">
        <f>SUM(Table2[[#This Row],[M2B]],Table2[[#This Row],[M2B_h]])</f>
        <v>1</v>
      </c>
      <c r="S1151" s="15">
        <f>SUM(Table2[[#This Row],[M3B]],Table2[[#This Row],[M3B_h]])</f>
        <v>1</v>
      </c>
      <c r="T1151" s="15">
        <f>SUM(Table2[[#This Row],[M4B]],Table2[[#This Row],[M4B_h]])</f>
        <v>1</v>
      </c>
    </row>
    <row r="1152" spans="1:20">
      <c r="A1152" s="12">
        <f>IF(Table2[[#This Row],[TT]]&lt;1,"",COUNT($A$2:$A1151)+1)</f>
        <v>905</v>
      </c>
      <c r="B1152" s="12" t="str">
        <f>LOWER(SUBSTITUTE(SUBSTITUTE(SUBSTITUTE(SUBSTITUTE(SUBSTITUTE(SUBSTITUTE(SUBSTITUTE(SUBSTITUTE(Table2[[#This Row],[NAMA BARANG]]," ",""),"""",""),"-",""),"/",""),"(",""),")",""),"&amp;",""),",",""))</f>
        <v>gliterg816metallik</v>
      </c>
      <c r="C1152" s="18" t="s">
        <v>1074</v>
      </c>
      <c r="D1152" s="19">
        <v>5</v>
      </c>
      <c r="E1152" s="19" t="s">
        <v>103</v>
      </c>
      <c r="F1152" s="80">
        <f>IF(Table2[[#This Row],[M5B]]="",Table2[[#This Row],[M5B_h]],SUM(Table2[[#This Row],[M5B_h]],Table2[[#This Row],[M5B]]))</f>
        <v>5</v>
      </c>
      <c r="H1152" s="13" t="str">
        <f>IF(Table2[[#This Row],[M1A]]="","",Table2[[#This Row],[M1A]]-Table2[[#This Row],[AWAL]])</f>
        <v/>
      </c>
      <c r="J1152" s="13" t="str">
        <f>IF(Table2[[#This Row],[M2A]]="","",SUM(Table2[[#This Row],[M2A]]-Table2[[#This Row],[M2B_h]]))</f>
        <v/>
      </c>
      <c r="L1152" s="13" t="str">
        <f>IF(Table2[[#This Row],[M3A]]="","",SUM(Table2[[#This Row],[M3A]]-Table2[[#This Row],[M3B_h]]))</f>
        <v/>
      </c>
      <c r="N1152" s="13" t="str">
        <f>IF(Table2[[#This Row],[M4A]]="","",SUM(Table2[[#This Row],[M4A]]-Table2[[#This Row],[M4B_h]]))</f>
        <v/>
      </c>
      <c r="O1152" s="15"/>
      <c r="P1152" s="15" t="str">
        <f>IF(Table2[[#This Row],[M5A]]="","",SUM(Table2[[#This Row],[M5A]]-Table2[[#This Row],[M5B_h]]))</f>
        <v/>
      </c>
      <c r="Q1152" s="15">
        <f>SUM(Table2[[#This Row],[AWAL]],Table2[[#This Row],[M1B]])</f>
        <v>5</v>
      </c>
      <c r="R1152" s="15">
        <f>SUM(Table2[[#This Row],[M2B]],Table2[[#This Row],[M2B_h]])</f>
        <v>5</v>
      </c>
      <c r="S1152" s="15">
        <f>SUM(Table2[[#This Row],[M3B]],Table2[[#This Row],[M3B_h]])</f>
        <v>5</v>
      </c>
      <c r="T1152" s="15">
        <f>SUM(Table2[[#This Row],[M4B]],Table2[[#This Row],[M4B_h]])</f>
        <v>5</v>
      </c>
    </row>
    <row r="1153" spans="1:20">
      <c r="A1153" s="12">
        <f>IF(Table2[[#This Row],[TT]]&lt;1,"",COUNT($A$2:$A1152)+1)</f>
        <v>906</v>
      </c>
      <c r="B1153" s="12" t="str">
        <f>LOWER(SUBSTITUTE(SUBSTITUTE(SUBSTITUTE(SUBSTITUTE(SUBSTITUTE(SUBSTITUTE(SUBSTITUTE(SUBSTITUTE(Table2[[#This Row],[NAMA BARANG]]," ",""),"""",""),"-",""),"/",""),"(",""),")",""),"&amp;",""),",",""))</f>
        <v>gliterglue88914</v>
      </c>
      <c r="C1153" s="18" t="s">
        <v>1075</v>
      </c>
      <c r="D1153" s="19">
        <v>11</v>
      </c>
      <c r="E1153" s="19">
        <v>288</v>
      </c>
      <c r="F1153" s="80">
        <f>IF(Table2[[#This Row],[M5B]]="",Table2[[#This Row],[M5B_h]],SUM(Table2[[#This Row],[M5B_h]],Table2[[#This Row],[M5B]]))</f>
        <v>11</v>
      </c>
      <c r="H1153" s="13" t="str">
        <f>IF(Table2[[#This Row],[M1A]]="","",Table2[[#This Row],[M1A]]-Table2[[#This Row],[AWAL]])</f>
        <v/>
      </c>
      <c r="J1153" s="13" t="str">
        <f>IF(Table2[[#This Row],[M2A]]="","",SUM(Table2[[#This Row],[M2A]]-Table2[[#This Row],[M2B_h]]))</f>
        <v/>
      </c>
      <c r="L1153" s="13" t="str">
        <f>IF(Table2[[#This Row],[M3A]]="","",SUM(Table2[[#This Row],[M3A]]-Table2[[#This Row],[M3B_h]]))</f>
        <v/>
      </c>
      <c r="N1153" s="13" t="str">
        <f>IF(Table2[[#This Row],[M4A]]="","",SUM(Table2[[#This Row],[M4A]]-Table2[[#This Row],[M4B_h]]))</f>
        <v/>
      </c>
      <c r="O1153" s="15"/>
      <c r="P1153" s="15" t="str">
        <f>IF(Table2[[#This Row],[M5A]]="","",SUM(Table2[[#This Row],[M5A]]-Table2[[#This Row],[M5B_h]]))</f>
        <v/>
      </c>
      <c r="Q1153" s="15">
        <f>SUM(Table2[[#This Row],[AWAL]],Table2[[#This Row],[M1B]])</f>
        <v>11</v>
      </c>
      <c r="R1153" s="15">
        <f>SUM(Table2[[#This Row],[M2B]],Table2[[#This Row],[M2B_h]])</f>
        <v>11</v>
      </c>
      <c r="S1153" s="15">
        <f>SUM(Table2[[#This Row],[M3B]],Table2[[#This Row],[M3B_h]])</f>
        <v>11</v>
      </c>
      <c r="T1153" s="15">
        <f>SUM(Table2[[#This Row],[M4B]],Table2[[#This Row],[M4B_h]])</f>
        <v>11</v>
      </c>
    </row>
    <row r="1154" spans="1:20">
      <c r="A1154" s="12">
        <f>IF(Table2[[#This Row],[TT]]&lt;1,"",COUNT($A$2:$A1153)+1)</f>
        <v>907</v>
      </c>
      <c r="B1154" s="12" t="str">
        <f>LOWER(SUBSTITUTE(SUBSTITUTE(SUBSTITUTE(SUBSTITUTE(SUBSTITUTE(SUBSTITUTE(SUBSTITUTE(SUBSTITUTE(Table2[[#This Row],[NAMA BARANG]]," ",""),"""",""),"-",""),"/",""),"(",""),")",""),"&amp;",""),",",""))</f>
        <v>gliterglue88915</v>
      </c>
      <c r="C1154" s="18" t="s">
        <v>1076</v>
      </c>
      <c r="D1154" s="19">
        <v>7</v>
      </c>
      <c r="E1154" s="19" t="s">
        <v>103</v>
      </c>
      <c r="F1154" s="80">
        <f>IF(Table2[[#This Row],[M5B]]="",Table2[[#This Row],[M5B_h]],SUM(Table2[[#This Row],[M5B_h]],Table2[[#This Row],[M5B]]))</f>
        <v>7</v>
      </c>
      <c r="H1154" s="13" t="str">
        <f>IF(Table2[[#This Row],[M1A]]="","",Table2[[#This Row],[M1A]]-Table2[[#This Row],[AWAL]])</f>
        <v/>
      </c>
      <c r="J1154" s="13" t="str">
        <f>IF(Table2[[#This Row],[M2A]]="","",SUM(Table2[[#This Row],[M2A]]-Table2[[#This Row],[M2B_h]]))</f>
        <v/>
      </c>
      <c r="L1154" s="13" t="str">
        <f>IF(Table2[[#This Row],[M3A]]="","",SUM(Table2[[#This Row],[M3A]]-Table2[[#This Row],[M3B_h]]))</f>
        <v/>
      </c>
      <c r="N1154" s="13" t="str">
        <f>IF(Table2[[#This Row],[M4A]]="","",SUM(Table2[[#This Row],[M4A]]-Table2[[#This Row],[M4B_h]]))</f>
        <v/>
      </c>
      <c r="O1154" s="15"/>
      <c r="P1154" s="15" t="str">
        <f>IF(Table2[[#This Row],[M5A]]="","",SUM(Table2[[#This Row],[M5A]]-Table2[[#This Row],[M5B_h]]))</f>
        <v/>
      </c>
      <c r="Q1154" s="15">
        <f>SUM(Table2[[#This Row],[AWAL]],Table2[[#This Row],[M1B]])</f>
        <v>7</v>
      </c>
      <c r="R1154" s="15">
        <f>SUM(Table2[[#This Row],[M2B]],Table2[[#This Row],[M2B_h]])</f>
        <v>7</v>
      </c>
      <c r="S1154" s="15">
        <f>SUM(Table2[[#This Row],[M3B]],Table2[[#This Row],[M3B_h]])</f>
        <v>7</v>
      </c>
      <c r="T1154" s="15">
        <f>SUM(Table2[[#This Row],[M4B]],Table2[[#This Row],[M4B_h]])</f>
        <v>7</v>
      </c>
    </row>
    <row r="1155" spans="1:20">
      <c r="A1155" s="12">
        <f>IF(Table2[[#This Row],[TT]]&lt;1,"",COUNT($A$2:$A1154)+1)</f>
        <v>908</v>
      </c>
      <c r="B1155" s="12" t="str">
        <f>LOWER(SUBSTITUTE(SUBSTITUTE(SUBSTITUTE(SUBSTITUTE(SUBSTITUTE(SUBSTITUTE(SUBSTITUTE(SUBSTITUTE(Table2[[#This Row],[NAMA BARANG]]," ",""),"""",""),"-",""),"/",""),"(",""),")",""),"&amp;",""),",",""))</f>
        <v>gliterglue88916pelangi</v>
      </c>
      <c r="C1155" s="18" t="s">
        <v>1077</v>
      </c>
      <c r="D1155" s="19">
        <v>4</v>
      </c>
      <c r="E1155" s="19">
        <v>288</v>
      </c>
      <c r="F1155" s="80">
        <f>IF(Table2[[#This Row],[M5B]]="",Table2[[#This Row],[M5B_h]],SUM(Table2[[#This Row],[M5B_h]],Table2[[#This Row],[M5B]]))</f>
        <v>4</v>
      </c>
      <c r="H1155" s="13" t="str">
        <f>IF(Table2[[#This Row],[M1A]]="","",Table2[[#This Row],[M1A]]-Table2[[#This Row],[AWAL]])</f>
        <v/>
      </c>
      <c r="J1155" s="13" t="str">
        <f>IF(Table2[[#This Row],[M2A]]="","",SUM(Table2[[#This Row],[M2A]]-Table2[[#This Row],[M2B_h]]))</f>
        <v/>
      </c>
      <c r="L1155" s="13" t="str">
        <f>IF(Table2[[#This Row],[M3A]]="","",SUM(Table2[[#This Row],[M3A]]-Table2[[#This Row],[M3B_h]]))</f>
        <v/>
      </c>
      <c r="N1155" s="13" t="str">
        <f>IF(Table2[[#This Row],[M4A]]="","",SUM(Table2[[#This Row],[M4A]]-Table2[[#This Row],[M4B_h]]))</f>
        <v/>
      </c>
      <c r="O1155" s="15"/>
      <c r="P1155" s="15" t="str">
        <f>IF(Table2[[#This Row],[M5A]]="","",SUM(Table2[[#This Row],[M5A]]-Table2[[#This Row],[M5B_h]]))</f>
        <v/>
      </c>
      <c r="Q1155" s="15">
        <f>SUM(Table2[[#This Row],[AWAL]],Table2[[#This Row],[M1B]])</f>
        <v>4</v>
      </c>
      <c r="R1155" s="15">
        <f>SUM(Table2[[#This Row],[M2B]],Table2[[#This Row],[M2B_h]])</f>
        <v>4</v>
      </c>
      <c r="S1155" s="15">
        <f>SUM(Table2[[#This Row],[M3B]],Table2[[#This Row],[M3B_h]])</f>
        <v>4</v>
      </c>
      <c r="T1155" s="15">
        <f>SUM(Table2[[#This Row],[M4B]],Table2[[#This Row],[M4B_h]])</f>
        <v>4</v>
      </c>
    </row>
    <row r="1156" spans="1:20">
      <c r="A1156" s="12">
        <f>IF(Table2[[#This Row],[TT]]&lt;1,"",COUNT($A$2:$A1155)+1)</f>
        <v>909</v>
      </c>
      <c r="B1156" s="12" t="str">
        <f>LOWER(SUBSTITUTE(SUBSTITUTE(SUBSTITUTE(SUBSTITUTE(SUBSTITUTE(SUBSTITUTE(SUBSTITUTE(SUBSTITUTE(Table2[[#This Row],[NAMA BARANG]]," ",""),"""",""),"-",""),"/",""),"(",""),")",""),"&amp;",""),",",""))</f>
        <v>gliterjbs0031</v>
      </c>
      <c r="C1156" s="18" t="s">
        <v>1078</v>
      </c>
      <c r="D1156" s="19">
        <v>1</v>
      </c>
      <c r="E1156" s="19">
        <v>288</v>
      </c>
      <c r="F1156" s="80">
        <f>IF(Table2[[#This Row],[M5B]]="",Table2[[#This Row],[M5B_h]],SUM(Table2[[#This Row],[M5B_h]],Table2[[#This Row],[M5B]]))</f>
        <v>1</v>
      </c>
      <c r="H1156" s="13" t="str">
        <f>IF(Table2[[#This Row],[M1A]]="","",Table2[[#This Row],[M1A]]-Table2[[#This Row],[AWAL]])</f>
        <v/>
      </c>
      <c r="J1156" s="13" t="str">
        <f>IF(Table2[[#This Row],[M2A]]="","",SUM(Table2[[#This Row],[M2A]]-Table2[[#This Row],[M2B_h]]))</f>
        <v/>
      </c>
      <c r="L1156" s="13" t="str">
        <f>IF(Table2[[#This Row],[M3A]]="","",SUM(Table2[[#This Row],[M3A]]-Table2[[#This Row],[M3B_h]]))</f>
        <v/>
      </c>
      <c r="N1156" s="13" t="str">
        <f>IF(Table2[[#This Row],[M4A]]="","",SUM(Table2[[#This Row],[M4A]]-Table2[[#This Row],[M4B_h]]))</f>
        <v/>
      </c>
      <c r="O1156" s="15"/>
      <c r="P1156" s="15" t="str">
        <f>IF(Table2[[#This Row],[M5A]]="","",SUM(Table2[[#This Row],[M5A]]-Table2[[#This Row],[M5B_h]]))</f>
        <v/>
      </c>
      <c r="Q1156" s="15">
        <f>SUM(Table2[[#This Row],[AWAL]],Table2[[#This Row],[M1B]])</f>
        <v>1</v>
      </c>
      <c r="R1156" s="15">
        <f>SUM(Table2[[#This Row],[M2B]],Table2[[#This Row],[M2B_h]])</f>
        <v>1</v>
      </c>
      <c r="S1156" s="15">
        <f>SUM(Table2[[#This Row],[M3B]],Table2[[#This Row],[M3B_h]])</f>
        <v>1</v>
      </c>
      <c r="T1156" s="15">
        <f>SUM(Table2[[#This Row],[M4B]],Table2[[#This Row],[M4B_h]])</f>
        <v>1</v>
      </c>
    </row>
    <row r="1157" spans="1:20">
      <c r="A1157" s="12">
        <f>IF(Table2[[#This Row],[TT]]&lt;1,"",COUNT($A$2:$A1156)+1)</f>
        <v>910</v>
      </c>
      <c r="B1157" s="12" t="str">
        <f>LOWER(SUBSTITUTE(SUBSTITUTE(SUBSTITUTE(SUBSTITUTE(SUBSTITUTE(SUBSTITUTE(SUBSTITUTE(SUBSTITUTE(Table2[[#This Row],[NAMA BARANG]]," ",""),"""",""),"-",""),"/",""),"(",""),")",""),"&amp;",""),",",""))</f>
        <v>gliterjbs004</v>
      </c>
      <c r="C1157" s="18" t="s">
        <v>1079</v>
      </c>
      <c r="D1157" s="19">
        <v>1</v>
      </c>
      <c r="E1157" s="19" t="s">
        <v>1080</v>
      </c>
      <c r="F1157" s="80">
        <f>IF(Table2[[#This Row],[M5B]]="",Table2[[#This Row],[M5B_h]],SUM(Table2[[#This Row],[M5B_h]],Table2[[#This Row],[M5B]]))</f>
        <v>1</v>
      </c>
      <c r="H1157" s="13" t="str">
        <f>IF(Table2[[#This Row],[M1A]]="","",Table2[[#This Row],[M1A]]-Table2[[#This Row],[AWAL]])</f>
        <v/>
      </c>
      <c r="J1157" s="13" t="str">
        <f>IF(Table2[[#This Row],[M2A]]="","",SUM(Table2[[#This Row],[M2A]]-Table2[[#This Row],[M2B_h]]))</f>
        <v/>
      </c>
      <c r="L1157" s="13" t="str">
        <f>IF(Table2[[#This Row],[M3A]]="","",SUM(Table2[[#This Row],[M3A]]-Table2[[#This Row],[M3B_h]]))</f>
        <v/>
      </c>
      <c r="N1157" s="13" t="str">
        <f>IF(Table2[[#This Row],[M4A]]="","",SUM(Table2[[#This Row],[M4A]]-Table2[[#This Row],[M4B_h]]))</f>
        <v/>
      </c>
      <c r="O1157" s="15"/>
      <c r="P1157" s="15" t="str">
        <f>IF(Table2[[#This Row],[M5A]]="","",SUM(Table2[[#This Row],[M5A]]-Table2[[#This Row],[M5B_h]]))</f>
        <v/>
      </c>
      <c r="Q1157" s="15">
        <f>SUM(Table2[[#This Row],[AWAL]],Table2[[#This Row],[M1B]])</f>
        <v>1</v>
      </c>
      <c r="R1157" s="15">
        <f>SUM(Table2[[#This Row],[M2B]],Table2[[#This Row],[M2B_h]])</f>
        <v>1</v>
      </c>
      <c r="S1157" s="15">
        <f>SUM(Table2[[#This Row],[M3B]],Table2[[#This Row],[M3B_h]])</f>
        <v>1</v>
      </c>
      <c r="T1157" s="15">
        <f>SUM(Table2[[#This Row],[M4B]],Table2[[#This Row],[M4B_h]])</f>
        <v>1</v>
      </c>
    </row>
    <row r="1158" spans="1:20">
      <c r="A1158" s="12">
        <f>IF(Table2[[#This Row],[TT]]&lt;1,"",COUNT($A$2:$A1157)+1)</f>
        <v>911</v>
      </c>
      <c r="B1158" s="12" t="str">
        <f>LOWER(SUBSTITUTE(SUBSTITUTE(SUBSTITUTE(SUBSTITUTE(SUBSTITUTE(SUBSTITUTE(SUBSTITUTE(SUBSTITUTE(Table2[[#This Row],[NAMA BARANG]]," ",""),"""",""),"-",""),"/",""),"(",""),")",""),"&amp;",""),",",""))</f>
        <v>glitermetalikcampur</v>
      </c>
      <c r="C1158" s="18" t="s">
        <v>1081</v>
      </c>
      <c r="D1158" s="19">
        <v>8</v>
      </c>
      <c r="E1158" s="19" t="s">
        <v>1080</v>
      </c>
      <c r="F1158" s="80">
        <f>IF(Table2[[#This Row],[M5B]]="",Table2[[#This Row],[M5B_h]],SUM(Table2[[#This Row],[M5B_h]],Table2[[#This Row],[M5B]]))</f>
        <v>8</v>
      </c>
      <c r="H1158" s="13" t="str">
        <f>IF(Table2[[#This Row],[M1A]]="","",Table2[[#This Row],[M1A]]-Table2[[#This Row],[AWAL]])</f>
        <v/>
      </c>
      <c r="J1158" s="13" t="str">
        <f>IF(Table2[[#This Row],[M2A]]="","",SUM(Table2[[#This Row],[M2A]]-Table2[[#This Row],[M2B_h]]))</f>
        <v/>
      </c>
      <c r="L1158" s="13" t="str">
        <f>IF(Table2[[#This Row],[M3A]]="","",SUM(Table2[[#This Row],[M3A]]-Table2[[#This Row],[M3B_h]]))</f>
        <v/>
      </c>
      <c r="N1158" s="13" t="str">
        <f>IF(Table2[[#This Row],[M4A]]="","",SUM(Table2[[#This Row],[M4A]]-Table2[[#This Row],[M4B_h]]))</f>
        <v/>
      </c>
      <c r="O1158" s="15"/>
      <c r="P1158" s="15" t="str">
        <f>IF(Table2[[#This Row],[M5A]]="","",SUM(Table2[[#This Row],[M5A]]-Table2[[#This Row],[M5B_h]]))</f>
        <v/>
      </c>
      <c r="Q1158" s="15">
        <f>SUM(Table2[[#This Row],[AWAL]],Table2[[#This Row],[M1B]])</f>
        <v>8</v>
      </c>
      <c r="R1158" s="15">
        <f>SUM(Table2[[#This Row],[M2B]],Table2[[#This Row],[M2B_h]])</f>
        <v>8</v>
      </c>
      <c r="S1158" s="15">
        <f>SUM(Table2[[#This Row],[M3B]],Table2[[#This Row],[M3B_h]])</f>
        <v>8</v>
      </c>
      <c r="T1158" s="15">
        <f>SUM(Table2[[#This Row],[M4B]],Table2[[#This Row],[M4B_h]])</f>
        <v>8</v>
      </c>
    </row>
    <row r="1159" spans="1:20">
      <c r="A1159" s="12">
        <f>IF(Table2[[#This Row],[TT]]&lt;1,"",COUNT($A$2:$A1158)+1)</f>
        <v>912</v>
      </c>
      <c r="B1159" s="12" t="str">
        <f>LOWER(SUBSTITUTE(SUBSTITUTE(SUBSTITUTE(SUBSTITUTE(SUBSTITUTE(SUBSTITUTE(SUBSTITUTE(SUBSTITUTE(Table2[[#This Row],[NAMA BARANG]]," ",""),"""",""),"-",""),"/",""),"(",""),")",""),"&amp;",""),",",""))</f>
        <v>gliterpolos</v>
      </c>
      <c r="C1159" s="18" t="s">
        <v>1082</v>
      </c>
      <c r="D1159" s="19">
        <v>8</v>
      </c>
      <c r="E1159" s="19">
        <v>288</v>
      </c>
      <c r="F1159" s="80">
        <f>IF(Table2[[#This Row],[M5B]]="",Table2[[#This Row],[M5B_h]],SUM(Table2[[#This Row],[M5B_h]],Table2[[#This Row],[M5B]]))</f>
        <v>8</v>
      </c>
      <c r="H1159" s="13" t="str">
        <f>IF(Table2[[#This Row],[M1A]]="","",Table2[[#This Row],[M1A]]-Table2[[#This Row],[AWAL]])</f>
        <v/>
      </c>
      <c r="J1159" s="13" t="str">
        <f>IF(Table2[[#This Row],[M2A]]="","",SUM(Table2[[#This Row],[M2A]]-Table2[[#This Row],[M2B_h]]))</f>
        <v/>
      </c>
      <c r="L1159" s="13" t="str">
        <f>IF(Table2[[#This Row],[M3A]]="","",SUM(Table2[[#This Row],[M3A]]-Table2[[#This Row],[M3B_h]]))</f>
        <v/>
      </c>
      <c r="N1159" s="13" t="str">
        <f>IF(Table2[[#This Row],[M4A]]="","",SUM(Table2[[#This Row],[M4A]]-Table2[[#This Row],[M4B_h]]))</f>
        <v/>
      </c>
      <c r="O1159" s="15"/>
      <c r="P1159" s="15" t="str">
        <f>IF(Table2[[#This Row],[M5A]]="","",SUM(Table2[[#This Row],[M5A]]-Table2[[#This Row],[M5B_h]]))</f>
        <v/>
      </c>
      <c r="Q1159" s="15">
        <f>SUM(Table2[[#This Row],[AWAL]],Table2[[#This Row],[M1B]])</f>
        <v>8</v>
      </c>
      <c r="R1159" s="15">
        <f>SUM(Table2[[#This Row],[M2B]],Table2[[#This Row],[M2B_h]])</f>
        <v>8</v>
      </c>
      <c r="S1159" s="15">
        <f>SUM(Table2[[#This Row],[M3B]],Table2[[#This Row],[M3B_h]])</f>
        <v>8</v>
      </c>
      <c r="T1159" s="15">
        <f>SUM(Table2[[#This Row],[M4B]],Table2[[#This Row],[M4B_h]])</f>
        <v>8</v>
      </c>
    </row>
    <row r="1160" spans="1:20">
      <c r="A1160" s="12">
        <f>IF(Table2[[#This Row],[TT]]&lt;1,"",COUNT($A$2:$A1159)+1)</f>
        <v>913</v>
      </c>
      <c r="B1160" s="12" t="str">
        <f>LOWER(SUBSTITUTE(SUBSTITUTE(SUBSTITUTE(SUBSTITUTE(SUBSTITUTE(SUBSTITUTE(SUBSTITUTE(SUBSTITUTE(Table2[[#This Row],[NAMA BARANG]]," ",""),"""",""),"-",""),"/",""),"(",""),")",""),"&amp;",""),",",""))</f>
        <v>gliterpowder15grcc888</v>
      </c>
      <c r="C1160" s="18" t="s">
        <v>1083</v>
      </c>
      <c r="D1160" s="19">
        <v>20</v>
      </c>
      <c r="E1160" s="19" t="s">
        <v>190</v>
      </c>
      <c r="F1160" s="80">
        <f>IF(Table2[[#This Row],[M5B]]="",Table2[[#This Row],[M5B_h]],SUM(Table2[[#This Row],[M5B_h]],Table2[[#This Row],[M5B]]))</f>
        <v>20</v>
      </c>
      <c r="H1160" s="13" t="str">
        <f>IF(Table2[[#This Row],[M1A]]="","",Table2[[#This Row],[M1A]]-Table2[[#This Row],[AWAL]])</f>
        <v/>
      </c>
      <c r="J1160" s="13" t="str">
        <f>IF(Table2[[#This Row],[M2A]]="","",SUM(Table2[[#This Row],[M2A]]-Table2[[#This Row],[M2B_h]]))</f>
        <v/>
      </c>
      <c r="L1160" s="13" t="str">
        <f>IF(Table2[[#This Row],[M3A]]="","",SUM(Table2[[#This Row],[M3A]]-Table2[[#This Row],[M3B_h]]))</f>
        <v/>
      </c>
      <c r="N1160" s="13" t="str">
        <f>IF(Table2[[#This Row],[M4A]]="","",SUM(Table2[[#This Row],[M4A]]-Table2[[#This Row],[M4B_h]]))</f>
        <v/>
      </c>
      <c r="O1160" s="15"/>
      <c r="P1160" s="15" t="str">
        <f>IF(Table2[[#This Row],[M5A]]="","",SUM(Table2[[#This Row],[M5A]]-Table2[[#This Row],[M5B_h]]))</f>
        <v/>
      </c>
      <c r="Q1160" s="15">
        <f>SUM(Table2[[#This Row],[AWAL]],Table2[[#This Row],[M1B]])</f>
        <v>20</v>
      </c>
      <c r="R1160" s="15">
        <f>SUM(Table2[[#This Row],[M2B]],Table2[[#This Row],[M2B_h]])</f>
        <v>20</v>
      </c>
      <c r="S1160" s="15">
        <f>SUM(Table2[[#This Row],[M3B]],Table2[[#This Row],[M3B_h]])</f>
        <v>20</v>
      </c>
      <c r="T1160" s="15">
        <f>SUM(Table2[[#This Row],[M4B]],Table2[[#This Row],[M4B_h]])</f>
        <v>20</v>
      </c>
    </row>
    <row r="1161" spans="1:20">
      <c r="A1161" s="12">
        <f>IF(Table2[[#This Row],[TT]]&lt;1,"",COUNT($A$2:$A1160)+1)</f>
        <v>914</v>
      </c>
      <c r="B1161" s="12" t="str">
        <f>LOWER(SUBSTITUTE(SUBSTITUTE(SUBSTITUTE(SUBSTITUTE(SUBSTITUTE(SUBSTITUTE(SUBSTITUTE(SUBSTITUTE(Table2[[#This Row],[NAMA BARANG]]," ",""),"""",""),"-",""),"/",""),"(",""),")",""),"&amp;",""),",",""))</f>
        <v>gliterpvc1288917</v>
      </c>
      <c r="C1161" s="18" t="s">
        <v>1084</v>
      </c>
      <c r="D1161" s="19">
        <v>43</v>
      </c>
      <c r="E1161" s="19" t="s">
        <v>140</v>
      </c>
      <c r="F1161" s="80">
        <f>IF(Table2[[#This Row],[M5B]]="",Table2[[#This Row],[M5B_h]],SUM(Table2[[#This Row],[M5B_h]],Table2[[#This Row],[M5B]]))</f>
        <v>43</v>
      </c>
      <c r="H1161" s="13" t="str">
        <f>IF(Table2[[#This Row],[M1A]]="","",Table2[[#This Row],[M1A]]-Table2[[#This Row],[AWAL]])</f>
        <v/>
      </c>
      <c r="J1161" s="13" t="str">
        <f>IF(Table2[[#This Row],[M2A]]="","",SUM(Table2[[#This Row],[M2A]]-Table2[[#This Row],[M2B_h]]))</f>
        <v/>
      </c>
      <c r="L1161" s="13" t="str">
        <f>IF(Table2[[#This Row],[M3A]]="","",SUM(Table2[[#This Row],[M3A]]-Table2[[#This Row],[M3B_h]]))</f>
        <v/>
      </c>
      <c r="N1161" s="13" t="str">
        <f>IF(Table2[[#This Row],[M4A]]="","",SUM(Table2[[#This Row],[M4A]]-Table2[[#This Row],[M4B_h]]))</f>
        <v/>
      </c>
      <c r="O1161" s="15"/>
      <c r="P1161" s="15" t="str">
        <f>IF(Table2[[#This Row],[M5A]]="","",SUM(Table2[[#This Row],[M5A]]-Table2[[#This Row],[M5B_h]]))</f>
        <v/>
      </c>
      <c r="Q1161" s="15">
        <f>SUM(Table2[[#This Row],[AWAL]],Table2[[#This Row],[M1B]])</f>
        <v>43</v>
      </c>
      <c r="R1161" s="15">
        <f>SUM(Table2[[#This Row],[M2B]],Table2[[#This Row],[M2B_h]])</f>
        <v>43</v>
      </c>
      <c r="S1161" s="15">
        <f>SUM(Table2[[#This Row],[M3B]],Table2[[#This Row],[M3B_h]])</f>
        <v>43</v>
      </c>
      <c r="T1161" s="15">
        <f>SUM(Table2[[#This Row],[M4B]],Table2[[#This Row],[M4B_h]])</f>
        <v>43</v>
      </c>
    </row>
    <row r="1162" spans="1:20">
      <c r="A1162" s="12">
        <f>IF(Table2[[#This Row],[TT]]&lt;1,"",COUNT($A$2:$A1161)+1)</f>
        <v>915</v>
      </c>
      <c r="B1162" s="12" t="str">
        <f>LOWER(SUBSTITUTE(SUBSTITUTE(SUBSTITUTE(SUBSTITUTE(SUBSTITUTE(SUBSTITUTE(SUBSTITUTE(SUBSTITUTE(Table2[[#This Row],[NAMA BARANG]]," ",""),"""",""),"-",""),"/",""),"(",""),")",""),"&amp;",""),",",""))</f>
        <v>glitertabungphs</v>
      </c>
      <c r="C1162" s="18" t="s">
        <v>1085</v>
      </c>
      <c r="D1162" s="19">
        <v>14</v>
      </c>
      <c r="E1162" s="19">
        <v>288</v>
      </c>
      <c r="F1162" s="80">
        <f>IF(Table2[[#This Row],[M5B]]="",Table2[[#This Row],[M5B_h]],SUM(Table2[[#This Row],[M5B_h]],Table2[[#This Row],[M5B]]))</f>
        <v>14</v>
      </c>
      <c r="H1162" s="13" t="str">
        <f>IF(Table2[[#This Row],[M1A]]="","",Table2[[#This Row],[M1A]]-Table2[[#This Row],[AWAL]])</f>
        <v/>
      </c>
      <c r="J1162" s="13" t="str">
        <f>IF(Table2[[#This Row],[M2A]]="","",SUM(Table2[[#This Row],[M2A]]-Table2[[#This Row],[M2B_h]]))</f>
        <v/>
      </c>
      <c r="L1162" s="13" t="str">
        <f>IF(Table2[[#This Row],[M3A]]="","",SUM(Table2[[#This Row],[M3A]]-Table2[[#This Row],[M3B_h]]))</f>
        <v/>
      </c>
      <c r="N1162" s="13" t="str">
        <f>IF(Table2[[#This Row],[M4A]]="","",SUM(Table2[[#This Row],[M4A]]-Table2[[#This Row],[M4B_h]]))</f>
        <v/>
      </c>
      <c r="O1162" s="15"/>
      <c r="P1162" s="15" t="str">
        <f>IF(Table2[[#This Row],[M5A]]="","",SUM(Table2[[#This Row],[M5A]]-Table2[[#This Row],[M5B_h]]))</f>
        <v/>
      </c>
      <c r="Q1162" s="15">
        <f>SUM(Table2[[#This Row],[AWAL]],Table2[[#This Row],[M1B]])</f>
        <v>14</v>
      </c>
      <c r="R1162" s="15">
        <f>SUM(Table2[[#This Row],[M2B]],Table2[[#This Row],[M2B_h]])</f>
        <v>14</v>
      </c>
      <c r="S1162" s="15">
        <f>SUM(Table2[[#This Row],[M3B]],Table2[[#This Row],[M3B_h]])</f>
        <v>14</v>
      </c>
      <c r="T1162" s="15">
        <f>SUM(Table2[[#This Row],[M4B]],Table2[[#This Row],[M4B_h]])</f>
        <v>14</v>
      </c>
    </row>
    <row r="1163" spans="1:20">
      <c r="A1163" s="12">
        <f>IF(Table2[[#This Row],[TT]]&lt;1,"",COUNT($A$2:$A1162)+1)</f>
        <v>916</v>
      </c>
      <c r="B1163" s="12" t="str">
        <f>LOWER(SUBSTITUTE(SUBSTITUTE(SUBSTITUTE(SUBSTITUTE(SUBSTITUTE(SUBSTITUTE(SUBSTITUTE(SUBSTITUTE(Table2[[#This Row],[NAMA BARANG]]," ",""),"""",""),"-",""),"/",""),"(",""),")",""),"&amp;",""),",",""))</f>
        <v>glittergf32</v>
      </c>
      <c r="C1163" s="18" t="s">
        <v>1086</v>
      </c>
      <c r="D1163" s="19">
        <v>30</v>
      </c>
      <c r="E1163" s="19" t="s">
        <v>39</v>
      </c>
      <c r="F1163" s="80">
        <f>IF(Table2[[#This Row],[M5B]]="",Table2[[#This Row],[M5B_h]],SUM(Table2[[#This Row],[M5B_h]],Table2[[#This Row],[M5B]]))</f>
        <v>30</v>
      </c>
      <c r="H1163" s="13" t="str">
        <f>IF(Table2[[#This Row],[M1A]]="","",Table2[[#This Row],[M1A]]-Table2[[#This Row],[AWAL]])</f>
        <v/>
      </c>
      <c r="J1163" s="13" t="str">
        <f>IF(Table2[[#This Row],[M2A]]="","",SUM(Table2[[#This Row],[M2A]]-Table2[[#This Row],[M2B_h]]))</f>
        <v/>
      </c>
      <c r="L1163" s="13" t="str">
        <f>IF(Table2[[#This Row],[M3A]]="","",SUM(Table2[[#This Row],[M3A]]-Table2[[#This Row],[M3B_h]]))</f>
        <v/>
      </c>
      <c r="N1163" s="13" t="str">
        <f>IF(Table2[[#This Row],[M4A]]="","",SUM(Table2[[#This Row],[M4A]]-Table2[[#This Row],[M4B_h]]))</f>
        <v/>
      </c>
      <c r="O1163" s="15"/>
      <c r="P1163" s="15" t="str">
        <f>IF(Table2[[#This Row],[M5A]]="","",SUM(Table2[[#This Row],[M5A]]-Table2[[#This Row],[M5B_h]]))</f>
        <v/>
      </c>
      <c r="Q1163" s="15">
        <f>SUM(Table2[[#This Row],[AWAL]],Table2[[#This Row],[M1B]])</f>
        <v>30</v>
      </c>
      <c r="R1163" s="15">
        <f>SUM(Table2[[#This Row],[M2B]],Table2[[#This Row],[M2B_h]])</f>
        <v>30</v>
      </c>
      <c r="S1163" s="15">
        <f>SUM(Table2[[#This Row],[M3B]],Table2[[#This Row],[M3B_h]])</f>
        <v>30</v>
      </c>
      <c r="T1163" s="15">
        <f>SUM(Table2[[#This Row],[M4B]],Table2[[#This Row],[M4B_h]])</f>
        <v>30</v>
      </c>
    </row>
    <row r="1164" spans="1:20">
      <c r="A1164" s="12">
        <f>IF(Table2[[#This Row],[TT]]&lt;1,"",COUNT($A$2:$A1163)+1)</f>
        <v>917</v>
      </c>
      <c r="B1164" s="12" t="str">
        <f>LOWER(SUBSTITUTE(SUBSTITUTE(SUBSTITUTE(SUBSTITUTE(SUBSTITUTE(SUBSTITUTE(SUBSTITUTE(SUBSTITUTE(Table2[[#This Row],[NAMA BARANG]]," ",""),"""",""),"-",""),"/",""),"(",""),")",""),"&amp;",""),",",""))</f>
        <v>guntackers2308</v>
      </c>
      <c r="C1164" s="18" t="s">
        <v>1087</v>
      </c>
      <c r="D1164" s="19">
        <v>1</v>
      </c>
      <c r="E1164" s="19" t="s">
        <v>258</v>
      </c>
      <c r="F1164" s="80">
        <f>IF(Table2[[#This Row],[M5B]]="",Table2[[#This Row],[M5B_h]],SUM(Table2[[#This Row],[M5B_h]],Table2[[#This Row],[M5B]]))</f>
        <v>1</v>
      </c>
      <c r="H1164" s="13" t="str">
        <f>IF(Table2[[#This Row],[M1A]]="","",Table2[[#This Row],[M1A]]-Table2[[#This Row],[AWAL]])</f>
        <v/>
      </c>
      <c r="J1164" s="13" t="str">
        <f>IF(Table2[[#This Row],[M2A]]="","",SUM(Table2[[#This Row],[M2A]]-Table2[[#This Row],[M2B_h]]))</f>
        <v/>
      </c>
      <c r="L1164" s="13" t="str">
        <f>IF(Table2[[#This Row],[M3A]]="","",SUM(Table2[[#This Row],[M3A]]-Table2[[#This Row],[M3B_h]]))</f>
        <v/>
      </c>
      <c r="N1164" s="13" t="str">
        <f>IF(Table2[[#This Row],[M4A]]="","",SUM(Table2[[#This Row],[M4A]]-Table2[[#This Row],[M4B_h]]))</f>
        <v/>
      </c>
      <c r="O1164" s="15"/>
      <c r="P1164" s="15" t="str">
        <f>IF(Table2[[#This Row],[M5A]]="","",SUM(Table2[[#This Row],[M5A]]-Table2[[#This Row],[M5B_h]]))</f>
        <v/>
      </c>
      <c r="Q1164" s="15">
        <f>SUM(Table2[[#This Row],[AWAL]],Table2[[#This Row],[M1B]])</f>
        <v>1</v>
      </c>
      <c r="R1164" s="15">
        <f>SUM(Table2[[#This Row],[M2B]],Table2[[#This Row],[M2B_h]])</f>
        <v>1</v>
      </c>
      <c r="S1164" s="15">
        <f>SUM(Table2[[#This Row],[M3B]],Table2[[#This Row],[M3B_h]])</f>
        <v>1</v>
      </c>
      <c r="T1164" s="15">
        <f>SUM(Table2[[#This Row],[M4B]],Table2[[#This Row],[M4B_h]])</f>
        <v>1</v>
      </c>
    </row>
    <row r="1165" spans="1:20">
      <c r="A1165" s="12">
        <f>IF(Table2[[#This Row],[TT]]&lt;1,"",COUNT($A$2:$A1164)+1)</f>
        <v>918</v>
      </c>
      <c r="B1165" s="12" t="str">
        <f>LOWER(SUBSTITUTE(SUBSTITUTE(SUBSTITUTE(SUBSTITUTE(SUBSTITUTE(SUBSTITUTE(SUBSTITUTE(SUBSTITUTE(Table2[[#This Row],[NAMA BARANG]]," ",""),"""",""),"-",""),"/",""),"(",""),")",""),"&amp;",""),",",""))</f>
        <v>gunting206j1cola</v>
      </c>
      <c r="C1165" s="18" t="s">
        <v>1088</v>
      </c>
      <c r="D1165" s="19">
        <v>1</v>
      </c>
      <c r="E1165" s="19" t="s">
        <v>134</v>
      </c>
      <c r="F1165" s="80">
        <f>IF(Table2[[#This Row],[M5B]]="",Table2[[#This Row],[M5B_h]],SUM(Table2[[#This Row],[M5B_h]],Table2[[#This Row],[M5B]]))</f>
        <v>1</v>
      </c>
      <c r="H1165" s="13" t="str">
        <f>IF(Table2[[#This Row],[M1A]]="","",Table2[[#This Row],[M1A]]-Table2[[#This Row],[AWAL]])</f>
        <v/>
      </c>
      <c r="J1165" s="13" t="str">
        <f>IF(Table2[[#This Row],[M2A]]="","",SUM(Table2[[#This Row],[M2A]]-Table2[[#This Row],[M2B_h]]))</f>
        <v/>
      </c>
      <c r="L1165" s="13" t="str">
        <f>IF(Table2[[#This Row],[M3A]]="","",SUM(Table2[[#This Row],[M3A]]-Table2[[#This Row],[M3B_h]]))</f>
        <v/>
      </c>
      <c r="N1165" s="13" t="str">
        <f>IF(Table2[[#This Row],[M4A]]="","",SUM(Table2[[#This Row],[M4A]]-Table2[[#This Row],[M4B_h]]))</f>
        <v/>
      </c>
      <c r="O1165" s="15"/>
      <c r="P1165" s="15" t="str">
        <f>IF(Table2[[#This Row],[M5A]]="","",SUM(Table2[[#This Row],[M5A]]-Table2[[#This Row],[M5B_h]]))</f>
        <v/>
      </c>
      <c r="Q1165" s="15">
        <f>SUM(Table2[[#This Row],[AWAL]],Table2[[#This Row],[M1B]])</f>
        <v>1</v>
      </c>
      <c r="R1165" s="15">
        <f>SUM(Table2[[#This Row],[M2B]],Table2[[#This Row],[M2B_h]])</f>
        <v>1</v>
      </c>
      <c r="S1165" s="15">
        <f>SUM(Table2[[#This Row],[M3B]],Table2[[#This Row],[M3B_h]])</f>
        <v>1</v>
      </c>
      <c r="T1165" s="15">
        <f>SUM(Table2[[#This Row],[M4B]],Table2[[#This Row],[M4B_h]])</f>
        <v>1</v>
      </c>
    </row>
    <row r="1166" spans="1:20">
      <c r="A1166" s="12">
        <f>IF(Table2[[#This Row],[TT]]&lt;1,"",COUNT($A$2:$A1165)+1)</f>
        <v>919</v>
      </c>
      <c r="B1166" s="12" t="str">
        <f>LOWER(SUBSTITUTE(SUBSTITUTE(SUBSTITUTE(SUBSTITUTE(SUBSTITUTE(SUBSTITUTE(SUBSTITUTE(SUBSTITUTE(Table2[[#This Row],[NAMA BARANG]]," ",""),"""",""),"-",""),"/",""),"(",""),")",""),"&amp;",""),",",""))</f>
        <v>gunting206j2kmas</v>
      </c>
      <c r="C1166" s="25" t="s">
        <v>1089</v>
      </c>
      <c r="D1166" s="26">
        <v>2</v>
      </c>
      <c r="E1166" s="26" t="s">
        <v>134</v>
      </c>
      <c r="F1166" s="80">
        <f>IF(Table2[[#This Row],[M5B]]="",Table2[[#This Row],[M5B_h]],SUM(Table2[[#This Row],[M5B_h]],Table2[[#This Row],[M5B]]))</f>
        <v>2</v>
      </c>
      <c r="H1166" s="13" t="str">
        <f>IF(Table2[[#This Row],[M1A]]="","",Table2[[#This Row],[M1A]]-Table2[[#This Row],[AWAL]])</f>
        <v/>
      </c>
      <c r="J1166" s="13" t="str">
        <f>IF(Table2[[#This Row],[M2A]]="","",SUM(Table2[[#This Row],[M2A]]-Table2[[#This Row],[M2B_h]]))</f>
        <v/>
      </c>
      <c r="L1166" s="13" t="str">
        <f>IF(Table2[[#This Row],[M3A]]="","",SUM(Table2[[#This Row],[M3A]]-Table2[[#This Row],[M3B_h]]))</f>
        <v/>
      </c>
      <c r="N1166" s="13" t="str">
        <f>IF(Table2[[#This Row],[M4A]]="","",SUM(Table2[[#This Row],[M4A]]-Table2[[#This Row],[M4B_h]]))</f>
        <v/>
      </c>
      <c r="O1166" s="15"/>
      <c r="P1166" s="15" t="str">
        <f>IF(Table2[[#This Row],[M5A]]="","",SUM(Table2[[#This Row],[M5A]]-Table2[[#This Row],[M5B_h]]))</f>
        <v/>
      </c>
      <c r="Q1166" s="15">
        <f>SUM(Table2[[#This Row],[AWAL]],Table2[[#This Row],[M1B]])</f>
        <v>2</v>
      </c>
      <c r="R1166" s="15">
        <f>SUM(Table2[[#This Row],[M2B]],Table2[[#This Row],[M2B_h]])</f>
        <v>2</v>
      </c>
      <c r="S1166" s="15">
        <f>SUM(Table2[[#This Row],[M3B]],Table2[[#This Row],[M3B_h]])</f>
        <v>2</v>
      </c>
      <c r="T1166" s="15">
        <f>SUM(Table2[[#This Row],[M4B]],Table2[[#This Row],[M4B_h]])</f>
        <v>2</v>
      </c>
    </row>
    <row r="1167" spans="1:20">
      <c r="A1167" s="12">
        <f>IF(Table2[[#This Row],[TT]]&lt;1,"",COUNT($A$2:$A1166)+1)</f>
        <v>920</v>
      </c>
      <c r="B1167" s="12" t="str">
        <f>LOWER(SUBSTITUTE(SUBSTITUTE(SUBSTITUTE(SUBSTITUTE(SUBSTITUTE(SUBSTITUTE(SUBSTITUTE(SUBSTITUTE(Table2[[#This Row],[NAMA BARANG]]," ",""),"""",""),"-",""),"/",""),"(",""),")",""),"&amp;",""),",",""))</f>
        <v>gunting304j1kecil</v>
      </c>
      <c r="C1167" s="25" t="s">
        <v>1090</v>
      </c>
      <c r="D1167" s="26">
        <v>3</v>
      </c>
      <c r="E1167" s="26" t="s">
        <v>134</v>
      </c>
      <c r="F1167" s="80">
        <f>IF(Table2[[#This Row],[M5B]]="",Table2[[#This Row],[M5B_h]],SUM(Table2[[#This Row],[M5B_h]],Table2[[#This Row],[M5B]]))</f>
        <v>3</v>
      </c>
      <c r="H1167" s="13" t="str">
        <f>IF(Table2[[#This Row],[M1A]]="","",Table2[[#This Row],[M1A]]-Table2[[#This Row],[AWAL]])</f>
        <v/>
      </c>
      <c r="J1167" s="13" t="str">
        <f>IF(Table2[[#This Row],[M2A]]="","",SUM(Table2[[#This Row],[M2A]]-Table2[[#This Row],[M2B_h]]))</f>
        <v/>
      </c>
      <c r="L1167" s="13" t="str">
        <f>IF(Table2[[#This Row],[M3A]]="","",SUM(Table2[[#This Row],[M3A]]-Table2[[#This Row],[M3B_h]]))</f>
        <v/>
      </c>
      <c r="N1167" s="13" t="str">
        <f>IF(Table2[[#This Row],[M4A]]="","",SUM(Table2[[#This Row],[M4A]]-Table2[[#This Row],[M4B_h]]))</f>
        <v/>
      </c>
      <c r="O1167" s="15"/>
      <c r="P1167" s="15" t="str">
        <f>IF(Table2[[#This Row],[M5A]]="","",SUM(Table2[[#This Row],[M5A]]-Table2[[#This Row],[M5B_h]]))</f>
        <v/>
      </c>
      <c r="Q1167" s="15">
        <f>SUM(Table2[[#This Row],[AWAL]],Table2[[#This Row],[M1B]])</f>
        <v>3</v>
      </c>
      <c r="R1167" s="15">
        <f>SUM(Table2[[#This Row],[M2B]],Table2[[#This Row],[M2B_h]])</f>
        <v>3</v>
      </c>
      <c r="S1167" s="15">
        <f>SUM(Table2[[#This Row],[M3B]],Table2[[#This Row],[M3B_h]])</f>
        <v>3</v>
      </c>
      <c r="T1167" s="15">
        <f>SUM(Table2[[#This Row],[M4B]],Table2[[#This Row],[M4B_h]])</f>
        <v>3</v>
      </c>
    </row>
    <row r="1168" spans="1:20">
      <c r="A1168" s="12">
        <f>IF(Table2[[#This Row],[TT]]&lt;1,"",COUNT($A$2:$A1167)+1)</f>
        <v>921</v>
      </c>
      <c r="B1168" s="12" t="str">
        <f>LOWER(SUBSTITUTE(SUBSTITUTE(SUBSTITUTE(SUBSTITUTE(SUBSTITUTE(SUBSTITUTE(SUBSTITUTE(SUBSTITUTE(Table2[[#This Row],[NAMA BARANG]]," ",""),"""",""),"-",""),"/",""),"(",""),")",""),"&amp;",""),",",""))</f>
        <v>gunting304j2kmas</v>
      </c>
      <c r="C1168" s="18" t="s">
        <v>1091</v>
      </c>
      <c r="D1168" s="19">
        <v>3</v>
      </c>
      <c r="E1168" s="19" t="s">
        <v>134</v>
      </c>
      <c r="F1168" s="80">
        <f>IF(Table2[[#This Row],[M5B]]="",Table2[[#This Row],[M5B_h]],SUM(Table2[[#This Row],[M5B_h]],Table2[[#This Row],[M5B]]))</f>
        <v>3</v>
      </c>
      <c r="H1168" s="13" t="str">
        <f>IF(Table2[[#This Row],[M1A]]="","",Table2[[#This Row],[M1A]]-Table2[[#This Row],[AWAL]])</f>
        <v/>
      </c>
      <c r="J1168" s="13" t="str">
        <f>IF(Table2[[#This Row],[M2A]]="","",SUM(Table2[[#This Row],[M2A]]-Table2[[#This Row],[M2B_h]]))</f>
        <v/>
      </c>
      <c r="L1168" s="13" t="str">
        <f>IF(Table2[[#This Row],[M3A]]="","",SUM(Table2[[#This Row],[M3A]]-Table2[[#This Row],[M3B_h]]))</f>
        <v/>
      </c>
      <c r="N1168" s="13" t="str">
        <f>IF(Table2[[#This Row],[M4A]]="","",SUM(Table2[[#This Row],[M4A]]-Table2[[#This Row],[M4B_h]]))</f>
        <v/>
      </c>
      <c r="O1168" s="15"/>
      <c r="P1168" s="15" t="str">
        <f>IF(Table2[[#This Row],[M5A]]="","",SUM(Table2[[#This Row],[M5A]]-Table2[[#This Row],[M5B_h]]))</f>
        <v/>
      </c>
      <c r="Q1168" s="15">
        <f>SUM(Table2[[#This Row],[AWAL]],Table2[[#This Row],[M1B]])</f>
        <v>3</v>
      </c>
      <c r="R1168" s="15">
        <f>SUM(Table2[[#This Row],[M2B]],Table2[[#This Row],[M2B_h]])</f>
        <v>3</v>
      </c>
      <c r="S1168" s="15">
        <f>SUM(Table2[[#This Row],[M3B]],Table2[[#This Row],[M3B_h]])</f>
        <v>3</v>
      </c>
      <c r="T1168" s="15">
        <f>SUM(Table2[[#This Row],[M4B]],Table2[[#This Row],[M4B_h]])</f>
        <v>3</v>
      </c>
    </row>
    <row r="1169" spans="1:20">
      <c r="A1169" s="12" t="str">
        <f>IF(Table2[[#This Row],[TT]]&lt;1,"",COUNT($A$2:$A1168)+1)</f>
        <v/>
      </c>
      <c r="B1169" s="12" t="str">
        <f>LOWER(SUBSTITUTE(SUBSTITUTE(SUBSTITUTE(SUBSTITUTE(SUBSTITUTE(SUBSTITUTE(SUBSTITUTE(SUBSTITUTE(Table2[[#This Row],[NAMA BARANG]]," ",""),"""",""),"-",""),"/",""),"(",""),")",""),"&amp;",""),",",""))</f>
        <v>guntingbbl4401set3</v>
      </c>
      <c r="C1169" s="18" t="s">
        <v>1092</v>
      </c>
      <c r="D1169" s="19"/>
      <c r="E1169" s="68"/>
      <c r="F1169" s="80">
        <f>IF(Table2[[#This Row],[M5B]]="",Table2[[#This Row],[M5B_h]],SUM(Table2[[#This Row],[M5B_h]],Table2[[#This Row],[M5B]]))</f>
        <v>0</v>
      </c>
      <c r="H1169" s="13" t="str">
        <f>IF(Table2[[#This Row],[M1A]]="","",Table2[[#This Row],[M1A]]-Table2[[#This Row],[AWAL]])</f>
        <v/>
      </c>
      <c r="J1169" s="13" t="str">
        <f>IF(Table2[[#This Row],[M2A]]="","",SUM(Table2[[#This Row],[M2A]]-Table2[[#This Row],[M2B_h]]))</f>
        <v/>
      </c>
      <c r="L1169" s="13" t="str">
        <f>IF(Table2[[#This Row],[M3A]]="","",SUM(Table2[[#This Row],[M3A]]-Table2[[#This Row],[M3B_h]]))</f>
        <v/>
      </c>
      <c r="N1169" s="13" t="str">
        <f>IF(Table2[[#This Row],[M4A]]="","",SUM(Table2[[#This Row],[M4A]]-Table2[[#This Row],[M4B_h]]))</f>
        <v/>
      </c>
      <c r="O1169" s="15"/>
      <c r="P1169" s="15" t="str">
        <f>IF(Table2[[#This Row],[M5A]]="","",SUM(Table2[[#This Row],[M5A]]-Table2[[#This Row],[M5B_h]]))</f>
        <v/>
      </c>
      <c r="Q1169" s="15">
        <f>SUM(Table2[[#This Row],[AWAL]],Table2[[#This Row],[M1B]])</f>
        <v>0</v>
      </c>
      <c r="R1169" s="15">
        <f>SUM(Table2[[#This Row],[M2B]],Table2[[#This Row],[M2B_h]])</f>
        <v>0</v>
      </c>
      <c r="S1169" s="15">
        <f>SUM(Table2[[#This Row],[M3B]],Table2[[#This Row],[M3B_h]])</f>
        <v>0</v>
      </c>
      <c r="T1169" s="15">
        <f>SUM(Table2[[#This Row],[M4B]],Table2[[#This Row],[M4B_h]])</f>
        <v>0</v>
      </c>
    </row>
    <row r="1170" spans="1:20">
      <c r="A1170" s="12">
        <f>IF(Table2[[#This Row],[TT]]&lt;1,"",COUNT($A$2:$A1169)+1)</f>
        <v>922</v>
      </c>
      <c r="B1170" s="12" t="str">
        <f>LOWER(SUBSTITUTE(SUBSTITUTE(SUBSTITUTE(SUBSTITUTE(SUBSTITUTE(SUBSTITUTE(SUBSTITUTE(SUBSTITUTE(Table2[[#This Row],[NAMA BARANG]]," ",""),"""",""),"-",""),"/",""),"(",""),")",""),"&amp;",""),",",""))</f>
        <v>guntingdavisdul6</v>
      </c>
      <c r="C1170" s="18" t="s">
        <v>1093</v>
      </c>
      <c r="D1170" s="19">
        <v>3</v>
      </c>
      <c r="E1170" s="19" t="s">
        <v>132</v>
      </c>
      <c r="F1170" s="80">
        <f>IF(Table2[[#This Row],[M5B]]="",Table2[[#This Row],[M5B_h]],SUM(Table2[[#This Row],[M5B_h]],Table2[[#This Row],[M5B]]))</f>
        <v>3</v>
      </c>
      <c r="H1170" s="13" t="str">
        <f>IF(Table2[[#This Row],[M1A]]="","",Table2[[#This Row],[M1A]]-Table2[[#This Row],[AWAL]])</f>
        <v/>
      </c>
      <c r="J1170" s="13" t="str">
        <f>IF(Table2[[#This Row],[M2A]]="","",SUM(Table2[[#This Row],[M2A]]-Table2[[#This Row],[M2B_h]]))</f>
        <v/>
      </c>
      <c r="L1170" s="13" t="str">
        <f>IF(Table2[[#This Row],[M3A]]="","",SUM(Table2[[#This Row],[M3A]]-Table2[[#This Row],[M3B_h]]))</f>
        <v/>
      </c>
      <c r="N1170" s="13" t="str">
        <f>IF(Table2[[#This Row],[M4A]]="","",SUM(Table2[[#This Row],[M4A]]-Table2[[#This Row],[M4B_h]]))</f>
        <v/>
      </c>
      <c r="O1170" s="15"/>
      <c r="P1170" s="15" t="str">
        <f>IF(Table2[[#This Row],[M5A]]="","",SUM(Table2[[#This Row],[M5A]]-Table2[[#This Row],[M5B_h]]))</f>
        <v/>
      </c>
      <c r="Q1170" s="15">
        <f>SUM(Table2[[#This Row],[AWAL]],Table2[[#This Row],[M1B]])</f>
        <v>3</v>
      </c>
      <c r="R1170" s="15">
        <f>SUM(Table2[[#This Row],[M2B]],Table2[[#This Row],[M2B_h]])</f>
        <v>3</v>
      </c>
      <c r="S1170" s="15">
        <f>SUM(Table2[[#This Row],[M3B]],Table2[[#This Row],[M3B_h]])</f>
        <v>3</v>
      </c>
      <c r="T1170" s="15">
        <f>SUM(Table2[[#This Row],[M4B]],Table2[[#This Row],[M4B_h]])</f>
        <v>3</v>
      </c>
    </row>
    <row r="1171" spans="1:20">
      <c r="A1171" s="12" t="str">
        <f>IF(Table2[[#This Row],[TT]]&lt;1,"",COUNT($A$2:$A1170)+1)</f>
        <v/>
      </c>
      <c r="B1171" s="12" t="str">
        <f>LOWER(SUBSTITUTE(SUBSTITUTE(SUBSTITUTE(SUBSTITUTE(SUBSTITUTE(SUBSTITUTE(SUBSTITUTE(SUBSTITUTE(Table2[[#This Row],[NAMA BARANG]]," ",""),"""",""),"-",""),"/",""),"(",""),")",""),"&amp;",""),",",""))</f>
        <v>guntingdavisdum5</v>
      </c>
      <c r="C1171" s="18" t="s">
        <v>1094</v>
      </c>
      <c r="D1171" s="19"/>
      <c r="E1171" s="19" t="s">
        <v>132</v>
      </c>
      <c r="F1171" s="80">
        <f>IF(Table2[[#This Row],[M5B]]="",Table2[[#This Row],[M5B_h]],SUM(Table2[[#This Row],[M5B_h]],Table2[[#This Row],[M5B]]))</f>
        <v>0</v>
      </c>
      <c r="H1171" s="13" t="str">
        <f>IF(Table2[[#This Row],[M1A]]="","",Table2[[#This Row],[M1A]]-Table2[[#This Row],[AWAL]])</f>
        <v/>
      </c>
      <c r="J1171" s="13" t="str">
        <f>IF(Table2[[#This Row],[M2A]]="","",SUM(Table2[[#This Row],[M2A]]-Table2[[#This Row],[M2B_h]]))</f>
        <v/>
      </c>
      <c r="L1171" s="13" t="str">
        <f>IF(Table2[[#This Row],[M3A]]="","",SUM(Table2[[#This Row],[M3A]]-Table2[[#This Row],[M3B_h]]))</f>
        <v/>
      </c>
      <c r="N1171" s="13" t="str">
        <f>IF(Table2[[#This Row],[M4A]]="","",SUM(Table2[[#This Row],[M4A]]-Table2[[#This Row],[M4B_h]]))</f>
        <v/>
      </c>
      <c r="O1171" s="15"/>
      <c r="P1171" s="15" t="str">
        <f>IF(Table2[[#This Row],[M5A]]="","",SUM(Table2[[#This Row],[M5A]]-Table2[[#This Row],[M5B_h]]))</f>
        <v/>
      </c>
      <c r="Q1171" s="15">
        <f>SUM(Table2[[#This Row],[AWAL]],Table2[[#This Row],[M1B]])</f>
        <v>0</v>
      </c>
      <c r="R1171" s="15">
        <f>SUM(Table2[[#This Row],[M2B]],Table2[[#This Row],[M2B_h]])</f>
        <v>0</v>
      </c>
      <c r="S1171" s="15">
        <f>SUM(Table2[[#This Row],[M3B]],Table2[[#This Row],[M3B_h]])</f>
        <v>0</v>
      </c>
      <c r="T1171" s="15">
        <f>SUM(Table2[[#This Row],[M4B]],Table2[[#This Row],[M4B_h]])</f>
        <v>0</v>
      </c>
    </row>
    <row r="1172" spans="1:20">
      <c r="A1172" s="96">
        <f>IF(Table2[[#This Row],[TT]]&lt;1,"",COUNT($A$2:$A1171)+1)</f>
        <v>923</v>
      </c>
      <c r="B1172" s="96" t="str">
        <f>LOWER(SUBSTITUTE(SUBSTITUTE(SUBSTITUTE(SUBSTITUTE(SUBSTITUTE(SUBSTITUTE(SUBSTITUTE(SUBSTITUTE(Table2[[#This Row],[NAMA BARANG]]," ",""),"""",""),"-",""),"/",""),"(",""),")",""),"&amp;",""),",",""))</f>
        <v>guntingfmcoklat</v>
      </c>
      <c r="C1172" s="97" t="s">
        <v>4134</v>
      </c>
      <c r="D1172" s="98">
        <v>2</v>
      </c>
      <c r="E1172" s="99" t="s">
        <v>2505</v>
      </c>
      <c r="F1172" s="100">
        <f>IF(Table2[[#This Row],[M5B]]="",Table2[[#This Row],[M5B_h]],SUM(Table2[[#This Row],[M5B_h]],Table2[[#This Row],[M5B]]))</f>
        <v>1</v>
      </c>
      <c r="G1172" s="101">
        <v>0</v>
      </c>
      <c r="H1172" s="102">
        <f>IF(Table2[[#This Row],[M1A]]="","",Table2[[#This Row],[M1A]]-Table2[[#This Row],[AWAL]])</f>
        <v>-2</v>
      </c>
      <c r="I1172" s="101"/>
      <c r="J1172" s="102" t="str">
        <f>IF(Table2[[#This Row],[M2A]]="","",SUM(Table2[[#This Row],[M2A]]-Table2[[#This Row],[M2B_h]]))</f>
        <v/>
      </c>
      <c r="K1172" s="101">
        <v>1</v>
      </c>
      <c r="L1172" s="102">
        <f>IF(Table2[[#This Row],[M3A]]="","",SUM(Table2[[#This Row],[M3A]]-Table2[[#This Row],[M3B_h]]))</f>
        <v>1</v>
      </c>
      <c r="M1172" s="101"/>
      <c r="N1172" s="102" t="str">
        <f>IF(Table2[[#This Row],[M4A]]="","",SUM(Table2[[#This Row],[M4A]]-Table2[[#This Row],[M4B_h]]))</f>
        <v/>
      </c>
      <c r="O1172" s="101"/>
      <c r="P1172" s="102" t="str">
        <f>IF(Table2[[#This Row],[M5A]]="","",SUM(Table2[[#This Row],[M5A]]-Table2[[#This Row],[M5B_h]]))</f>
        <v/>
      </c>
      <c r="Q1172" s="102">
        <f>SUM(Table2[[#This Row],[AWAL]],Table2[[#This Row],[M1B]])</f>
        <v>0</v>
      </c>
      <c r="R1172" s="102">
        <f>SUM(Table2[[#This Row],[M2B]],Table2[[#This Row],[M2B_h]])</f>
        <v>0</v>
      </c>
      <c r="S1172" s="102">
        <f>SUM(Table2[[#This Row],[M3B]],Table2[[#This Row],[M3B_h]])</f>
        <v>1</v>
      </c>
      <c r="T1172" s="102">
        <f>SUM(Table2[[#This Row],[M4B]],Table2[[#This Row],[M4B_h]])</f>
        <v>1</v>
      </c>
    </row>
    <row r="1173" spans="1:20">
      <c r="A1173" s="14" t="str">
        <f>IF(Table2[[#This Row],[TT]]&lt;1,"",COUNT($A$2:$A1172)+1)</f>
        <v/>
      </c>
      <c r="B1173" s="14" t="str">
        <f>LOWER(SUBSTITUTE(SUBSTITUTE(SUBSTITUTE(SUBSTITUTE(SUBSTITUTE(SUBSTITUTE(SUBSTITUTE(SUBSTITUTE(Table2[[#This Row],[NAMA BARANG]]," ",""),"""",""),"-",""),"/",""),"(",""),")",""),"&amp;",""),",",""))</f>
        <v>guntinggunindooll</v>
      </c>
      <c r="C1173" s="17" t="s">
        <v>3012</v>
      </c>
      <c r="D1173" s="19">
        <v>1</v>
      </c>
      <c r="E1173" s="29" t="s">
        <v>2505</v>
      </c>
      <c r="F1173" s="80">
        <f>IF(Table2[[#This Row],[M5B]]="",Table2[[#This Row],[M5B_h]],SUM(Table2[[#This Row],[M5B_h]],Table2[[#This Row],[M5B]]))</f>
        <v>0</v>
      </c>
      <c r="H1173" s="15" t="str">
        <f>IF(Table2[[#This Row],[M1A]]="","",Table2[[#This Row],[M1A]]-Table2[[#This Row],[AWAL]])</f>
        <v/>
      </c>
      <c r="J1173" s="15" t="str">
        <f>IF(Table2[[#This Row],[M2A]]="","",SUM(Table2[[#This Row],[M2A]]-Table2[[#This Row],[M2B_h]]))</f>
        <v/>
      </c>
      <c r="K1173" s="13">
        <v>0</v>
      </c>
      <c r="L1173" s="15">
        <f>IF(Table2[[#This Row],[M3A]]="","",SUM(Table2[[#This Row],[M3A]]-Table2[[#This Row],[M3B_h]]))</f>
        <v>-1</v>
      </c>
      <c r="N1173" s="15" t="str">
        <f>IF(Table2[[#This Row],[M4A]]="","",SUM(Table2[[#This Row],[M4A]]-Table2[[#This Row],[M4B_h]]))</f>
        <v/>
      </c>
      <c r="O1173" s="15"/>
      <c r="P1173" s="15" t="str">
        <f>IF(Table2[[#This Row],[M5A]]="","",SUM(Table2[[#This Row],[M5A]]-Table2[[#This Row],[M5B_h]]))</f>
        <v/>
      </c>
      <c r="Q1173" s="15">
        <f>SUM(Table2[[#This Row],[AWAL]],Table2[[#This Row],[M1B]])</f>
        <v>1</v>
      </c>
      <c r="R1173" s="15">
        <f>SUM(Table2[[#This Row],[M2B]],Table2[[#This Row],[M2B_h]])</f>
        <v>1</v>
      </c>
      <c r="S1173" s="15">
        <f>SUM(Table2[[#This Row],[M3B]],Table2[[#This Row],[M3B_h]])</f>
        <v>0</v>
      </c>
      <c r="T1173" s="15">
        <f>SUM(Table2[[#This Row],[M4B]],Table2[[#This Row],[M4B_h]])</f>
        <v>0</v>
      </c>
    </row>
    <row r="1174" spans="1:20">
      <c r="A1174" s="46">
        <f>IF(Table2[[#This Row],[TT]]&lt;1,"",COUNT($A$2:$A1173)+1)</f>
        <v>924</v>
      </c>
      <c r="B1174" s="46" t="str">
        <f>LOWER(SUBSTITUTE(SUBSTITUTE(SUBSTITUTE(SUBSTITUTE(SUBSTITUTE(SUBSTITUTE(SUBSTITUTE(SUBSTITUTE(Table2[[#This Row],[NAMA BARANG]]," ",""),"""",""),"-",""),"/",""),"(",""),")",""),"&amp;",""),",",""))</f>
        <v>guntinggunindoomm</v>
      </c>
      <c r="C1174" s="47" t="s">
        <v>3047</v>
      </c>
      <c r="D1174" s="48">
        <v>2</v>
      </c>
      <c r="E1174" s="63" t="s">
        <v>2484</v>
      </c>
      <c r="F1174" s="82">
        <f>IF(Table2[[#This Row],[M5B]]="",Table2[[#This Row],[M5B_h]],SUM(Table2[[#This Row],[M5B_h]],Table2[[#This Row],[M5B]]))</f>
        <v>1</v>
      </c>
      <c r="G1174" s="49"/>
      <c r="H1174" s="64" t="str">
        <f>IF(Table2[[#This Row],[M1A]]="","",Table2[[#This Row],[M1A]]-Table2[[#This Row],[AWAL]])</f>
        <v/>
      </c>
      <c r="I1174" s="49"/>
      <c r="J1174" s="64" t="str">
        <f>IF(Table2[[#This Row],[M2A]]="","",SUM(Table2[[#This Row],[M2A]]-Table2[[#This Row],[M2B_h]]))</f>
        <v/>
      </c>
      <c r="K1174" s="49">
        <v>1</v>
      </c>
      <c r="L1174" s="64">
        <f>IF(Table2[[#This Row],[M3A]]="","",SUM(Table2[[#This Row],[M3A]]-Table2[[#This Row],[M3B_h]]))</f>
        <v>-1</v>
      </c>
      <c r="M1174" s="49"/>
      <c r="N1174" s="64" t="str">
        <f>IF(Table2[[#This Row],[M4A]]="","",SUM(Table2[[#This Row],[M4A]]-Table2[[#This Row],[M4B_h]]))</f>
        <v/>
      </c>
      <c r="O1174" s="15"/>
      <c r="P1174" s="15" t="str">
        <f>IF(Table2[[#This Row],[M5A]]="","",SUM(Table2[[#This Row],[M5A]]-Table2[[#This Row],[M5B_h]]))</f>
        <v/>
      </c>
      <c r="Q1174" s="15">
        <f>SUM(Table2[[#This Row],[AWAL]],Table2[[#This Row],[M1B]])</f>
        <v>2</v>
      </c>
      <c r="R1174" s="15">
        <f>SUM(Table2[[#This Row],[M2B]],Table2[[#This Row],[M2B_h]])</f>
        <v>2</v>
      </c>
      <c r="S1174" s="15">
        <f>SUM(Table2[[#This Row],[M3B]],Table2[[#This Row],[M3B_h]])</f>
        <v>1</v>
      </c>
      <c r="T1174" s="15">
        <f>SUM(Table2[[#This Row],[M4B]],Table2[[#This Row],[M4B_h]])</f>
        <v>1</v>
      </c>
    </row>
    <row r="1175" spans="1:20">
      <c r="A1175" s="14" t="str">
        <f>IF(Table2[[#This Row],[TT]]&lt;1,"",COUNT($A$2:$A1174)+1)</f>
        <v/>
      </c>
      <c r="B1175" s="14" t="str">
        <f>LOWER(SUBSTITUTE(SUBSTITUTE(SUBSTITUTE(SUBSTITUTE(SUBSTITUTE(SUBSTITUTE(SUBSTITUTE(SUBSTITUTE(Table2[[#This Row],[NAMA BARANG]]," ",""),"""",""),"-",""),"/",""),"(",""),")",""),"&amp;",""),",",""))</f>
        <v>guntinggunindooss</v>
      </c>
      <c r="C1175" s="17" t="s">
        <v>3013</v>
      </c>
      <c r="D1175" s="19"/>
      <c r="E1175" s="29" t="s">
        <v>2484</v>
      </c>
      <c r="F1175" s="80">
        <f>IF(Table2[[#This Row],[M5B]]="",Table2[[#This Row],[M5B_h]],SUM(Table2[[#This Row],[M5B_h]],Table2[[#This Row],[M5B]]))</f>
        <v>0</v>
      </c>
      <c r="H1175" s="15" t="str">
        <f>IF(Table2[[#This Row],[M1A]]="","",Table2[[#This Row],[M1A]]-Table2[[#This Row],[AWAL]])</f>
        <v/>
      </c>
      <c r="J1175" s="15" t="str">
        <f>IF(Table2[[#This Row],[M2A]]="","",SUM(Table2[[#This Row],[M2A]]-Table2[[#This Row],[M2B_h]]))</f>
        <v/>
      </c>
      <c r="L1175" s="15" t="str">
        <f>IF(Table2[[#This Row],[M3A]]="","",SUM(Table2[[#This Row],[M3A]]-Table2[[#This Row],[M3B_h]]))</f>
        <v/>
      </c>
      <c r="N1175" s="15" t="str">
        <f>IF(Table2[[#This Row],[M4A]]="","",SUM(Table2[[#This Row],[M4A]]-Table2[[#This Row],[M4B_h]]))</f>
        <v/>
      </c>
      <c r="O1175" s="15"/>
      <c r="P1175" s="15" t="str">
        <f>IF(Table2[[#This Row],[M5A]]="","",SUM(Table2[[#This Row],[M5A]]-Table2[[#This Row],[M5B_h]]))</f>
        <v/>
      </c>
      <c r="Q1175" s="15">
        <f>SUM(Table2[[#This Row],[AWAL]],Table2[[#This Row],[M1B]])</f>
        <v>0</v>
      </c>
      <c r="R1175" s="15">
        <f>SUM(Table2[[#This Row],[M2B]],Table2[[#This Row],[M2B_h]])</f>
        <v>0</v>
      </c>
      <c r="S1175" s="15">
        <f>SUM(Table2[[#This Row],[M3B]],Table2[[#This Row],[M3B_h]])</f>
        <v>0</v>
      </c>
      <c r="T1175" s="15">
        <f>SUM(Table2[[#This Row],[M4B]],Table2[[#This Row],[M4B_h]])</f>
        <v>0</v>
      </c>
    </row>
    <row r="1176" spans="1:20">
      <c r="A1176" s="12">
        <f>IF(Table2[[#This Row],[TT]]&lt;1,"",COUNT($A$2:$A1175)+1)</f>
        <v>925</v>
      </c>
      <c r="B1176" s="12" t="str">
        <f>LOWER(SUBSTITUTE(SUBSTITUTE(SUBSTITUTE(SUBSTITUTE(SUBSTITUTE(SUBSTITUTE(SUBSTITUTE(SUBSTITUTE(Table2[[#This Row],[NAMA BARANG]]," ",""),"""",""),"-",""),"/",""),"(",""),")",""),"&amp;",""),",",""))</f>
        <v>guntinght707t</v>
      </c>
      <c r="C1176" s="18" t="s">
        <v>1095</v>
      </c>
      <c r="D1176" s="19">
        <v>2</v>
      </c>
      <c r="E1176" s="19" t="s">
        <v>182</v>
      </c>
      <c r="F1176" s="80">
        <f>IF(Table2[[#This Row],[M5B]]="",Table2[[#This Row],[M5B_h]],SUM(Table2[[#This Row],[M5B_h]],Table2[[#This Row],[M5B]]))</f>
        <v>2</v>
      </c>
      <c r="H1176" s="13" t="str">
        <f>IF(Table2[[#This Row],[M1A]]="","",Table2[[#This Row],[M1A]]-Table2[[#This Row],[AWAL]])</f>
        <v/>
      </c>
      <c r="J1176" s="13" t="str">
        <f>IF(Table2[[#This Row],[M2A]]="","",SUM(Table2[[#This Row],[M2A]]-Table2[[#This Row],[M2B_h]]))</f>
        <v/>
      </c>
      <c r="L1176" s="13" t="str">
        <f>IF(Table2[[#This Row],[M3A]]="","",SUM(Table2[[#This Row],[M3A]]-Table2[[#This Row],[M3B_h]]))</f>
        <v/>
      </c>
      <c r="N1176" s="13" t="str">
        <f>IF(Table2[[#This Row],[M4A]]="","",SUM(Table2[[#This Row],[M4A]]-Table2[[#This Row],[M4B_h]]))</f>
        <v/>
      </c>
      <c r="O1176" s="15"/>
      <c r="P1176" s="15" t="str">
        <f>IF(Table2[[#This Row],[M5A]]="","",SUM(Table2[[#This Row],[M5A]]-Table2[[#This Row],[M5B_h]]))</f>
        <v/>
      </c>
      <c r="Q1176" s="15">
        <f>SUM(Table2[[#This Row],[AWAL]],Table2[[#This Row],[M1B]])</f>
        <v>2</v>
      </c>
      <c r="R1176" s="15">
        <f>SUM(Table2[[#This Row],[M2B]],Table2[[#This Row],[M2B_h]])</f>
        <v>2</v>
      </c>
      <c r="S1176" s="15">
        <f>SUM(Table2[[#This Row],[M3B]],Table2[[#This Row],[M3B_h]])</f>
        <v>2</v>
      </c>
      <c r="T1176" s="15">
        <f>SUM(Table2[[#This Row],[M4B]],Table2[[#This Row],[M4B_h]])</f>
        <v>2</v>
      </c>
    </row>
    <row r="1177" spans="1:20">
      <c r="A1177" s="12">
        <f>IF(Table2[[#This Row],[TT]]&lt;1,"",COUNT($A$2:$A1176)+1)</f>
        <v>926</v>
      </c>
      <c r="B1177" s="12" t="str">
        <f>LOWER(SUBSTITUTE(SUBSTITUTE(SUBSTITUTE(SUBSTITUTE(SUBSTITUTE(SUBSTITUTE(SUBSTITUTE(SUBSTITUTE(Table2[[#This Row],[NAMA BARANG]]," ",""),"""",""),"-",""),"/",""),"(",""),")",""),"&amp;",""),",",""))</f>
        <v>guntingidealk100</v>
      </c>
      <c r="C1177" s="18" t="s">
        <v>1096</v>
      </c>
      <c r="D1177" s="19">
        <v>8</v>
      </c>
      <c r="E1177" s="19" t="s">
        <v>77</v>
      </c>
      <c r="F1177" s="80">
        <f>IF(Table2[[#This Row],[M5B]]="",Table2[[#This Row],[M5B_h]],SUM(Table2[[#This Row],[M5B_h]],Table2[[#This Row],[M5B]]))</f>
        <v>8</v>
      </c>
      <c r="H1177" s="13" t="str">
        <f>IF(Table2[[#This Row],[M1A]]="","",Table2[[#This Row],[M1A]]-Table2[[#This Row],[AWAL]])</f>
        <v/>
      </c>
      <c r="J1177" s="13" t="str">
        <f>IF(Table2[[#This Row],[M2A]]="","",SUM(Table2[[#This Row],[M2A]]-Table2[[#This Row],[M2B_h]]))</f>
        <v/>
      </c>
      <c r="L1177" s="13" t="str">
        <f>IF(Table2[[#This Row],[M3A]]="","",SUM(Table2[[#This Row],[M3A]]-Table2[[#This Row],[M3B_h]]))</f>
        <v/>
      </c>
      <c r="N1177" s="13" t="str">
        <f>IF(Table2[[#This Row],[M4A]]="","",SUM(Table2[[#This Row],[M4A]]-Table2[[#This Row],[M4B_h]]))</f>
        <v/>
      </c>
      <c r="O1177" s="15"/>
      <c r="P1177" s="15" t="str">
        <f>IF(Table2[[#This Row],[M5A]]="","",SUM(Table2[[#This Row],[M5A]]-Table2[[#This Row],[M5B_h]]))</f>
        <v/>
      </c>
      <c r="Q1177" s="15">
        <f>SUM(Table2[[#This Row],[AWAL]],Table2[[#This Row],[M1B]])</f>
        <v>8</v>
      </c>
      <c r="R1177" s="15">
        <f>SUM(Table2[[#This Row],[M2B]],Table2[[#This Row],[M2B_h]])</f>
        <v>8</v>
      </c>
      <c r="S1177" s="15">
        <f>SUM(Table2[[#This Row],[M3B]],Table2[[#This Row],[M3B_h]])</f>
        <v>8</v>
      </c>
      <c r="T1177" s="15">
        <f>SUM(Table2[[#This Row],[M4B]],Table2[[#This Row],[M4B_h]])</f>
        <v>8</v>
      </c>
    </row>
    <row r="1178" spans="1:20">
      <c r="A1178" s="12">
        <f>IF(Table2[[#This Row],[TT]]&lt;1,"",COUNT($A$2:$A1177)+1)</f>
        <v>927</v>
      </c>
      <c r="B1178" s="12" t="str">
        <f>LOWER(SUBSTITUTE(SUBSTITUTE(SUBSTITUTE(SUBSTITUTE(SUBSTITUTE(SUBSTITUTE(SUBSTITUTE(SUBSTITUTE(Table2[[#This Row],[NAMA BARANG]]," ",""),"""",""),"-",""),"/",""),"(",""),")",""),"&amp;",""),",",""))</f>
        <v>guntingidealk200</v>
      </c>
      <c r="C1178" s="18" t="s">
        <v>1097</v>
      </c>
      <c r="D1178" s="19">
        <v>14</v>
      </c>
      <c r="E1178" s="19" t="s">
        <v>77</v>
      </c>
      <c r="F1178" s="80">
        <f>IF(Table2[[#This Row],[M5B]]="",Table2[[#This Row],[M5B_h]],SUM(Table2[[#This Row],[M5B_h]],Table2[[#This Row],[M5B]]))</f>
        <v>14</v>
      </c>
      <c r="H1178" s="13" t="str">
        <f>IF(Table2[[#This Row],[M1A]]="","",Table2[[#This Row],[M1A]]-Table2[[#This Row],[AWAL]])</f>
        <v/>
      </c>
      <c r="J1178" s="13" t="str">
        <f>IF(Table2[[#This Row],[M2A]]="","",SUM(Table2[[#This Row],[M2A]]-Table2[[#This Row],[M2B_h]]))</f>
        <v/>
      </c>
      <c r="L1178" s="13" t="str">
        <f>IF(Table2[[#This Row],[M3A]]="","",SUM(Table2[[#This Row],[M3A]]-Table2[[#This Row],[M3B_h]]))</f>
        <v/>
      </c>
      <c r="N1178" s="13" t="str">
        <f>IF(Table2[[#This Row],[M4A]]="","",SUM(Table2[[#This Row],[M4A]]-Table2[[#This Row],[M4B_h]]))</f>
        <v/>
      </c>
      <c r="O1178" s="15"/>
      <c r="P1178" s="15" t="str">
        <f>IF(Table2[[#This Row],[M5A]]="","",SUM(Table2[[#This Row],[M5A]]-Table2[[#This Row],[M5B_h]]))</f>
        <v/>
      </c>
      <c r="Q1178" s="15">
        <f>SUM(Table2[[#This Row],[AWAL]],Table2[[#This Row],[M1B]])</f>
        <v>14</v>
      </c>
      <c r="R1178" s="15">
        <f>SUM(Table2[[#This Row],[M2B]],Table2[[#This Row],[M2B_h]])</f>
        <v>14</v>
      </c>
      <c r="S1178" s="15">
        <f>SUM(Table2[[#This Row],[M3B]],Table2[[#This Row],[M3B_h]])</f>
        <v>14</v>
      </c>
      <c r="T1178" s="15">
        <f>SUM(Table2[[#This Row],[M4B]],Table2[[#This Row],[M4B_h]])</f>
        <v>14</v>
      </c>
    </row>
    <row r="1179" spans="1:20">
      <c r="A1179" s="12">
        <f>IF(Table2[[#This Row],[TT]]&lt;1,"",COUNT($A$2:$A1178)+1)</f>
        <v>928</v>
      </c>
      <c r="B1179" s="12" t="str">
        <f>LOWER(SUBSTITUTE(SUBSTITUTE(SUBSTITUTE(SUBSTITUTE(SUBSTITUTE(SUBSTITUTE(SUBSTITUTE(SUBSTITUTE(Table2[[#This Row],[NAMA BARANG]]," ",""),"""",""),"-",""),"/",""),"(",""),")",""),"&amp;",""),",",""))</f>
        <v>guntingidealk400</v>
      </c>
      <c r="C1179" s="18" t="s">
        <v>1098</v>
      </c>
      <c r="D1179" s="19">
        <v>3</v>
      </c>
      <c r="E1179" s="19" t="s">
        <v>66</v>
      </c>
      <c r="F1179" s="80">
        <f>IF(Table2[[#This Row],[M5B]]="",Table2[[#This Row],[M5B_h]],SUM(Table2[[#This Row],[M5B_h]],Table2[[#This Row],[M5B]]))</f>
        <v>3</v>
      </c>
      <c r="H1179" s="13" t="str">
        <f>IF(Table2[[#This Row],[M1A]]="","",Table2[[#This Row],[M1A]]-Table2[[#This Row],[AWAL]])</f>
        <v/>
      </c>
      <c r="J1179" s="13" t="str">
        <f>IF(Table2[[#This Row],[M2A]]="","",SUM(Table2[[#This Row],[M2A]]-Table2[[#This Row],[M2B_h]]))</f>
        <v/>
      </c>
      <c r="L1179" s="13" t="str">
        <f>IF(Table2[[#This Row],[M3A]]="","",SUM(Table2[[#This Row],[M3A]]-Table2[[#This Row],[M3B_h]]))</f>
        <v/>
      </c>
      <c r="N1179" s="13" t="str">
        <f>IF(Table2[[#This Row],[M4A]]="","",SUM(Table2[[#This Row],[M4A]]-Table2[[#This Row],[M4B_h]]))</f>
        <v/>
      </c>
      <c r="O1179" s="15"/>
      <c r="P1179" s="15" t="str">
        <f>IF(Table2[[#This Row],[M5A]]="","",SUM(Table2[[#This Row],[M5A]]-Table2[[#This Row],[M5B_h]]))</f>
        <v/>
      </c>
      <c r="Q1179" s="15">
        <f>SUM(Table2[[#This Row],[AWAL]],Table2[[#This Row],[M1B]])</f>
        <v>3</v>
      </c>
      <c r="R1179" s="15">
        <f>SUM(Table2[[#This Row],[M2B]],Table2[[#This Row],[M2B_h]])</f>
        <v>3</v>
      </c>
      <c r="S1179" s="15">
        <f>SUM(Table2[[#This Row],[M3B]],Table2[[#This Row],[M3B_h]])</f>
        <v>3</v>
      </c>
      <c r="T1179" s="15">
        <f>SUM(Table2[[#This Row],[M4B]],Table2[[#This Row],[M4B_h]])</f>
        <v>3</v>
      </c>
    </row>
    <row r="1180" spans="1:20">
      <c r="A1180" s="12">
        <f>IF(Table2[[#This Row],[TT]]&lt;1,"",COUNT($A$2:$A1179)+1)</f>
        <v>929</v>
      </c>
      <c r="B1180" s="12" t="str">
        <f>LOWER(SUBSTITUTE(SUBSTITUTE(SUBSTITUTE(SUBSTITUTE(SUBSTITUTE(SUBSTITUTE(SUBSTITUTE(SUBSTITUTE(Table2[[#This Row],[NAMA BARANG]]," ",""),"""",""),"-",""),"/",""),"(",""),")",""),"&amp;",""),",",""))</f>
        <v>guntinginficosc100blk</v>
      </c>
      <c r="C1180" s="18" t="s">
        <v>1099</v>
      </c>
      <c r="D1180" s="19">
        <v>2</v>
      </c>
      <c r="E1180" s="19" t="s">
        <v>182</v>
      </c>
      <c r="F1180" s="80">
        <f>IF(Table2[[#This Row],[M5B]]="",Table2[[#This Row],[M5B_h]],SUM(Table2[[#This Row],[M5B_h]],Table2[[#This Row],[M5B]]))</f>
        <v>2</v>
      </c>
      <c r="H1180" s="13" t="str">
        <f>IF(Table2[[#This Row],[M1A]]="","",Table2[[#This Row],[M1A]]-Table2[[#This Row],[AWAL]])</f>
        <v/>
      </c>
      <c r="J1180" s="13" t="str">
        <f>IF(Table2[[#This Row],[M2A]]="","",SUM(Table2[[#This Row],[M2A]]-Table2[[#This Row],[M2B_h]]))</f>
        <v/>
      </c>
      <c r="L1180" s="13" t="str">
        <f>IF(Table2[[#This Row],[M3A]]="","",SUM(Table2[[#This Row],[M3A]]-Table2[[#This Row],[M3B_h]]))</f>
        <v/>
      </c>
      <c r="N1180" s="13" t="str">
        <f>IF(Table2[[#This Row],[M4A]]="","",SUM(Table2[[#This Row],[M4A]]-Table2[[#This Row],[M4B_h]]))</f>
        <v/>
      </c>
      <c r="O1180" s="15"/>
      <c r="P1180" s="15" t="str">
        <f>IF(Table2[[#This Row],[M5A]]="","",SUM(Table2[[#This Row],[M5A]]-Table2[[#This Row],[M5B_h]]))</f>
        <v/>
      </c>
      <c r="Q1180" s="15">
        <f>SUM(Table2[[#This Row],[AWAL]],Table2[[#This Row],[M1B]])</f>
        <v>2</v>
      </c>
      <c r="R1180" s="15">
        <f>SUM(Table2[[#This Row],[M2B]],Table2[[#This Row],[M2B_h]])</f>
        <v>2</v>
      </c>
      <c r="S1180" s="15">
        <f>SUM(Table2[[#This Row],[M3B]],Table2[[#This Row],[M3B_h]])</f>
        <v>2</v>
      </c>
      <c r="T1180" s="15">
        <f>SUM(Table2[[#This Row],[M4B]],Table2[[#This Row],[M4B_h]])</f>
        <v>2</v>
      </c>
    </row>
    <row r="1181" spans="1:20">
      <c r="A1181" s="12">
        <f>IF(Table2[[#This Row],[TT]]&lt;1,"",COUNT($A$2:$A1180)+1)</f>
        <v>930</v>
      </c>
      <c r="B1181" s="12" t="str">
        <f>LOWER(SUBSTITUTE(SUBSTITUTE(SUBSTITUTE(SUBSTITUTE(SUBSTITUTE(SUBSTITUTE(SUBSTITUTE(SUBSTITUTE(Table2[[#This Row],[NAMA BARANG]]," ",""),"""",""),"-",""),"/",""),"(",""),")",""),"&amp;",""),",",""))</f>
        <v>guntinginficosc40</v>
      </c>
      <c r="C1181" s="18" t="s">
        <v>1100</v>
      </c>
      <c r="D1181" s="19">
        <v>6</v>
      </c>
      <c r="E1181" s="19" t="s">
        <v>32</v>
      </c>
      <c r="F1181" s="80">
        <f>IF(Table2[[#This Row],[M5B]]="",Table2[[#This Row],[M5B_h]],SUM(Table2[[#This Row],[M5B_h]],Table2[[#This Row],[M5B]]))</f>
        <v>6</v>
      </c>
      <c r="H1181" s="13" t="str">
        <f>IF(Table2[[#This Row],[M1A]]="","",Table2[[#This Row],[M1A]]-Table2[[#This Row],[AWAL]])</f>
        <v/>
      </c>
      <c r="J1181" s="13" t="str">
        <f>IF(Table2[[#This Row],[M2A]]="","",SUM(Table2[[#This Row],[M2A]]-Table2[[#This Row],[M2B_h]]))</f>
        <v/>
      </c>
      <c r="L1181" s="13" t="str">
        <f>IF(Table2[[#This Row],[M3A]]="","",SUM(Table2[[#This Row],[M3A]]-Table2[[#This Row],[M3B_h]]))</f>
        <v/>
      </c>
      <c r="N1181" s="13" t="str">
        <f>IF(Table2[[#This Row],[M4A]]="","",SUM(Table2[[#This Row],[M4A]]-Table2[[#This Row],[M4B_h]]))</f>
        <v/>
      </c>
      <c r="O1181" s="15"/>
      <c r="P1181" s="15" t="str">
        <f>IF(Table2[[#This Row],[M5A]]="","",SUM(Table2[[#This Row],[M5A]]-Table2[[#This Row],[M5B_h]]))</f>
        <v/>
      </c>
      <c r="Q1181" s="15">
        <f>SUM(Table2[[#This Row],[AWAL]],Table2[[#This Row],[M1B]])</f>
        <v>6</v>
      </c>
      <c r="R1181" s="15">
        <f>SUM(Table2[[#This Row],[M2B]],Table2[[#This Row],[M2B_h]])</f>
        <v>6</v>
      </c>
      <c r="S1181" s="15">
        <f>SUM(Table2[[#This Row],[M3B]],Table2[[#This Row],[M3B_h]])</f>
        <v>6</v>
      </c>
      <c r="T1181" s="15">
        <f>SUM(Table2[[#This Row],[M4B]],Table2[[#This Row],[M4B_h]])</f>
        <v>6</v>
      </c>
    </row>
    <row r="1182" spans="1:20">
      <c r="A1182" s="12">
        <f>IF(Table2[[#This Row],[TT]]&lt;1,"",COUNT($A$2:$A1181)+1)</f>
        <v>931</v>
      </c>
      <c r="B1182" s="12" t="str">
        <f>LOWER(SUBSTITUTE(SUBSTITUTE(SUBSTITUTE(SUBSTITUTE(SUBSTITUTE(SUBSTITUTE(SUBSTITUTE(SUBSTITUTE(Table2[[#This Row],[NAMA BARANG]]," ",""),"""",""),"-",""),"/",""),"(",""),")",""),"&amp;",""),",",""))</f>
        <v>guntinginficosc50</v>
      </c>
      <c r="C1182" s="18" t="s">
        <v>1101</v>
      </c>
      <c r="D1182" s="19">
        <v>13</v>
      </c>
      <c r="E1182" s="19" t="s">
        <v>32</v>
      </c>
      <c r="F1182" s="80">
        <f>IF(Table2[[#This Row],[M5B]]="",Table2[[#This Row],[M5B_h]],SUM(Table2[[#This Row],[M5B_h]],Table2[[#This Row],[M5B]]))</f>
        <v>13</v>
      </c>
      <c r="H1182" s="13" t="str">
        <f>IF(Table2[[#This Row],[M1A]]="","",Table2[[#This Row],[M1A]]-Table2[[#This Row],[AWAL]])</f>
        <v/>
      </c>
      <c r="J1182" s="13" t="str">
        <f>IF(Table2[[#This Row],[M2A]]="","",SUM(Table2[[#This Row],[M2A]]-Table2[[#This Row],[M2B_h]]))</f>
        <v/>
      </c>
      <c r="L1182" s="13" t="str">
        <f>IF(Table2[[#This Row],[M3A]]="","",SUM(Table2[[#This Row],[M3A]]-Table2[[#This Row],[M3B_h]]))</f>
        <v/>
      </c>
      <c r="N1182" s="13" t="str">
        <f>IF(Table2[[#This Row],[M4A]]="","",SUM(Table2[[#This Row],[M4A]]-Table2[[#This Row],[M4B_h]]))</f>
        <v/>
      </c>
      <c r="O1182" s="15"/>
      <c r="P1182" s="15" t="str">
        <f>IF(Table2[[#This Row],[M5A]]="","",SUM(Table2[[#This Row],[M5A]]-Table2[[#This Row],[M5B_h]]))</f>
        <v/>
      </c>
      <c r="Q1182" s="15">
        <f>SUM(Table2[[#This Row],[AWAL]],Table2[[#This Row],[M1B]])</f>
        <v>13</v>
      </c>
      <c r="R1182" s="15">
        <f>SUM(Table2[[#This Row],[M2B]],Table2[[#This Row],[M2B_h]])</f>
        <v>13</v>
      </c>
      <c r="S1182" s="15">
        <f>SUM(Table2[[#This Row],[M3B]],Table2[[#This Row],[M3B_h]])</f>
        <v>13</v>
      </c>
      <c r="T1182" s="15">
        <f>SUM(Table2[[#This Row],[M4B]],Table2[[#This Row],[M4B_h]])</f>
        <v>13</v>
      </c>
    </row>
    <row r="1183" spans="1:20">
      <c r="A1183" s="12">
        <f>IF(Table2[[#This Row],[TT]]&lt;1,"",COUNT($A$2:$A1182)+1)</f>
        <v>932</v>
      </c>
      <c r="B1183" s="12" t="str">
        <f>LOWER(SUBSTITUTE(SUBSTITUTE(SUBSTITUTE(SUBSTITUTE(SUBSTITUTE(SUBSTITUTE(SUBSTITUTE(SUBSTITUTE(Table2[[#This Row],[NAMA BARANG]]," ",""),"""",""),"-",""),"/",""),"(",""),")",""),"&amp;",""),",",""))</f>
        <v>guntingjuniorj100</v>
      </c>
      <c r="C1183" s="18" t="s">
        <v>3072</v>
      </c>
      <c r="D1183" s="19">
        <v>3</v>
      </c>
      <c r="E1183" s="19" t="s">
        <v>77</v>
      </c>
      <c r="F1183" s="80">
        <f>IF(Table2[[#This Row],[M5B]]="",Table2[[#This Row],[M5B_h]],SUM(Table2[[#This Row],[M5B_h]],Table2[[#This Row],[M5B]]))</f>
        <v>2</v>
      </c>
      <c r="H1183" s="13" t="str">
        <f>IF(Table2[[#This Row],[M1A]]="","",Table2[[#This Row],[M1A]]-Table2[[#This Row],[AWAL]])</f>
        <v/>
      </c>
      <c r="J1183" s="13" t="str">
        <f>IF(Table2[[#This Row],[M2A]]="","",SUM(Table2[[#This Row],[M2A]]-Table2[[#This Row],[M2B_h]]))</f>
        <v/>
      </c>
      <c r="K1183" s="13">
        <v>2</v>
      </c>
      <c r="L1183" s="13">
        <f>IF(Table2[[#This Row],[M3A]]="","",SUM(Table2[[#This Row],[M3A]]-Table2[[#This Row],[M3B_h]]))</f>
        <v>-1</v>
      </c>
      <c r="N1183" s="13" t="str">
        <f>IF(Table2[[#This Row],[M4A]]="","",SUM(Table2[[#This Row],[M4A]]-Table2[[#This Row],[M4B_h]]))</f>
        <v/>
      </c>
      <c r="O1183" s="15"/>
      <c r="P1183" s="15" t="str">
        <f>IF(Table2[[#This Row],[M5A]]="","",SUM(Table2[[#This Row],[M5A]]-Table2[[#This Row],[M5B_h]]))</f>
        <v/>
      </c>
      <c r="Q1183" s="15">
        <f>SUM(Table2[[#This Row],[AWAL]],Table2[[#This Row],[M1B]])</f>
        <v>3</v>
      </c>
      <c r="R1183" s="15">
        <f>SUM(Table2[[#This Row],[M2B]],Table2[[#This Row],[M2B_h]])</f>
        <v>3</v>
      </c>
      <c r="S1183" s="15">
        <f>SUM(Table2[[#This Row],[M3B]],Table2[[#This Row],[M3B_h]])</f>
        <v>2</v>
      </c>
      <c r="T1183" s="15">
        <f>SUM(Table2[[#This Row],[M4B]],Table2[[#This Row],[M4B_h]])</f>
        <v>2</v>
      </c>
    </row>
    <row r="1184" spans="1:20">
      <c r="A1184" s="12">
        <f>IF(Table2[[#This Row],[TT]]&lt;1,"",COUNT($A$2:$A1183)+1)</f>
        <v>933</v>
      </c>
      <c r="B1184" s="12" t="str">
        <f>LOWER(SUBSTITUTE(SUBSTITUTE(SUBSTITUTE(SUBSTITUTE(SUBSTITUTE(SUBSTITUTE(SUBSTITUTE(SUBSTITUTE(Table2[[#This Row],[NAMA BARANG]]," ",""),"""",""),"-",""),"/",""),"(",""),")",""),"&amp;",""),",",""))</f>
        <v>guntingjuniorj200</v>
      </c>
      <c r="C1184" s="18" t="s">
        <v>3073</v>
      </c>
      <c r="D1184" s="19">
        <v>3</v>
      </c>
      <c r="E1184" s="19" t="s">
        <v>77</v>
      </c>
      <c r="F1184" s="80">
        <f>IF(Table2[[#This Row],[M5B]]="",Table2[[#This Row],[M5B_h]],SUM(Table2[[#This Row],[M5B_h]],Table2[[#This Row],[M5B]]))</f>
        <v>2</v>
      </c>
      <c r="H1184" s="13" t="str">
        <f>IF(Table2[[#This Row],[M1A]]="","",Table2[[#This Row],[M1A]]-Table2[[#This Row],[AWAL]])</f>
        <v/>
      </c>
      <c r="J1184" s="13" t="str">
        <f>IF(Table2[[#This Row],[M2A]]="","",SUM(Table2[[#This Row],[M2A]]-Table2[[#This Row],[M2B_h]]))</f>
        <v/>
      </c>
      <c r="K1184" s="13">
        <v>2</v>
      </c>
      <c r="L1184" s="13">
        <f>IF(Table2[[#This Row],[M3A]]="","",SUM(Table2[[#This Row],[M3A]]-Table2[[#This Row],[M3B_h]]))</f>
        <v>-1</v>
      </c>
      <c r="N1184" s="13" t="str">
        <f>IF(Table2[[#This Row],[M4A]]="","",SUM(Table2[[#This Row],[M4A]]-Table2[[#This Row],[M4B_h]]))</f>
        <v/>
      </c>
      <c r="O1184" s="15"/>
      <c r="P1184" s="15" t="str">
        <f>IF(Table2[[#This Row],[M5A]]="","",SUM(Table2[[#This Row],[M5A]]-Table2[[#This Row],[M5B_h]]))</f>
        <v/>
      </c>
      <c r="Q1184" s="15">
        <f>SUM(Table2[[#This Row],[AWAL]],Table2[[#This Row],[M1B]])</f>
        <v>3</v>
      </c>
      <c r="R1184" s="15">
        <f>SUM(Table2[[#This Row],[M2B]],Table2[[#This Row],[M2B_h]])</f>
        <v>3</v>
      </c>
      <c r="S1184" s="15">
        <f>SUM(Table2[[#This Row],[M3B]],Table2[[#This Row],[M3B_h]])</f>
        <v>2</v>
      </c>
      <c r="T1184" s="15">
        <f>SUM(Table2[[#This Row],[M4B]],Table2[[#This Row],[M4B_h]])</f>
        <v>2</v>
      </c>
    </row>
    <row r="1185" spans="1:20">
      <c r="A1185" s="46">
        <f>IF(Table2[[#This Row],[TT]]&lt;1,"",COUNT($A$2:$A1184)+1)</f>
        <v>934</v>
      </c>
      <c r="B1185" s="46" t="str">
        <f>LOWER(SUBSTITUTE(SUBSTITUTE(SUBSTITUTE(SUBSTITUTE(SUBSTITUTE(SUBSTITUTE(SUBSTITUTE(SUBSTITUTE(Table2[[#This Row],[NAMA BARANG]]," ",""),"""",""),"-",""),"/",""),"(",""),")",""),"&amp;",""),",",""))</f>
        <v>guntingjuniorj300</v>
      </c>
      <c r="C1185" s="47" t="s">
        <v>3048</v>
      </c>
      <c r="D1185" s="48">
        <v>1</v>
      </c>
      <c r="E1185" s="63" t="s">
        <v>2511</v>
      </c>
      <c r="F1185" s="82">
        <f>IF(Table2[[#This Row],[M5B]]="",Table2[[#This Row],[M5B_h]],SUM(Table2[[#This Row],[M5B_h]],Table2[[#This Row],[M5B]]))</f>
        <v>1</v>
      </c>
      <c r="G1185" s="49">
        <v>0</v>
      </c>
      <c r="H1185" s="64">
        <f>IF(Table2[[#This Row],[M1A]]="","",Table2[[#This Row],[M1A]]-Table2[[#This Row],[AWAL]])</f>
        <v>-1</v>
      </c>
      <c r="I1185" s="49"/>
      <c r="J1185" s="64" t="str">
        <f>IF(Table2[[#This Row],[M2A]]="","",SUM(Table2[[#This Row],[M2A]]-Table2[[#This Row],[M2B_h]]))</f>
        <v/>
      </c>
      <c r="K1185" s="49">
        <v>1</v>
      </c>
      <c r="L1185" s="64">
        <f>IF(Table2[[#This Row],[M3A]]="","",SUM(Table2[[#This Row],[M3A]]-Table2[[#This Row],[M3B_h]]))</f>
        <v>1</v>
      </c>
      <c r="M1185" s="49"/>
      <c r="N1185" s="64" t="str">
        <f>IF(Table2[[#This Row],[M4A]]="","",SUM(Table2[[#This Row],[M4A]]-Table2[[#This Row],[M4B_h]]))</f>
        <v/>
      </c>
      <c r="O1185" s="15"/>
      <c r="P1185" s="15" t="str">
        <f>IF(Table2[[#This Row],[M5A]]="","",SUM(Table2[[#This Row],[M5A]]-Table2[[#This Row],[M5B_h]]))</f>
        <v/>
      </c>
      <c r="Q1185" s="15">
        <f>SUM(Table2[[#This Row],[AWAL]],Table2[[#This Row],[M1B]])</f>
        <v>0</v>
      </c>
      <c r="R1185" s="15">
        <f>SUM(Table2[[#This Row],[M2B]],Table2[[#This Row],[M2B_h]])</f>
        <v>0</v>
      </c>
      <c r="S1185" s="15">
        <f>SUM(Table2[[#This Row],[M3B]],Table2[[#This Row],[M3B_h]])</f>
        <v>1</v>
      </c>
      <c r="T1185" s="15">
        <f>SUM(Table2[[#This Row],[M4B]],Table2[[#This Row],[M4B_h]])</f>
        <v>1</v>
      </c>
    </row>
    <row r="1186" spans="1:20">
      <c r="A1186" s="12">
        <f>IF(Table2[[#This Row],[TT]]&lt;1,"",COUNT($A$2:$A1185)+1)</f>
        <v>935</v>
      </c>
      <c r="B1186" s="12" t="str">
        <f>LOWER(SUBSTITUTE(SUBSTITUTE(SUBSTITUTE(SUBSTITUTE(SUBSTITUTE(SUBSTITUTE(SUBSTITUTE(SUBSTITUTE(Table2[[#This Row],[NAMA BARANG]]," ",""),"""",""),"-",""),"/",""),"(",""),")",""),"&amp;",""),",",""))</f>
        <v>guntingjuniorj400</v>
      </c>
      <c r="C1186" s="18" t="s">
        <v>1102</v>
      </c>
      <c r="D1186" s="19">
        <v>2</v>
      </c>
      <c r="E1186" s="19" t="s">
        <v>66</v>
      </c>
      <c r="F1186" s="80">
        <f>IF(Table2[[#This Row],[M5B]]="",Table2[[#This Row],[M5B_h]],SUM(Table2[[#This Row],[M5B_h]],Table2[[#This Row],[M5B]]))</f>
        <v>2</v>
      </c>
      <c r="H1186" s="13" t="str">
        <f>IF(Table2[[#This Row],[M1A]]="","",Table2[[#This Row],[M1A]]-Table2[[#This Row],[AWAL]])</f>
        <v/>
      </c>
      <c r="J1186" s="13" t="str">
        <f>IF(Table2[[#This Row],[M2A]]="","",SUM(Table2[[#This Row],[M2A]]-Table2[[#This Row],[M2B_h]]))</f>
        <v/>
      </c>
      <c r="L1186" s="13" t="str">
        <f>IF(Table2[[#This Row],[M3A]]="","",SUM(Table2[[#This Row],[M3A]]-Table2[[#This Row],[M3B_h]]))</f>
        <v/>
      </c>
      <c r="N1186" s="13" t="str">
        <f>IF(Table2[[#This Row],[M4A]]="","",SUM(Table2[[#This Row],[M4A]]-Table2[[#This Row],[M4B_h]]))</f>
        <v/>
      </c>
      <c r="O1186" s="15"/>
      <c r="P1186" s="15" t="str">
        <f>IF(Table2[[#This Row],[M5A]]="","",SUM(Table2[[#This Row],[M5A]]-Table2[[#This Row],[M5B_h]]))</f>
        <v/>
      </c>
      <c r="Q1186" s="15">
        <f>SUM(Table2[[#This Row],[AWAL]],Table2[[#This Row],[M1B]])</f>
        <v>2</v>
      </c>
      <c r="R1186" s="15">
        <f>SUM(Table2[[#This Row],[M2B]],Table2[[#This Row],[M2B_h]])</f>
        <v>2</v>
      </c>
      <c r="S1186" s="15">
        <f>SUM(Table2[[#This Row],[M3B]],Table2[[#This Row],[M3B_h]])</f>
        <v>2</v>
      </c>
      <c r="T1186" s="15">
        <f>SUM(Table2[[#This Row],[M4B]],Table2[[#This Row],[M4B_h]])</f>
        <v>2</v>
      </c>
    </row>
    <row r="1187" spans="1:20">
      <c r="A1187" s="46">
        <f>IF(Table2[[#This Row],[TT]]&lt;1,"",COUNT($A$2:$A1186)+1)</f>
        <v>936</v>
      </c>
      <c r="B1187" s="46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187" s="47" t="s">
        <v>3049</v>
      </c>
      <c r="D1187" s="48">
        <v>1</v>
      </c>
      <c r="E1187" s="63" t="s">
        <v>2488</v>
      </c>
      <c r="F1187" s="82">
        <f>IF(Table2[[#This Row],[M5B]]="",Table2[[#This Row],[M5B_h]],SUM(Table2[[#This Row],[M5B_h]],Table2[[#This Row],[M5B]]))</f>
        <v>1</v>
      </c>
      <c r="G1187" s="49">
        <v>0</v>
      </c>
      <c r="H1187" s="64">
        <f>IF(Table2[[#This Row],[M1A]]="","",Table2[[#This Row],[M1A]]-Table2[[#This Row],[AWAL]])</f>
        <v>-1</v>
      </c>
      <c r="I1187" s="49"/>
      <c r="J1187" s="64" t="str">
        <f>IF(Table2[[#This Row],[M2A]]="","",SUM(Table2[[#This Row],[M2A]]-Table2[[#This Row],[M2B_h]]))</f>
        <v/>
      </c>
      <c r="K1187" s="49">
        <v>1</v>
      </c>
      <c r="L1187" s="64">
        <f>IF(Table2[[#This Row],[M3A]]="","",SUM(Table2[[#This Row],[M3A]]-Table2[[#This Row],[M3B_h]]))</f>
        <v>1</v>
      </c>
      <c r="M1187" s="49"/>
      <c r="N1187" s="64" t="str">
        <f>IF(Table2[[#This Row],[M4A]]="","",SUM(Table2[[#This Row],[M4A]]-Table2[[#This Row],[M4B_h]]))</f>
        <v/>
      </c>
      <c r="O1187" s="15"/>
      <c r="P1187" s="15" t="str">
        <f>IF(Table2[[#This Row],[M5A]]="","",SUM(Table2[[#This Row],[M5A]]-Table2[[#This Row],[M5B_h]]))</f>
        <v/>
      </c>
      <c r="Q1187" s="15">
        <f>SUM(Table2[[#This Row],[AWAL]],Table2[[#This Row],[M1B]])</f>
        <v>0</v>
      </c>
      <c r="R1187" s="15">
        <f>SUM(Table2[[#This Row],[M2B]],Table2[[#This Row],[M2B_h]])</f>
        <v>0</v>
      </c>
      <c r="S1187" s="15">
        <f>SUM(Table2[[#This Row],[M3B]],Table2[[#This Row],[M3B_h]])</f>
        <v>1</v>
      </c>
      <c r="T1187" s="15">
        <f>SUM(Table2[[#This Row],[M4B]],Table2[[#This Row],[M4B_h]])</f>
        <v>1</v>
      </c>
    </row>
    <row r="1188" spans="1:20">
      <c r="A1188" s="12" t="str">
        <f>IF(Table2[[#This Row],[TT]]&lt;1,"",COUNT($A$2:$A1187)+1)</f>
        <v/>
      </c>
      <c r="B1188" s="12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188" s="18" t="s">
        <v>1103</v>
      </c>
      <c r="D1188" s="19"/>
      <c r="E1188" s="19" t="s">
        <v>43</v>
      </c>
      <c r="F1188" s="80">
        <f>IF(Table2[[#This Row],[M5B]]="",Table2[[#This Row],[M5B_h]],SUM(Table2[[#This Row],[M5B_h]],Table2[[#This Row],[M5B]]))</f>
        <v>0</v>
      </c>
      <c r="H1188" s="13" t="str">
        <f>IF(Table2[[#This Row],[M1A]]="","",Table2[[#This Row],[M1A]]-Table2[[#This Row],[AWAL]])</f>
        <v/>
      </c>
      <c r="J1188" s="13" t="str">
        <f>IF(Table2[[#This Row],[M2A]]="","",SUM(Table2[[#This Row],[M2A]]-Table2[[#This Row],[M2B_h]]))</f>
        <v/>
      </c>
      <c r="L1188" s="13" t="str">
        <f>IF(Table2[[#This Row],[M3A]]="","",SUM(Table2[[#This Row],[M3A]]-Table2[[#This Row],[M3B_h]]))</f>
        <v/>
      </c>
      <c r="N1188" s="13" t="str">
        <f>IF(Table2[[#This Row],[M4A]]="","",SUM(Table2[[#This Row],[M4A]]-Table2[[#This Row],[M4B_h]]))</f>
        <v/>
      </c>
      <c r="O1188" s="15"/>
      <c r="P1188" s="15" t="str">
        <f>IF(Table2[[#This Row],[M5A]]="","",SUM(Table2[[#This Row],[M5A]]-Table2[[#This Row],[M5B_h]]))</f>
        <v/>
      </c>
      <c r="Q1188" s="15">
        <f>SUM(Table2[[#This Row],[AWAL]],Table2[[#This Row],[M1B]])</f>
        <v>0</v>
      </c>
      <c r="R1188" s="15">
        <f>SUM(Table2[[#This Row],[M2B]],Table2[[#This Row],[M2B_h]])</f>
        <v>0</v>
      </c>
      <c r="S1188" s="15">
        <f>SUM(Table2[[#This Row],[M3B]],Table2[[#This Row],[M3B_h]])</f>
        <v>0</v>
      </c>
      <c r="T1188" s="15">
        <f>SUM(Table2[[#This Row],[M4B]],Table2[[#This Row],[M4B_h]])</f>
        <v>0</v>
      </c>
    </row>
    <row r="1189" spans="1:20">
      <c r="A1189" s="12">
        <f>IF(Table2[[#This Row],[TT]]&lt;1,"",COUNT($A$2:$A1188)+1)</f>
        <v>937</v>
      </c>
      <c r="B1189" s="12" t="str">
        <f>LOWER(SUBSTITUTE(SUBSTITUTE(SUBSTITUTE(SUBSTITUTE(SUBSTITUTE(SUBSTITUTE(SUBSTITUTE(SUBSTITUTE(Table2[[#This Row],[NAMA BARANG]]," ",""),"""",""),"-",""),"/",""),"(",""),")",""),"&amp;",""),",",""))</f>
        <v>guntingkaibo</v>
      </c>
      <c r="C1189" s="18" t="s">
        <v>1104</v>
      </c>
      <c r="D1189" s="19">
        <v>3</v>
      </c>
      <c r="E1189" s="68" t="s">
        <v>3111</v>
      </c>
      <c r="F1189" s="80">
        <f>IF(Table2[[#This Row],[M5B]]="",Table2[[#This Row],[M5B_h]],SUM(Table2[[#This Row],[M5B_h]],Table2[[#This Row],[M5B]]))</f>
        <v>3</v>
      </c>
      <c r="H1189" s="13" t="str">
        <f>IF(Table2[[#This Row],[M1A]]="","",Table2[[#This Row],[M1A]]-Table2[[#This Row],[AWAL]])</f>
        <v/>
      </c>
      <c r="J1189" s="13" t="str">
        <f>IF(Table2[[#This Row],[M2A]]="","",SUM(Table2[[#This Row],[M2A]]-Table2[[#This Row],[M2B_h]]))</f>
        <v/>
      </c>
      <c r="L1189" s="13" t="str">
        <f>IF(Table2[[#This Row],[M3A]]="","",SUM(Table2[[#This Row],[M3A]]-Table2[[#This Row],[M3B_h]]))</f>
        <v/>
      </c>
      <c r="N1189" s="13" t="str">
        <f>IF(Table2[[#This Row],[M4A]]="","",SUM(Table2[[#This Row],[M4A]]-Table2[[#This Row],[M4B_h]]))</f>
        <v/>
      </c>
      <c r="O1189" s="15"/>
      <c r="P1189" s="15" t="str">
        <f>IF(Table2[[#This Row],[M5A]]="","",SUM(Table2[[#This Row],[M5A]]-Table2[[#This Row],[M5B_h]]))</f>
        <v/>
      </c>
      <c r="Q1189" s="15">
        <f>SUM(Table2[[#This Row],[AWAL]],Table2[[#This Row],[M1B]])</f>
        <v>3</v>
      </c>
      <c r="R1189" s="15">
        <f>SUM(Table2[[#This Row],[M2B]],Table2[[#This Row],[M2B_h]])</f>
        <v>3</v>
      </c>
      <c r="S1189" s="15">
        <f>SUM(Table2[[#This Row],[M3B]],Table2[[#This Row],[M3B_h]])</f>
        <v>3</v>
      </c>
      <c r="T1189" s="15">
        <f>SUM(Table2[[#This Row],[M4B]],Table2[[#This Row],[M4B_h]])</f>
        <v>3</v>
      </c>
    </row>
    <row r="1190" spans="1:20">
      <c r="A1190" s="12">
        <f>IF(Table2[[#This Row],[TT]]&lt;1,"",COUNT($A$2:$A1189)+1)</f>
        <v>938</v>
      </c>
      <c r="B1190" s="12" t="str">
        <f>LOWER(SUBSTITUTE(SUBSTITUTE(SUBSTITUTE(SUBSTITUTE(SUBSTITUTE(SUBSTITUTE(SUBSTITUTE(SUBSTITUTE(Table2[[#This Row],[NAMA BARANG]]," ",""),"""",""),"-",""),"/",""),"(",""),")",""),"&amp;",""),",",""))</f>
        <v>guntingksc401bc4pc</v>
      </c>
      <c r="C1190" s="18" t="s">
        <v>1105</v>
      </c>
      <c r="D1190" s="19">
        <v>4</v>
      </c>
      <c r="E1190" s="19" t="s">
        <v>1106</v>
      </c>
      <c r="F1190" s="80">
        <f>IF(Table2[[#This Row],[M5B]]="",Table2[[#This Row],[M5B_h]],SUM(Table2[[#This Row],[M5B_h]],Table2[[#This Row],[M5B]]))</f>
        <v>4</v>
      </c>
      <c r="H1190" s="13" t="str">
        <f>IF(Table2[[#This Row],[M1A]]="","",Table2[[#This Row],[M1A]]-Table2[[#This Row],[AWAL]])</f>
        <v/>
      </c>
      <c r="J1190" s="13" t="str">
        <f>IF(Table2[[#This Row],[M2A]]="","",SUM(Table2[[#This Row],[M2A]]-Table2[[#This Row],[M2B_h]]))</f>
        <v/>
      </c>
      <c r="L1190" s="13" t="str">
        <f>IF(Table2[[#This Row],[M3A]]="","",SUM(Table2[[#This Row],[M3A]]-Table2[[#This Row],[M3B_h]]))</f>
        <v/>
      </c>
      <c r="N1190" s="13" t="str">
        <f>IF(Table2[[#This Row],[M4A]]="","",SUM(Table2[[#This Row],[M4A]]-Table2[[#This Row],[M4B_h]]))</f>
        <v/>
      </c>
      <c r="O1190" s="15"/>
      <c r="P1190" s="15" t="str">
        <f>IF(Table2[[#This Row],[M5A]]="","",SUM(Table2[[#This Row],[M5A]]-Table2[[#This Row],[M5B_h]]))</f>
        <v/>
      </c>
      <c r="Q1190" s="15">
        <f>SUM(Table2[[#This Row],[AWAL]],Table2[[#This Row],[M1B]])</f>
        <v>4</v>
      </c>
      <c r="R1190" s="15">
        <f>SUM(Table2[[#This Row],[M2B]],Table2[[#This Row],[M2B_h]])</f>
        <v>4</v>
      </c>
      <c r="S1190" s="15">
        <f>SUM(Table2[[#This Row],[M3B]],Table2[[#This Row],[M3B_h]])</f>
        <v>4</v>
      </c>
      <c r="T1190" s="15">
        <f>SUM(Table2[[#This Row],[M4B]],Table2[[#This Row],[M4B_h]])</f>
        <v>4</v>
      </c>
    </row>
    <row r="1191" spans="1:20">
      <c r="A1191" s="12">
        <f>IF(Table2[[#This Row],[TT]]&lt;1,"",COUNT($A$2:$A1190)+1)</f>
        <v>939</v>
      </c>
      <c r="B1191" s="12" t="str">
        <f>LOWER(SUBSTITUTE(SUBSTITUTE(SUBSTITUTE(SUBSTITUTE(SUBSTITUTE(SUBSTITUTE(SUBSTITUTE(SUBSTITUTE(Table2[[#This Row],[NAMA BARANG]]," ",""),"""",""),"-",""),"/",""),"(",""),")",""),"&amp;",""),",",""))</f>
        <v>guntingkuku777h211b</v>
      </c>
      <c r="C1191" s="18" t="s">
        <v>1107</v>
      </c>
      <c r="D1191" s="19">
        <v>39</v>
      </c>
      <c r="E1191" s="19" t="s">
        <v>132</v>
      </c>
      <c r="F1191" s="80">
        <f>IF(Table2[[#This Row],[M5B]]="",Table2[[#This Row],[M5B_h]],SUM(Table2[[#This Row],[M5B_h]],Table2[[#This Row],[M5B]]))</f>
        <v>38</v>
      </c>
      <c r="G1191" s="13">
        <v>38</v>
      </c>
      <c r="H1191" s="13">
        <f>IF(Table2[[#This Row],[M1A]]="","",Table2[[#This Row],[M1A]]-Table2[[#This Row],[AWAL]])</f>
        <v>-1</v>
      </c>
      <c r="J1191" s="13" t="str">
        <f>IF(Table2[[#This Row],[M2A]]="","",SUM(Table2[[#This Row],[M2A]]-Table2[[#This Row],[M2B_h]]))</f>
        <v/>
      </c>
      <c r="L1191" s="13" t="str">
        <f>IF(Table2[[#This Row],[M3A]]="","",SUM(Table2[[#This Row],[M3A]]-Table2[[#This Row],[M3B_h]]))</f>
        <v/>
      </c>
      <c r="N1191" s="13" t="str">
        <f>IF(Table2[[#This Row],[M4A]]="","",SUM(Table2[[#This Row],[M4A]]-Table2[[#This Row],[M4B_h]]))</f>
        <v/>
      </c>
      <c r="O1191" s="15"/>
      <c r="P1191" s="15" t="str">
        <f>IF(Table2[[#This Row],[M5A]]="","",SUM(Table2[[#This Row],[M5A]]-Table2[[#This Row],[M5B_h]]))</f>
        <v/>
      </c>
      <c r="Q1191" s="15">
        <f>SUM(Table2[[#This Row],[AWAL]],Table2[[#This Row],[M1B]])</f>
        <v>38</v>
      </c>
      <c r="R1191" s="15">
        <f>SUM(Table2[[#This Row],[M2B]],Table2[[#This Row],[M2B_h]])</f>
        <v>38</v>
      </c>
      <c r="S1191" s="15">
        <f>SUM(Table2[[#This Row],[M3B]],Table2[[#This Row],[M3B_h]])</f>
        <v>38</v>
      </c>
      <c r="T1191" s="15">
        <f>SUM(Table2[[#This Row],[M4B]],Table2[[#This Row],[M4B_h]])</f>
        <v>38</v>
      </c>
    </row>
    <row r="1192" spans="1:20">
      <c r="A1192" s="12">
        <f>IF(Table2[[#This Row],[TT]]&lt;1,"",COUNT($A$2:$A1191)+1)</f>
        <v>940</v>
      </c>
      <c r="B1192" s="12" t="str">
        <f>LOWER(SUBSTITUTE(SUBSTITUTE(SUBSTITUTE(SUBSTITUTE(SUBSTITUTE(SUBSTITUTE(SUBSTITUTE(SUBSTITUTE(Table2[[#This Row],[NAMA BARANG]]," ",""),"""",""),"-",""),"/",""),"(",""),")",""),"&amp;",""),",",""))</f>
        <v>guntingkuku9macam</v>
      </c>
      <c r="C1192" s="18" t="s">
        <v>1108</v>
      </c>
      <c r="D1192" s="19">
        <v>1</v>
      </c>
      <c r="E1192" s="19" t="s">
        <v>117</v>
      </c>
      <c r="F1192" s="80">
        <f>IF(Table2[[#This Row],[M5B]]="",Table2[[#This Row],[M5B_h]],SUM(Table2[[#This Row],[M5B_h]],Table2[[#This Row],[M5B]]))</f>
        <v>1</v>
      </c>
      <c r="H1192" s="13" t="str">
        <f>IF(Table2[[#This Row],[M1A]]="","",Table2[[#This Row],[M1A]]-Table2[[#This Row],[AWAL]])</f>
        <v/>
      </c>
      <c r="J1192" s="13" t="str">
        <f>IF(Table2[[#This Row],[M2A]]="","",SUM(Table2[[#This Row],[M2A]]-Table2[[#This Row],[M2B_h]]))</f>
        <v/>
      </c>
      <c r="L1192" s="13" t="str">
        <f>IF(Table2[[#This Row],[M3A]]="","",SUM(Table2[[#This Row],[M3A]]-Table2[[#This Row],[M3B_h]]))</f>
        <v/>
      </c>
      <c r="N1192" s="13" t="str">
        <f>IF(Table2[[#This Row],[M4A]]="","",SUM(Table2[[#This Row],[M4A]]-Table2[[#This Row],[M4B_h]]))</f>
        <v/>
      </c>
      <c r="O1192" s="15"/>
      <c r="P1192" s="15" t="str">
        <f>IF(Table2[[#This Row],[M5A]]="","",SUM(Table2[[#This Row],[M5A]]-Table2[[#This Row],[M5B_h]]))</f>
        <v/>
      </c>
      <c r="Q1192" s="15">
        <f>SUM(Table2[[#This Row],[AWAL]],Table2[[#This Row],[M1B]])</f>
        <v>1</v>
      </c>
      <c r="R1192" s="15">
        <f>SUM(Table2[[#This Row],[M2B]],Table2[[#This Row],[M2B_h]])</f>
        <v>1</v>
      </c>
      <c r="S1192" s="15">
        <f>SUM(Table2[[#This Row],[M3B]],Table2[[#This Row],[M3B_h]])</f>
        <v>1</v>
      </c>
      <c r="T1192" s="15">
        <f>SUM(Table2[[#This Row],[M4B]],Table2[[#This Row],[M4B_h]])</f>
        <v>1</v>
      </c>
    </row>
    <row r="1193" spans="1:20">
      <c r="A1193" s="12">
        <f>IF(Table2[[#This Row],[TT]]&lt;1,"",COUNT($A$2:$A1192)+1)</f>
        <v>941</v>
      </c>
      <c r="B1193" s="12" t="str">
        <f>LOWER(SUBSTITUTE(SUBSTITUTE(SUBSTITUTE(SUBSTITUTE(SUBSTITUTE(SUBSTITUTE(SUBSTITUTE(SUBSTITUTE(Table2[[#This Row],[NAMA BARANG]]," ",""),"""",""),"-",""),"/",""),"(",""),")",""),"&amp;",""),",",""))</f>
        <v>guntingkukugum010</v>
      </c>
      <c r="C1193" s="18" t="s">
        <v>1109</v>
      </c>
      <c r="D1193" s="19">
        <v>4</v>
      </c>
      <c r="E1193" s="19" t="s">
        <v>929</v>
      </c>
      <c r="F1193" s="80">
        <f>IF(Table2[[#This Row],[M5B]]="",Table2[[#This Row],[M5B_h]],SUM(Table2[[#This Row],[M5B_h]],Table2[[#This Row],[M5B]]))</f>
        <v>4</v>
      </c>
      <c r="H1193" s="13" t="str">
        <f>IF(Table2[[#This Row],[M1A]]="","",Table2[[#This Row],[M1A]]-Table2[[#This Row],[AWAL]])</f>
        <v/>
      </c>
      <c r="J1193" s="13" t="str">
        <f>IF(Table2[[#This Row],[M2A]]="","",SUM(Table2[[#This Row],[M2A]]-Table2[[#This Row],[M2B_h]]))</f>
        <v/>
      </c>
      <c r="L1193" s="13" t="str">
        <f>IF(Table2[[#This Row],[M3A]]="","",SUM(Table2[[#This Row],[M3A]]-Table2[[#This Row],[M3B_h]]))</f>
        <v/>
      </c>
      <c r="N1193" s="13" t="str">
        <f>IF(Table2[[#This Row],[M4A]]="","",SUM(Table2[[#This Row],[M4A]]-Table2[[#This Row],[M4B_h]]))</f>
        <v/>
      </c>
      <c r="O1193" s="15"/>
      <c r="P1193" s="15" t="str">
        <f>IF(Table2[[#This Row],[M5A]]="","",SUM(Table2[[#This Row],[M5A]]-Table2[[#This Row],[M5B_h]]))</f>
        <v/>
      </c>
      <c r="Q1193" s="15">
        <f>SUM(Table2[[#This Row],[AWAL]],Table2[[#This Row],[M1B]])</f>
        <v>4</v>
      </c>
      <c r="R1193" s="15">
        <f>SUM(Table2[[#This Row],[M2B]],Table2[[#This Row],[M2B_h]])</f>
        <v>4</v>
      </c>
      <c r="S1193" s="15">
        <f>SUM(Table2[[#This Row],[M3B]],Table2[[#This Row],[M3B_h]])</f>
        <v>4</v>
      </c>
      <c r="T1193" s="15">
        <f>SUM(Table2[[#This Row],[M4B]],Table2[[#This Row],[M4B_h]])</f>
        <v>4</v>
      </c>
    </row>
    <row r="1194" spans="1:20">
      <c r="A1194" s="12">
        <f>IF(Table2[[#This Row],[TT]]&lt;1,"",COUNT($A$2:$A1193)+1)</f>
        <v>942</v>
      </c>
      <c r="B1194" s="12" t="str">
        <f>LOWER(SUBSTITUTE(SUBSTITUTE(SUBSTITUTE(SUBSTITUTE(SUBSTITUTE(SUBSTITUTE(SUBSTITUTE(SUBSTITUTE(Table2[[#This Row],[NAMA BARANG]]," ",""),"""",""),"-",""),"/",""),"(",""),")",""),"&amp;",""),",",""))</f>
        <v>guntingkukupolos602</v>
      </c>
      <c r="C1194" s="18" t="s">
        <v>1110</v>
      </c>
      <c r="D1194" s="19">
        <v>3</v>
      </c>
      <c r="E1194" s="19" t="s">
        <v>117</v>
      </c>
      <c r="F1194" s="80">
        <f>IF(Table2[[#This Row],[M5B]]="",Table2[[#This Row],[M5B_h]],SUM(Table2[[#This Row],[M5B_h]],Table2[[#This Row],[M5B]]))</f>
        <v>3</v>
      </c>
      <c r="H1194" s="13" t="str">
        <f>IF(Table2[[#This Row],[M1A]]="","",Table2[[#This Row],[M1A]]-Table2[[#This Row],[AWAL]])</f>
        <v/>
      </c>
      <c r="J1194" s="13" t="str">
        <f>IF(Table2[[#This Row],[M2A]]="","",SUM(Table2[[#This Row],[M2A]]-Table2[[#This Row],[M2B_h]]))</f>
        <v/>
      </c>
      <c r="L1194" s="13" t="str">
        <f>IF(Table2[[#This Row],[M3A]]="","",SUM(Table2[[#This Row],[M3A]]-Table2[[#This Row],[M3B_h]]))</f>
        <v/>
      </c>
      <c r="N1194" s="13" t="str">
        <f>IF(Table2[[#This Row],[M4A]]="","",SUM(Table2[[#This Row],[M4A]]-Table2[[#This Row],[M4B_h]]))</f>
        <v/>
      </c>
      <c r="O1194" s="15"/>
      <c r="P1194" s="15" t="str">
        <f>IF(Table2[[#This Row],[M5A]]="","",SUM(Table2[[#This Row],[M5A]]-Table2[[#This Row],[M5B_h]]))</f>
        <v/>
      </c>
      <c r="Q1194" s="15">
        <f>SUM(Table2[[#This Row],[AWAL]],Table2[[#This Row],[M1B]])</f>
        <v>3</v>
      </c>
      <c r="R1194" s="15">
        <f>SUM(Table2[[#This Row],[M2B]],Table2[[#This Row],[M2B_h]])</f>
        <v>3</v>
      </c>
      <c r="S1194" s="15">
        <f>SUM(Table2[[#This Row],[M3B]],Table2[[#This Row],[M3B_h]])</f>
        <v>3</v>
      </c>
      <c r="T1194" s="15">
        <f>SUM(Table2[[#This Row],[M4B]],Table2[[#This Row],[M4B_h]])</f>
        <v>3</v>
      </c>
    </row>
    <row r="1195" spans="1:20">
      <c r="A1195" s="12">
        <f>IF(Table2[[#This Row],[TT]]&lt;1,"",COUNT($A$2:$A1194)+1)</f>
        <v>943</v>
      </c>
      <c r="B1195" s="12" t="str">
        <f>LOWER(SUBSTITUTE(SUBSTITUTE(SUBSTITUTE(SUBSTITUTE(SUBSTITUTE(SUBSTITUTE(SUBSTITUTE(SUBSTITUTE(Table2[[#This Row],[NAMA BARANG]]," ",""),"""",""),"-",""),"/",""),"(",""),")",""),"&amp;",""),",",""))</f>
        <v>guntingkukuvanartf1</v>
      </c>
      <c r="C1195" s="18" t="s">
        <v>1111</v>
      </c>
      <c r="D1195" s="19">
        <v>16</v>
      </c>
      <c r="E1195" s="19" t="s">
        <v>117</v>
      </c>
      <c r="F1195" s="80">
        <f>IF(Table2[[#This Row],[M5B]]="",Table2[[#This Row],[M5B_h]],SUM(Table2[[#This Row],[M5B_h]],Table2[[#This Row],[M5B]]))</f>
        <v>16</v>
      </c>
      <c r="H1195" s="13" t="str">
        <f>IF(Table2[[#This Row],[M1A]]="","",Table2[[#This Row],[M1A]]-Table2[[#This Row],[AWAL]])</f>
        <v/>
      </c>
      <c r="J1195" s="13" t="str">
        <f>IF(Table2[[#This Row],[M2A]]="","",SUM(Table2[[#This Row],[M2A]]-Table2[[#This Row],[M2B_h]]))</f>
        <v/>
      </c>
      <c r="L1195" s="13" t="str">
        <f>IF(Table2[[#This Row],[M3A]]="","",SUM(Table2[[#This Row],[M3A]]-Table2[[#This Row],[M3B_h]]))</f>
        <v/>
      </c>
      <c r="N1195" s="13" t="str">
        <f>IF(Table2[[#This Row],[M4A]]="","",SUM(Table2[[#This Row],[M4A]]-Table2[[#This Row],[M4B_h]]))</f>
        <v/>
      </c>
      <c r="O1195" s="15"/>
      <c r="P1195" s="15" t="str">
        <f>IF(Table2[[#This Row],[M5A]]="","",SUM(Table2[[#This Row],[M5A]]-Table2[[#This Row],[M5B_h]]))</f>
        <v/>
      </c>
      <c r="Q1195" s="15">
        <f>SUM(Table2[[#This Row],[AWAL]],Table2[[#This Row],[M1B]])</f>
        <v>16</v>
      </c>
      <c r="R1195" s="15">
        <f>SUM(Table2[[#This Row],[M2B]],Table2[[#This Row],[M2B_h]])</f>
        <v>16</v>
      </c>
      <c r="S1195" s="15">
        <f>SUM(Table2[[#This Row],[M3B]],Table2[[#This Row],[M3B_h]])</f>
        <v>16</v>
      </c>
      <c r="T1195" s="15">
        <f>SUM(Table2[[#This Row],[M4B]],Table2[[#This Row],[M4B_h]])</f>
        <v>16</v>
      </c>
    </row>
    <row r="1196" spans="1:20">
      <c r="A1196" s="12">
        <f>IF(Table2[[#This Row],[TT]]&lt;1,"",COUNT($A$2:$A1195)+1)</f>
        <v>944</v>
      </c>
      <c r="B1196" s="12" t="str">
        <f>LOWER(SUBSTITUTE(SUBSTITUTE(SUBSTITUTE(SUBSTITUTE(SUBSTITUTE(SUBSTITUTE(SUBSTITUTE(SUBSTITUTE(Table2[[#This Row],[NAMA BARANG]]," ",""),"""",""),"-",""),"/",""),"(",""),")",""),"&amp;",""),",",""))</f>
        <v>guntingkukuvanartf2</v>
      </c>
      <c r="C1196" s="18" t="s">
        <v>1112</v>
      </c>
      <c r="D1196" s="19">
        <v>15</v>
      </c>
      <c r="E1196" s="19" t="s">
        <v>117</v>
      </c>
      <c r="F1196" s="80">
        <f>IF(Table2[[#This Row],[M5B]]="",Table2[[#This Row],[M5B_h]],SUM(Table2[[#This Row],[M5B_h]],Table2[[#This Row],[M5B]]))</f>
        <v>15</v>
      </c>
      <c r="H1196" s="13" t="str">
        <f>IF(Table2[[#This Row],[M1A]]="","",Table2[[#This Row],[M1A]]-Table2[[#This Row],[AWAL]])</f>
        <v/>
      </c>
      <c r="J1196" s="13" t="str">
        <f>IF(Table2[[#This Row],[M2A]]="","",SUM(Table2[[#This Row],[M2A]]-Table2[[#This Row],[M2B_h]]))</f>
        <v/>
      </c>
      <c r="L1196" s="13" t="str">
        <f>IF(Table2[[#This Row],[M3A]]="","",SUM(Table2[[#This Row],[M3A]]-Table2[[#This Row],[M3B_h]]))</f>
        <v/>
      </c>
      <c r="N1196" s="13" t="str">
        <f>IF(Table2[[#This Row],[M4A]]="","",SUM(Table2[[#This Row],[M4A]]-Table2[[#This Row],[M4B_h]]))</f>
        <v/>
      </c>
      <c r="O1196" s="15"/>
      <c r="P1196" s="15" t="str">
        <f>IF(Table2[[#This Row],[M5A]]="","",SUM(Table2[[#This Row],[M5A]]-Table2[[#This Row],[M5B_h]]))</f>
        <v/>
      </c>
      <c r="Q1196" s="15">
        <f>SUM(Table2[[#This Row],[AWAL]],Table2[[#This Row],[M1B]])</f>
        <v>15</v>
      </c>
      <c r="R1196" s="15">
        <f>SUM(Table2[[#This Row],[M2B]],Table2[[#This Row],[M2B_h]])</f>
        <v>15</v>
      </c>
      <c r="S1196" s="15">
        <f>SUM(Table2[[#This Row],[M3B]],Table2[[#This Row],[M3B_h]])</f>
        <v>15</v>
      </c>
      <c r="T1196" s="15">
        <f>SUM(Table2[[#This Row],[M4B]],Table2[[#This Row],[M4B_h]])</f>
        <v>15</v>
      </c>
    </row>
    <row r="1197" spans="1:20">
      <c r="A1197" s="12">
        <f>IF(Table2[[#This Row],[TT]]&lt;1,"",COUNT($A$2:$A1196)+1)</f>
        <v>945</v>
      </c>
      <c r="B1197" s="12" t="str">
        <f>LOWER(SUBSTITUTE(SUBSTITUTE(SUBSTITUTE(SUBSTITUTE(SUBSTITUTE(SUBSTITUTE(SUBSTITUTE(SUBSTITUTE(Table2[[#This Row],[NAMA BARANG]]," ",""),"""",""),"-",""),"/",""),"(",""),")",""),"&amp;",""),",",""))</f>
        <v>guntingkukuvanartf3</v>
      </c>
      <c r="C1197" s="18" t="s">
        <v>1113</v>
      </c>
      <c r="D1197" s="19">
        <v>15</v>
      </c>
      <c r="E1197" s="19" t="s">
        <v>117</v>
      </c>
      <c r="F1197" s="80">
        <f>IF(Table2[[#This Row],[M5B]]="",Table2[[#This Row],[M5B_h]],SUM(Table2[[#This Row],[M5B_h]],Table2[[#This Row],[M5B]]))</f>
        <v>15</v>
      </c>
      <c r="H1197" s="13" t="str">
        <f>IF(Table2[[#This Row],[M1A]]="","",Table2[[#This Row],[M1A]]-Table2[[#This Row],[AWAL]])</f>
        <v/>
      </c>
      <c r="J1197" s="13" t="str">
        <f>IF(Table2[[#This Row],[M2A]]="","",SUM(Table2[[#This Row],[M2A]]-Table2[[#This Row],[M2B_h]]))</f>
        <v/>
      </c>
      <c r="L1197" s="13" t="str">
        <f>IF(Table2[[#This Row],[M3A]]="","",SUM(Table2[[#This Row],[M3A]]-Table2[[#This Row],[M3B_h]]))</f>
        <v/>
      </c>
      <c r="N1197" s="13" t="str">
        <f>IF(Table2[[#This Row],[M4A]]="","",SUM(Table2[[#This Row],[M4A]]-Table2[[#This Row],[M4B_h]]))</f>
        <v/>
      </c>
      <c r="O1197" s="15"/>
      <c r="P1197" s="15" t="str">
        <f>IF(Table2[[#This Row],[M5A]]="","",SUM(Table2[[#This Row],[M5A]]-Table2[[#This Row],[M5B_h]]))</f>
        <v/>
      </c>
      <c r="Q1197" s="15">
        <f>SUM(Table2[[#This Row],[AWAL]],Table2[[#This Row],[M1B]])</f>
        <v>15</v>
      </c>
      <c r="R1197" s="15">
        <f>SUM(Table2[[#This Row],[M2B]],Table2[[#This Row],[M2B_h]])</f>
        <v>15</v>
      </c>
      <c r="S1197" s="15">
        <f>SUM(Table2[[#This Row],[M3B]],Table2[[#This Row],[M3B_h]])</f>
        <v>15</v>
      </c>
      <c r="T1197" s="15">
        <f>SUM(Table2[[#This Row],[M4B]],Table2[[#This Row],[M4B_h]])</f>
        <v>15</v>
      </c>
    </row>
    <row r="1198" spans="1:20">
      <c r="A1198" s="12">
        <f>IF(Table2[[#This Row],[TT]]&lt;1,"",COUNT($A$2:$A1197)+1)</f>
        <v>946</v>
      </c>
      <c r="B1198" s="12" t="str">
        <f>LOWER(SUBSTITUTE(SUBSTITUTE(SUBSTITUTE(SUBSTITUTE(SUBSTITUTE(SUBSTITUTE(SUBSTITUTE(SUBSTITUTE(Table2[[#This Row],[NAMA BARANG]]," ",""),"""",""),"-",""),"/",""),"(",""),")",""),"&amp;",""),",",""))</f>
        <v>guntingkukuvanartf4</v>
      </c>
      <c r="C1198" s="18" t="s">
        <v>1114</v>
      </c>
      <c r="D1198" s="19">
        <v>14</v>
      </c>
      <c r="E1198" s="19" t="s">
        <v>117</v>
      </c>
      <c r="F1198" s="80">
        <f>IF(Table2[[#This Row],[M5B]]="",Table2[[#This Row],[M5B_h]],SUM(Table2[[#This Row],[M5B_h]],Table2[[#This Row],[M5B]]))</f>
        <v>14</v>
      </c>
      <c r="H1198" s="13" t="str">
        <f>IF(Table2[[#This Row],[M1A]]="","",Table2[[#This Row],[M1A]]-Table2[[#This Row],[AWAL]])</f>
        <v/>
      </c>
      <c r="J1198" s="13" t="str">
        <f>IF(Table2[[#This Row],[M2A]]="","",SUM(Table2[[#This Row],[M2A]]-Table2[[#This Row],[M2B_h]]))</f>
        <v/>
      </c>
      <c r="L1198" s="13" t="str">
        <f>IF(Table2[[#This Row],[M3A]]="","",SUM(Table2[[#This Row],[M3A]]-Table2[[#This Row],[M3B_h]]))</f>
        <v/>
      </c>
      <c r="N1198" s="13" t="str">
        <f>IF(Table2[[#This Row],[M4A]]="","",SUM(Table2[[#This Row],[M4A]]-Table2[[#This Row],[M4B_h]]))</f>
        <v/>
      </c>
      <c r="O1198" s="15"/>
      <c r="P1198" s="15" t="str">
        <f>IF(Table2[[#This Row],[M5A]]="","",SUM(Table2[[#This Row],[M5A]]-Table2[[#This Row],[M5B_h]]))</f>
        <v/>
      </c>
      <c r="Q1198" s="15">
        <f>SUM(Table2[[#This Row],[AWAL]],Table2[[#This Row],[M1B]])</f>
        <v>14</v>
      </c>
      <c r="R1198" s="15">
        <f>SUM(Table2[[#This Row],[M2B]],Table2[[#This Row],[M2B_h]])</f>
        <v>14</v>
      </c>
      <c r="S1198" s="15">
        <f>SUM(Table2[[#This Row],[M3B]],Table2[[#This Row],[M3B_h]])</f>
        <v>14</v>
      </c>
      <c r="T1198" s="15">
        <f>SUM(Table2[[#This Row],[M4B]],Table2[[#This Row],[M4B_h]])</f>
        <v>14</v>
      </c>
    </row>
    <row r="1199" spans="1:20">
      <c r="A1199" s="12">
        <f>IF(Table2[[#This Row],[TT]]&lt;1,"",COUNT($A$2:$A1198)+1)</f>
        <v>947</v>
      </c>
      <c r="B1199" s="12" t="str">
        <f>LOWER(SUBSTITUTE(SUBSTITUTE(SUBSTITUTE(SUBSTITUTE(SUBSTITUTE(SUBSTITUTE(SUBSTITUTE(SUBSTITUTE(Table2[[#This Row],[NAMA BARANG]]," ",""),"""",""),"-",""),"/",""),"(",""),")",""),"&amp;",""),",",""))</f>
        <v>guntingkukuvancogk6053gk6071</v>
      </c>
      <c r="C1199" s="18" t="s">
        <v>1115</v>
      </c>
      <c r="D1199" s="19">
        <v>5</v>
      </c>
      <c r="E1199" s="19" t="s">
        <v>132</v>
      </c>
      <c r="F1199" s="80">
        <f>IF(Table2[[#This Row],[M5B]]="",Table2[[#This Row],[M5B_h]],SUM(Table2[[#This Row],[M5B_h]],Table2[[#This Row],[M5B]]))</f>
        <v>5</v>
      </c>
      <c r="H1199" s="13" t="str">
        <f>IF(Table2[[#This Row],[M1A]]="","",Table2[[#This Row],[M1A]]-Table2[[#This Row],[AWAL]])</f>
        <v/>
      </c>
      <c r="J1199" s="13" t="str">
        <f>IF(Table2[[#This Row],[M2A]]="","",SUM(Table2[[#This Row],[M2A]]-Table2[[#This Row],[M2B_h]]))</f>
        <v/>
      </c>
      <c r="L1199" s="13" t="str">
        <f>IF(Table2[[#This Row],[M3A]]="","",SUM(Table2[[#This Row],[M3A]]-Table2[[#This Row],[M3B_h]]))</f>
        <v/>
      </c>
      <c r="N1199" s="13" t="str">
        <f>IF(Table2[[#This Row],[M4A]]="","",SUM(Table2[[#This Row],[M4A]]-Table2[[#This Row],[M4B_h]]))</f>
        <v/>
      </c>
      <c r="O1199" s="15"/>
      <c r="P1199" s="15" t="str">
        <f>IF(Table2[[#This Row],[M5A]]="","",SUM(Table2[[#This Row],[M5A]]-Table2[[#This Row],[M5B_h]]))</f>
        <v/>
      </c>
      <c r="Q1199" s="15">
        <f>SUM(Table2[[#This Row],[AWAL]],Table2[[#This Row],[M1B]])</f>
        <v>5</v>
      </c>
      <c r="R1199" s="15">
        <f>SUM(Table2[[#This Row],[M2B]],Table2[[#This Row],[M2B_h]])</f>
        <v>5</v>
      </c>
      <c r="S1199" s="15">
        <f>SUM(Table2[[#This Row],[M3B]],Table2[[#This Row],[M3B_h]])</f>
        <v>5</v>
      </c>
      <c r="T1199" s="15">
        <f>SUM(Table2[[#This Row],[M4B]],Table2[[#This Row],[M4B_h]])</f>
        <v>5</v>
      </c>
    </row>
    <row r="1200" spans="1:20">
      <c r="A1200" s="12">
        <f>IF(Table2[[#This Row],[TT]]&lt;1,"",COUNT($A$2:$A1199)+1)</f>
        <v>948</v>
      </c>
      <c r="B1200" s="12" t="str">
        <f>LOWER(SUBSTITUTE(SUBSTITUTE(SUBSTITUTE(SUBSTITUTE(SUBSTITUTE(SUBSTITUTE(SUBSTITUTE(SUBSTITUTE(Table2[[#This Row],[NAMA BARANG]]," ",""),"""",""),"-",""),"/",""),"(",""),")",""),"&amp;",""),",",""))</f>
        <v>guntinglipatbesarl</v>
      </c>
      <c r="C1200" s="18" t="s">
        <v>1116</v>
      </c>
      <c r="D1200" s="19">
        <v>2</v>
      </c>
      <c r="E1200" s="19" t="s">
        <v>132</v>
      </c>
      <c r="F1200" s="80">
        <f>IF(Table2[[#This Row],[M5B]]="",Table2[[#This Row],[M5B_h]],SUM(Table2[[#This Row],[M5B_h]],Table2[[#This Row],[M5B]]))</f>
        <v>2</v>
      </c>
      <c r="H1200" s="13" t="str">
        <f>IF(Table2[[#This Row],[M1A]]="","",Table2[[#This Row],[M1A]]-Table2[[#This Row],[AWAL]])</f>
        <v/>
      </c>
      <c r="J1200" s="13" t="str">
        <f>IF(Table2[[#This Row],[M2A]]="","",SUM(Table2[[#This Row],[M2A]]-Table2[[#This Row],[M2B_h]]))</f>
        <v/>
      </c>
      <c r="L1200" s="13" t="str">
        <f>IF(Table2[[#This Row],[M3A]]="","",SUM(Table2[[#This Row],[M3A]]-Table2[[#This Row],[M3B_h]]))</f>
        <v/>
      </c>
      <c r="N1200" s="13" t="str">
        <f>IF(Table2[[#This Row],[M4A]]="","",SUM(Table2[[#This Row],[M4A]]-Table2[[#This Row],[M4B_h]]))</f>
        <v/>
      </c>
      <c r="O1200" s="15"/>
      <c r="P1200" s="15" t="str">
        <f>IF(Table2[[#This Row],[M5A]]="","",SUM(Table2[[#This Row],[M5A]]-Table2[[#This Row],[M5B_h]]))</f>
        <v/>
      </c>
      <c r="Q1200" s="15">
        <f>SUM(Table2[[#This Row],[AWAL]],Table2[[#This Row],[M1B]])</f>
        <v>2</v>
      </c>
      <c r="R1200" s="15">
        <f>SUM(Table2[[#This Row],[M2B]],Table2[[#This Row],[M2B_h]])</f>
        <v>2</v>
      </c>
      <c r="S1200" s="15">
        <f>SUM(Table2[[#This Row],[M3B]],Table2[[#This Row],[M3B_h]])</f>
        <v>2</v>
      </c>
      <c r="T1200" s="15">
        <f>SUM(Table2[[#This Row],[M4B]],Table2[[#This Row],[M4B_h]])</f>
        <v>2</v>
      </c>
    </row>
    <row r="1201" spans="1:20">
      <c r="A1201" s="12">
        <f>IF(Table2[[#This Row],[TT]]&lt;1,"",COUNT($A$2:$A1200)+1)</f>
        <v>949</v>
      </c>
      <c r="B1201" s="12" t="str">
        <f>LOWER(SUBSTITUTE(SUBSTITUTE(SUBSTITUTE(SUBSTITUTE(SUBSTITUTE(SUBSTITUTE(SUBSTITUTE(SUBSTITUTE(Table2[[#This Row],[NAMA BARANG]]," ",""),"""",""),"-",""),"/",""),"(",""),")",""),"&amp;",""),",",""))</f>
        <v>guntinglipathts</v>
      </c>
      <c r="C1201" s="18" t="s">
        <v>1117</v>
      </c>
      <c r="D1201" s="19">
        <v>7</v>
      </c>
      <c r="E1201" s="19" t="s">
        <v>117</v>
      </c>
      <c r="F1201" s="80">
        <f>IF(Table2[[#This Row],[M5B]]="",Table2[[#This Row],[M5B_h]],SUM(Table2[[#This Row],[M5B_h]],Table2[[#This Row],[M5B]]))</f>
        <v>6</v>
      </c>
      <c r="G1201" s="13">
        <v>6</v>
      </c>
      <c r="H1201" s="13">
        <f>IF(Table2[[#This Row],[M1A]]="","",Table2[[#This Row],[M1A]]-Table2[[#This Row],[AWAL]])</f>
        <v>-1</v>
      </c>
      <c r="J1201" s="13" t="str">
        <f>IF(Table2[[#This Row],[M2A]]="","",SUM(Table2[[#This Row],[M2A]]-Table2[[#This Row],[M2B_h]]))</f>
        <v/>
      </c>
      <c r="L1201" s="13" t="str">
        <f>IF(Table2[[#This Row],[M3A]]="","",SUM(Table2[[#This Row],[M3A]]-Table2[[#This Row],[M3B_h]]))</f>
        <v/>
      </c>
      <c r="N1201" s="13" t="str">
        <f>IF(Table2[[#This Row],[M4A]]="","",SUM(Table2[[#This Row],[M4A]]-Table2[[#This Row],[M4B_h]]))</f>
        <v/>
      </c>
      <c r="O1201" s="15"/>
      <c r="P1201" s="15" t="str">
        <f>IF(Table2[[#This Row],[M5A]]="","",SUM(Table2[[#This Row],[M5A]]-Table2[[#This Row],[M5B_h]]))</f>
        <v/>
      </c>
      <c r="Q1201" s="15">
        <f>SUM(Table2[[#This Row],[AWAL]],Table2[[#This Row],[M1B]])</f>
        <v>6</v>
      </c>
      <c r="R1201" s="15">
        <f>SUM(Table2[[#This Row],[M2B]],Table2[[#This Row],[M2B_h]])</f>
        <v>6</v>
      </c>
      <c r="S1201" s="15">
        <f>SUM(Table2[[#This Row],[M3B]],Table2[[#This Row],[M3B_h]])</f>
        <v>6</v>
      </c>
      <c r="T1201" s="15">
        <f>SUM(Table2[[#This Row],[M4B]],Table2[[#This Row],[M4B_h]])</f>
        <v>6</v>
      </c>
    </row>
    <row r="1202" spans="1:20">
      <c r="A1202" s="12">
        <f>IF(Table2[[#This Row],[TT]]&lt;1,"",COUNT($A$2:$A1201)+1)</f>
        <v>950</v>
      </c>
      <c r="B1202" s="12" t="str">
        <f>LOWER(SUBSTITUTE(SUBSTITUTE(SUBSTITUTE(SUBSTITUTE(SUBSTITUTE(SUBSTITUTE(SUBSTITUTE(SUBSTITUTE(Table2[[#This Row],[NAMA BARANG]]," ",""),"""",""),"-",""),"/",""),"(",""),")",""),"&amp;",""),",",""))</f>
        <v>guntinglipatm</v>
      </c>
      <c r="C1202" s="18" t="s">
        <v>1118</v>
      </c>
      <c r="D1202" s="19">
        <v>2</v>
      </c>
      <c r="E1202" s="19" t="s">
        <v>117</v>
      </c>
      <c r="F1202" s="80">
        <f>IF(Table2[[#This Row],[M5B]]="",Table2[[#This Row],[M5B_h]],SUM(Table2[[#This Row],[M5B_h]],Table2[[#This Row],[M5B]]))</f>
        <v>1</v>
      </c>
      <c r="G1202" s="13">
        <v>1</v>
      </c>
      <c r="H1202" s="13">
        <f>IF(Table2[[#This Row],[M1A]]="","",Table2[[#This Row],[M1A]]-Table2[[#This Row],[AWAL]])</f>
        <v>-1</v>
      </c>
      <c r="J1202" s="13" t="str">
        <f>IF(Table2[[#This Row],[M2A]]="","",SUM(Table2[[#This Row],[M2A]]-Table2[[#This Row],[M2B_h]]))</f>
        <v/>
      </c>
      <c r="L1202" s="13" t="str">
        <f>IF(Table2[[#This Row],[M3A]]="","",SUM(Table2[[#This Row],[M3A]]-Table2[[#This Row],[M3B_h]]))</f>
        <v/>
      </c>
      <c r="N1202" s="13" t="str">
        <f>IF(Table2[[#This Row],[M4A]]="","",SUM(Table2[[#This Row],[M4A]]-Table2[[#This Row],[M4B_h]]))</f>
        <v/>
      </c>
      <c r="O1202" s="15"/>
      <c r="P1202" s="15" t="str">
        <f>IF(Table2[[#This Row],[M5A]]="","",SUM(Table2[[#This Row],[M5A]]-Table2[[#This Row],[M5B_h]]))</f>
        <v/>
      </c>
      <c r="Q1202" s="15">
        <f>SUM(Table2[[#This Row],[AWAL]],Table2[[#This Row],[M1B]])</f>
        <v>1</v>
      </c>
      <c r="R1202" s="15">
        <f>SUM(Table2[[#This Row],[M2B]],Table2[[#This Row],[M2B_h]])</f>
        <v>1</v>
      </c>
      <c r="S1202" s="15">
        <f>SUM(Table2[[#This Row],[M3B]],Table2[[#This Row],[M3B_h]])</f>
        <v>1</v>
      </c>
      <c r="T1202" s="15">
        <f>SUM(Table2[[#This Row],[M4B]],Table2[[#This Row],[M4B_h]])</f>
        <v>1</v>
      </c>
    </row>
    <row r="1203" spans="1:20">
      <c r="A1203" s="12">
        <f>IF(Table2[[#This Row],[TT]]&lt;1,"",COUNT($A$2:$A1202)+1)</f>
        <v>951</v>
      </c>
      <c r="B1203" s="12" t="str">
        <f>LOWER(SUBSTITUTE(SUBSTITUTE(SUBSTITUTE(SUBSTITUTE(SUBSTITUTE(SUBSTITUTE(SUBSTITUTE(SUBSTITUTE(Table2[[#This Row],[NAMA BARANG]]," ",""),"""",""),"-",""),"/",""),"(",""),")",""),"&amp;",""),",",""))</f>
        <v>guntingprimass01</v>
      </c>
      <c r="C1203" s="18" t="s">
        <v>1119</v>
      </c>
      <c r="D1203" s="19">
        <v>3</v>
      </c>
      <c r="E1203" s="19" t="s">
        <v>83</v>
      </c>
      <c r="F1203" s="80">
        <f>IF(Table2[[#This Row],[M5B]]="",Table2[[#This Row],[M5B_h]],SUM(Table2[[#This Row],[M5B_h]],Table2[[#This Row],[M5B]]))</f>
        <v>3</v>
      </c>
      <c r="H1203" s="13" t="str">
        <f>IF(Table2[[#This Row],[M1A]]="","",Table2[[#This Row],[M1A]]-Table2[[#This Row],[AWAL]])</f>
        <v/>
      </c>
      <c r="J1203" s="13" t="str">
        <f>IF(Table2[[#This Row],[M2A]]="","",SUM(Table2[[#This Row],[M2A]]-Table2[[#This Row],[M2B_h]]))</f>
        <v/>
      </c>
      <c r="L1203" s="13" t="str">
        <f>IF(Table2[[#This Row],[M3A]]="","",SUM(Table2[[#This Row],[M3A]]-Table2[[#This Row],[M3B_h]]))</f>
        <v/>
      </c>
      <c r="N1203" s="13" t="str">
        <f>IF(Table2[[#This Row],[M4A]]="","",SUM(Table2[[#This Row],[M4A]]-Table2[[#This Row],[M4B_h]]))</f>
        <v/>
      </c>
      <c r="O1203" s="15"/>
      <c r="P1203" s="15" t="str">
        <f>IF(Table2[[#This Row],[M5A]]="","",SUM(Table2[[#This Row],[M5A]]-Table2[[#This Row],[M5B_h]]))</f>
        <v/>
      </c>
      <c r="Q1203" s="15">
        <f>SUM(Table2[[#This Row],[AWAL]],Table2[[#This Row],[M1B]])</f>
        <v>3</v>
      </c>
      <c r="R1203" s="15">
        <f>SUM(Table2[[#This Row],[M2B]],Table2[[#This Row],[M2B_h]])</f>
        <v>3</v>
      </c>
      <c r="S1203" s="15">
        <f>SUM(Table2[[#This Row],[M3B]],Table2[[#This Row],[M3B_h]])</f>
        <v>3</v>
      </c>
      <c r="T1203" s="15">
        <f>SUM(Table2[[#This Row],[M4B]],Table2[[#This Row],[M4B_h]])</f>
        <v>3</v>
      </c>
    </row>
    <row r="1204" spans="1:20">
      <c r="A1204" s="12">
        <f>IF(Table2[[#This Row],[TT]]&lt;1,"",COUNT($A$2:$A1203)+1)</f>
        <v>952</v>
      </c>
      <c r="B1204" s="12" t="str">
        <f>LOWER(SUBSTITUTE(SUBSTITUTE(SUBSTITUTE(SUBSTITUTE(SUBSTITUTE(SUBSTITUTE(SUBSTITUTE(SUBSTITUTE(Table2[[#This Row],[NAMA BARANG]]," ",""),"""",""),"-",""),"/",""),"(",""),")",""),"&amp;",""),",",""))</f>
        <v>guntingrambutt826</v>
      </c>
      <c r="C1204" s="18" t="s">
        <v>1120</v>
      </c>
      <c r="D1204" s="19">
        <v>6</v>
      </c>
      <c r="E1204" s="19" t="s">
        <v>192</v>
      </c>
      <c r="F1204" s="80">
        <f>IF(Table2[[#This Row],[M5B]]="",Table2[[#This Row],[M5B_h]],SUM(Table2[[#This Row],[M5B_h]],Table2[[#This Row],[M5B]]))</f>
        <v>6</v>
      </c>
      <c r="H1204" s="13" t="str">
        <f>IF(Table2[[#This Row],[M1A]]="","",Table2[[#This Row],[M1A]]-Table2[[#This Row],[AWAL]])</f>
        <v/>
      </c>
      <c r="J1204" s="13" t="str">
        <f>IF(Table2[[#This Row],[M2A]]="","",SUM(Table2[[#This Row],[M2A]]-Table2[[#This Row],[M2B_h]]))</f>
        <v/>
      </c>
      <c r="L1204" s="13" t="str">
        <f>IF(Table2[[#This Row],[M3A]]="","",SUM(Table2[[#This Row],[M3A]]-Table2[[#This Row],[M3B_h]]))</f>
        <v/>
      </c>
      <c r="N1204" s="13" t="str">
        <f>IF(Table2[[#This Row],[M4A]]="","",SUM(Table2[[#This Row],[M4A]]-Table2[[#This Row],[M4B_h]]))</f>
        <v/>
      </c>
      <c r="O1204" s="15"/>
      <c r="P1204" s="15" t="str">
        <f>IF(Table2[[#This Row],[M5A]]="","",SUM(Table2[[#This Row],[M5A]]-Table2[[#This Row],[M5B_h]]))</f>
        <v/>
      </c>
      <c r="Q1204" s="15">
        <f>SUM(Table2[[#This Row],[AWAL]],Table2[[#This Row],[M1B]])</f>
        <v>6</v>
      </c>
      <c r="R1204" s="15">
        <f>SUM(Table2[[#This Row],[M2B]],Table2[[#This Row],[M2B_h]])</f>
        <v>6</v>
      </c>
      <c r="S1204" s="15">
        <f>SUM(Table2[[#This Row],[M3B]],Table2[[#This Row],[M3B_h]])</f>
        <v>6</v>
      </c>
      <c r="T1204" s="15">
        <f>SUM(Table2[[#This Row],[M4B]],Table2[[#This Row],[M4B_h]])</f>
        <v>6</v>
      </c>
    </row>
    <row r="1205" spans="1:20">
      <c r="A1205" s="12">
        <f>IF(Table2[[#This Row],[TT]]&lt;1,"",COUNT($A$2:$A1204)+1)</f>
        <v>953</v>
      </c>
      <c r="B1205" s="12" t="str">
        <f>LOWER(SUBSTITUTE(SUBSTITUTE(SUBSTITUTE(SUBSTITUTE(SUBSTITUTE(SUBSTITUTE(SUBSTITUTE(SUBSTITUTE(Table2[[#This Row],[NAMA BARANG]]," ",""),"""",""),"-",""),"/",""),"(",""),")",""),"&amp;",""),",",""))</f>
        <v>guntingrambuttg690</v>
      </c>
      <c r="C1205" s="18" t="s">
        <v>1121</v>
      </c>
      <c r="D1205" s="19">
        <v>1</v>
      </c>
      <c r="E1205" s="19" t="s">
        <v>192</v>
      </c>
      <c r="F1205" s="80">
        <f>IF(Table2[[#This Row],[M5B]]="",Table2[[#This Row],[M5B_h]],SUM(Table2[[#This Row],[M5B_h]],Table2[[#This Row],[M5B]]))</f>
        <v>1</v>
      </c>
      <c r="H1205" s="13" t="str">
        <f>IF(Table2[[#This Row],[M1A]]="","",Table2[[#This Row],[M1A]]-Table2[[#This Row],[AWAL]])</f>
        <v/>
      </c>
      <c r="J1205" s="13" t="str">
        <f>IF(Table2[[#This Row],[M2A]]="","",SUM(Table2[[#This Row],[M2A]]-Table2[[#This Row],[M2B_h]]))</f>
        <v/>
      </c>
      <c r="L1205" s="13" t="str">
        <f>IF(Table2[[#This Row],[M3A]]="","",SUM(Table2[[#This Row],[M3A]]-Table2[[#This Row],[M3B_h]]))</f>
        <v/>
      </c>
      <c r="N1205" s="13" t="str">
        <f>IF(Table2[[#This Row],[M4A]]="","",SUM(Table2[[#This Row],[M4A]]-Table2[[#This Row],[M4B_h]]))</f>
        <v/>
      </c>
      <c r="O1205" s="15"/>
      <c r="P1205" s="15" t="str">
        <f>IF(Table2[[#This Row],[M5A]]="","",SUM(Table2[[#This Row],[M5A]]-Table2[[#This Row],[M5B_h]]))</f>
        <v/>
      </c>
      <c r="Q1205" s="15">
        <f>SUM(Table2[[#This Row],[AWAL]],Table2[[#This Row],[M1B]])</f>
        <v>1</v>
      </c>
      <c r="R1205" s="15">
        <f>SUM(Table2[[#This Row],[M2B]],Table2[[#This Row],[M2B_h]])</f>
        <v>1</v>
      </c>
      <c r="S1205" s="15">
        <f>SUM(Table2[[#This Row],[M3B]],Table2[[#This Row],[M3B_h]])</f>
        <v>1</v>
      </c>
      <c r="T1205" s="15">
        <f>SUM(Table2[[#This Row],[M4B]],Table2[[#This Row],[M4B_h]])</f>
        <v>1</v>
      </c>
    </row>
    <row r="1206" spans="1:20">
      <c r="A1206" s="12">
        <f>IF(Table2[[#This Row],[TT]]&lt;1,"",COUNT($A$2:$A1205)+1)</f>
        <v>954</v>
      </c>
      <c r="B1206" s="12" t="str">
        <f>LOWER(SUBSTITUTE(SUBSTITUTE(SUBSTITUTE(SUBSTITUTE(SUBSTITUTE(SUBSTITUTE(SUBSTITUTE(SUBSTITUTE(Table2[[#This Row],[NAMA BARANG]]," ",""),"""",""),"-",""),"/",""),"(",""),")",""),"&amp;",""),",",""))</f>
        <v>guntingsc165</v>
      </c>
      <c r="C1206" s="25" t="s">
        <v>1122</v>
      </c>
      <c r="D1206" s="26">
        <v>6</v>
      </c>
      <c r="E1206" s="26" t="s">
        <v>43</v>
      </c>
      <c r="F1206" s="80">
        <f>IF(Table2[[#This Row],[M5B]]="",Table2[[#This Row],[M5B_h]],SUM(Table2[[#This Row],[M5B_h]],Table2[[#This Row],[M5B]]))</f>
        <v>6</v>
      </c>
      <c r="H1206" s="13" t="str">
        <f>IF(Table2[[#This Row],[M1A]]="","",Table2[[#This Row],[M1A]]-Table2[[#This Row],[AWAL]])</f>
        <v/>
      </c>
      <c r="J1206" s="13" t="str">
        <f>IF(Table2[[#This Row],[M2A]]="","",SUM(Table2[[#This Row],[M2A]]-Table2[[#This Row],[M2B_h]]))</f>
        <v/>
      </c>
      <c r="L1206" s="13" t="str">
        <f>IF(Table2[[#This Row],[M3A]]="","",SUM(Table2[[#This Row],[M3A]]-Table2[[#This Row],[M3B_h]]))</f>
        <v/>
      </c>
      <c r="N1206" s="13" t="str">
        <f>IF(Table2[[#This Row],[M4A]]="","",SUM(Table2[[#This Row],[M4A]]-Table2[[#This Row],[M4B_h]]))</f>
        <v/>
      </c>
      <c r="O1206" s="15"/>
      <c r="P1206" s="15" t="str">
        <f>IF(Table2[[#This Row],[M5A]]="","",SUM(Table2[[#This Row],[M5A]]-Table2[[#This Row],[M5B_h]]))</f>
        <v/>
      </c>
      <c r="Q1206" s="15">
        <f>SUM(Table2[[#This Row],[AWAL]],Table2[[#This Row],[M1B]])</f>
        <v>6</v>
      </c>
      <c r="R1206" s="15">
        <f>SUM(Table2[[#This Row],[M2B]],Table2[[#This Row],[M2B_h]])</f>
        <v>6</v>
      </c>
      <c r="S1206" s="15">
        <f>SUM(Table2[[#This Row],[M3B]],Table2[[#This Row],[M3B_h]])</f>
        <v>6</v>
      </c>
      <c r="T1206" s="15">
        <f>SUM(Table2[[#This Row],[M4B]],Table2[[#This Row],[M4B_h]])</f>
        <v>6</v>
      </c>
    </row>
    <row r="1207" spans="1:20">
      <c r="A1207" s="12">
        <f>IF(Table2[[#This Row],[TT]]&lt;1,"",COUNT($A$2:$A1206)+1)</f>
        <v>955</v>
      </c>
      <c r="B1207" s="12" t="str">
        <f>LOWER(SUBSTITUTE(SUBSTITUTE(SUBSTITUTE(SUBSTITUTE(SUBSTITUTE(SUBSTITUTE(SUBSTITUTE(SUBSTITUTE(Table2[[#This Row],[NAMA BARANG]]," ",""),"""",""),"-",""),"/",""),"(",""),")",""),"&amp;",""),",",""))</f>
        <v>guntingsetsc826</v>
      </c>
      <c r="C1207" s="18" t="s">
        <v>1123</v>
      </c>
      <c r="D1207" s="19">
        <v>5</v>
      </c>
      <c r="E1207" s="19" t="s">
        <v>1124</v>
      </c>
      <c r="F1207" s="80">
        <f>IF(Table2[[#This Row],[M5B]]="",Table2[[#This Row],[M5B_h]],SUM(Table2[[#This Row],[M5B_h]],Table2[[#This Row],[M5B]]))</f>
        <v>5</v>
      </c>
      <c r="H1207" s="13" t="str">
        <f>IF(Table2[[#This Row],[M1A]]="","",Table2[[#This Row],[M1A]]-Table2[[#This Row],[AWAL]])</f>
        <v/>
      </c>
      <c r="J1207" s="13" t="str">
        <f>IF(Table2[[#This Row],[M2A]]="","",SUM(Table2[[#This Row],[M2A]]-Table2[[#This Row],[M2B_h]]))</f>
        <v/>
      </c>
      <c r="L1207" s="13" t="str">
        <f>IF(Table2[[#This Row],[M3A]]="","",SUM(Table2[[#This Row],[M3A]]-Table2[[#This Row],[M3B_h]]))</f>
        <v/>
      </c>
      <c r="N1207" s="13" t="str">
        <f>IF(Table2[[#This Row],[M4A]]="","",SUM(Table2[[#This Row],[M4A]]-Table2[[#This Row],[M4B_h]]))</f>
        <v/>
      </c>
      <c r="O1207" s="15"/>
      <c r="P1207" s="15" t="str">
        <f>IF(Table2[[#This Row],[M5A]]="","",SUM(Table2[[#This Row],[M5A]]-Table2[[#This Row],[M5B_h]]))</f>
        <v/>
      </c>
      <c r="Q1207" s="15">
        <f>SUM(Table2[[#This Row],[AWAL]],Table2[[#This Row],[M1B]])</f>
        <v>5</v>
      </c>
      <c r="R1207" s="15">
        <f>SUM(Table2[[#This Row],[M2B]],Table2[[#This Row],[M2B_h]])</f>
        <v>5</v>
      </c>
      <c r="S1207" s="15">
        <f>SUM(Table2[[#This Row],[M3B]],Table2[[#This Row],[M3B_h]])</f>
        <v>5</v>
      </c>
      <c r="T1207" s="15">
        <f>SUM(Table2[[#This Row],[M4B]],Table2[[#This Row],[M4B_h]])</f>
        <v>5</v>
      </c>
    </row>
    <row r="1208" spans="1:20">
      <c r="A1208" s="12">
        <f>IF(Table2[[#This Row],[TT]]&lt;1,"",COUNT($A$2:$A1207)+1)</f>
        <v>956</v>
      </c>
      <c r="B1208" s="12" t="str">
        <f>LOWER(SUBSTITUTE(SUBSTITUTE(SUBSTITUTE(SUBSTITUTE(SUBSTITUTE(SUBSTITUTE(SUBSTITUTE(SUBSTITUTE(Table2[[#This Row],[NAMA BARANG]]," ",""),"""",""),"-",""),"/",""),"(",""),")",""),"&amp;",""),",",""))</f>
        <v>guntingsh2302plstmini1x52</v>
      </c>
      <c r="C1208" s="18" t="s">
        <v>1125</v>
      </c>
      <c r="D1208" s="19">
        <v>5</v>
      </c>
      <c r="E1208" s="19" t="s">
        <v>1106</v>
      </c>
      <c r="F1208" s="80">
        <f>IF(Table2[[#This Row],[M5B]]="",Table2[[#This Row],[M5B_h]],SUM(Table2[[#This Row],[M5B_h]],Table2[[#This Row],[M5B]]))</f>
        <v>5</v>
      </c>
      <c r="H1208" s="13" t="str">
        <f>IF(Table2[[#This Row],[M1A]]="","",Table2[[#This Row],[M1A]]-Table2[[#This Row],[AWAL]])</f>
        <v/>
      </c>
      <c r="J1208" s="13" t="str">
        <f>IF(Table2[[#This Row],[M2A]]="","",SUM(Table2[[#This Row],[M2A]]-Table2[[#This Row],[M2B_h]]))</f>
        <v/>
      </c>
      <c r="L1208" s="13" t="str">
        <f>IF(Table2[[#This Row],[M3A]]="","",SUM(Table2[[#This Row],[M3A]]-Table2[[#This Row],[M3B_h]]))</f>
        <v/>
      </c>
      <c r="N1208" s="13" t="str">
        <f>IF(Table2[[#This Row],[M4A]]="","",SUM(Table2[[#This Row],[M4A]]-Table2[[#This Row],[M4B_h]]))</f>
        <v/>
      </c>
      <c r="O1208" s="15"/>
      <c r="P1208" s="15" t="str">
        <f>IF(Table2[[#This Row],[M5A]]="","",SUM(Table2[[#This Row],[M5A]]-Table2[[#This Row],[M5B_h]]))</f>
        <v/>
      </c>
      <c r="Q1208" s="15">
        <f>SUM(Table2[[#This Row],[AWAL]],Table2[[#This Row],[M1B]])</f>
        <v>5</v>
      </c>
      <c r="R1208" s="15">
        <f>SUM(Table2[[#This Row],[M2B]],Table2[[#This Row],[M2B_h]])</f>
        <v>5</v>
      </c>
      <c r="S1208" s="15">
        <f>SUM(Table2[[#This Row],[M3B]],Table2[[#This Row],[M3B_h]])</f>
        <v>5</v>
      </c>
      <c r="T1208" s="15">
        <f>SUM(Table2[[#This Row],[M4B]],Table2[[#This Row],[M4B_h]])</f>
        <v>5</v>
      </c>
    </row>
    <row r="1209" spans="1:20">
      <c r="A1209" s="12">
        <f>IF(Table2[[#This Row],[TT]]&lt;1,"",COUNT($A$2:$A1208)+1)</f>
        <v>957</v>
      </c>
      <c r="B1209" s="12" t="str">
        <f>LOWER(SUBSTITUTE(SUBSTITUTE(SUBSTITUTE(SUBSTITUTE(SUBSTITUTE(SUBSTITUTE(SUBSTITUTE(SUBSTITUTE(Table2[[#This Row],[NAMA BARANG]]," ",""),"""",""),"-",""),"/",""),"(",""),")",""),"&amp;",""),",",""))</f>
        <v>guntingsistermflmix</v>
      </c>
      <c r="C1209" s="18" t="s">
        <v>1126</v>
      </c>
      <c r="D1209" s="19">
        <v>5</v>
      </c>
      <c r="E1209" s="19" t="s">
        <v>43</v>
      </c>
      <c r="F1209" s="80">
        <f>IF(Table2[[#This Row],[M5B]]="",Table2[[#This Row],[M5B_h]],SUM(Table2[[#This Row],[M5B_h]],Table2[[#This Row],[M5B]]))</f>
        <v>5</v>
      </c>
      <c r="H1209" s="13" t="str">
        <f>IF(Table2[[#This Row],[M1A]]="","",Table2[[#This Row],[M1A]]-Table2[[#This Row],[AWAL]])</f>
        <v/>
      </c>
      <c r="J1209" s="13" t="str">
        <f>IF(Table2[[#This Row],[M2A]]="","",SUM(Table2[[#This Row],[M2A]]-Table2[[#This Row],[M2B_h]]))</f>
        <v/>
      </c>
      <c r="L1209" s="13" t="str">
        <f>IF(Table2[[#This Row],[M3A]]="","",SUM(Table2[[#This Row],[M3A]]-Table2[[#This Row],[M3B_h]]))</f>
        <v/>
      </c>
      <c r="N1209" s="13" t="str">
        <f>IF(Table2[[#This Row],[M4A]]="","",SUM(Table2[[#This Row],[M4A]]-Table2[[#This Row],[M4B_h]]))</f>
        <v/>
      </c>
      <c r="O1209" s="15"/>
      <c r="P1209" s="15" t="str">
        <f>IF(Table2[[#This Row],[M5A]]="","",SUM(Table2[[#This Row],[M5A]]-Table2[[#This Row],[M5B_h]]))</f>
        <v/>
      </c>
      <c r="Q1209" s="15">
        <f>SUM(Table2[[#This Row],[AWAL]],Table2[[#This Row],[M1B]])</f>
        <v>5</v>
      </c>
      <c r="R1209" s="15">
        <f>SUM(Table2[[#This Row],[M2B]],Table2[[#This Row],[M2B_h]])</f>
        <v>5</v>
      </c>
      <c r="S1209" s="15">
        <f>SUM(Table2[[#This Row],[M3B]],Table2[[#This Row],[M3B_h]])</f>
        <v>5</v>
      </c>
      <c r="T1209" s="15">
        <f>SUM(Table2[[#This Row],[M4B]],Table2[[#This Row],[M4B_h]])</f>
        <v>5</v>
      </c>
    </row>
    <row r="1210" spans="1:20">
      <c r="A1210" s="12">
        <f>IF(Table2[[#This Row],[TT]]&lt;1,"",COUNT($A$2:$A1209)+1)</f>
        <v>958</v>
      </c>
      <c r="B1210" s="12" t="str">
        <f>LOWER(SUBSTITUTE(SUBSTITUTE(SUBSTITUTE(SUBSTITUTE(SUBSTITUTE(SUBSTITUTE(SUBSTITUTE(SUBSTITUTE(Table2[[#This Row],[NAMA BARANG]]," ",""),"""",""),"-",""),"/",""),"(",""),")",""),"&amp;",""),",",""))</f>
        <v>guntingsistermfm</v>
      </c>
      <c r="C1210" s="18" t="s">
        <v>1127</v>
      </c>
      <c r="D1210" s="19">
        <v>1</v>
      </c>
      <c r="E1210" s="19" t="s">
        <v>182</v>
      </c>
      <c r="F1210" s="80">
        <f>IF(Table2[[#This Row],[M5B]]="",Table2[[#This Row],[M5B_h]],SUM(Table2[[#This Row],[M5B_h]],Table2[[#This Row],[M5B]]))</f>
        <v>1</v>
      </c>
      <c r="H1210" s="13" t="str">
        <f>IF(Table2[[#This Row],[M1A]]="","",Table2[[#This Row],[M1A]]-Table2[[#This Row],[AWAL]])</f>
        <v/>
      </c>
      <c r="J1210" s="13" t="str">
        <f>IF(Table2[[#This Row],[M2A]]="","",SUM(Table2[[#This Row],[M2A]]-Table2[[#This Row],[M2B_h]]))</f>
        <v/>
      </c>
      <c r="L1210" s="13" t="str">
        <f>IF(Table2[[#This Row],[M3A]]="","",SUM(Table2[[#This Row],[M3A]]-Table2[[#This Row],[M3B_h]]))</f>
        <v/>
      </c>
      <c r="N1210" s="13" t="str">
        <f>IF(Table2[[#This Row],[M4A]]="","",SUM(Table2[[#This Row],[M4A]]-Table2[[#This Row],[M4B_h]]))</f>
        <v/>
      </c>
      <c r="O1210" s="15"/>
      <c r="P1210" s="15" t="str">
        <f>IF(Table2[[#This Row],[M5A]]="","",SUM(Table2[[#This Row],[M5A]]-Table2[[#This Row],[M5B_h]]))</f>
        <v/>
      </c>
      <c r="Q1210" s="15">
        <f>SUM(Table2[[#This Row],[AWAL]],Table2[[#This Row],[M1B]])</f>
        <v>1</v>
      </c>
      <c r="R1210" s="15">
        <f>SUM(Table2[[#This Row],[M2B]],Table2[[#This Row],[M2B_h]])</f>
        <v>1</v>
      </c>
      <c r="S1210" s="15">
        <f>SUM(Table2[[#This Row],[M3B]],Table2[[#This Row],[M3B_h]])</f>
        <v>1</v>
      </c>
      <c r="T1210" s="15">
        <f>SUM(Table2[[#This Row],[M4B]],Table2[[#This Row],[M4B_h]])</f>
        <v>1</v>
      </c>
    </row>
    <row r="1211" spans="1:20">
      <c r="A1211" s="96" t="str">
        <f>IF(Table2[[#This Row],[TT]]&lt;1,"",COUNT($A$2:$A1210)+1)</f>
        <v/>
      </c>
      <c r="B1211" s="96" t="str">
        <f>LOWER(SUBSTITUTE(SUBSTITUTE(SUBSTITUTE(SUBSTITUTE(SUBSTITUTE(SUBSTITUTE(SUBSTITUTE(SUBSTITUTE(Table2[[#This Row],[NAMA BARANG]]," ",""),"""",""),"-",""),"/",""),"(",""),")",""),"&amp;",""),",",""))</f>
        <v>guntingsplcoklat</v>
      </c>
      <c r="C1211" s="97" t="s">
        <v>4133</v>
      </c>
      <c r="D1211" s="98">
        <v>2</v>
      </c>
      <c r="E1211" s="99" t="s">
        <v>2505</v>
      </c>
      <c r="F1211" s="100">
        <f>IF(Table2[[#This Row],[M5B]]="",Table2[[#This Row],[M5B_h]],SUM(Table2[[#This Row],[M5B_h]],Table2[[#This Row],[M5B]]))</f>
        <v>0</v>
      </c>
      <c r="G1211" s="101"/>
      <c r="H1211" s="102" t="str">
        <f>IF(Table2[[#This Row],[M1A]]="","",Table2[[#This Row],[M1A]]-Table2[[#This Row],[AWAL]])</f>
        <v/>
      </c>
      <c r="I1211" s="101"/>
      <c r="J1211" s="102" t="str">
        <f>IF(Table2[[#This Row],[M2A]]="","",SUM(Table2[[#This Row],[M2A]]-Table2[[#This Row],[M2B_h]]))</f>
        <v/>
      </c>
      <c r="K1211" s="101">
        <v>0</v>
      </c>
      <c r="L1211" s="102">
        <f>IF(Table2[[#This Row],[M3A]]="","",SUM(Table2[[#This Row],[M3A]]-Table2[[#This Row],[M3B_h]]))</f>
        <v>-2</v>
      </c>
      <c r="M1211" s="101"/>
      <c r="N1211" s="102" t="str">
        <f>IF(Table2[[#This Row],[M4A]]="","",SUM(Table2[[#This Row],[M4A]]-Table2[[#This Row],[M4B_h]]))</f>
        <v/>
      </c>
      <c r="O1211" s="101"/>
      <c r="P1211" s="102" t="str">
        <f>IF(Table2[[#This Row],[M5A]]="","",SUM(Table2[[#This Row],[M5A]]-Table2[[#This Row],[M5B_h]]))</f>
        <v/>
      </c>
      <c r="Q1211" s="102">
        <f>SUM(Table2[[#This Row],[AWAL]],Table2[[#This Row],[M1B]])</f>
        <v>2</v>
      </c>
      <c r="R1211" s="102">
        <f>SUM(Table2[[#This Row],[M2B]],Table2[[#This Row],[M2B_h]])</f>
        <v>2</v>
      </c>
      <c r="S1211" s="102">
        <f>SUM(Table2[[#This Row],[M3B]],Table2[[#This Row],[M3B_h]])</f>
        <v>0</v>
      </c>
      <c r="T1211" s="102">
        <f>SUM(Table2[[#This Row],[M4B]],Table2[[#This Row],[M4B_h]])</f>
        <v>0</v>
      </c>
    </row>
    <row r="1212" spans="1:20">
      <c r="A1212" s="12">
        <f>IF(Table2[[#This Row],[TT]]&lt;1,"",COUNT($A$2:$A1211)+1)</f>
        <v>959</v>
      </c>
      <c r="B1212" s="12" t="str">
        <f>LOWER(SUBSTITUTE(SUBSTITUTE(SUBSTITUTE(SUBSTITUTE(SUBSTITUTE(SUBSTITUTE(SUBSTITUTE(SUBSTITUTE(Table2[[#This Row],[NAMA BARANG]]," ",""),"""",""),"-",""),"/",""),"(",""),")",""),"&amp;",""),",",""))</f>
        <v>guntingspmmix</v>
      </c>
      <c r="C1212" s="18" t="s">
        <v>1128</v>
      </c>
      <c r="D1212" s="19">
        <v>2</v>
      </c>
      <c r="E1212" s="19" t="s">
        <v>83</v>
      </c>
      <c r="F1212" s="80">
        <f>IF(Table2[[#This Row],[M5B]]="",Table2[[#This Row],[M5B_h]],SUM(Table2[[#This Row],[M5B_h]],Table2[[#This Row],[M5B]]))</f>
        <v>1</v>
      </c>
      <c r="H1212" s="13" t="str">
        <f>IF(Table2[[#This Row],[M1A]]="","",Table2[[#This Row],[M1A]]-Table2[[#This Row],[AWAL]])</f>
        <v/>
      </c>
      <c r="J1212" s="13" t="str">
        <f>IF(Table2[[#This Row],[M2A]]="","",SUM(Table2[[#This Row],[M2A]]-Table2[[#This Row],[M2B_h]]))</f>
        <v/>
      </c>
      <c r="K1212" s="13">
        <v>1</v>
      </c>
      <c r="L1212" s="13">
        <f>IF(Table2[[#This Row],[M3A]]="","",SUM(Table2[[#This Row],[M3A]]-Table2[[#This Row],[M3B_h]]))</f>
        <v>-1</v>
      </c>
      <c r="N1212" s="13" t="str">
        <f>IF(Table2[[#This Row],[M4A]]="","",SUM(Table2[[#This Row],[M4A]]-Table2[[#This Row],[M4B_h]]))</f>
        <v/>
      </c>
      <c r="O1212" s="15"/>
      <c r="P1212" s="15" t="str">
        <f>IF(Table2[[#This Row],[M5A]]="","",SUM(Table2[[#This Row],[M5A]]-Table2[[#This Row],[M5B_h]]))</f>
        <v/>
      </c>
      <c r="Q1212" s="15">
        <f>SUM(Table2[[#This Row],[AWAL]],Table2[[#This Row],[M1B]])</f>
        <v>2</v>
      </c>
      <c r="R1212" s="15">
        <f>SUM(Table2[[#This Row],[M2B]],Table2[[#This Row],[M2B_h]])</f>
        <v>2</v>
      </c>
      <c r="S1212" s="15">
        <f>SUM(Table2[[#This Row],[M3B]],Table2[[#This Row],[M3B_h]])</f>
        <v>1</v>
      </c>
      <c r="T1212" s="15">
        <f>SUM(Table2[[#This Row],[M4B]],Table2[[#This Row],[M4B_h]])</f>
        <v>1</v>
      </c>
    </row>
    <row r="1213" spans="1:20">
      <c r="A1213" s="12">
        <f>IF(Table2[[#This Row],[TT]]&lt;1,"",COUNT($A$2:$A1212)+1)</f>
        <v>960</v>
      </c>
      <c r="B1213" s="12" t="str">
        <f>LOWER(SUBSTITUTE(SUBSTITUTE(SUBSTITUTE(SUBSTITUTE(SUBSTITUTE(SUBSTITUTE(SUBSTITUTE(SUBSTITUTE(Table2[[#This Row],[NAMA BARANG]]," ",""),"""",""),"-",""),"/",""),"(",""),")",""),"&amp;",""),",",""))</f>
        <v>guntingtrendllatas</v>
      </c>
      <c r="C1213" s="18" t="s">
        <v>1129</v>
      </c>
      <c r="D1213" s="19">
        <v>5</v>
      </c>
      <c r="E1213" s="19" t="s">
        <v>83</v>
      </c>
      <c r="F1213" s="80">
        <f>IF(Table2[[#This Row],[M5B]]="",Table2[[#This Row],[M5B_h]],SUM(Table2[[#This Row],[M5B_h]],Table2[[#This Row],[M5B]]))</f>
        <v>5</v>
      </c>
      <c r="H1213" s="13" t="str">
        <f>IF(Table2[[#This Row],[M1A]]="","",Table2[[#This Row],[M1A]]-Table2[[#This Row],[AWAL]])</f>
        <v/>
      </c>
      <c r="J1213" s="13" t="str">
        <f>IF(Table2[[#This Row],[M2A]]="","",SUM(Table2[[#This Row],[M2A]]-Table2[[#This Row],[M2B_h]]))</f>
        <v/>
      </c>
      <c r="L1213" s="13" t="str">
        <f>IF(Table2[[#This Row],[M3A]]="","",SUM(Table2[[#This Row],[M3A]]-Table2[[#This Row],[M3B_h]]))</f>
        <v/>
      </c>
      <c r="N1213" s="13" t="str">
        <f>IF(Table2[[#This Row],[M4A]]="","",SUM(Table2[[#This Row],[M4A]]-Table2[[#This Row],[M4B_h]]))</f>
        <v/>
      </c>
      <c r="O1213" s="15"/>
      <c r="P1213" s="15" t="str">
        <f>IF(Table2[[#This Row],[M5A]]="","",SUM(Table2[[#This Row],[M5A]]-Table2[[#This Row],[M5B_h]]))</f>
        <v/>
      </c>
      <c r="Q1213" s="15">
        <f>SUM(Table2[[#This Row],[AWAL]],Table2[[#This Row],[M1B]])</f>
        <v>5</v>
      </c>
      <c r="R1213" s="15">
        <f>SUM(Table2[[#This Row],[M2B]],Table2[[#This Row],[M2B_h]])</f>
        <v>5</v>
      </c>
      <c r="S1213" s="15">
        <f>SUM(Table2[[#This Row],[M3B]],Table2[[#This Row],[M3B_h]])</f>
        <v>5</v>
      </c>
      <c r="T1213" s="15">
        <f>SUM(Table2[[#This Row],[M4B]],Table2[[#This Row],[M4B_h]])</f>
        <v>5</v>
      </c>
    </row>
    <row r="1214" spans="1:20">
      <c r="A1214" s="12" t="str">
        <f>IF(Table2[[#This Row],[TT]]&lt;1,"",COUNT($A$2:$A1213)+1)</f>
        <v/>
      </c>
      <c r="B1214" s="12" t="str">
        <f>LOWER(SUBSTITUTE(SUBSTITUTE(SUBSTITUTE(SUBSTITUTE(SUBSTITUTE(SUBSTITUTE(SUBSTITUTE(SUBSTITUTE(Table2[[#This Row],[NAMA BARANG]]," ",""),"""",""),"-",""),"/",""),"(",""),")",""),"&amp;",""),",",""))</f>
        <v>guntingtrendmm</v>
      </c>
      <c r="C1214" s="18" t="s">
        <v>1130</v>
      </c>
      <c r="D1214" s="19"/>
      <c r="E1214" s="19" t="s">
        <v>83</v>
      </c>
      <c r="F1214" s="80">
        <f>IF(Table2[[#This Row],[M5B]]="",Table2[[#This Row],[M5B_h]],SUM(Table2[[#This Row],[M5B_h]],Table2[[#This Row],[M5B]]))</f>
        <v>0</v>
      </c>
      <c r="H1214" s="13" t="str">
        <f>IF(Table2[[#This Row],[M1A]]="","",Table2[[#This Row],[M1A]]-Table2[[#This Row],[AWAL]])</f>
        <v/>
      </c>
      <c r="J1214" s="13" t="str">
        <f>IF(Table2[[#This Row],[M2A]]="","",SUM(Table2[[#This Row],[M2A]]-Table2[[#This Row],[M2B_h]]))</f>
        <v/>
      </c>
      <c r="L1214" s="13" t="str">
        <f>IF(Table2[[#This Row],[M3A]]="","",SUM(Table2[[#This Row],[M3A]]-Table2[[#This Row],[M3B_h]]))</f>
        <v/>
      </c>
      <c r="N1214" s="13" t="str">
        <f>IF(Table2[[#This Row],[M4A]]="","",SUM(Table2[[#This Row],[M4A]]-Table2[[#This Row],[M4B_h]]))</f>
        <v/>
      </c>
      <c r="O1214" s="15"/>
      <c r="P1214" s="15" t="str">
        <f>IF(Table2[[#This Row],[M5A]]="","",SUM(Table2[[#This Row],[M5A]]-Table2[[#This Row],[M5B_h]]))</f>
        <v/>
      </c>
      <c r="Q1214" s="15">
        <f>SUM(Table2[[#This Row],[AWAL]],Table2[[#This Row],[M1B]])</f>
        <v>0</v>
      </c>
      <c r="R1214" s="15">
        <f>SUM(Table2[[#This Row],[M2B]],Table2[[#This Row],[M2B_h]])</f>
        <v>0</v>
      </c>
      <c r="S1214" s="15">
        <f>SUM(Table2[[#This Row],[M3B]],Table2[[#This Row],[M3B_h]])</f>
        <v>0</v>
      </c>
      <c r="T1214" s="15">
        <f>SUM(Table2[[#This Row],[M4B]],Table2[[#This Row],[M4B_h]])</f>
        <v>0</v>
      </c>
    </row>
    <row r="1215" spans="1:20">
      <c r="A1215" s="12">
        <f>IF(Table2[[#This Row],[TT]]&lt;1,"",COUNT($A$2:$A1214)+1)</f>
        <v>961</v>
      </c>
      <c r="B1215" s="12" t="str">
        <f>LOWER(SUBSTITUTE(SUBSTITUTE(SUBSTITUTE(SUBSTITUTE(SUBSTITUTE(SUBSTITUTE(SUBSTITUTE(SUBSTITUTE(Table2[[#This Row],[NAMA BARANG]]," ",""),"""",""),"-",""),"/",""),"(",""),")",""),"&amp;",""),",",""))</f>
        <v>guntingtrendss</v>
      </c>
      <c r="C1215" s="18" t="s">
        <v>1131</v>
      </c>
      <c r="D1215" s="19">
        <v>12</v>
      </c>
      <c r="E1215" s="19" t="s">
        <v>83</v>
      </c>
      <c r="F1215" s="80">
        <f>IF(Table2[[#This Row],[M5B]]="",Table2[[#This Row],[M5B_h]],SUM(Table2[[#This Row],[M5B_h]],Table2[[#This Row],[M5B]]))</f>
        <v>9</v>
      </c>
      <c r="H1215" s="13" t="str">
        <f>IF(Table2[[#This Row],[M1A]]="","",Table2[[#This Row],[M1A]]-Table2[[#This Row],[AWAL]])</f>
        <v/>
      </c>
      <c r="I1215" s="13">
        <v>10</v>
      </c>
      <c r="J1215" s="13">
        <f>IF(Table2[[#This Row],[M2A]]="","",SUM(Table2[[#This Row],[M2A]]-Table2[[#This Row],[M2B_h]]))</f>
        <v>-2</v>
      </c>
      <c r="L1215" s="13" t="str">
        <f>IF(Table2[[#This Row],[M3A]]="","",SUM(Table2[[#This Row],[M3A]]-Table2[[#This Row],[M3B_h]]))</f>
        <v/>
      </c>
      <c r="M1215" s="13">
        <v>9</v>
      </c>
      <c r="N1215" s="13">
        <f>IF(Table2[[#This Row],[M4A]]="","",SUM(Table2[[#This Row],[M4A]]-Table2[[#This Row],[M4B_h]]))</f>
        <v>-1</v>
      </c>
      <c r="O1215" s="15"/>
      <c r="P1215" s="15" t="str">
        <f>IF(Table2[[#This Row],[M5A]]="","",SUM(Table2[[#This Row],[M5A]]-Table2[[#This Row],[M5B_h]]))</f>
        <v/>
      </c>
      <c r="Q1215" s="15">
        <f>SUM(Table2[[#This Row],[AWAL]],Table2[[#This Row],[M1B]])</f>
        <v>12</v>
      </c>
      <c r="R1215" s="15">
        <f>SUM(Table2[[#This Row],[M2B]],Table2[[#This Row],[M2B_h]])</f>
        <v>10</v>
      </c>
      <c r="S1215" s="15">
        <f>SUM(Table2[[#This Row],[M3B]],Table2[[#This Row],[M3B_h]])</f>
        <v>10</v>
      </c>
      <c r="T1215" s="15">
        <f>SUM(Table2[[#This Row],[M4B]],Table2[[#This Row],[M4B_h]])</f>
        <v>9</v>
      </c>
    </row>
    <row r="1216" spans="1:20">
      <c r="A1216" s="12">
        <f>IF(Table2[[#This Row],[TT]]&lt;1,"",COUNT($A$2:$A1215)+1)</f>
        <v>962</v>
      </c>
      <c r="B1216" s="12" t="str">
        <f>LOWER(SUBSTITUTE(SUBSTITUTE(SUBSTITUTE(SUBSTITUTE(SUBSTITUTE(SUBSTITUTE(SUBSTITUTE(SUBSTITUTE(Table2[[#This Row],[NAMA BARANG]]," ",""),"""",""),"-",""),"/",""),"(",""),")",""),"&amp;",""),",",""))</f>
        <v>guntingtrendxl</v>
      </c>
      <c r="C1216" s="18" t="s">
        <v>1132</v>
      </c>
      <c r="D1216" s="19">
        <v>1</v>
      </c>
      <c r="E1216" s="19" t="s">
        <v>32</v>
      </c>
      <c r="F1216" s="80">
        <f>IF(Table2[[#This Row],[M5B]]="",Table2[[#This Row],[M5B_h]],SUM(Table2[[#This Row],[M5B_h]],Table2[[#This Row],[M5B]]))</f>
        <v>1</v>
      </c>
      <c r="H1216" s="13" t="str">
        <f>IF(Table2[[#This Row],[M1A]]="","",Table2[[#This Row],[M1A]]-Table2[[#This Row],[AWAL]])</f>
        <v/>
      </c>
      <c r="J1216" s="13" t="str">
        <f>IF(Table2[[#This Row],[M2A]]="","",SUM(Table2[[#This Row],[M2A]]-Table2[[#This Row],[M2B_h]]))</f>
        <v/>
      </c>
      <c r="L1216" s="13" t="str">
        <f>IF(Table2[[#This Row],[M3A]]="","",SUM(Table2[[#This Row],[M3A]]-Table2[[#This Row],[M3B_h]]))</f>
        <v/>
      </c>
      <c r="N1216" s="13" t="str">
        <f>IF(Table2[[#This Row],[M4A]]="","",SUM(Table2[[#This Row],[M4A]]-Table2[[#This Row],[M4B_h]]))</f>
        <v/>
      </c>
      <c r="O1216" s="15"/>
      <c r="P1216" s="15" t="str">
        <f>IF(Table2[[#This Row],[M5A]]="","",SUM(Table2[[#This Row],[M5A]]-Table2[[#This Row],[M5B_h]]))</f>
        <v/>
      </c>
      <c r="Q1216" s="15">
        <f>SUM(Table2[[#This Row],[AWAL]],Table2[[#This Row],[M1B]])</f>
        <v>1</v>
      </c>
      <c r="R1216" s="15">
        <f>SUM(Table2[[#This Row],[M2B]],Table2[[#This Row],[M2B_h]])</f>
        <v>1</v>
      </c>
      <c r="S1216" s="15">
        <f>SUM(Table2[[#This Row],[M3B]],Table2[[#This Row],[M3B_h]])</f>
        <v>1</v>
      </c>
      <c r="T1216" s="15">
        <f>SUM(Table2[[#This Row],[M4B]],Table2[[#This Row],[M4B_h]])</f>
        <v>1</v>
      </c>
    </row>
    <row r="1217" spans="1:20">
      <c r="A1217" s="12">
        <f>IF(Table2[[#This Row],[TT]]&lt;1,"",COUNT($A$2:$A1216)+1)</f>
        <v>963</v>
      </c>
      <c r="B1217" s="12" t="str">
        <f>LOWER(SUBSTITUTE(SUBSTITUTE(SUBSTITUTE(SUBSTITUTE(SUBSTITUTE(SUBSTITUTE(SUBSTITUTE(SUBSTITUTE(Table2[[#This Row],[NAMA BARANG]]," ",""),"""",""),"-",""),"/",""),"(",""),")",""),"&amp;",""),",",""))</f>
        <v>handcountercompas999</v>
      </c>
      <c r="C1217" s="18" t="s">
        <v>1133</v>
      </c>
      <c r="D1217" s="19">
        <v>1</v>
      </c>
      <c r="E1217" s="19" t="s">
        <v>174</v>
      </c>
      <c r="F1217" s="80">
        <f>IF(Table2[[#This Row],[M5B]]="",Table2[[#This Row],[M5B_h]],SUM(Table2[[#This Row],[M5B_h]],Table2[[#This Row],[M5B]]))</f>
        <v>1</v>
      </c>
      <c r="H1217" s="13" t="str">
        <f>IF(Table2[[#This Row],[M1A]]="","",Table2[[#This Row],[M1A]]-Table2[[#This Row],[AWAL]])</f>
        <v/>
      </c>
      <c r="J1217" s="13" t="str">
        <f>IF(Table2[[#This Row],[M2A]]="","",SUM(Table2[[#This Row],[M2A]]-Table2[[#This Row],[M2B_h]]))</f>
        <v/>
      </c>
      <c r="L1217" s="13" t="str">
        <f>IF(Table2[[#This Row],[M3A]]="","",SUM(Table2[[#This Row],[M3A]]-Table2[[#This Row],[M3B_h]]))</f>
        <v/>
      </c>
      <c r="N1217" s="13" t="str">
        <f>IF(Table2[[#This Row],[M4A]]="","",SUM(Table2[[#This Row],[M4A]]-Table2[[#This Row],[M4B_h]]))</f>
        <v/>
      </c>
      <c r="O1217" s="15"/>
      <c r="P1217" s="15" t="str">
        <f>IF(Table2[[#This Row],[M5A]]="","",SUM(Table2[[#This Row],[M5A]]-Table2[[#This Row],[M5B_h]]))</f>
        <v/>
      </c>
      <c r="Q1217" s="15">
        <f>SUM(Table2[[#This Row],[AWAL]],Table2[[#This Row],[M1B]])</f>
        <v>1</v>
      </c>
      <c r="R1217" s="15">
        <f>SUM(Table2[[#This Row],[M2B]],Table2[[#This Row],[M2B_h]])</f>
        <v>1</v>
      </c>
      <c r="S1217" s="15">
        <f>SUM(Table2[[#This Row],[M3B]],Table2[[#This Row],[M3B_h]])</f>
        <v>1</v>
      </c>
      <c r="T1217" s="15">
        <f>SUM(Table2[[#This Row],[M4B]],Table2[[#This Row],[M4B_h]])</f>
        <v>1</v>
      </c>
    </row>
    <row r="1218" spans="1:20">
      <c r="A1218" s="12">
        <f>IF(Table2[[#This Row],[TT]]&lt;1,"",COUNT($A$2:$A1217)+1)</f>
        <v>964</v>
      </c>
      <c r="B1218" s="12" t="str">
        <f>LOWER(SUBSTITUTE(SUBSTITUTE(SUBSTITUTE(SUBSTITUTE(SUBSTITUTE(SUBSTITUTE(SUBSTITUTE(SUBSTITUTE(Table2[[#This Row],[NAMA BARANG]]," ",""),"""",""),"-",""),"/",""),"(",""),")",""),"&amp;",""),",",""))</f>
        <v>idcard61224+tali24b</v>
      </c>
      <c r="C1218" s="18" t="s">
        <v>1134</v>
      </c>
      <c r="D1218" s="19">
        <v>44</v>
      </c>
      <c r="E1218" s="19">
        <v>2000</v>
      </c>
      <c r="F1218" s="80">
        <f>IF(Table2[[#This Row],[M5B]]="",Table2[[#This Row],[M5B_h]],SUM(Table2[[#This Row],[M5B_h]],Table2[[#This Row],[M5B]]))</f>
        <v>44</v>
      </c>
      <c r="H1218" s="13" t="str">
        <f>IF(Table2[[#This Row],[M1A]]="","",Table2[[#This Row],[M1A]]-Table2[[#This Row],[AWAL]])</f>
        <v/>
      </c>
      <c r="J1218" s="13" t="str">
        <f>IF(Table2[[#This Row],[M2A]]="","",SUM(Table2[[#This Row],[M2A]]-Table2[[#This Row],[M2B_h]]))</f>
        <v/>
      </c>
      <c r="L1218" s="13" t="str">
        <f>IF(Table2[[#This Row],[M3A]]="","",SUM(Table2[[#This Row],[M3A]]-Table2[[#This Row],[M3B_h]]))</f>
        <v/>
      </c>
      <c r="N1218" s="13" t="str">
        <f>IF(Table2[[#This Row],[M4A]]="","",SUM(Table2[[#This Row],[M4A]]-Table2[[#This Row],[M4B_h]]))</f>
        <v/>
      </c>
      <c r="O1218" s="15"/>
      <c r="P1218" s="15" t="str">
        <f>IF(Table2[[#This Row],[M5A]]="","",SUM(Table2[[#This Row],[M5A]]-Table2[[#This Row],[M5B_h]]))</f>
        <v/>
      </c>
      <c r="Q1218" s="15">
        <f>SUM(Table2[[#This Row],[AWAL]],Table2[[#This Row],[M1B]])</f>
        <v>44</v>
      </c>
      <c r="R1218" s="15">
        <f>SUM(Table2[[#This Row],[M2B]],Table2[[#This Row],[M2B_h]])</f>
        <v>44</v>
      </c>
      <c r="S1218" s="15">
        <f>SUM(Table2[[#This Row],[M3B]],Table2[[#This Row],[M3B_h]])</f>
        <v>44</v>
      </c>
      <c r="T1218" s="15">
        <f>SUM(Table2[[#This Row],[M4B]],Table2[[#This Row],[M4B_h]])</f>
        <v>44</v>
      </c>
    </row>
    <row r="1219" spans="1:20">
      <c r="A1219" s="12">
        <f>IF(Table2[[#This Row],[TT]]&lt;1,"",COUNT($A$2:$A1218)+1)</f>
        <v>965</v>
      </c>
      <c r="B1219" s="12" t="str">
        <f>LOWER(SUBSTITUTE(SUBSTITUTE(SUBSTITUTE(SUBSTITUTE(SUBSTITUTE(SUBSTITUTE(SUBSTITUTE(SUBSTITUTE(Table2[[#This Row],[NAMA BARANG]]," ",""),"""",""),"-",""),"/",""),"(",""),")",""),"&amp;",""),",",""))</f>
        <v>idcard61224+tali24birutua</v>
      </c>
      <c r="C1219" s="18" t="s">
        <v>1135</v>
      </c>
      <c r="D1219" s="19">
        <v>43</v>
      </c>
      <c r="E1219" s="19">
        <v>2000</v>
      </c>
      <c r="F1219" s="80">
        <f>IF(Table2[[#This Row],[M5B]]="",Table2[[#This Row],[M5B_h]],SUM(Table2[[#This Row],[M5B_h]],Table2[[#This Row],[M5B]]))</f>
        <v>43</v>
      </c>
      <c r="H1219" s="13" t="str">
        <f>IF(Table2[[#This Row],[M1A]]="","",Table2[[#This Row],[M1A]]-Table2[[#This Row],[AWAL]])</f>
        <v/>
      </c>
      <c r="J1219" s="13" t="str">
        <f>IF(Table2[[#This Row],[M2A]]="","",SUM(Table2[[#This Row],[M2A]]-Table2[[#This Row],[M2B_h]]))</f>
        <v/>
      </c>
      <c r="L1219" s="13" t="str">
        <f>IF(Table2[[#This Row],[M3A]]="","",SUM(Table2[[#This Row],[M3A]]-Table2[[#This Row],[M3B_h]]))</f>
        <v/>
      </c>
      <c r="N1219" s="13" t="str">
        <f>IF(Table2[[#This Row],[M4A]]="","",SUM(Table2[[#This Row],[M4A]]-Table2[[#This Row],[M4B_h]]))</f>
        <v/>
      </c>
      <c r="O1219" s="15"/>
      <c r="P1219" s="15" t="str">
        <f>IF(Table2[[#This Row],[M5A]]="","",SUM(Table2[[#This Row],[M5A]]-Table2[[#This Row],[M5B_h]]))</f>
        <v/>
      </c>
      <c r="Q1219" s="15">
        <f>SUM(Table2[[#This Row],[AWAL]],Table2[[#This Row],[M1B]])</f>
        <v>43</v>
      </c>
      <c r="R1219" s="15">
        <f>SUM(Table2[[#This Row],[M2B]],Table2[[#This Row],[M2B_h]])</f>
        <v>43</v>
      </c>
      <c r="S1219" s="15">
        <f>SUM(Table2[[#This Row],[M3B]],Table2[[#This Row],[M3B_h]])</f>
        <v>43</v>
      </c>
      <c r="T1219" s="15">
        <f>SUM(Table2[[#This Row],[M4B]],Table2[[#This Row],[M4B_h]])</f>
        <v>43</v>
      </c>
    </row>
    <row r="1220" spans="1:20">
      <c r="A1220" s="12">
        <f>IF(Table2[[#This Row],[TT]]&lt;1,"",COUNT($A$2:$A1219)+1)</f>
        <v>966</v>
      </c>
      <c r="B1220" s="12" t="str">
        <f>LOWER(SUBSTITUTE(SUBSTITUTE(SUBSTITUTE(SUBSTITUTE(SUBSTITUTE(SUBSTITUTE(SUBSTITUTE(SUBSTITUTE(Table2[[#This Row],[NAMA BARANG]]," ",""),"""",""),"-",""),"/",""),"(",""),")",""),"&amp;",""),",",""))</f>
        <v>idcard61224+tali24k</v>
      </c>
      <c r="C1220" s="18" t="s">
        <v>1136</v>
      </c>
      <c r="D1220" s="19">
        <v>45</v>
      </c>
      <c r="E1220" s="19">
        <v>2000</v>
      </c>
      <c r="F1220" s="80">
        <f>IF(Table2[[#This Row],[M5B]]="",Table2[[#This Row],[M5B_h]],SUM(Table2[[#This Row],[M5B_h]],Table2[[#This Row],[M5B]]))</f>
        <v>45</v>
      </c>
      <c r="H1220" s="13" t="str">
        <f>IF(Table2[[#This Row],[M1A]]="","",Table2[[#This Row],[M1A]]-Table2[[#This Row],[AWAL]])</f>
        <v/>
      </c>
      <c r="J1220" s="13" t="str">
        <f>IF(Table2[[#This Row],[M2A]]="","",SUM(Table2[[#This Row],[M2A]]-Table2[[#This Row],[M2B_h]]))</f>
        <v/>
      </c>
      <c r="L1220" s="13" t="str">
        <f>IF(Table2[[#This Row],[M3A]]="","",SUM(Table2[[#This Row],[M3A]]-Table2[[#This Row],[M3B_h]]))</f>
        <v/>
      </c>
      <c r="N1220" s="13" t="str">
        <f>IF(Table2[[#This Row],[M4A]]="","",SUM(Table2[[#This Row],[M4A]]-Table2[[#This Row],[M4B_h]]))</f>
        <v/>
      </c>
      <c r="O1220" s="15"/>
      <c r="P1220" s="15" t="str">
        <f>IF(Table2[[#This Row],[M5A]]="","",SUM(Table2[[#This Row],[M5A]]-Table2[[#This Row],[M5B_h]]))</f>
        <v/>
      </c>
      <c r="Q1220" s="15">
        <f>SUM(Table2[[#This Row],[AWAL]],Table2[[#This Row],[M1B]])</f>
        <v>45</v>
      </c>
      <c r="R1220" s="15">
        <f>SUM(Table2[[#This Row],[M2B]],Table2[[#This Row],[M2B_h]])</f>
        <v>45</v>
      </c>
      <c r="S1220" s="15">
        <f>SUM(Table2[[#This Row],[M3B]],Table2[[#This Row],[M3B_h]])</f>
        <v>45</v>
      </c>
      <c r="T1220" s="15">
        <f>SUM(Table2[[#This Row],[M4B]],Table2[[#This Row],[M4B_h]])</f>
        <v>45</v>
      </c>
    </row>
    <row r="1221" spans="1:20">
      <c r="A1221" s="14">
        <f>IF(Table2[[#This Row],[TT]]&lt;1,"",COUNT($A$2:$A1220)+1)</f>
        <v>967</v>
      </c>
      <c r="B1221" s="14" t="str">
        <f>LOWER(SUBSTITUTE(SUBSTITUTE(SUBSTITUTE(SUBSTITUTE(SUBSTITUTE(SUBSTITUTE(SUBSTITUTE(SUBSTITUTE(Table2[[#This Row],[NAMA BARANG]]," ",""),"""",""),"-",""),"/",""),"(",""),")",""),"&amp;",""),",",""))</f>
        <v>idcard61224+tali24m</v>
      </c>
      <c r="C1221" s="18" t="s">
        <v>1137</v>
      </c>
      <c r="D1221" s="19">
        <v>46</v>
      </c>
      <c r="E1221" s="19">
        <v>2000</v>
      </c>
      <c r="F1221" s="80">
        <f>IF(Table2[[#This Row],[M5B]]="",Table2[[#This Row],[M5B_h]],SUM(Table2[[#This Row],[M5B_h]],Table2[[#This Row],[M5B]]))</f>
        <v>46</v>
      </c>
      <c r="H1221" s="15" t="str">
        <f>IF(Table2[[#This Row],[M1A]]="","",Table2[[#This Row],[M1A]]-Table2[[#This Row],[AWAL]])</f>
        <v/>
      </c>
      <c r="J1221" s="13" t="str">
        <f>IF(Table2[[#This Row],[M2A]]="","",SUM(Table2[[#This Row],[M2A]]-Table2[[#This Row],[M2B_h]]))</f>
        <v/>
      </c>
      <c r="L1221" s="13" t="str">
        <f>IF(Table2[[#This Row],[M3A]]="","",SUM(Table2[[#This Row],[M3A]]-Table2[[#This Row],[M3B_h]]))</f>
        <v/>
      </c>
      <c r="N1221" s="13" t="str">
        <f>IF(Table2[[#This Row],[M4A]]="","",SUM(Table2[[#This Row],[M4A]]-Table2[[#This Row],[M4B_h]]))</f>
        <v/>
      </c>
      <c r="O1221" s="15"/>
      <c r="P1221" s="15" t="str">
        <f>IF(Table2[[#This Row],[M5A]]="","",SUM(Table2[[#This Row],[M5A]]-Table2[[#This Row],[M5B_h]]))</f>
        <v/>
      </c>
      <c r="Q1221" s="15">
        <f>SUM(Table2[[#This Row],[AWAL]],Table2[[#This Row],[M1B]])</f>
        <v>46</v>
      </c>
      <c r="R1221" s="15">
        <f>SUM(Table2[[#This Row],[M2B]],Table2[[#This Row],[M2B_h]])</f>
        <v>46</v>
      </c>
      <c r="S1221" s="15">
        <f>SUM(Table2[[#This Row],[M3B]],Table2[[#This Row],[M3B_h]])</f>
        <v>46</v>
      </c>
      <c r="T1221" s="15">
        <f>SUM(Table2[[#This Row],[M4B]],Table2[[#This Row],[M4B_h]])</f>
        <v>46</v>
      </c>
    </row>
    <row r="1222" spans="1:20">
      <c r="A1222" s="12">
        <f>IF(Table2[[#This Row],[TT]]&lt;1,"",COUNT($A$2:$A1221)+1)</f>
        <v>968</v>
      </c>
      <c r="B1222" s="12" t="str">
        <f>LOWER(SUBSTITUTE(SUBSTITUTE(SUBSTITUTE(SUBSTITUTE(SUBSTITUTE(SUBSTITUTE(SUBSTITUTE(SUBSTITUTE(Table2[[#This Row],[NAMA BARANG]]," ",""),"""",""),"-",""),"/",""),"(",""),")",""),"&amp;",""),",",""))</f>
        <v>idcard61224+tali24orange</v>
      </c>
      <c r="C1222" s="18" t="s">
        <v>1138</v>
      </c>
      <c r="D1222" s="19">
        <v>44</v>
      </c>
      <c r="E1222" s="19">
        <v>2000</v>
      </c>
      <c r="F1222" s="80">
        <f>IF(Table2[[#This Row],[M5B]]="",Table2[[#This Row],[M5B_h]],SUM(Table2[[#This Row],[M5B_h]],Table2[[#This Row],[M5B]]))</f>
        <v>44</v>
      </c>
      <c r="H1222" s="13" t="str">
        <f>IF(Table2[[#This Row],[M1A]]="","",Table2[[#This Row],[M1A]]-Table2[[#This Row],[AWAL]])</f>
        <v/>
      </c>
      <c r="J1222" s="13" t="str">
        <f>IF(Table2[[#This Row],[M2A]]="","",SUM(Table2[[#This Row],[M2A]]-Table2[[#This Row],[M2B_h]]))</f>
        <v/>
      </c>
      <c r="L1222" s="13" t="str">
        <f>IF(Table2[[#This Row],[M3A]]="","",SUM(Table2[[#This Row],[M3A]]-Table2[[#This Row],[M3B_h]]))</f>
        <v/>
      </c>
      <c r="N1222" s="13" t="str">
        <f>IF(Table2[[#This Row],[M4A]]="","",SUM(Table2[[#This Row],[M4A]]-Table2[[#This Row],[M4B_h]]))</f>
        <v/>
      </c>
      <c r="O1222" s="15"/>
      <c r="P1222" s="15" t="str">
        <f>IF(Table2[[#This Row],[M5A]]="","",SUM(Table2[[#This Row],[M5A]]-Table2[[#This Row],[M5B_h]]))</f>
        <v/>
      </c>
      <c r="Q1222" s="15">
        <f>SUM(Table2[[#This Row],[AWAL]],Table2[[#This Row],[M1B]])</f>
        <v>44</v>
      </c>
      <c r="R1222" s="15">
        <f>SUM(Table2[[#This Row],[M2B]],Table2[[#This Row],[M2B_h]])</f>
        <v>44</v>
      </c>
      <c r="S1222" s="15">
        <f>SUM(Table2[[#This Row],[M3B]],Table2[[#This Row],[M3B_h]])</f>
        <v>44</v>
      </c>
      <c r="T1222" s="15">
        <f>SUM(Table2[[#This Row],[M4B]],Table2[[#This Row],[M4B_h]])</f>
        <v>44</v>
      </c>
    </row>
    <row r="1223" spans="1:20">
      <c r="A1223" s="12">
        <f>IF(Table2[[#This Row],[TT]]&lt;1,"",COUNT($A$2:$A1222)+1)</f>
        <v>969</v>
      </c>
      <c r="B1223" s="12" t="str">
        <f>LOWER(SUBSTITUTE(SUBSTITUTE(SUBSTITUTE(SUBSTITUTE(SUBSTITUTE(SUBSTITUTE(SUBSTITUTE(SUBSTITUTE(Table2[[#This Row],[NAMA BARANG]]," ",""),"""",""),"-",""),"/",""),"(",""),")",""),"&amp;",""),",",""))</f>
        <v>idcard61224+tali24pink</v>
      </c>
      <c r="C1223" s="18" t="s">
        <v>1139</v>
      </c>
      <c r="D1223" s="19">
        <v>46</v>
      </c>
      <c r="E1223" s="19">
        <v>2000</v>
      </c>
      <c r="F1223" s="80">
        <f>IF(Table2[[#This Row],[M5B]]="",Table2[[#This Row],[M5B_h]],SUM(Table2[[#This Row],[M5B_h]],Table2[[#This Row],[M5B]]))</f>
        <v>46</v>
      </c>
      <c r="H1223" s="13" t="str">
        <f>IF(Table2[[#This Row],[M1A]]="","",Table2[[#This Row],[M1A]]-Table2[[#This Row],[AWAL]])</f>
        <v/>
      </c>
      <c r="J1223" s="13" t="str">
        <f>IF(Table2[[#This Row],[M2A]]="","",SUM(Table2[[#This Row],[M2A]]-Table2[[#This Row],[M2B_h]]))</f>
        <v/>
      </c>
      <c r="L1223" s="13" t="str">
        <f>IF(Table2[[#This Row],[M3A]]="","",SUM(Table2[[#This Row],[M3A]]-Table2[[#This Row],[M3B_h]]))</f>
        <v/>
      </c>
      <c r="N1223" s="13" t="str">
        <f>IF(Table2[[#This Row],[M4A]]="","",SUM(Table2[[#This Row],[M4A]]-Table2[[#This Row],[M4B_h]]))</f>
        <v/>
      </c>
      <c r="O1223" s="15"/>
      <c r="P1223" s="15" t="str">
        <f>IF(Table2[[#This Row],[M5A]]="","",SUM(Table2[[#This Row],[M5A]]-Table2[[#This Row],[M5B_h]]))</f>
        <v/>
      </c>
      <c r="Q1223" s="15">
        <f>SUM(Table2[[#This Row],[AWAL]],Table2[[#This Row],[M1B]])</f>
        <v>46</v>
      </c>
      <c r="R1223" s="15">
        <f>SUM(Table2[[#This Row],[M2B]],Table2[[#This Row],[M2B_h]])</f>
        <v>46</v>
      </c>
      <c r="S1223" s="15">
        <f>SUM(Table2[[#This Row],[M3B]],Table2[[#This Row],[M3B_h]])</f>
        <v>46</v>
      </c>
      <c r="T1223" s="15">
        <f>SUM(Table2[[#This Row],[M4B]],Table2[[#This Row],[M4B_h]])</f>
        <v>46</v>
      </c>
    </row>
    <row r="1224" spans="1:20">
      <c r="A1224" s="12">
        <f>IF(Table2[[#This Row],[TT]]&lt;1,"",COUNT($A$2:$A1223)+1)</f>
        <v>970</v>
      </c>
      <c r="B1224" s="12" t="str">
        <f>LOWER(SUBSTITUTE(SUBSTITUTE(SUBSTITUTE(SUBSTITUTE(SUBSTITUTE(SUBSTITUTE(SUBSTITUTE(SUBSTITUTE(Table2[[#This Row],[NAMA BARANG]]," ",""),"""",""),"-",""),"/",""),"(",""),")",""),"&amp;",""),",",""))</f>
        <v>idcarda1</v>
      </c>
      <c r="C1224" s="18" t="s">
        <v>1140</v>
      </c>
      <c r="D1224" s="19">
        <v>2</v>
      </c>
      <c r="E1224" s="19">
        <v>8000</v>
      </c>
      <c r="F1224" s="80">
        <f>IF(Table2[[#This Row],[M5B]]="",Table2[[#This Row],[M5B_h]],SUM(Table2[[#This Row],[M5B_h]],Table2[[#This Row],[M5B]]))</f>
        <v>2</v>
      </c>
      <c r="H1224" s="13" t="str">
        <f>IF(Table2[[#This Row],[M1A]]="","",Table2[[#This Row],[M1A]]-Table2[[#This Row],[AWAL]])</f>
        <v/>
      </c>
      <c r="J1224" s="13" t="str">
        <f>IF(Table2[[#This Row],[M2A]]="","",SUM(Table2[[#This Row],[M2A]]-Table2[[#This Row],[M2B_h]]))</f>
        <v/>
      </c>
      <c r="L1224" s="13" t="str">
        <f>IF(Table2[[#This Row],[M3A]]="","",SUM(Table2[[#This Row],[M3A]]-Table2[[#This Row],[M3B_h]]))</f>
        <v/>
      </c>
      <c r="N1224" s="13" t="str">
        <f>IF(Table2[[#This Row],[M4A]]="","",SUM(Table2[[#This Row],[M4A]]-Table2[[#This Row],[M4B_h]]))</f>
        <v/>
      </c>
      <c r="O1224" s="15"/>
      <c r="P1224" s="15" t="str">
        <f>IF(Table2[[#This Row],[M5A]]="","",SUM(Table2[[#This Row],[M5A]]-Table2[[#This Row],[M5B_h]]))</f>
        <v/>
      </c>
      <c r="Q1224" s="15">
        <f>SUM(Table2[[#This Row],[AWAL]],Table2[[#This Row],[M1B]])</f>
        <v>2</v>
      </c>
      <c r="R1224" s="15">
        <f>SUM(Table2[[#This Row],[M2B]],Table2[[#This Row],[M2B_h]])</f>
        <v>2</v>
      </c>
      <c r="S1224" s="15">
        <f>SUM(Table2[[#This Row],[M3B]],Table2[[#This Row],[M3B_h]])</f>
        <v>2</v>
      </c>
      <c r="T1224" s="15">
        <f>SUM(Table2[[#This Row],[M4B]],Table2[[#This Row],[M4B_h]])</f>
        <v>2</v>
      </c>
    </row>
    <row r="1225" spans="1:20">
      <c r="A1225" s="12">
        <f>IF(Table2[[#This Row],[TT]]&lt;1,"",COUNT($A$2:$A1224)+1)</f>
        <v>971</v>
      </c>
      <c r="B1225" s="12" t="str">
        <f>LOWER(SUBSTITUTE(SUBSTITUTE(SUBSTITUTE(SUBSTITUTE(SUBSTITUTE(SUBSTITUTE(SUBSTITUTE(SUBSTITUTE(Table2[[#This Row],[NAMA BARANG]]," ",""),"""",""),"-",""),"/",""),"(",""),")",""),"&amp;",""),",",""))</f>
        <v>idcarda1amanda</v>
      </c>
      <c r="C1225" s="18" t="s">
        <v>1141</v>
      </c>
      <c r="D1225" s="19">
        <v>3</v>
      </c>
      <c r="E1225" s="19" t="s">
        <v>1142</v>
      </c>
      <c r="F1225" s="80">
        <f>IF(Table2[[#This Row],[M5B]]="",Table2[[#This Row],[M5B_h]],SUM(Table2[[#This Row],[M5B_h]],Table2[[#This Row],[M5B]]))</f>
        <v>3</v>
      </c>
      <c r="H1225" s="13" t="str">
        <f>IF(Table2[[#This Row],[M1A]]="","",Table2[[#This Row],[M1A]]-Table2[[#This Row],[AWAL]])</f>
        <v/>
      </c>
      <c r="J1225" s="13" t="str">
        <f>IF(Table2[[#This Row],[M2A]]="","",SUM(Table2[[#This Row],[M2A]]-Table2[[#This Row],[M2B_h]]))</f>
        <v/>
      </c>
      <c r="L1225" s="13" t="str">
        <f>IF(Table2[[#This Row],[M3A]]="","",SUM(Table2[[#This Row],[M3A]]-Table2[[#This Row],[M3B_h]]))</f>
        <v/>
      </c>
      <c r="N1225" s="13" t="str">
        <f>IF(Table2[[#This Row],[M4A]]="","",SUM(Table2[[#This Row],[M4A]]-Table2[[#This Row],[M4B_h]]))</f>
        <v/>
      </c>
      <c r="O1225" s="15"/>
      <c r="P1225" s="15" t="str">
        <f>IF(Table2[[#This Row],[M5A]]="","",SUM(Table2[[#This Row],[M5A]]-Table2[[#This Row],[M5B_h]]))</f>
        <v/>
      </c>
      <c r="Q1225" s="15">
        <f>SUM(Table2[[#This Row],[AWAL]],Table2[[#This Row],[M1B]])</f>
        <v>3</v>
      </c>
      <c r="R1225" s="15">
        <f>SUM(Table2[[#This Row],[M2B]],Table2[[#This Row],[M2B_h]])</f>
        <v>3</v>
      </c>
      <c r="S1225" s="15">
        <f>SUM(Table2[[#This Row],[M3B]],Table2[[#This Row],[M3B_h]])</f>
        <v>3</v>
      </c>
      <c r="T1225" s="15">
        <f>SUM(Table2[[#This Row],[M4B]],Table2[[#This Row],[M4B_h]])</f>
        <v>3</v>
      </c>
    </row>
    <row r="1226" spans="1:20">
      <c r="A1226" s="12">
        <f>IF(Table2[[#This Row],[TT]]&lt;1,"",COUNT($A$2:$A1225)+1)</f>
        <v>972</v>
      </c>
      <c r="B1226" s="12" t="str">
        <f>LOWER(SUBSTITUTE(SUBSTITUTE(SUBSTITUTE(SUBSTITUTE(SUBSTITUTE(SUBSTITUTE(SUBSTITUTE(SUBSTITUTE(Table2[[#This Row],[NAMA BARANG]]," ",""),"""",""),"-",""),"/",""),"(",""),")",""),"&amp;",""),",",""))</f>
        <v>idcardb4gading</v>
      </c>
      <c r="C1226" s="18" t="s">
        <v>1143</v>
      </c>
      <c r="D1226" s="19">
        <v>3</v>
      </c>
      <c r="E1226" s="19" t="s">
        <v>1144</v>
      </c>
      <c r="F1226" s="80">
        <f>IF(Table2[[#This Row],[M5B]]="",Table2[[#This Row],[M5B_h]],SUM(Table2[[#This Row],[M5B_h]],Table2[[#This Row],[M5B]]))</f>
        <v>3</v>
      </c>
      <c r="H1226" s="13" t="str">
        <f>IF(Table2[[#This Row],[M1A]]="","",Table2[[#This Row],[M1A]]-Table2[[#This Row],[AWAL]])</f>
        <v/>
      </c>
      <c r="J1226" s="13" t="str">
        <f>IF(Table2[[#This Row],[M2A]]="","",SUM(Table2[[#This Row],[M2A]]-Table2[[#This Row],[M2B_h]]))</f>
        <v/>
      </c>
      <c r="L1226" s="13" t="str">
        <f>IF(Table2[[#This Row],[M3A]]="","",SUM(Table2[[#This Row],[M3A]]-Table2[[#This Row],[M3B_h]]))</f>
        <v/>
      </c>
      <c r="N1226" s="13" t="str">
        <f>IF(Table2[[#This Row],[M4A]]="","",SUM(Table2[[#This Row],[M4A]]-Table2[[#This Row],[M4B_h]]))</f>
        <v/>
      </c>
      <c r="O1226" s="15"/>
      <c r="P1226" s="15" t="str">
        <f>IF(Table2[[#This Row],[M5A]]="","",SUM(Table2[[#This Row],[M5A]]-Table2[[#This Row],[M5B_h]]))</f>
        <v/>
      </c>
      <c r="Q1226" s="15">
        <f>SUM(Table2[[#This Row],[AWAL]],Table2[[#This Row],[M1B]])</f>
        <v>3</v>
      </c>
      <c r="R1226" s="15">
        <f>SUM(Table2[[#This Row],[M2B]],Table2[[#This Row],[M2B_h]])</f>
        <v>3</v>
      </c>
      <c r="S1226" s="15">
        <f>SUM(Table2[[#This Row],[M3B]],Table2[[#This Row],[M3B_h]])</f>
        <v>3</v>
      </c>
      <c r="T1226" s="15">
        <f>SUM(Table2[[#This Row],[M4B]],Table2[[#This Row],[M4B_h]])</f>
        <v>3</v>
      </c>
    </row>
    <row r="1227" spans="1:20">
      <c r="A1227" s="96">
        <f>IF(Table2[[#This Row],[TT]]&lt;1,"",COUNT($A$2:$A1226)+1)</f>
        <v>973</v>
      </c>
      <c r="B1227" s="96" t="str">
        <f>LOWER(SUBSTITUTE(SUBSTITUTE(SUBSTITUTE(SUBSTITUTE(SUBSTITUTE(SUBSTITUTE(SUBSTITUTE(SUBSTITUTE(Table2[[#This Row],[NAMA BARANG]]," ",""),"""",""),"-",""),"/",""),"(",""),")",""),"&amp;",""),",",""))</f>
        <v>idcardholdervertical0174</v>
      </c>
      <c r="C1227" s="97" t="s">
        <v>4135</v>
      </c>
      <c r="D1227" s="98">
        <v>2</v>
      </c>
      <c r="E1227" s="99">
        <v>1600</v>
      </c>
      <c r="F1227" s="100">
        <f>IF(Table2[[#This Row],[M5B]]="",Table2[[#This Row],[M5B_h]],SUM(Table2[[#This Row],[M5B_h]],Table2[[#This Row],[M5B]]))</f>
        <v>2</v>
      </c>
      <c r="G1227" s="101"/>
      <c r="H1227" s="102" t="str">
        <f>IF(Table2[[#This Row],[M1A]]="","",Table2[[#This Row],[M1A]]-Table2[[#This Row],[AWAL]])</f>
        <v/>
      </c>
      <c r="I1227" s="101"/>
      <c r="J1227" s="102" t="str">
        <f>IF(Table2[[#This Row],[M2A]]="","",SUM(Table2[[#This Row],[M2A]]-Table2[[#This Row],[M2B_h]]))</f>
        <v/>
      </c>
      <c r="K1227" s="101"/>
      <c r="L1227" s="102" t="str">
        <f>IF(Table2[[#This Row],[M3A]]="","",SUM(Table2[[#This Row],[M3A]]-Table2[[#This Row],[M3B_h]]))</f>
        <v/>
      </c>
      <c r="M1227" s="101"/>
      <c r="N1227" s="102" t="str">
        <f>IF(Table2[[#This Row],[M4A]]="","",SUM(Table2[[#This Row],[M4A]]-Table2[[#This Row],[M4B_h]]))</f>
        <v/>
      </c>
      <c r="O1227" s="101"/>
      <c r="P1227" s="102" t="str">
        <f>IF(Table2[[#This Row],[M5A]]="","",SUM(Table2[[#This Row],[M5A]]-Table2[[#This Row],[M5B_h]]))</f>
        <v/>
      </c>
      <c r="Q1227" s="102">
        <f>SUM(Table2[[#This Row],[AWAL]],Table2[[#This Row],[M1B]])</f>
        <v>2</v>
      </c>
      <c r="R1227" s="102">
        <f>SUM(Table2[[#This Row],[M2B]],Table2[[#This Row],[M2B_h]])</f>
        <v>2</v>
      </c>
      <c r="S1227" s="102">
        <f>SUM(Table2[[#This Row],[M3B]],Table2[[#This Row],[M3B_h]])</f>
        <v>2</v>
      </c>
      <c r="T1227" s="102">
        <f>SUM(Table2[[#This Row],[M4B]],Table2[[#This Row],[M4B_h]])</f>
        <v>2</v>
      </c>
    </row>
    <row r="1228" spans="1:20">
      <c r="A1228" s="12">
        <f>IF(Table2[[#This Row],[TT]]&lt;1,"",COUNT($A$2:$A1227)+1)</f>
        <v>974</v>
      </c>
      <c r="B1228" s="12" t="str">
        <f>LOWER(SUBSTITUTE(SUBSTITUTE(SUBSTITUTE(SUBSTITUTE(SUBSTITUTE(SUBSTITUTE(SUBSTITUTE(SUBSTITUTE(Table2[[#This Row],[NAMA BARANG]]," ",""),"""",""),"-",""),"/",""),"(",""),")",""),"&amp;",""),",",""))</f>
        <v>idcardjbs107biru</v>
      </c>
      <c r="C1228" s="18" t="s">
        <v>1146</v>
      </c>
      <c r="D1228" s="19">
        <v>2</v>
      </c>
      <c r="E1228" s="19" t="s">
        <v>1145</v>
      </c>
      <c r="F1228" s="80">
        <f>IF(Table2[[#This Row],[M5B]]="",Table2[[#This Row],[M5B_h]],SUM(Table2[[#This Row],[M5B_h]],Table2[[#This Row],[M5B]]))</f>
        <v>2</v>
      </c>
      <c r="H1228" s="13" t="str">
        <f>IF(Table2[[#This Row],[M1A]]="","",Table2[[#This Row],[M1A]]-Table2[[#This Row],[AWAL]])</f>
        <v/>
      </c>
      <c r="J1228" s="13" t="str">
        <f>IF(Table2[[#This Row],[M2A]]="","",SUM(Table2[[#This Row],[M2A]]-Table2[[#This Row],[M2B_h]]))</f>
        <v/>
      </c>
      <c r="L1228" s="13" t="str">
        <f>IF(Table2[[#This Row],[M3A]]="","",SUM(Table2[[#This Row],[M3A]]-Table2[[#This Row],[M3B_h]]))</f>
        <v/>
      </c>
      <c r="N1228" s="13" t="str">
        <f>IF(Table2[[#This Row],[M4A]]="","",SUM(Table2[[#This Row],[M4A]]-Table2[[#This Row],[M4B_h]]))</f>
        <v/>
      </c>
      <c r="O1228" s="15"/>
      <c r="P1228" s="15" t="str">
        <f>IF(Table2[[#This Row],[M5A]]="","",SUM(Table2[[#This Row],[M5A]]-Table2[[#This Row],[M5B_h]]))</f>
        <v/>
      </c>
      <c r="Q1228" s="15">
        <f>SUM(Table2[[#This Row],[AWAL]],Table2[[#This Row],[M1B]])</f>
        <v>2</v>
      </c>
      <c r="R1228" s="15">
        <f>SUM(Table2[[#This Row],[M2B]],Table2[[#This Row],[M2B_h]])</f>
        <v>2</v>
      </c>
      <c r="S1228" s="15">
        <f>SUM(Table2[[#This Row],[M3B]],Table2[[#This Row],[M3B_h]])</f>
        <v>2</v>
      </c>
      <c r="T1228" s="15">
        <f>SUM(Table2[[#This Row],[M4B]],Table2[[#This Row],[M4B_h]])</f>
        <v>2</v>
      </c>
    </row>
    <row r="1229" spans="1:20">
      <c r="A1229" s="12">
        <f>IF(Table2[[#This Row],[TT]]&lt;1,"",COUNT($A$2:$A1228)+1)</f>
        <v>975</v>
      </c>
      <c r="B1229" s="12" t="str">
        <f>LOWER(SUBSTITUTE(SUBSTITUTE(SUBSTITUTE(SUBSTITUTE(SUBSTITUTE(SUBSTITUTE(SUBSTITUTE(SUBSTITUTE(Table2[[#This Row],[NAMA BARANG]]," ",""),"""",""),"-",""),"/",""),"(",""),")",""),"&amp;",""),",",""))</f>
        <v>idcardnamacd008lurusb</v>
      </c>
      <c r="C1229" s="18" t="s">
        <v>1147</v>
      </c>
      <c r="D1229" s="19">
        <v>15</v>
      </c>
      <c r="E1229" s="19">
        <v>3000</v>
      </c>
      <c r="F1229" s="80">
        <f>IF(Table2[[#This Row],[M5B]]="",Table2[[#This Row],[M5B_h]],SUM(Table2[[#This Row],[M5B_h]],Table2[[#This Row],[M5B]]))</f>
        <v>15</v>
      </c>
      <c r="H1229" s="13" t="str">
        <f>IF(Table2[[#This Row],[M1A]]="","",Table2[[#This Row],[M1A]]-Table2[[#This Row],[AWAL]])</f>
        <v/>
      </c>
      <c r="J1229" s="13" t="str">
        <f>IF(Table2[[#This Row],[M2A]]="","",SUM(Table2[[#This Row],[M2A]]-Table2[[#This Row],[M2B_h]]))</f>
        <v/>
      </c>
      <c r="L1229" s="13" t="str">
        <f>IF(Table2[[#This Row],[M3A]]="","",SUM(Table2[[#This Row],[M3A]]-Table2[[#This Row],[M3B_h]]))</f>
        <v/>
      </c>
      <c r="N1229" s="13" t="str">
        <f>IF(Table2[[#This Row],[M4A]]="","",SUM(Table2[[#This Row],[M4A]]-Table2[[#This Row],[M4B_h]]))</f>
        <v/>
      </c>
      <c r="O1229" s="15"/>
      <c r="P1229" s="15" t="str">
        <f>IF(Table2[[#This Row],[M5A]]="","",SUM(Table2[[#This Row],[M5A]]-Table2[[#This Row],[M5B_h]]))</f>
        <v/>
      </c>
      <c r="Q1229" s="15">
        <f>SUM(Table2[[#This Row],[AWAL]],Table2[[#This Row],[M1B]])</f>
        <v>15</v>
      </c>
      <c r="R1229" s="15">
        <f>SUM(Table2[[#This Row],[M2B]],Table2[[#This Row],[M2B_h]])</f>
        <v>15</v>
      </c>
      <c r="S1229" s="15">
        <f>SUM(Table2[[#This Row],[M3B]],Table2[[#This Row],[M3B_h]])</f>
        <v>15</v>
      </c>
      <c r="T1229" s="15">
        <f>SUM(Table2[[#This Row],[M4B]],Table2[[#This Row],[M4B_h]])</f>
        <v>15</v>
      </c>
    </row>
    <row r="1230" spans="1:20">
      <c r="A1230" s="12">
        <f>IF(Table2[[#This Row],[TT]]&lt;1,"",COUNT($A$2:$A1229)+1)</f>
        <v>976</v>
      </c>
      <c r="B1230" s="12" t="str">
        <f>LOWER(SUBSTITUTE(SUBSTITUTE(SUBSTITUTE(SUBSTITUTE(SUBSTITUTE(SUBSTITUTE(SUBSTITUTE(SUBSTITUTE(Table2[[#This Row],[NAMA BARANG]]," ",""),"""",""),"-",""),"/",""),"(",""),")",""),"&amp;",""),",",""))</f>
        <v>idcardnamacd008lurusm</v>
      </c>
      <c r="C1230" s="18" t="s">
        <v>1148</v>
      </c>
      <c r="D1230" s="19">
        <v>1</v>
      </c>
      <c r="E1230" s="19">
        <v>3000</v>
      </c>
      <c r="F1230" s="80">
        <f>IF(Table2[[#This Row],[M5B]]="",Table2[[#This Row],[M5B_h]],SUM(Table2[[#This Row],[M5B_h]],Table2[[#This Row],[M5B]]))</f>
        <v>1</v>
      </c>
      <c r="H1230" s="13" t="str">
        <f>IF(Table2[[#This Row],[M1A]]="","",Table2[[#This Row],[M1A]]-Table2[[#This Row],[AWAL]])</f>
        <v/>
      </c>
      <c r="J1230" s="13" t="str">
        <f>IF(Table2[[#This Row],[M2A]]="","",SUM(Table2[[#This Row],[M2A]]-Table2[[#This Row],[M2B_h]]))</f>
        <v/>
      </c>
      <c r="L1230" s="13" t="str">
        <f>IF(Table2[[#This Row],[M3A]]="","",SUM(Table2[[#This Row],[M3A]]-Table2[[#This Row],[M3B_h]]))</f>
        <v/>
      </c>
      <c r="N1230" s="13" t="str">
        <f>IF(Table2[[#This Row],[M4A]]="","",SUM(Table2[[#This Row],[M4A]]-Table2[[#This Row],[M4B_h]]))</f>
        <v/>
      </c>
      <c r="O1230" s="15"/>
      <c r="P1230" s="15" t="str">
        <f>IF(Table2[[#This Row],[M5A]]="","",SUM(Table2[[#This Row],[M5A]]-Table2[[#This Row],[M5B_h]]))</f>
        <v/>
      </c>
      <c r="Q1230" s="15">
        <f>SUM(Table2[[#This Row],[AWAL]],Table2[[#This Row],[M1B]])</f>
        <v>1</v>
      </c>
      <c r="R1230" s="15">
        <f>SUM(Table2[[#This Row],[M2B]],Table2[[#This Row],[M2B_h]])</f>
        <v>1</v>
      </c>
      <c r="S1230" s="15">
        <f>SUM(Table2[[#This Row],[M3B]],Table2[[#This Row],[M3B_h]])</f>
        <v>1</v>
      </c>
      <c r="T1230" s="15">
        <f>SUM(Table2[[#This Row],[M4B]],Table2[[#This Row],[M4B_h]])</f>
        <v>1</v>
      </c>
    </row>
    <row r="1231" spans="1:20">
      <c r="A1231" s="31" t="str">
        <f>IF(Table2[[#This Row],[TT]]&lt;1,"",COUNT($A$2:$A1230)+1)</f>
        <v/>
      </c>
      <c r="B1231" s="31" t="str">
        <f>LOWER(SUBSTITUTE(SUBSTITUTE(SUBSTITUTE(SUBSTITUTE(SUBSTITUTE(SUBSTITUTE(SUBSTITUTE(SUBSTITUTE(Table2[[#This Row],[NAMA BARANG]]," ",""),"""",""),"-",""),"/",""),"(",""),")",""),"&amp;",""),",",""))</f>
        <v>idcardtalicantolb</v>
      </c>
      <c r="C1231" s="33" t="s">
        <v>2842</v>
      </c>
      <c r="E1231" s="35">
        <v>500</v>
      </c>
      <c r="F1231" s="84">
        <f>IF(Table2[[#This Row],[M5B]]="",Table2[[#This Row],[M5B_h]],SUM(Table2[[#This Row],[M5B_h]],Table2[[#This Row],[M5B]]))</f>
        <v>0</v>
      </c>
      <c r="G1231" s="32"/>
      <c r="H1231" s="36" t="str">
        <f>IF(Table2[[#This Row],[M1A]]="","",Table2[[#This Row],[M1A]]-Table2[[#This Row],[AWAL]])</f>
        <v/>
      </c>
      <c r="I1231" s="32"/>
      <c r="J1231" s="36" t="str">
        <f>IF(Table2[[#This Row],[M2A]]="","",SUM(Table2[[#This Row],[M2A]]-Table2[[#This Row],[M2B_h]]))</f>
        <v/>
      </c>
      <c r="K1231" s="32"/>
      <c r="L1231" s="36" t="str">
        <f>IF(Table2[[#This Row],[M3A]]="","",SUM(Table2[[#This Row],[M3A]]-Table2[[#This Row],[M3B_h]]))</f>
        <v/>
      </c>
      <c r="M1231" s="32"/>
      <c r="N1231" s="36" t="str">
        <f>IF(Table2[[#This Row],[M4A]]="","",SUM(Table2[[#This Row],[M4A]]-Table2[[#This Row],[M4B_h]]))</f>
        <v/>
      </c>
      <c r="O1231" s="15"/>
      <c r="P1231" s="15" t="str">
        <f>IF(Table2[[#This Row],[M5A]]="","",SUM(Table2[[#This Row],[M5A]]-Table2[[#This Row],[M5B_h]]))</f>
        <v/>
      </c>
      <c r="Q1231" s="15">
        <f>SUM(Table2[[#This Row],[AWAL]],Table2[[#This Row],[M1B]])</f>
        <v>0</v>
      </c>
      <c r="R1231" s="15">
        <f>SUM(Table2[[#This Row],[M2B]],Table2[[#This Row],[M2B_h]])</f>
        <v>0</v>
      </c>
      <c r="S1231" s="15">
        <f>SUM(Table2[[#This Row],[M3B]],Table2[[#This Row],[M3B_h]])</f>
        <v>0</v>
      </c>
      <c r="T1231" s="15">
        <f>SUM(Table2[[#This Row],[M4B]],Table2[[#This Row],[M4B_h]])</f>
        <v>0</v>
      </c>
    </row>
    <row r="1232" spans="1:20">
      <c r="A1232" s="31" t="str">
        <f>IF(Table2[[#This Row],[TT]]&lt;1,"",COUNT($A$2:$A1231)+1)</f>
        <v/>
      </c>
      <c r="B1232" s="31" t="str">
        <f>LOWER(SUBSTITUTE(SUBSTITUTE(SUBSTITUTE(SUBSTITUTE(SUBSTITUTE(SUBSTITUTE(SUBSTITUTE(SUBSTITUTE(Table2[[#This Row],[NAMA BARANG]]," ",""),"""",""),"-",""),"/",""),"(",""),")",""),"&amp;",""),",",""))</f>
        <v>idcardtalicantolht</v>
      </c>
      <c r="C1232" s="33" t="s">
        <v>2843</v>
      </c>
      <c r="E1232" s="35">
        <v>500</v>
      </c>
      <c r="F1232" s="84">
        <f>IF(Table2[[#This Row],[M5B]]="",Table2[[#This Row],[M5B_h]],SUM(Table2[[#This Row],[M5B_h]],Table2[[#This Row],[M5B]]))</f>
        <v>0</v>
      </c>
      <c r="G1232" s="32"/>
      <c r="H1232" s="36" t="str">
        <f>IF(Table2[[#This Row],[M1A]]="","",Table2[[#This Row],[M1A]]-Table2[[#This Row],[AWAL]])</f>
        <v/>
      </c>
      <c r="I1232" s="32"/>
      <c r="J1232" s="36" t="str">
        <f>IF(Table2[[#This Row],[M2A]]="","",SUM(Table2[[#This Row],[M2A]]-Table2[[#This Row],[M2B_h]]))</f>
        <v/>
      </c>
      <c r="K1232" s="32"/>
      <c r="L1232" s="36" t="str">
        <f>IF(Table2[[#This Row],[M3A]]="","",SUM(Table2[[#This Row],[M3A]]-Table2[[#This Row],[M3B_h]]))</f>
        <v/>
      </c>
      <c r="M1232" s="32"/>
      <c r="N1232" s="36" t="str">
        <f>IF(Table2[[#This Row],[M4A]]="","",SUM(Table2[[#This Row],[M4A]]-Table2[[#This Row],[M4B_h]]))</f>
        <v/>
      </c>
      <c r="O1232" s="15"/>
      <c r="P1232" s="15" t="str">
        <f>IF(Table2[[#This Row],[M5A]]="","",SUM(Table2[[#This Row],[M5A]]-Table2[[#This Row],[M5B_h]]))</f>
        <v/>
      </c>
      <c r="Q1232" s="15">
        <f>SUM(Table2[[#This Row],[AWAL]],Table2[[#This Row],[M1B]])</f>
        <v>0</v>
      </c>
      <c r="R1232" s="15">
        <f>SUM(Table2[[#This Row],[M2B]],Table2[[#This Row],[M2B_h]])</f>
        <v>0</v>
      </c>
      <c r="S1232" s="15">
        <f>SUM(Table2[[#This Row],[M3B]],Table2[[#This Row],[M3B_h]])</f>
        <v>0</v>
      </c>
      <c r="T1232" s="15">
        <f>SUM(Table2[[#This Row],[M4B]],Table2[[#This Row],[M4B_h]])</f>
        <v>0</v>
      </c>
    </row>
    <row r="1233" spans="1:20">
      <c r="A1233" s="14" t="str">
        <f>IF(Table2[[#This Row],[TT]]&lt;1,"",COUNT($A$2:$A1232)+1)</f>
        <v/>
      </c>
      <c r="B1233" s="14" t="str">
        <f>LOWER(SUBSTITUTE(SUBSTITUTE(SUBSTITUTE(SUBSTITUTE(SUBSTITUTE(SUBSTITUTE(SUBSTITUTE(SUBSTITUTE(Table2[[#This Row],[NAMA BARANG]]," ",""),"""",""),"-",""),"/",""),"(",""),")",""),"&amp;",""),",",""))</f>
        <v>idcardtalipeonyhtsbs</v>
      </c>
      <c r="C1233" s="17" t="s">
        <v>4033</v>
      </c>
      <c r="D1233" s="19"/>
      <c r="E1233" s="29">
        <v>5000</v>
      </c>
      <c r="F1233" s="80">
        <f>IF(Table2[[#This Row],[M5B]]="",Table2[[#This Row],[M5B_h]],SUM(Table2[[#This Row],[M5B_h]],Table2[[#This Row],[M5B]]))</f>
        <v>0</v>
      </c>
      <c r="H1233" s="15" t="str">
        <f>IF(Table2[[#This Row],[M1A]]="","",Table2[[#This Row],[M1A]]-Table2[[#This Row],[AWAL]])</f>
        <v/>
      </c>
      <c r="J1233" s="15" t="str">
        <f>IF(Table2[[#This Row],[M2A]]="","",SUM(Table2[[#This Row],[M2A]]-Table2[[#This Row],[M2B_h]]))</f>
        <v/>
      </c>
      <c r="L1233" s="15" t="str">
        <f>IF(Table2[[#This Row],[M3A]]="","",SUM(Table2[[#This Row],[M3A]]-Table2[[#This Row],[M3B_h]]))</f>
        <v/>
      </c>
      <c r="N1233" s="15" t="str">
        <f>IF(Table2[[#This Row],[M4A]]="","",SUM(Table2[[#This Row],[M4A]]-Table2[[#This Row],[M4B_h]]))</f>
        <v/>
      </c>
      <c r="O1233" s="15"/>
      <c r="P1233" s="15" t="str">
        <f>IF(Table2[[#This Row],[M5A]]="","",SUM(Table2[[#This Row],[M5A]]-Table2[[#This Row],[M5B_h]]))</f>
        <v/>
      </c>
      <c r="Q1233" s="15">
        <f>SUM(Table2[[#This Row],[AWAL]],Table2[[#This Row],[M1B]])</f>
        <v>0</v>
      </c>
      <c r="R1233" s="15">
        <f>SUM(Table2[[#This Row],[M2B]],Table2[[#This Row],[M2B_h]])</f>
        <v>0</v>
      </c>
      <c r="S1233" s="15">
        <f>SUM(Table2[[#This Row],[M3B]],Table2[[#This Row],[M3B_h]])</f>
        <v>0</v>
      </c>
      <c r="T1233" s="15">
        <f>SUM(Table2[[#This Row],[M4B]],Table2[[#This Row],[M4B_h]])</f>
        <v>0</v>
      </c>
    </row>
    <row r="1234" spans="1:20">
      <c r="A1234" s="12">
        <f>IF(Table2[[#This Row],[TT]]&lt;1,"",COUNT($A$2:$A1233)+1)</f>
        <v>977</v>
      </c>
      <c r="B1234" s="12" t="str">
        <f>LOWER(SUBSTITUTE(SUBSTITUTE(SUBSTITUTE(SUBSTITUTE(SUBSTITUTE(SUBSTITUTE(SUBSTITUTE(SUBSTITUTE(Table2[[#This Row],[NAMA BARANG]]," ",""),"""",""),"-",""),"/",""),"(",""),")",""),"&amp;",""),",",""))</f>
        <v>idcardyoyotransparantwhite</v>
      </c>
      <c r="C1234" s="18" t="s">
        <v>1149</v>
      </c>
      <c r="D1234" s="19">
        <v>7</v>
      </c>
      <c r="E1234" s="19" t="s">
        <v>390</v>
      </c>
      <c r="F1234" s="80">
        <f>IF(Table2[[#This Row],[M5B]]="",Table2[[#This Row],[M5B_h]],SUM(Table2[[#This Row],[M5B_h]],Table2[[#This Row],[M5B]]))</f>
        <v>7</v>
      </c>
      <c r="H1234" s="13" t="str">
        <f>IF(Table2[[#This Row],[M1A]]="","",Table2[[#This Row],[M1A]]-Table2[[#This Row],[AWAL]])</f>
        <v/>
      </c>
      <c r="J1234" s="13" t="str">
        <f>IF(Table2[[#This Row],[M2A]]="","",SUM(Table2[[#This Row],[M2A]]-Table2[[#This Row],[M2B_h]]))</f>
        <v/>
      </c>
      <c r="L1234" s="13" t="str">
        <f>IF(Table2[[#This Row],[M3A]]="","",SUM(Table2[[#This Row],[M3A]]-Table2[[#This Row],[M3B_h]]))</f>
        <v/>
      </c>
      <c r="N1234" s="13" t="str">
        <f>IF(Table2[[#This Row],[M4A]]="","",SUM(Table2[[#This Row],[M4A]]-Table2[[#This Row],[M4B_h]]))</f>
        <v/>
      </c>
      <c r="O1234" s="15"/>
      <c r="P1234" s="15" t="str">
        <f>IF(Table2[[#This Row],[M5A]]="","",SUM(Table2[[#This Row],[M5A]]-Table2[[#This Row],[M5B_h]]))</f>
        <v/>
      </c>
      <c r="Q1234" s="15">
        <f>SUM(Table2[[#This Row],[AWAL]],Table2[[#This Row],[M1B]])</f>
        <v>7</v>
      </c>
      <c r="R1234" s="15">
        <f>SUM(Table2[[#This Row],[M2B]],Table2[[#This Row],[M2B_h]])</f>
        <v>7</v>
      </c>
      <c r="S1234" s="15">
        <f>SUM(Table2[[#This Row],[M3B]],Table2[[#This Row],[M3B_h]])</f>
        <v>7</v>
      </c>
      <c r="T1234" s="15">
        <f>SUM(Table2[[#This Row],[M4B]],Table2[[#This Row],[M4B_h]])</f>
        <v>7</v>
      </c>
    </row>
    <row r="1235" spans="1:20">
      <c r="A1235" s="12" t="str">
        <f>IF(Table2[[#This Row],[TT]]&lt;1,"",COUNT($A$2:$A1234)+1)</f>
        <v/>
      </c>
      <c r="B1235" s="12" t="str">
        <f>LOWER(SUBSTITUTE(SUBSTITUTE(SUBSTITUTE(SUBSTITUTE(SUBSTITUTE(SUBSTITUTE(SUBSTITUTE(SUBSTITUTE(Table2[[#This Row],[NAMA BARANG]]," ",""),"""",""),"-",""),"/",""),"(",""),")",""),"&amp;",""),",",""))</f>
        <v>isibensiazc201</v>
      </c>
      <c r="C1235" s="25" t="s">
        <v>1150</v>
      </c>
      <c r="D1235" s="26"/>
      <c r="E1235" s="26" t="s">
        <v>1151</v>
      </c>
      <c r="F1235" s="80">
        <f>IF(Table2[[#This Row],[M5B]]="",Table2[[#This Row],[M5B_h]],SUM(Table2[[#This Row],[M5B_h]],Table2[[#This Row],[M5B]]))</f>
        <v>0</v>
      </c>
      <c r="H1235" s="13" t="str">
        <f>IF(Table2[[#This Row],[M1A]]="","",Table2[[#This Row],[M1A]]-Table2[[#This Row],[AWAL]])</f>
        <v/>
      </c>
      <c r="J1235" s="13" t="str">
        <f>IF(Table2[[#This Row],[M2A]]="","",SUM(Table2[[#This Row],[M2A]]-Table2[[#This Row],[M2B_h]]))</f>
        <v/>
      </c>
      <c r="L1235" s="13" t="str">
        <f>IF(Table2[[#This Row],[M3A]]="","",SUM(Table2[[#This Row],[M3A]]-Table2[[#This Row],[M3B_h]]))</f>
        <v/>
      </c>
      <c r="N1235" s="13" t="str">
        <f>IF(Table2[[#This Row],[M4A]]="","",SUM(Table2[[#This Row],[M4A]]-Table2[[#This Row],[M4B_h]]))</f>
        <v/>
      </c>
      <c r="O1235" s="15"/>
      <c r="P1235" s="15" t="str">
        <f>IF(Table2[[#This Row],[M5A]]="","",SUM(Table2[[#This Row],[M5A]]-Table2[[#This Row],[M5B_h]]))</f>
        <v/>
      </c>
      <c r="Q1235" s="15">
        <f>SUM(Table2[[#This Row],[AWAL]],Table2[[#This Row],[M1B]])</f>
        <v>0</v>
      </c>
      <c r="R1235" s="15">
        <f>SUM(Table2[[#This Row],[M2B]],Table2[[#This Row],[M2B_h]])</f>
        <v>0</v>
      </c>
      <c r="S1235" s="15">
        <f>SUM(Table2[[#This Row],[M3B]],Table2[[#This Row],[M3B_h]])</f>
        <v>0</v>
      </c>
      <c r="T1235" s="15">
        <f>SUM(Table2[[#This Row],[M4B]],Table2[[#This Row],[M4B_h]])</f>
        <v>0</v>
      </c>
    </row>
    <row r="1236" spans="1:20">
      <c r="A1236" s="12">
        <f>IF(Table2[[#This Row],[TT]]&lt;1,"",COUNT($A$2:$A1235)+1)</f>
        <v>978</v>
      </c>
      <c r="B1236" s="12" t="str">
        <f>LOWER(SUBSTITUTE(SUBSTITUTE(SUBSTITUTE(SUBSTITUTE(SUBSTITUTE(SUBSTITUTE(SUBSTITUTE(SUBSTITUTE(Table2[[#This Row],[NAMA BARANG]]," ",""),"""",""),"-",""),"/",""),"(",""),")",""),"&amp;",""),",",""))</f>
        <v>isicrosslepasanh06</v>
      </c>
      <c r="C1236" s="18" t="s">
        <v>1152</v>
      </c>
      <c r="D1236" s="19">
        <v>2</v>
      </c>
      <c r="E1236" s="19" t="s">
        <v>1060</v>
      </c>
      <c r="F1236" s="80">
        <f>IF(Table2[[#This Row],[M5B]]="",Table2[[#This Row],[M5B_h]],SUM(Table2[[#This Row],[M5B_h]],Table2[[#This Row],[M5B]]))</f>
        <v>2</v>
      </c>
      <c r="H1236" s="13" t="str">
        <f>IF(Table2[[#This Row],[M1A]]="","",Table2[[#This Row],[M1A]]-Table2[[#This Row],[AWAL]])</f>
        <v/>
      </c>
      <c r="J1236" s="13" t="str">
        <f>IF(Table2[[#This Row],[M2A]]="","",SUM(Table2[[#This Row],[M2A]]-Table2[[#This Row],[M2B_h]]))</f>
        <v/>
      </c>
      <c r="L1236" s="13" t="str">
        <f>IF(Table2[[#This Row],[M3A]]="","",SUM(Table2[[#This Row],[M3A]]-Table2[[#This Row],[M3B_h]]))</f>
        <v/>
      </c>
      <c r="N1236" s="13" t="str">
        <f>IF(Table2[[#This Row],[M4A]]="","",SUM(Table2[[#This Row],[M4A]]-Table2[[#This Row],[M4B_h]]))</f>
        <v/>
      </c>
      <c r="O1236" s="15"/>
      <c r="P1236" s="15" t="str">
        <f>IF(Table2[[#This Row],[M5A]]="","",SUM(Table2[[#This Row],[M5A]]-Table2[[#This Row],[M5B_h]]))</f>
        <v/>
      </c>
      <c r="Q1236" s="15">
        <f>SUM(Table2[[#This Row],[AWAL]],Table2[[#This Row],[M1B]])</f>
        <v>2</v>
      </c>
      <c r="R1236" s="15">
        <f>SUM(Table2[[#This Row],[M2B]],Table2[[#This Row],[M2B_h]])</f>
        <v>2</v>
      </c>
      <c r="S1236" s="15">
        <f>SUM(Table2[[#This Row],[M3B]],Table2[[#This Row],[M3B_h]])</f>
        <v>2</v>
      </c>
      <c r="T1236" s="15">
        <f>SUM(Table2[[#This Row],[M4B]],Table2[[#This Row],[M4B_h]])</f>
        <v>2</v>
      </c>
    </row>
    <row r="1237" spans="1:20">
      <c r="A1237" s="12">
        <f>IF(Table2[[#This Row],[TT]]&lt;1,"",COUNT($A$2:$A1236)+1)</f>
        <v>979</v>
      </c>
      <c r="B1237" s="12" t="str">
        <f>LOWER(SUBSTITUTE(SUBSTITUTE(SUBSTITUTE(SUBSTITUTE(SUBSTITUTE(SUBSTITUTE(SUBSTITUTE(SUBSTITUTE(Table2[[#This Row],[NAMA BARANG]]," ",""),"""",""),"-",""),"/",""),"(",""),")",""),"&amp;",""),",",""))</f>
        <v>isicrossunicorn</v>
      </c>
      <c r="C1237" s="18" t="s">
        <v>1153</v>
      </c>
      <c r="D1237" s="19">
        <v>1</v>
      </c>
      <c r="E1237" s="19" t="s">
        <v>121</v>
      </c>
      <c r="F1237" s="80">
        <f>IF(Table2[[#This Row],[M5B]]="",Table2[[#This Row],[M5B_h]],SUM(Table2[[#This Row],[M5B_h]],Table2[[#This Row],[M5B]]))</f>
        <v>1</v>
      </c>
      <c r="H1237" s="13" t="str">
        <f>IF(Table2[[#This Row],[M1A]]="","",Table2[[#This Row],[M1A]]-Table2[[#This Row],[AWAL]])</f>
        <v/>
      </c>
      <c r="J1237" s="13" t="str">
        <f>IF(Table2[[#This Row],[M2A]]="","",SUM(Table2[[#This Row],[M2A]]-Table2[[#This Row],[M2B_h]]))</f>
        <v/>
      </c>
      <c r="L1237" s="13" t="str">
        <f>IF(Table2[[#This Row],[M3A]]="","",SUM(Table2[[#This Row],[M3A]]-Table2[[#This Row],[M3B_h]]))</f>
        <v/>
      </c>
      <c r="N1237" s="13" t="str">
        <f>IF(Table2[[#This Row],[M4A]]="","",SUM(Table2[[#This Row],[M4A]]-Table2[[#This Row],[M4B_h]]))</f>
        <v/>
      </c>
      <c r="O1237" s="15"/>
      <c r="P1237" s="15" t="str">
        <f>IF(Table2[[#This Row],[M5A]]="","",SUM(Table2[[#This Row],[M5A]]-Table2[[#This Row],[M5B_h]]))</f>
        <v/>
      </c>
      <c r="Q1237" s="15">
        <f>SUM(Table2[[#This Row],[AWAL]],Table2[[#This Row],[M1B]])</f>
        <v>1</v>
      </c>
      <c r="R1237" s="15">
        <f>SUM(Table2[[#This Row],[M2B]],Table2[[#This Row],[M2B_h]])</f>
        <v>1</v>
      </c>
      <c r="S1237" s="15">
        <f>SUM(Table2[[#This Row],[M3B]],Table2[[#This Row],[M3B_h]])</f>
        <v>1</v>
      </c>
      <c r="T1237" s="15">
        <f>SUM(Table2[[#This Row],[M4B]],Table2[[#This Row],[M4B_h]])</f>
        <v>1</v>
      </c>
    </row>
    <row r="1238" spans="1:20">
      <c r="A1238" s="12" t="str">
        <f>IF(Table2[[#This Row],[TT]]&lt;1,"",COUNT($A$2:$A1237)+1)</f>
        <v/>
      </c>
      <c r="B1238" s="12" t="str">
        <f>LOWER(SUBSTITUTE(SUBSTITUTE(SUBSTITUTE(SUBSTITUTE(SUBSTITUTE(SUBSTITUTE(SUBSTITUTE(SUBSTITUTE(Table2[[#This Row],[NAMA BARANG]]," ",""),"""",""),"-",""),"/",""),"(",""),")",""),"&amp;",""),",",""))</f>
        <v>isigel1.0tc308ht</v>
      </c>
      <c r="C1238" s="18" t="s">
        <v>2448</v>
      </c>
      <c r="D1238" s="19"/>
      <c r="E1238" s="19" t="s">
        <v>2698</v>
      </c>
      <c r="F1238" s="80">
        <f>IF(Table2[[#This Row],[M5B]]="",Table2[[#This Row],[M5B_h]],SUM(Table2[[#This Row],[M5B_h]],Table2[[#This Row],[M5B]]))</f>
        <v>0</v>
      </c>
      <c r="H1238" s="13" t="str">
        <f>IF(Table2[[#This Row],[M1A]]="","",Table2[[#This Row],[M1A]]-Table2[[#This Row],[AWAL]])</f>
        <v/>
      </c>
      <c r="J1238" s="13" t="str">
        <f>IF(Table2[[#This Row],[M2A]]="","",SUM(Table2[[#This Row],[M2A]]-Table2[[#This Row],[M2B_h]]))</f>
        <v/>
      </c>
      <c r="L1238" s="13" t="str">
        <f>IF(Table2[[#This Row],[M3A]]="","",SUM(Table2[[#This Row],[M3A]]-Table2[[#This Row],[M3B_h]]))</f>
        <v/>
      </c>
      <c r="N1238" s="13" t="str">
        <f>IF(Table2[[#This Row],[M4A]]="","",SUM(Table2[[#This Row],[M4A]]-Table2[[#This Row],[M4B_h]]))</f>
        <v/>
      </c>
      <c r="O1238" s="15"/>
      <c r="P1238" s="15" t="str">
        <f>IF(Table2[[#This Row],[M5A]]="","",SUM(Table2[[#This Row],[M5A]]-Table2[[#This Row],[M5B_h]]))</f>
        <v/>
      </c>
      <c r="Q1238" s="15">
        <f>SUM(Table2[[#This Row],[AWAL]],Table2[[#This Row],[M1B]])</f>
        <v>0</v>
      </c>
      <c r="R1238" s="15">
        <f>SUM(Table2[[#This Row],[M2B]],Table2[[#This Row],[M2B_h]])</f>
        <v>0</v>
      </c>
      <c r="S1238" s="15">
        <f>SUM(Table2[[#This Row],[M3B]],Table2[[#This Row],[M3B_h]])</f>
        <v>0</v>
      </c>
      <c r="T1238" s="15">
        <f>SUM(Table2[[#This Row],[M4B]],Table2[[#This Row],[M4B_h]])</f>
        <v>0</v>
      </c>
    </row>
    <row r="1239" spans="1:20">
      <c r="A1239" s="12" t="str">
        <f>IF(Table2[[#This Row],[TT]]&lt;1,"",COUNT($A$2:$A1238)+1)</f>
        <v/>
      </c>
      <c r="B1239" s="12" t="str">
        <f>LOWER(SUBSTITUTE(SUBSTITUTE(SUBSTITUTE(SUBSTITUTE(SUBSTITUTE(SUBSTITUTE(SUBSTITUTE(SUBSTITUTE(Table2[[#This Row],[NAMA BARANG]]," ",""),"""",""),"-",""),"/",""),"(",""),")",""),"&amp;",""),",",""))</f>
        <v>isigel501</v>
      </c>
      <c r="C1239" s="17" t="s">
        <v>2729</v>
      </c>
      <c r="E1239" s="29" t="s">
        <v>2684</v>
      </c>
      <c r="F1239" s="80">
        <f>IF(Table2[[#This Row],[M5B]]="",Table2[[#This Row],[M5B_h]],SUM(Table2[[#This Row],[M5B_h]],Table2[[#This Row],[M5B]]))</f>
        <v>0</v>
      </c>
      <c r="H1239" s="13" t="str">
        <f>IF(Table2[[#This Row],[M1A]]="","",Table2[[#This Row],[M1A]]-Table2[[#This Row],[AWAL]])</f>
        <v/>
      </c>
      <c r="J1239" s="13" t="str">
        <f>IF(Table2[[#This Row],[M2A]]="","",SUM(Table2[[#This Row],[M2A]]-Table2[[#This Row],[M2B_h]]))</f>
        <v/>
      </c>
      <c r="L1239" s="13" t="str">
        <f>IF(Table2[[#This Row],[M3A]]="","",SUM(Table2[[#This Row],[M3A]]-Table2[[#This Row],[M3B_h]]))</f>
        <v/>
      </c>
      <c r="N1239" s="13" t="str">
        <f>IF(Table2[[#This Row],[M4A]]="","",SUM(Table2[[#This Row],[M4A]]-Table2[[#This Row],[M4B_h]]))</f>
        <v/>
      </c>
      <c r="O1239" s="15"/>
      <c r="P1239" s="15" t="str">
        <f>IF(Table2[[#This Row],[M5A]]="","",SUM(Table2[[#This Row],[M5A]]-Table2[[#This Row],[M5B_h]]))</f>
        <v/>
      </c>
      <c r="Q1239" s="15">
        <f>SUM(Table2[[#This Row],[AWAL]],Table2[[#This Row],[M1B]])</f>
        <v>0</v>
      </c>
      <c r="R1239" s="15">
        <f>SUM(Table2[[#This Row],[M2B]],Table2[[#This Row],[M2B_h]])</f>
        <v>0</v>
      </c>
      <c r="S1239" s="15">
        <f>SUM(Table2[[#This Row],[M3B]],Table2[[#This Row],[M3B_h]])</f>
        <v>0</v>
      </c>
      <c r="T1239" s="15">
        <f>SUM(Table2[[#This Row],[M4B]],Table2[[#This Row],[M4B_h]])</f>
        <v>0</v>
      </c>
    </row>
    <row r="1240" spans="1:20">
      <c r="A1240" s="103">
        <f>IF(Table2[[#This Row],[TT]]&lt;1,"",COUNT($A$2:$A1239)+1)</f>
        <v>980</v>
      </c>
      <c r="B1240" s="96" t="str">
        <f>LOWER(SUBSTITUTE(SUBSTITUTE(SUBSTITUTE(SUBSTITUTE(SUBSTITUTE(SUBSTITUTE(SUBSTITUTE(SUBSTITUTE(Table2[[#This Row],[NAMA BARANG]]," ",""),"""",""),"-",""),"/",""),"(",""),")",""),"&amp;",""),",",""))</f>
        <v>isigel501ht</v>
      </c>
      <c r="C1240" s="97" t="s">
        <v>4312</v>
      </c>
      <c r="D1240" s="98"/>
      <c r="E1240" s="99" t="s">
        <v>2684</v>
      </c>
      <c r="F1240" s="100">
        <f>IF(Table2[[#This Row],[M5B]]="",Table2[[#This Row],[M5B_h]],SUM(Table2[[#This Row],[M5B_h]],Table2[[#This Row],[M5B]]))</f>
        <v>3</v>
      </c>
      <c r="G1240" s="101"/>
      <c r="H1240" s="102" t="str">
        <f>IF(Table2[[#This Row],[M1A]]="","",Table2[[#This Row],[M1A]]-Table2[[#This Row],[AWAL]])</f>
        <v/>
      </c>
      <c r="I1240" s="101"/>
      <c r="J1240" s="102" t="str">
        <f>IF(Table2[[#This Row],[M2A]]="","",SUM(Table2[[#This Row],[M2A]]-Table2[[#This Row],[M2B_h]]))</f>
        <v/>
      </c>
      <c r="K1240" s="101"/>
      <c r="L1240" s="102" t="str">
        <f>IF(Table2[[#This Row],[M3A]]="","",SUM(Table2[[#This Row],[M3A]]-Table2[[#This Row],[M3B_h]]))</f>
        <v/>
      </c>
      <c r="M1240" s="101">
        <v>3</v>
      </c>
      <c r="N1240" s="102">
        <f>IF(Table2[[#This Row],[M4A]]="","",SUM(Table2[[#This Row],[M4A]]-Table2[[#This Row],[M4B_h]]))</f>
        <v>3</v>
      </c>
      <c r="O1240" s="102"/>
      <c r="P1240" s="102" t="str">
        <f>IF(Table2[[#This Row],[M5A]]="","",SUM(Table2[[#This Row],[M5A]]-Table2[[#This Row],[M5B_h]]))</f>
        <v/>
      </c>
      <c r="Q1240" s="102">
        <f>SUM(Table2[[#This Row],[AWAL]],Table2[[#This Row],[M1B]])</f>
        <v>0</v>
      </c>
      <c r="R1240" s="102">
        <f>SUM(Table2[[#This Row],[M2B]],Table2[[#This Row],[M2B_h]])</f>
        <v>0</v>
      </c>
      <c r="S1240" s="102">
        <f>SUM(Table2[[#This Row],[M3B]],Table2[[#This Row],[M3B_h]])</f>
        <v>0</v>
      </c>
      <c r="T1240" s="102">
        <f>SUM(Table2[[#This Row],[M4B]],Table2[[#This Row],[M4B_h]])</f>
        <v>3</v>
      </c>
    </row>
    <row r="1241" spans="1:20">
      <c r="A1241" s="96">
        <f>IF(Table2[[#This Row],[TT]]&lt;1,"",COUNT($A$2:$A1240)+1)</f>
        <v>981</v>
      </c>
      <c r="B1241" s="96" t="str">
        <f>LOWER(SUBSTITUTE(SUBSTITUTE(SUBSTITUTE(SUBSTITUTE(SUBSTITUTE(SUBSTITUTE(SUBSTITUTE(SUBSTITUTE(Table2[[#This Row],[NAMA BARANG]]," ",""),"""",""),"-",""),"/",""),"(",""),")",""),"&amp;",""),",",""))</f>
        <v>isigelfancyvtro2013</v>
      </c>
      <c r="C1241" s="97" t="s">
        <v>4233</v>
      </c>
      <c r="D1241" s="98">
        <v>16</v>
      </c>
      <c r="E1241" s="99">
        <v>240</v>
      </c>
      <c r="F1241" s="100">
        <f>IF(Table2[[#This Row],[M5B]]="",Table2[[#This Row],[M5B_h]],SUM(Table2[[#This Row],[M5B_h]],Table2[[#This Row],[M5B]]))</f>
        <v>1</v>
      </c>
      <c r="G1241" s="101">
        <v>14</v>
      </c>
      <c r="H1241" s="102">
        <f>IF(Table2[[#This Row],[M1A]]="","",Table2[[#This Row],[M1A]]-Table2[[#This Row],[AWAL]])</f>
        <v>-2</v>
      </c>
      <c r="I1241" s="101">
        <v>6</v>
      </c>
      <c r="J1241" s="102">
        <f>IF(Table2[[#This Row],[M2A]]="","",SUM(Table2[[#This Row],[M2A]]-Table2[[#This Row],[M2B_h]]))</f>
        <v>-8</v>
      </c>
      <c r="K1241" s="101">
        <v>2</v>
      </c>
      <c r="L1241" s="102">
        <f>IF(Table2[[#This Row],[M3A]]="","",SUM(Table2[[#This Row],[M3A]]-Table2[[#This Row],[M3B_h]]))</f>
        <v>-4</v>
      </c>
      <c r="M1241" s="101">
        <v>1</v>
      </c>
      <c r="N1241" s="102">
        <f>IF(Table2[[#This Row],[M4A]]="","",SUM(Table2[[#This Row],[M4A]]-Table2[[#This Row],[M4B_h]]))</f>
        <v>-1</v>
      </c>
      <c r="O1241" s="101"/>
      <c r="P1241" s="102" t="str">
        <f>IF(Table2[[#This Row],[M5A]]="","",SUM(Table2[[#This Row],[M5A]]-Table2[[#This Row],[M5B_h]]))</f>
        <v/>
      </c>
      <c r="Q1241" s="102">
        <f>SUM(Table2[[#This Row],[AWAL]],Table2[[#This Row],[M1B]])</f>
        <v>14</v>
      </c>
      <c r="R1241" s="102">
        <f>SUM(Table2[[#This Row],[M2B]],Table2[[#This Row],[M2B_h]])</f>
        <v>6</v>
      </c>
      <c r="S1241" s="102">
        <f>SUM(Table2[[#This Row],[M3B]],Table2[[#This Row],[M3B_h]])</f>
        <v>2</v>
      </c>
      <c r="T1241" s="102">
        <f>SUM(Table2[[#This Row],[M4B]],Table2[[#This Row],[M4B_h]])</f>
        <v>1</v>
      </c>
    </row>
    <row r="1242" spans="1:20">
      <c r="A1242" s="96">
        <f>IF(Table2[[#This Row],[TT]]&lt;1,"",COUNT($A$2:$A1241)+1)</f>
        <v>982</v>
      </c>
      <c r="B1242" s="96" t="str">
        <f>LOWER(SUBSTITUTE(SUBSTITUTE(SUBSTITUTE(SUBSTITUTE(SUBSTITUTE(SUBSTITUTE(SUBSTITUTE(SUBSTITUTE(Table2[[#This Row],[NAMA BARANG]]," ",""),"""",""),"-",""),"/",""),"(",""),")",""),"&amp;",""),",",""))</f>
        <v>isigelfancyvtro2015</v>
      </c>
      <c r="C1242" s="97" t="s">
        <v>4234</v>
      </c>
      <c r="D1242" s="98">
        <v>16</v>
      </c>
      <c r="E1242" s="99">
        <v>240</v>
      </c>
      <c r="F1242" s="100">
        <f>IF(Table2[[#This Row],[M5B]]="",Table2[[#This Row],[M5B_h]],SUM(Table2[[#This Row],[M5B_h]],Table2[[#This Row],[M5B]]))</f>
        <v>2</v>
      </c>
      <c r="G1242" s="101">
        <v>14</v>
      </c>
      <c r="H1242" s="102">
        <f>IF(Table2[[#This Row],[M1A]]="","",Table2[[#This Row],[M1A]]-Table2[[#This Row],[AWAL]])</f>
        <v>-2</v>
      </c>
      <c r="I1242" s="101">
        <v>5</v>
      </c>
      <c r="J1242" s="102">
        <f>IF(Table2[[#This Row],[M2A]]="","",SUM(Table2[[#This Row],[M2A]]-Table2[[#This Row],[M2B_h]]))</f>
        <v>-9</v>
      </c>
      <c r="K1242" s="101">
        <v>4</v>
      </c>
      <c r="L1242" s="102">
        <f>IF(Table2[[#This Row],[M3A]]="","",SUM(Table2[[#This Row],[M3A]]-Table2[[#This Row],[M3B_h]]))</f>
        <v>-1</v>
      </c>
      <c r="M1242" s="101">
        <v>2</v>
      </c>
      <c r="N1242" s="102">
        <f>IF(Table2[[#This Row],[M4A]]="","",SUM(Table2[[#This Row],[M4A]]-Table2[[#This Row],[M4B_h]]))</f>
        <v>-2</v>
      </c>
      <c r="O1242" s="101"/>
      <c r="P1242" s="102" t="str">
        <f>IF(Table2[[#This Row],[M5A]]="","",SUM(Table2[[#This Row],[M5A]]-Table2[[#This Row],[M5B_h]]))</f>
        <v/>
      </c>
      <c r="Q1242" s="102">
        <f>SUM(Table2[[#This Row],[AWAL]],Table2[[#This Row],[M1B]])</f>
        <v>14</v>
      </c>
      <c r="R1242" s="102">
        <f>SUM(Table2[[#This Row],[M2B]],Table2[[#This Row],[M2B_h]])</f>
        <v>5</v>
      </c>
      <c r="S1242" s="102">
        <f>SUM(Table2[[#This Row],[M3B]],Table2[[#This Row],[M3B_h]])</f>
        <v>4</v>
      </c>
      <c r="T1242" s="102">
        <f>SUM(Table2[[#This Row],[M4B]],Table2[[#This Row],[M4B_h]])</f>
        <v>2</v>
      </c>
    </row>
    <row r="1243" spans="1:20">
      <c r="A1243" s="96">
        <f>IF(Table2[[#This Row],[TT]]&lt;1,"",COUNT($A$2:$A1242)+1)</f>
        <v>983</v>
      </c>
      <c r="B1243" s="96" t="str">
        <f>LOWER(SUBSTITUTE(SUBSTITUTE(SUBSTITUTE(SUBSTITUTE(SUBSTITUTE(SUBSTITUTE(SUBSTITUTE(SUBSTITUTE(Table2[[#This Row],[NAMA BARANG]]," ",""),"""",""),"-",""),"/",""),"(",""),")",""),"&amp;",""),",",""))</f>
        <v>isigelfancyvtro2018</v>
      </c>
      <c r="C1243" s="97" t="s">
        <v>4235</v>
      </c>
      <c r="D1243" s="98">
        <v>16</v>
      </c>
      <c r="E1243" s="99">
        <v>240</v>
      </c>
      <c r="F1243" s="100">
        <f>IF(Table2[[#This Row],[M5B]]="",Table2[[#This Row],[M5B_h]],SUM(Table2[[#This Row],[M5B_h]],Table2[[#This Row],[M5B]]))</f>
        <v>2</v>
      </c>
      <c r="G1243" s="101">
        <v>14</v>
      </c>
      <c r="H1243" s="102">
        <f>IF(Table2[[#This Row],[M1A]]="","",Table2[[#This Row],[M1A]]-Table2[[#This Row],[AWAL]])</f>
        <v>-2</v>
      </c>
      <c r="I1243" s="101">
        <v>8</v>
      </c>
      <c r="J1243" s="102">
        <f>IF(Table2[[#This Row],[M2A]]="","",SUM(Table2[[#This Row],[M2A]]-Table2[[#This Row],[M2B_h]]))</f>
        <v>-6</v>
      </c>
      <c r="K1243" s="101">
        <v>3</v>
      </c>
      <c r="L1243" s="102">
        <f>IF(Table2[[#This Row],[M3A]]="","",SUM(Table2[[#This Row],[M3A]]-Table2[[#This Row],[M3B_h]]))</f>
        <v>-5</v>
      </c>
      <c r="M1243" s="101">
        <v>2</v>
      </c>
      <c r="N1243" s="102">
        <f>IF(Table2[[#This Row],[M4A]]="","",SUM(Table2[[#This Row],[M4A]]-Table2[[#This Row],[M4B_h]]))</f>
        <v>-1</v>
      </c>
      <c r="O1243" s="101"/>
      <c r="P1243" s="102" t="str">
        <f>IF(Table2[[#This Row],[M5A]]="","",SUM(Table2[[#This Row],[M5A]]-Table2[[#This Row],[M5B_h]]))</f>
        <v/>
      </c>
      <c r="Q1243" s="102">
        <f>SUM(Table2[[#This Row],[AWAL]],Table2[[#This Row],[M1B]])</f>
        <v>14</v>
      </c>
      <c r="R1243" s="102">
        <f>SUM(Table2[[#This Row],[M2B]],Table2[[#This Row],[M2B_h]])</f>
        <v>8</v>
      </c>
      <c r="S1243" s="102">
        <f>SUM(Table2[[#This Row],[M3B]],Table2[[#This Row],[M3B_h]])</f>
        <v>3</v>
      </c>
      <c r="T1243" s="102">
        <f>SUM(Table2[[#This Row],[M4B]],Table2[[#This Row],[M4B_h]])</f>
        <v>2</v>
      </c>
    </row>
    <row r="1244" spans="1:20">
      <c r="A1244" s="12" t="str">
        <f>IF(Table2[[#This Row],[TT]]&lt;1,"",COUNT($A$2:$A1243)+1)</f>
        <v/>
      </c>
      <c r="B1244" s="12" t="str">
        <f>LOWER(SUBSTITUTE(SUBSTITUTE(SUBSTITUTE(SUBSTITUTE(SUBSTITUTE(SUBSTITUTE(SUBSTITUTE(SUBSTITUTE(Table2[[#This Row],[NAMA BARANG]]," ",""),"""",""),"-",""),"/",""),"(",""),")",""),"&amp;",""),",",""))</f>
        <v>isigelfancyvtroisi20dos4seri</v>
      </c>
      <c r="C1244" s="18" t="s">
        <v>2476</v>
      </c>
      <c r="D1244" s="19"/>
      <c r="E1244" s="19" t="s">
        <v>2699</v>
      </c>
      <c r="F1244" s="80">
        <f>IF(Table2[[#This Row],[M5B]]="",Table2[[#This Row],[M5B_h]],SUM(Table2[[#This Row],[M5B_h]],Table2[[#This Row],[M5B]]))</f>
        <v>0</v>
      </c>
      <c r="H1244" s="13" t="str">
        <f>IF(Table2[[#This Row],[M1A]]="","",Table2[[#This Row],[M1A]]-Table2[[#This Row],[AWAL]])</f>
        <v/>
      </c>
      <c r="J1244" s="13" t="str">
        <f>IF(Table2[[#This Row],[M2A]]="","",SUM(Table2[[#This Row],[M2A]]-Table2[[#This Row],[M2B_h]]))</f>
        <v/>
      </c>
      <c r="L1244" s="13" t="str">
        <f>IF(Table2[[#This Row],[M3A]]="","",SUM(Table2[[#This Row],[M3A]]-Table2[[#This Row],[M3B_h]]))</f>
        <v/>
      </c>
      <c r="N1244" s="13" t="str">
        <f>IF(Table2[[#This Row],[M4A]]="","",SUM(Table2[[#This Row],[M4A]]-Table2[[#This Row],[M4B_h]]))</f>
        <v/>
      </c>
      <c r="O1244" s="15"/>
      <c r="P1244" s="15" t="str">
        <f>IF(Table2[[#This Row],[M5A]]="","",SUM(Table2[[#This Row],[M5A]]-Table2[[#This Row],[M5B_h]]))</f>
        <v/>
      </c>
      <c r="Q1244" s="15">
        <f>SUM(Table2[[#This Row],[AWAL]],Table2[[#This Row],[M1B]])</f>
        <v>0</v>
      </c>
      <c r="R1244" s="15">
        <f>SUM(Table2[[#This Row],[M2B]],Table2[[#This Row],[M2B_h]])</f>
        <v>0</v>
      </c>
      <c r="S1244" s="15">
        <f>SUM(Table2[[#This Row],[M3B]],Table2[[#This Row],[M3B_h]])</f>
        <v>0</v>
      </c>
      <c r="T1244" s="15">
        <f>SUM(Table2[[#This Row],[M4B]],Table2[[#This Row],[M4B_h]])</f>
        <v>0</v>
      </c>
    </row>
    <row r="1245" spans="1:20">
      <c r="A1245" s="12" t="str">
        <f>IF(Table2[[#This Row],[TT]]&lt;1,"",COUNT($A$2:$A1244)+1)</f>
        <v/>
      </c>
      <c r="B1245" s="12" t="str">
        <f>LOWER(SUBSTITUTE(SUBSTITUTE(SUBSTITUTE(SUBSTITUTE(SUBSTITUTE(SUBSTITUTE(SUBSTITUTE(SUBSTITUTE(Table2[[#This Row],[NAMA BARANG]]," ",""),"""",""),"-",""),"/",""),"(",""),")",""),"&amp;",""),",",""))</f>
        <v>isigeltg308b</v>
      </c>
      <c r="C1245" s="17" t="s">
        <v>2731</v>
      </c>
      <c r="E1245" s="29" t="s">
        <v>2698</v>
      </c>
      <c r="F1245" s="80">
        <f>IF(Table2[[#This Row],[M5B]]="",Table2[[#This Row],[M5B_h]],SUM(Table2[[#This Row],[M5B_h]],Table2[[#This Row],[M5B]]))</f>
        <v>0</v>
      </c>
      <c r="H1245" s="13" t="str">
        <f>IF(Table2[[#This Row],[M1A]]="","",Table2[[#This Row],[M1A]]-Table2[[#This Row],[AWAL]])</f>
        <v/>
      </c>
      <c r="J1245" s="13" t="str">
        <f>IF(Table2[[#This Row],[M2A]]="","",SUM(Table2[[#This Row],[M2A]]-Table2[[#This Row],[M2B_h]]))</f>
        <v/>
      </c>
      <c r="L1245" s="13" t="str">
        <f>IF(Table2[[#This Row],[M3A]]="","",SUM(Table2[[#This Row],[M3A]]-Table2[[#This Row],[M3B_h]]))</f>
        <v/>
      </c>
      <c r="N1245" s="13" t="str">
        <f>IF(Table2[[#This Row],[M4A]]="","",SUM(Table2[[#This Row],[M4A]]-Table2[[#This Row],[M4B_h]]))</f>
        <v/>
      </c>
      <c r="O1245" s="15"/>
      <c r="P1245" s="15" t="str">
        <f>IF(Table2[[#This Row],[M5A]]="","",SUM(Table2[[#This Row],[M5A]]-Table2[[#This Row],[M5B_h]]))</f>
        <v/>
      </c>
      <c r="Q1245" s="15">
        <f>SUM(Table2[[#This Row],[AWAL]],Table2[[#This Row],[M1B]])</f>
        <v>0</v>
      </c>
      <c r="R1245" s="15">
        <f>SUM(Table2[[#This Row],[M2B]],Table2[[#This Row],[M2B_h]])</f>
        <v>0</v>
      </c>
      <c r="S1245" s="15">
        <f>SUM(Table2[[#This Row],[M3B]],Table2[[#This Row],[M3B_h]])</f>
        <v>0</v>
      </c>
      <c r="T1245" s="15">
        <f>SUM(Table2[[#This Row],[M4B]],Table2[[#This Row],[M4B_h]])</f>
        <v>0</v>
      </c>
    </row>
    <row r="1246" spans="1:20">
      <c r="A1246" s="12">
        <f>IF(Table2[[#This Row],[TT]]&lt;1,"",COUNT($A$2:$A1245)+1)</f>
        <v>984</v>
      </c>
      <c r="B1246" s="12" t="str">
        <f>LOWER(SUBSTITUTE(SUBSTITUTE(SUBSTITUTE(SUBSTITUTE(SUBSTITUTE(SUBSTITUTE(SUBSTITUTE(SUBSTITUTE(Table2[[#This Row],[NAMA BARANG]]," ",""),"""",""),"-",""),"/",""),"(",""),")",""),"&amp;",""),",",""))</f>
        <v>isigeltg308ht</v>
      </c>
      <c r="C1246" s="17" t="s">
        <v>2730</v>
      </c>
      <c r="D1246" s="29">
        <v>4</v>
      </c>
      <c r="E1246" s="29" t="s">
        <v>2698</v>
      </c>
      <c r="F1246" s="80">
        <f>IF(Table2[[#This Row],[M5B]]="",Table2[[#This Row],[M5B_h]],SUM(Table2[[#This Row],[M5B_h]],Table2[[#This Row],[M5B]]))</f>
        <v>4</v>
      </c>
      <c r="H1246" s="13" t="str">
        <f>IF(Table2[[#This Row],[M1A]]="","",Table2[[#This Row],[M1A]]-Table2[[#This Row],[AWAL]])</f>
        <v/>
      </c>
      <c r="J1246" s="13" t="str">
        <f>IF(Table2[[#This Row],[M2A]]="","",SUM(Table2[[#This Row],[M2A]]-Table2[[#This Row],[M2B_h]]))</f>
        <v/>
      </c>
      <c r="L1246" s="13" t="str">
        <f>IF(Table2[[#This Row],[M3A]]="","",SUM(Table2[[#This Row],[M3A]]-Table2[[#This Row],[M3B_h]]))</f>
        <v/>
      </c>
      <c r="N1246" s="13" t="str">
        <f>IF(Table2[[#This Row],[M4A]]="","",SUM(Table2[[#This Row],[M4A]]-Table2[[#This Row],[M4B_h]]))</f>
        <v/>
      </c>
      <c r="O1246" s="15"/>
      <c r="P1246" s="15" t="str">
        <f>IF(Table2[[#This Row],[M5A]]="","",SUM(Table2[[#This Row],[M5A]]-Table2[[#This Row],[M5B_h]]))</f>
        <v/>
      </c>
      <c r="Q1246" s="15">
        <f>SUM(Table2[[#This Row],[AWAL]],Table2[[#This Row],[M1B]])</f>
        <v>4</v>
      </c>
      <c r="R1246" s="15">
        <f>SUM(Table2[[#This Row],[M2B]],Table2[[#This Row],[M2B_h]])</f>
        <v>4</v>
      </c>
      <c r="S1246" s="15">
        <f>SUM(Table2[[#This Row],[M3B]],Table2[[#This Row],[M3B_h]])</f>
        <v>4</v>
      </c>
      <c r="T1246" s="15">
        <f>SUM(Table2[[#This Row],[M4B]],Table2[[#This Row],[M4B_h]])</f>
        <v>4</v>
      </c>
    </row>
    <row r="1247" spans="1:20">
      <c r="A1247" s="46" t="str">
        <f>IF(Table2[[#This Row],[TT]]&lt;1,"",COUNT($A$2:$A1246)+1)</f>
        <v/>
      </c>
      <c r="B1247" s="46" t="str">
        <f>LOWER(SUBSTITUTE(SUBSTITUTE(SUBSTITUTE(SUBSTITUTE(SUBSTITUTE(SUBSTITUTE(SUBSTITUTE(SUBSTITUTE(Table2[[#This Row],[NAMA BARANG]]," ",""),"""",""),"-",""),"/",""),"(",""),")",""),"&amp;",""),",",""))</f>
        <v>isigelvtro2016220151</v>
      </c>
      <c r="C1247" s="17" t="s">
        <v>4041</v>
      </c>
      <c r="D1247" s="48"/>
      <c r="E1247" s="63">
        <v>240</v>
      </c>
      <c r="F1247" s="82">
        <f>IF(Table2[[#This Row],[M5B]]="",Table2[[#This Row],[M5B_h]],SUM(Table2[[#This Row],[M5B_h]],Table2[[#This Row],[M5B]]))</f>
        <v>0</v>
      </c>
      <c r="G1247" s="49"/>
      <c r="H1247" s="64" t="str">
        <f>IF(Table2[[#This Row],[M1A]]="","",Table2[[#This Row],[M1A]]-Table2[[#This Row],[AWAL]])</f>
        <v/>
      </c>
      <c r="I1247" s="49"/>
      <c r="J1247" s="64" t="str">
        <f>IF(Table2[[#This Row],[M2A]]="","",SUM(Table2[[#This Row],[M2A]]-Table2[[#This Row],[M2B_h]]))</f>
        <v/>
      </c>
      <c r="K1247" s="49"/>
      <c r="L1247" s="64" t="str">
        <f>IF(Table2[[#This Row],[M3A]]="","",SUM(Table2[[#This Row],[M3A]]-Table2[[#This Row],[M3B_h]]))</f>
        <v/>
      </c>
      <c r="M1247" s="49"/>
      <c r="N1247" s="64" t="str">
        <f>IF(Table2[[#This Row],[M4A]]="","",SUM(Table2[[#This Row],[M4A]]-Table2[[#This Row],[M4B_h]]))</f>
        <v/>
      </c>
      <c r="O1247" s="15"/>
      <c r="P1247" s="15" t="str">
        <f>IF(Table2[[#This Row],[M5A]]="","",SUM(Table2[[#This Row],[M5A]]-Table2[[#This Row],[M5B_h]]))</f>
        <v/>
      </c>
      <c r="Q1247" s="15">
        <f>SUM(Table2[[#This Row],[AWAL]],Table2[[#This Row],[M1B]])</f>
        <v>0</v>
      </c>
      <c r="R1247" s="15">
        <f>SUM(Table2[[#This Row],[M2B]],Table2[[#This Row],[M2B_h]])</f>
        <v>0</v>
      </c>
      <c r="S1247" s="15">
        <f>SUM(Table2[[#This Row],[M3B]],Table2[[#This Row],[M3B_h]])</f>
        <v>0</v>
      </c>
      <c r="T1247" s="15">
        <f>SUM(Table2[[#This Row],[M4B]],Table2[[#This Row],[M4B_h]])</f>
        <v>0</v>
      </c>
    </row>
    <row r="1248" spans="1:20">
      <c r="A1248" s="12">
        <f>IF(Table2[[#This Row],[TT]]&lt;1,"",COUNT($A$2:$A1247)+1)</f>
        <v>985</v>
      </c>
      <c r="B1248" s="12" t="str">
        <f>LOWER(SUBSTITUTE(SUBSTITUTE(SUBSTITUTE(SUBSTITUTE(SUBSTITUTE(SUBSTITUTE(SUBSTITUTE(SUBSTITUTE(Table2[[#This Row],[NAMA BARANG]]," ",""),"""",""),"-",""),"/",""),"(",""),")",""),"&amp;",""),",",""))</f>
        <v>isigell218013avenger</v>
      </c>
      <c r="C1248" s="18" t="s">
        <v>1154</v>
      </c>
      <c r="D1248" s="19">
        <v>4</v>
      </c>
      <c r="E1248" s="19" t="s">
        <v>1155</v>
      </c>
      <c r="F1248" s="80">
        <f>IF(Table2[[#This Row],[M5B]]="",Table2[[#This Row],[M5B_h]],SUM(Table2[[#This Row],[M5B_h]],Table2[[#This Row],[M5B]]))</f>
        <v>4</v>
      </c>
      <c r="H1248" s="13" t="str">
        <f>IF(Table2[[#This Row],[M1A]]="","",Table2[[#This Row],[M1A]]-Table2[[#This Row],[AWAL]])</f>
        <v/>
      </c>
      <c r="J1248" s="13" t="str">
        <f>IF(Table2[[#This Row],[M2A]]="","",SUM(Table2[[#This Row],[M2A]]-Table2[[#This Row],[M2B_h]]))</f>
        <v/>
      </c>
      <c r="L1248" s="13" t="str">
        <f>IF(Table2[[#This Row],[M3A]]="","",SUM(Table2[[#This Row],[M3A]]-Table2[[#This Row],[M3B_h]]))</f>
        <v/>
      </c>
      <c r="N1248" s="13" t="str">
        <f>IF(Table2[[#This Row],[M4A]]="","",SUM(Table2[[#This Row],[M4A]]-Table2[[#This Row],[M4B_h]]))</f>
        <v/>
      </c>
      <c r="O1248" s="15"/>
      <c r="P1248" s="15" t="str">
        <f>IF(Table2[[#This Row],[M5A]]="","",SUM(Table2[[#This Row],[M5A]]-Table2[[#This Row],[M5B_h]]))</f>
        <v/>
      </c>
      <c r="Q1248" s="15">
        <f>SUM(Table2[[#This Row],[AWAL]],Table2[[#This Row],[M1B]])</f>
        <v>4</v>
      </c>
      <c r="R1248" s="15">
        <f>SUM(Table2[[#This Row],[M2B]],Table2[[#This Row],[M2B_h]])</f>
        <v>4</v>
      </c>
      <c r="S1248" s="15">
        <f>SUM(Table2[[#This Row],[M3B]],Table2[[#This Row],[M3B_h]])</f>
        <v>4</v>
      </c>
      <c r="T1248" s="15">
        <f>SUM(Table2[[#This Row],[M4B]],Table2[[#This Row],[M4B_h]])</f>
        <v>4</v>
      </c>
    </row>
    <row r="1249" spans="1:20">
      <c r="A1249" s="12">
        <f>IF(Table2[[#This Row],[TT]]&lt;1,"",COUNT($A$2:$A1248)+1)</f>
        <v>986</v>
      </c>
      <c r="B1249" s="12" t="str">
        <f>LOWER(SUBSTITUTE(SUBSTITUTE(SUBSTITUTE(SUBSTITUTE(SUBSTITUTE(SUBSTITUTE(SUBSTITUTE(SUBSTITUTE(Table2[[#This Row],[NAMA BARANG]]," ",""),"""",""),"-",""),"/",""),"(",""),")",""),"&amp;",""),",",""))</f>
        <v>isigell218014kuning</v>
      </c>
      <c r="C1249" s="27" t="s">
        <v>1156</v>
      </c>
      <c r="D1249" s="28">
        <v>18</v>
      </c>
      <c r="E1249" s="28" t="s">
        <v>1155</v>
      </c>
      <c r="F1249" s="80">
        <f>IF(Table2[[#This Row],[M5B]]="",Table2[[#This Row],[M5B_h]],SUM(Table2[[#This Row],[M5B_h]],Table2[[#This Row],[M5B]]))</f>
        <v>18</v>
      </c>
      <c r="H1249" s="13" t="str">
        <f>IF(Table2[[#This Row],[M1A]]="","",Table2[[#This Row],[M1A]]-Table2[[#This Row],[AWAL]])</f>
        <v/>
      </c>
      <c r="J1249" s="13" t="str">
        <f>IF(Table2[[#This Row],[M2A]]="","",SUM(Table2[[#This Row],[M2A]]-Table2[[#This Row],[M2B_h]]))</f>
        <v/>
      </c>
      <c r="L1249" s="13" t="str">
        <f>IF(Table2[[#This Row],[M3A]]="","",SUM(Table2[[#This Row],[M3A]]-Table2[[#This Row],[M3B_h]]))</f>
        <v/>
      </c>
      <c r="N1249" s="13" t="str">
        <f>IF(Table2[[#This Row],[M4A]]="","",SUM(Table2[[#This Row],[M4A]]-Table2[[#This Row],[M4B_h]]))</f>
        <v/>
      </c>
      <c r="O1249" s="15"/>
      <c r="P1249" s="15" t="str">
        <f>IF(Table2[[#This Row],[M5A]]="","",SUM(Table2[[#This Row],[M5A]]-Table2[[#This Row],[M5B_h]]))</f>
        <v/>
      </c>
      <c r="Q1249" s="15">
        <f>SUM(Table2[[#This Row],[AWAL]],Table2[[#This Row],[M1B]])</f>
        <v>18</v>
      </c>
      <c r="R1249" s="15">
        <f>SUM(Table2[[#This Row],[M2B]],Table2[[#This Row],[M2B_h]])</f>
        <v>18</v>
      </c>
      <c r="S1249" s="15">
        <f>SUM(Table2[[#This Row],[M3B]],Table2[[#This Row],[M3B_h]])</f>
        <v>18</v>
      </c>
      <c r="T1249" s="15">
        <f>SUM(Table2[[#This Row],[M4B]],Table2[[#This Row],[M4B_h]])</f>
        <v>18</v>
      </c>
    </row>
    <row r="1250" spans="1:20">
      <c r="A1250" s="12">
        <f>IF(Table2[[#This Row],[TT]]&lt;1,"",COUNT($A$2:$A1249)+1)</f>
        <v>987</v>
      </c>
      <c r="B1250" s="12" t="str">
        <f>LOWER(SUBSTITUTE(SUBSTITUTE(SUBSTITUTE(SUBSTITUTE(SUBSTITUTE(SUBSTITUTE(SUBSTITUTE(SUBSTITUTE(Table2[[#This Row],[NAMA BARANG]]," ",""),"""",""),"-",""),"/",""),"(",""),")",""),"&amp;",""),",",""))</f>
        <v>isigelldebossdbgr55024</v>
      </c>
      <c r="C1250" s="18" t="s">
        <v>1157</v>
      </c>
      <c r="D1250" s="19">
        <v>1</v>
      </c>
      <c r="E1250" s="19" t="s">
        <v>1158</v>
      </c>
      <c r="F1250" s="80">
        <f>IF(Table2[[#This Row],[M5B]]="",Table2[[#This Row],[M5B_h]],SUM(Table2[[#This Row],[M5B_h]],Table2[[#This Row],[M5B]]))</f>
        <v>1</v>
      </c>
      <c r="H1250" s="13" t="str">
        <f>IF(Table2[[#This Row],[M1A]]="","",Table2[[#This Row],[M1A]]-Table2[[#This Row],[AWAL]])</f>
        <v/>
      </c>
      <c r="J1250" s="13" t="str">
        <f>IF(Table2[[#This Row],[M2A]]="","",SUM(Table2[[#This Row],[M2A]]-Table2[[#This Row],[M2B_h]]))</f>
        <v/>
      </c>
      <c r="L1250" s="13" t="str">
        <f>IF(Table2[[#This Row],[M3A]]="","",SUM(Table2[[#This Row],[M3A]]-Table2[[#This Row],[M3B_h]]))</f>
        <v/>
      </c>
      <c r="N1250" s="13" t="str">
        <f>IF(Table2[[#This Row],[M4A]]="","",SUM(Table2[[#This Row],[M4A]]-Table2[[#This Row],[M4B_h]]))</f>
        <v/>
      </c>
      <c r="O1250" s="15"/>
      <c r="P1250" s="15" t="str">
        <f>IF(Table2[[#This Row],[M5A]]="","",SUM(Table2[[#This Row],[M5A]]-Table2[[#This Row],[M5B_h]]))</f>
        <v/>
      </c>
      <c r="Q1250" s="15">
        <f>SUM(Table2[[#This Row],[AWAL]],Table2[[#This Row],[M1B]])</f>
        <v>1</v>
      </c>
      <c r="R1250" s="15">
        <f>SUM(Table2[[#This Row],[M2B]],Table2[[#This Row],[M2B_h]])</f>
        <v>1</v>
      </c>
      <c r="S1250" s="15">
        <f>SUM(Table2[[#This Row],[M3B]],Table2[[#This Row],[M3B_h]])</f>
        <v>1</v>
      </c>
      <c r="T1250" s="15">
        <f>SUM(Table2[[#This Row],[M4B]],Table2[[#This Row],[M4B_h]])</f>
        <v>1</v>
      </c>
    </row>
    <row r="1251" spans="1:20">
      <c r="A1251" s="12">
        <f>IF(Table2[[#This Row],[TT]]&lt;1,"",COUNT($A$2:$A1250)+1)</f>
        <v>988</v>
      </c>
      <c r="B1251" s="12" t="str">
        <f>LOWER(SUBSTITUTE(SUBSTITUTE(SUBSTITUTE(SUBSTITUTE(SUBSTITUTE(SUBSTITUTE(SUBSTITUTE(SUBSTITUTE(Table2[[#This Row],[NAMA BARANG]]," ",""),"""",""),"-",""),"/",""),"(",""),")",""),"&amp;",""),",",""))</f>
        <v>isigellnato</v>
      </c>
      <c r="C1251" s="18" t="s">
        <v>1159</v>
      </c>
      <c r="D1251" s="19">
        <v>5</v>
      </c>
      <c r="E1251" s="19" t="s">
        <v>1160</v>
      </c>
      <c r="F1251" s="80">
        <f>IF(Table2[[#This Row],[M5B]]="",Table2[[#This Row],[M5B_h]],SUM(Table2[[#This Row],[M5B_h]],Table2[[#This Row],[M5B]]))</f>
        <v>5</v>
      </c>
      <c r="H1251" s="13" t="str">
        <f>IF(Table2[[#This Row],[M1A]]="","",Table2[[#This Row],[M1A]]-Table2[[#This Row],[AWAL]])</f>
        <v/>
      </c>
      <c r="J1251" s="13" t="str">
        <f>IF(Table2[[#This Row],[M2A]]="","",SUM(Table2[[#This Row],[M2A]]-Table2[[#This Row],[M2B_h]]))</f>
        <v/>
      </c>
      <c r="L1251" s="13" t="str">
        <f>IF(Table2[[#This Row],[M3A]]="","",SUM(Table2[[#This Row],[M3A]]-Table2[[#This Row],[M3B_h]]))</f>
        <v/>
      </c>
      <c r="N1251" s="13" t="str">
        <f>IF(Table2[[#This Row],[M4A]]="","",SUM(Table2[[#This Row],[M4A]]-Table2[[#This Row],[M4B_h]]))</f>
        <v/>
      </c>
      <c r="O1251" s="15"/>
      <c r="P1251" s="15" t="str">
        <f>IF(Table2[[#This Row],[M5A]]="","",SUM(Table2[[#This Row],[M5A]]-Table2[[#This Row],[M5B_h]]))</f>
        <v/>
      </c>
      <c r="Q1251" s="15">
        <f>SUM(Table2[[#This Row],[AWAL]],Table2[[#This Row],[M1B]])</f>
        <v>5</v>
      </c>
      <c r="R1251" s="15">
        <f>SUM(Table2[[#This Row],[M2B]],Table2[[#This Row],[M2B_h]])</f>
        <v>5</v>
      </c>
      <c r="S1251" s="15">
        <f>SUM(Table2[[#This Row],[M3B]],Table2[[#This Row],[M3B_h]])</f>
        <v>5</v>
      </c>
      <c r="T1251" s="15">
        <f>SUM(Table2[[#This Row],[M4B]],Table2[[#This Row],[M4B_h]])</f>
        <v>5</v>
      </c>
    </row>
    <row r="1252" spans="1:20">
      <c r="A1252" s="12">
        <f>IF(Table2[[#This Row],[TT]]&lt;1,"",COUNT($A$2:$A1251)+1)</f>
        <v>989</v>
      </c>
      <c r="B1252" s="12" t="str">
        <f>LOWER(SUBSTITUTE(SUBSTITUTE(SUBSTITUTE(SUBSTITUTE(SUBSTITUTE(SUBSTITUTE(SUBSTITUTE(SUBSTITUTE(Table2[[#This Row],[NAMA BARANG]]," ",""),"""",""),"-",""),"/",""),"(",""),")",""),"&amp;",""),",",""))</f>
        <v>isigellretractdbgr900</v>
      </c>
      <c r="C1252" s="18" t="s">
        <v>1161</v>
      </c>
      <c r="D1252" s="19">
        <v>2</v>
      </c>
      <c r="E1252" s="19" t="s">
        <v>14</v>
      </c>
      <c r="F1252" s="80">
        <f>IF(Table2[[#This Row],[M5B]]="",Table2[[#This Row],[M5B_h]],SUM(Table2[[#This Row],[M5B_h]],Table2[[#This Row],[M5B]]))</f>
        <v>2</v>
      </c>
      <c r="H1252" s="13" t="str">
        <f>IF(Table2[[#This Row],[M1A]]="","",Table2[[#This Row],[M1A]]-Table2[[#This Row],[AWAL]])</f>
        <v/>
      </c>
      <c r="J1252" s="13" t="str">
        <f>IF(Table2[[#This Row],[M2A]]="","",SUM(Table2[[#This Row],[M2A]]-Table2[[#This Row],[M2B_h]]))</f>
        <v/>
      </c>
      <c r="L1252" s="13" t="str">
        <f>IF(Table2[[#This Row],[M3A]]="","",SUM(Table2[[#This Row],[M3A]]-Table2[[#This Row],[M3B_h]]))</f>
        <v/>
      </c>
      <c r="N1252" s="13" t="str">
        <f>IF(Table2[[#This Row],[M4A]]="","",SUM(Table2[[#This Row],[M4A]]-Table2[[#This Row],[M4B_h]]))</f>
        <v/>
      </c>
      <c r="O1252" s="15"/>
      <c r="P1252" s="15" t="str">
        <f>IF(Table2[[#This Row],[M5A]]="","",SUM(Table2[[#This Row],[M5A]]-Table2[[#This Row],[M5B_h]]))</f>
        <v/>
      </c>
      <c r="Q1252" s="15">
        <f>SUM(Table2[[#This Row],[AWAL]],Table2[[#This Row],[M1B]])</f>
        <v>2</v>
      </c>
      <c r="R1252" s="15">
        <f>SUM(Table2[[#This Row],[M2B]],Table2[[#This Row],[M2B_h]])</f>
        <v>2</v>
      </c>
      <c r="S1252" s="15">
        <f>SUM(Table2[[#This Row],[M3B]],Table2[[#This Row],[M3B_h]])</f>
        <v>2</v>
      </c>
      <c r="T1252" s="15">
        <f>SUM(Table2[[#This Row],[M4B]],Table2[[#This Row],[M4B_h]])</f>
        <v>2</v>
      </c>
    </row>
    <row r="1253" spans="1:20">
      <c r="A1253" s="46">
        <f>IF(Table2[[#This Row],[TT]]&lt;1,"",COUNT($A$2:$A1252)+1)</f>
        <v>990</v>
      </c>
      <c r="B1253" s="46" t="str">
        <f>LOWER(SUBSTITUTE(SUBSTITUTE(SUBSTITUTE(SUBSTITUTE(SUBSTITUTE(SUBSTITUTE(SUBSTITUTE(SUBSTITUTE(Table2[[#This Row],[NAMA BARANG]]," ",""),"""",""),"-",""),"/",""),"(",""),")",""),"&amp;",""),",",""))</f>
        <v>isigw369</v>
      </c>
      <c r="C1253" s="47" t="s">
        <v>3050</v>
      </c>
      <c r="D1253" s="48">
        <v>1</v>
      </c>
      <c r="E1253" s="63" t="s">
        <v>3051</v>
      </c>
      <c r="F1253" s="82">
        <f>IF(Table2[[#This Row],[M5B]]="",Table2[[#This Row],[M5B_h]],SUM(Table2[[#This Row],[M5B_h]],Table2[[#This Row],[M5B]]))</f>
        <v>2</v>
      </c>
      <c r="G1253" s="49">
        <v>0</v>
      </c>
      <c r="H1253" s="64">
        <f>IF(Table2[[#This Row],[M1A]]="","",Table2[[#This Row],[M1A]]-Table2[[#This Row],[AWAL]])</f>
        <v>-1</v>
      </c>
      <c r="I1253" s="49"/>
      <c r="J1253" s="64" t="str">
        <f>IF(Table2[[#This Row],[M2A]]="","",SUM(Table2[[#This Row],[M2A]]-Table2[[#This Row],[M2B_h]]))</f>
        <v/>
      </c>
      <c r="K1253" s="49">
        <v>2</v>
      </c>
      <c r="L1253" s="64">
        <f>IF(Table2[[#This Row],[M3A]]="","",SUM(Table2[[#This Row],[M3A]]-Table2[[#This Row],[M3B_h]]))</f>
        <v>2</v>
      </c>
      <c r="M1253" s="49"/>
      <c r="N1253" s="64" t="str">
        <f>IF(Table2[[#This Row],[M4A]]="","",SUM(Table2[[#This Row],[M4A]]-Table2[[#This Row],[M4B_h]]))</f>
        <v/>
      </c>
      <c r="O1253" s="15"/>
      <c r="P1253" s="15" t="str">
        <f>IF(Table2[[#This Row],[M5A]]="","",SUM(Table2[[#This Row],[M5A]]-Table2[[#This Row],[M5B_h]]))</f>
        <v/>
      </c>
      <c r="Q1253" s="15">
        <f>SUM(Table2[[#This Row],[AWAL]],Table2[[#This Row],[M1B]])</f>
        <v>0</v>
      </c>
      <c r="R1253" s="15">
        <f>SUM(Table2[[#This Row],[M2B]],Table2[[#This Row],[M2B_h]])</f>
        <v>0</v>
      </c>
      <c r="S1253" s="15">
        <f>SUM(Table2[[#This Row],[M3B]],Table2[[#This Row],[M3B_h]])</f>
        <v>2</v>
      </c>
      <c r="T1253" s="15">
        <f>SUM(Table2[[#This Row],[M4B]],Table2[[#This Row],[M4B_h]])</f>
        <v>2</v>
      </c>
    </row>
    <row r="1254" spans="1:20">
      <c r="A1254" s="12" t="str">
        <f>IF(Table2[[#This Row],[TT]]&lt;1,"",COUNT($A$2:$A1253)+1)</f>
        <v/>
      </c>
      <c r="B1254" s="12" t="str">
        <f>LOWER(SUBSTITUTE(SUBSTITUTE(SUBSTITUTE(SUBSTITUTE(SUBSTITUTE(SUBSTITUTE(SUBSTITUTE(SUBSTITUTE(Table2[[#This Row],[NAMA BARANG]]," ",""),"""",""),"-",""),"/",""),"(",""),")",""),"&amp;",""),",",""))</f>
        <v>isigwno.10</v>
      </c>
      <c r="C1254" s="25" t="s">
        <v>2655</v>
      </c>
      <c r="D1254" s="26"/>
      <c r="E1254" s="26">
        <v>100</v>
      </c>
      <c r="F1254" s="80">
        <f>IF(Table2[[#This Row],[M5B]]="",Table2[[#This Row],[M5B_h]],SUM(Table2[[#This Row],[M5B_h]],Table2[[#This Row],[M5B]]))</f>
        <v>0</v>
      </c>
      <c r="H1254" s="13" t="str">
        <f>IF(Table2[[#This Row],[M1A]]="","",Table2[[#This Row],[M1A]]-Table2[[#This Row],[AWAL]])</f>
        <v/>
      </c>
      <c r="J1254" s="13" t="str">
        <f>IF(Table2[[#This Row],[M2A]]="","",SUM(Table2[[#This Row],[M2A]]-Table2[[#This Row],[M2B_h]]))</f>
        <v/>
      </c>
      <c r="L1254" s="13" t="str">
        <f>IF(Table2[[#This Row],[M3A]]="","",SUM(Table2[[#This Row],[M3A]]-Table2[[#This Row],[M3B_h]]))</f>
        <v/>
      </c>
      <c r="N1254" s="13" t="str">
        <f>IF(Table2[[#This Row],[M4A]]="","",SUM(Table2[[#This Row],[M4A]]-Table2[[#This Row],[M4B_h]]))</f>
        <v/>
      </c>
      <c r="O1254" s="15"/>
      <c r="P1254" s="15" t="str">
        <f>IF(Table2[[#This Row],[M5A]]="","",SUM(Table2[[#This Row],[M5A]]-Table2[[#This Row],[M5B_h]]))</f>
        <v/>
      </c>
      <c r="Q1254" s="15">
        <f>SUM(Table2[[#This Row],[AWAL]],Table2[[#This Row],[M1B]])</f>
        <v>0</v>
      </c>
      <c r="R1254" s="15">
        <f>SUM(Table2[[#This Row],[M2B]],Table2[[#This Row],[M2B_h]])</f>
        <v>0</v>
      </c>
      <c r="S1254" s="15">
        <f>SUM(Table2[[#This Row],[M3B]],Table2[[#This Row],[M3B_h]])</f>
        <v>0</v>
      </c>
      <c r="T1254" s="15">
        <f>SUM(Table2[[#This Row],[M4B]],Table2[[#This Row],[M4B_h]])</f>
        <v>0</v>
      </c>
    </row>
    <row r="1255" spans="1:20">
      <c r="A1255" s="39" t="str">
        <f>IF(Table2[[#This Row],[TT]]&lt;1,"",COUNT($A$2:$A1254)+1)</f>
        <v/>
      </c>
      <c r="B1255" s="39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255" s="40" t="s">
        <v>2956</v>
      </c>
      <c r="D1255" s="41"/>
      <c r="E1255" s="61">
        <v>100</v>
      </c>
      <c r="F1255" s="81">
        <f>IF(Table2[[#This Row],[M5B]]="",Table2[[#This Row],[M5B_h]],SUM(Table2[[#This Row],[M5B_h]],Table2[[#This Row],[M5B]]))</f>
        <v>0</v>
      </c>
      <c r="G1255" s="42"/>
      <c r="H1255" s="62" t="str">
        <f>IF(Table2[[#This Row],[M1A]]="","",Table2[[#This Row],[M1A]]-Table2[[#This Row],[AWAL]])</f>
        <v/>
      </c>
      <c r="I1255" s="42"/>
      <c r="J1255" s="62" t="str">
        <f>IF(Table2[[#This Row],[M2A]]="","",SUM(Table2[[#This Row],[M2A]]-Table2[[#This Row],[M2B_h]]))</f>
        <v/>
      </c>
      <c r="K1255" s="42"/>
      <c r="L1255" s="62" t="str">
        <f>IF(Table2[[#This Row],[M3A]]="","",SUM(Table2[[#This Row],[M3A]]-Table2[[#This Row],[M3B_h]]))</f>
        <v/>
      </c>
      <c r="M1255" s="42"/>
      <c r="N1255" s="62" t="str">
        <f>IF(Table2[[#This Row],[M4A]]="","",SUM(Table2[[#This Row],[M4A]]-Table2[[#This Row],[M4B_h]]))</f>
        <v/>
      </c>
      <c r="O1255" s="15"/>
      <c r="P1255" s="15" t="str">
        <f>IF(Table2[[#This Row],[M5A]]="","",SUM(Table2[[#This Row],[M5A]]-Table2[[#This Row],[M5B_h]]))</f>
        <v/>
      </c>
      <c r="Q1255" s="15">
        <f>SUM(Table2[[#This Row],[AWAL]],Table2[[#This Row],[M1B]])</f>
        <v>0</v>
      </c>
      <c r="R1255" s="15">
        <f>SUM(Table2[[#This Row],[M2B]],Table2[[#This Row],[M2B_h]])</f>
        <v>0</v>
      </c>
      <c r="S1255" s="15">
        <f>SUM(Table2[[#This Row],[M3B]],Table2[[#This Row],[M3B_h]])</f>
        <v>0</v>
      </c>
      <c r="T1255" s="15">
        <f>SUM(Table2[[#This Row],[M4B]],Table2[[#This Row],[M4B_h]])</f>
        <v>0</v>
      </c>
    </row>
    <row r="1256" spans="1:20">
      <c r="A1256" s="96" t="str">
        <f>IF(Table2[[#This Row],[TT]]&lt;1,"",COUNT($A$2:$A1255)+1)</f>
        <v/>
      </c>
      <c r="B1256" s="96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256" s="97" t="s">
        <v>4165</v>
      </c>
      <c r="D1256" s="98"/>
      <c r="E1256" s="99" t="s">
        <v>4166</v>
      </c>
      <c r="F1256" s="100">
        <f>IF(Table2[[#This Row],[M5B]]="",Table2[[#This Row],[M5B_h]],SUM(Table2[[#This Row],[M5B_h]],Table2[[#This Row],[M5B]]))</f>
        <v>0</v>
      </c>
      <c r="G1256" s="101">
        <v>8</v>
      </c>
      <c r="H1256" s="102">
        <f>IF(Table2[[#This Row],[M1A]]="","",Table2[[#This Row],[M1A]]-Table2[[#This Row],[AWAL]])</f>
        <v>8</v>
      </c>
      <c r="I1256" s="101">
        <v>0</v>
      </c>
      <c r="J1256" s="102">
        <f>IF(Table2[[#This Row],[M2A]]="","",SUM(Table2[[#This Row],[M2A]]-Table2[[#This Row],[M2B_h]]))</f>
        <v>-8</v>
      </c>
      <c r="K1256" s="101"/>
      <c r="L1256" s="102" t="str">
        <f>IF(Table2[[#This Row],[M3A]]="","",SUM(Table2[[#This Row],[M3A]]-Table2[[#This Row],[M3B_h]]))</f>
        <v/>
      </c>
      <c r="M1256" s="101"/>
      <c r="N1256" s="102" t="str">
        <f>IF(Table2[[#This Row],[M4A]]="","",SUM(Table2[[#This Row],[M4A]]-Table2[[#This Row],[M4B_h]]))</f>
        <v/>
      </c>
      <c r="O1256" s="102"/>
      <c r="P1256" s="102" t="str">
        <f>IF(Table2[[#This Row],[M5A]]="","",SUM(Table2[[#This Row],[M5A]]-Table2[[#This Row],[M5B_h]]))</f>
        <v/>
      </c>
      <c r="Q1256" s="102">
        <f>SUM(Table2[[#This Row],[AWAL]],Table2[[#This Row],[M1B]])</f>
        <v>8</v>
      </c>
      <c r="R1256" s="102">
        <f>SUM(Table2[[#This Row],[M2B]],Table2[[#This Row],[M2B_h]])</f>
        <v>0</v>
      </c>
      <c r="S1256" s="102">
        <f>SUM(Table2[[#This Row],[M3B]],Table2[[#This Row],[M3B_h]])</f>
        <v>0</v>
      </c>
      <c r="T1256" s="102">
        <f>SUM(Table2[[#This Row],[M4B]],Table2[[#This Row],[M4B_h]])</f>
        <v>0</v>
      </c>
    </row>
    <row r="1257" spans="1:20">
      <c r="A1257" s="12" t="str">
        <f>IF(Table2[[#This Row],[TT]]&lt;1,"",COUNT($A$2:$A1256)+1)</f>
        <v/>
      </c>
      <c r="B1257" s="12" t="str">
        <f>LOWER(SUBSTITUTE(SUBSTITUTE(SUBSTITUTE(SUBSTITUTE(SUBSTITUTE(SUBSTITUTE(SUBSTITUTE(SUBSTITUTE(Table2[[#This Row],[NAMA BARANG]]," ",""),"""",""),"-",""),"/",""),"(",""),")",""),"&amp;",""),",",""))</f>
        <v>isigwno.369</v>
      </c>
      <c r="C1257" s="25" t="s">
        <v>2656</v>
      </c>
      <c r="D1257" s="26"/>
      <c r="E1257" s="26">
        <v>50</v>
      </c>
      <c r="F1257" s="80">
        <f>IF(Table2[[#This Row],[M5B]]="",Table2[[#This Row],[M5B_h]],SUM(Table2[[#This Row],[M5B_h]],Table2[[#This Row],[M5B]]))</f>
        <v>0</v>
      </c>
      <c r="H1257" s="13" t="str">
        <f>IF(Table2[[#This Row],[M1A]]="","",Table2[[#This Row],[M1A]]-Table2[[#This Row],[AWAL]])</f>
        <v/>
      </c>
      <c r="J1257" s="13" t="str">
        <f>IF(Table2[[#This Row],[M2A]]="","",SUM(Table2[[#This Row],[M2A]]-Table2[[#This Row],[M2B_h]]))</f>
        <v/>
      </c>
      <c r="L1257" s="13" t="str">
        <f>IF(Table2[[#This Row],[M3A]]="","",SUM(Table2[[#This Row],[M3A]]-Table2[[#This Row],[M3B_h]]))</f>
        <v/>
      </c>
      <c r="N1257" s="13" t="str">
        <f>IF(Table2[[#This Row],[M4A]]="","",SUM(Table2[[#This Row],[M4A]]-Table2[[#This Row],[M4B_h]]))</f>
        <v/>
      </c>
      <c r="O1257" s="15"/>
      <c r="P1257" s="15" t="str">
        <f>IF(Table2[[#This Row],[M5A]]="","",SUM(Table2[[#This Row],[M5A]]-Table2[[#This Row],[M5B_h]]))</f>
        <v/>
      </c>
      <c r="Q1257" s="15">
        <f>SUM(Table2[[#This Row],[AWAL]],Table2[[#This Row],[M1B]])</f>
        <v>0</v>
      </c>
      <c r="R1257" s="15">
        <f>SUM(Table2[[#This Row],[M2B]],Table2[[#This Row],[M2B_h]])</f>
        <v>0</v>
      </c>
      <c r="S1257" s="15">
        <f>SUM(Table2[[#This Row],[M3B]],Table2[[#This Row],[M3B_h]])</f>
        <v>0</v>
      </c>
      <c r="T1257" s="15">
        <f>SUM(Table2[[#This Row],[M4B]],Table2[[#This Row],[M4B_h]])</f>
        <v>0</v>
      </c>
    </row>
    <row r="1258" spans="1:20">
      <c r="A1258" s="12">
        <f>IF(Table2[[#This Row],[TT]]&lt;1,"",COUNT($A$2:$A1257)+1)</f>
        <v>991</v>
      </c>
      <c r="B1258" s="12" t="str">
        <f>LOWER(SUBSTITUTE(SUBSTITUTE(SUBSTITUTE(SUBSTITUTE(SUBSTITUTE(SUBSTITUTE(SUBSTITUTE(SUBSTITUTE(Table2[[#This Row],[NAMA BARANG]]," ",""),"""",""),"-",""),"/",""),"(",""),")",""),"&amp;",""),",",""))</f>
        <v>isigwnovusno10</v>
      </c>
      <c r="C1258" s="25" t="s">
        <v>1162</v>
      </c>
      <c r="D1258" s="26">
        <v>12</v>
      </c>
      <c r="E1258" s="26">
        <v>100</v>
      </c>
      <c r="F1258" s="80">
        <f>IF(Table2[[#This Row],[M5B]]="",Table2[[#This Row],[M5B_h]],SUM(Table2[[#This Row],[M5B_h]],Table2[[#This Row],[M5B]]))</f>
        <v>12</v>
      </c>
      <c r="H1258" s="13" t="str">
        <f>IF(Table2[[#This Row],[M1A]]="","",Table2[[#This Row],[M1A]]-Table2[[#This Row],[AWAL]])</f>
        <v/>
      </c>
      <c r="J1258" s="13" t="str">
        <f>IF(Table2[[#This Row],[M2A]]="","",SUM(Table2[[#This Row],[M2A]]-Table2[[#This Row],[M2B_h]]))</f>
        <v/>
      </c>
      <c r="L1258" s="13" t="str">
        <f>IF(Table2[[#This Row],[M3A]]="","",SUM(Table2[[#This Row],[M3A]]-Table2[[#This Row],[M3B_h]]))</f>
        <v/>
      </c>
      <c r="N1258" s="13" t="str">
        <f>IF(Table2[[#This Row],[M4A]]="","",SUM(Table2[[#This Row],[M4A]]-Table2[[#This Row],[M4B_h]]))</f>
        <v/>
      </c>
      <c r="O1258" s="15"/>
      <c r="P1258" s="15" t="str">
        <f>IF(Table2[[#This Row],[M5A]]="","",SUM(Table2[[#This Row],[M5A]]-Table2[[#This Row],[M5B_h]]))</f>
        <v/>
      </c>
      <c r="Q1258" s="15">
        <f>SUM(Table2[[#This Row],[AWAL]],Table2[[#This Row],[M1B]])</f>
        <v>12</v>
      </c>
      <c r="R1258" s="15">
        <f>SUM(Table2[[#This Row],[M2B]],Table2[[#This Row],[M2B_h]])</f>
        <v>12</v>
      </c>
      <c r="S1258" s="15">
        <f>SUM(Table2[[#This Row],[M3B]],Table2[[#This Row],[M3B_h]])</f>
        <v>12</v>
      </c>
      <c r="T1258" s="15">
        <f>SUM(Table2[[#This Row],[M4B]],Table2[[#This Row],[M4B_h]])</f>
        <v>12</v>
      </c>
    </row>
    <row r="1259" spans="1:20">
      <c r="A1259" s="12">
        <f>IF(Table2[[#This Row],[TT]]&lt;1,"",COUNT($A$2:$A1258)+1)</f>
        <v>992</v>
      </c>
      <c r="B1259" s="12" t="str">
        <f>LOWER(SUBSTITUTE(SUBSTITUTE(SUBSTITUTE(SUBSTITUTE(SUBSTITUTE(SUBSTITUTE(SUBSTITUTE(SUBSTITUTE(Table2[[#This Row],[NAMA BARANG]]," ",""),"""",""),"-",""),"/",""),"(",""),")",""),"&amp;",""),",",""))</f>
        <v>isimechpensilmffr091</v>
      </c>
      <c r="C1259" s="25" t="s">
        <v>1163</v>
      </c>
      <c r="D1259" s="26">
        <v>1</v>
      </c>
      <c r="E1259" s="26" t="s">
        <v>538</v>
      </c>
      <c r="F1259" s="80">
        <f>IF(Table2[[#This Row],[M5B]]="",Table2[[#This Row],[M5B_h]],SUM(Table2[[#This Row],[M5B_h]],Table2[[#This Row],[M5B]]))</f>
        <v>1</v>
      </c>
      <c r="H1259" s="13" t="str">
        <f>IF(Table2[[#This Row],[M1A]]="","",Table2[[#This Row],[M1A]]-Table2[[#This Row],[AWAL]])</f>
        <v/>
      </c>
      <c r="J1259" s="13" t="str">
        <f>IF(Table2[[#This Row],[M2A]]="","",SUM(Table2[[#This Row],[M2A]]-Table2[[#This Row],[M2B_h]]))</f>
        <v/>
      </c>
      <c r="L1259" s="13" t="str">
        <f>IF(Table2[[#This Row],[M3A]]="","",SUM(Table2[[#This Row],[M3A]]-Table2[[#This Row],[M3B_h]]))</f>
        <v/>
      </c>
      <c r="N1259" s="13" t="str">
        <f>IF(Table2[[#This Row],[M4A]]="","",SUM(Table2[[#This Row],[M4A]]-Table2[[#This Row],[M4B_h]]))</f>
        <v/>
      </c>
      <c r="O1259" s="15"/>
      <c r="P1259" s="15" t="str">
        <f>IF(Table2[[#This Row],[M5A]]="","",SUM(Table2[[#This Row],[M5A]]-Table2[[#This Row],[M5B_h]]))</f>
        <v/>
      </c>
      <c r="Q1259" s="15">
        <f>SUM(Table2[[#This Row],[AWAL]],Table2[[#This Row],[M1B]])</f>
        <v>1</v>
      </c>
      <c r="R1259" s="15">
        <f>SUM(Table2[[#This Row],[M2B]],Table2[[#This Row],[M2B_h]])</f>
        <v>1</v>
      </c>
      <c r="S1259" s="15">
        <f>SUM(Table2[[#This Row],[M3B]],Table2[[#This Row],[M3B_h]])</f>
        <v>1</v>
      </c>
      <c r="T1259" s="15">
        <f>SUM(Table2[[#This Row],[M4B]],Table2[[#This Row],[M4B_h]])</f>
        <v>1</v>
      </c>
    </row>
    <row r="1260" spans="1:20">
      <c r="A1260" s="12">
        <f>IF(Table2[[#This Row],[TT]]&lt;1,"",COUNT($A$2:$A1259)+1)</f>
        <v>993</v>
      </c>
      <c r="B1260" s="12" t="str">
        <f>LOWER(SUBSTITUTE(SUBSTITUTE(SUBSTITUTE(SUBSTITUTE(SUBSTITUTE(SUBSTITUTE(SUBSTITUTE(SUBSTITUTE(Table2[[#This Row],[NAMA BARANG]]," ",""),"""",""),"-",""),"/",""),"(",""),")",""),"&amp;",""),",",""))</f>
        <v>isimechpensilmff188</v>
      </c>
      <c r="C1260" s="18" t="s">
        <v>1164</v>
      </c>
      <c r="D1260" s="19">
        <v>1</v>
      </c>
      <c r="E1260" s="19" t="s">
        <v>266</v>
      </c>
      <c r="F1260" s="80">
        <f>IF(Table2[[#This Row],[M5B]]="",Table2[[#This Row],[M5B_h]],SUM(Table2[[#This Row],[M5B_h]],Table2[[#This Row],[M5B]]))</f>
        <v>1</v>
      </c>
      <c r="H1260" s="13" t="str">
        <f>IF(Table2[[#This Row],[M1A]]="","",Table2[[#This Row],[M1A]]-Table2[[#This Row],[AWAL]])</f>
        <v/>
      </c>
      <c r="J1260" s="13" t="str">
        <f>IF(Table2[[#This Row],[M2A]]="","",SUM(Table2[[#This Row],[M2A]]-Table2[[#This Row],[M2B_h]]))</f>
        <v/>
      </c>
      <c r="L1260" s="13" t="str">
        <f>IF(Table2[[#This Row],[M3A]]="","",SUM(Table2[[#This Row],[M3A]]-Table2[[#This Row],[M3B_h]]))</f>
        <v/>
      </c>
      <c r="N1260" s="13" t="str">
        <f>IF(Table2[[#This Row],[M4A]]="","",SUM(Table2[[#This Row],[M4A]]-Table2[[#This Row],[M4B_h]]))</f>
        <v/>
      </c>
      <c r="O1260" s="15"/>
      <c r="P1260" s="15" t="str">
        <f>IF(Table2[[#This Row],[M5A]]="","",SUM(Table2[[#This Row],[M5A]]-Table2[[#This Row],[M5B_h]]))</f>
        <v/>
      </c>
      <c r="Q1260" s="15">
        <f>SUM(Table2[[#This Row],[AWAL]],Table2[[#This Row],[M1B]])</f>
        <v>1</v>
      </c>
      <c r="R1260" s="15">
        <f>SUM(Table2[[#This Row],[M2B]],Table2[[#This Row],[M2B_h]])</f>
        <v>1</v>
      </c>
      <c r="S1260" s="15">
        <f>SUM(Table2[[#This Row],[M3B]],Table2[[#This Row],[M3B_h]])</f>
        <v>1</v>
      </c>
      <c r="T1260" s="15">
        <f>SUM(Table2[[#This Row],[M4B]],Table2[[#This Row],[M4B_h]])</f>
        <v>1</v>
      </c>
    </row>
    <row r="1261" spans="1:20">
      <c r="A1261" s="12">
        <f>IF(Table2[[#This Row],[TT]]&lt;1,"",COUNT($A$2:$A1260)+1)</f>
        <v>994</v>
      </c>
      <c r="B1261" s="12" t="str">
        <f>LOWER(SUBSTITUTE(SUBSTITUTE(SUBSTITUTE(SUBSTITUTE(SUBSTITUTE(SUBSTITUTE(SUBSTITUTE(SUBSTITUTE(Table2[[#This Row],[NAMA BARANG]]," ",""),"""",""),"-",""),"/",""),"(",""),")",""),"&amp;",""),",",""))</f>
        <v>isimechpensilmpfr199a</v>
      </c>
      <c r="C1261" s="18" t="s">
        <v>1165</v>
      </c>
      <c r="D1261" s="19">
        <v>3</v>
      </c>
      <c r="E1261" s="19" t="s">
        <v>266</v>
      </c>
      <c r="F1261" s="80">
        <f>IF(Table2[[#This Row],[M5B]]="",Table2[[#This Row],[M5B_h]],SUM(Table2[[#This Row],[M5B_h]],Table2[[#This Row],[M5B]]))</f>
        <v>3</v>
      </c>
      <c r="H1261" s="13" t="str">
        <f>IF(Table2[[#This Row],[M1A]]="","",Table2[[#This Row],[M1A]]-Table2[[#This Row],[AWAL]])</f>
        <v/>
      </c>
      <c r="J1261" s="13" t="str">
        <f>IF(Table2[[#This Row],[M2A]]="","",SUM(Table2[[#This Row],[M2A]]-Table2[[#This Row],[M2B_h]]))</f>
        <v/>
      </c>
      <c r="L1261" s="13" t="str">
        <f>IF(Table2[[#This Row],[M3A]]="","",SUM(Table2[[#This Row],[M3A]]-Table2[[#This Row],[M3B_h]]))</f>
        <v/>
      </c>
      <c r="N1261" s="13" t="str">
        <f>IF(Table2[[#This Row],[M4A]]="","",SUM(Table2[[#This Row],[M4A]]-Table2[[#This Row],[M4B_h]]))</f>
        <v/>
      </c>
      <c r="O1261" s="15"/>
      <c r="P1261" s="15" t="str">
        <f>IF(Table2[[#This Row],[M5A]]="","",SUM(Table2[[#This Row],[M5A]]-Table2[[#This Row],[M5B_h]]))</f>
        <v/>
      </c>
      <c r="Q1261" s="15">
        <f>SUM(Table2[[#This Row],[AWAL]],Table2[[#This Row],[M1B]])</f>
        <v>3</v>
      </c>
      <c r="R1261" s="15">
        <f>SUM(Table2[[#This Row],[M2B]],Table2[[#This Row],[M2B_h]])</f>
        <v>3</v>
      </c>
      <c r="S1261" s="15">
        <f>SUM(Table2[[#This Row],[M3B]],Table2[[#This Row],[M3B_h]])</f>
        <v>3</v>
      </c>
      <c r="T1261" s="15">
        <f>SUM(Table2[[#This Row],[M4B]],Table2[[#This Row],[M4B_h]])</f>
        <v>3</v>
      </c>
    </row>
    <row r="1262" spans="1:20">
      <c r="A1262" s="12">
        <f>IF(Table2[[#This Row],[TT]]&lt;1,"",COUNT($A$2:$A1261)+1)</f>
        <v>995</v>
      </c>
      <c r="B1262" s="12" t="str">
        <f>LOWER(SUBSTITUTE(SUBSTITUTE(SUBSTITUTE(SUBSTITUTE(SUBSTITUTE(SUBSTITUTE(SUBSTITUTE(SUBSTITUTE(Table2[[#This Row],[NAMA BARANG]]," ",""),"""",""),"-",""),"/",""),"(",""),")",""),"&amp;",""),",",""))</f>
        <v>isimechpensilmpfr2104</v>
      </c>
      <c r="C1262" s="18" t="s">
        <v>1166</v>
      </c>
      <c r="D1262" s="19">
        <v>3</v>
      </c>
      <c r="E1262" s="19" t="s">
        <v>673</v>
      </c>
      <c r="F1262" s="80">
        <f>IF(Table2[[#This Row],[M5B]]="",Table2[[#This Row],[M5B_h]],SUM(Table2[[#This Row],[M5B_h]],Table2[[#This Row],[M5B]]))</f>
        <v>3</v>
      </c>
      <c r="H1262" s="13" t="str">
        <f>IF(Table2[[#This Row],[M1A]]="","",Table2[[#This Row],[M1A]]-Table2[[#This Row],[AWAL]])</f>
        <v/>
      </c>
      <c r="J1262" s="13" t="str">
        <f>IF(Table2[[#This Row],[M2A]]="","",SUM(Table2[[#This Row],[M2A]]-Table2[[#This Row],[M2B_h]]))</f>
        <v/>
      </c>
      <c r="L1262" s="13" t="str">
        <f>IF(Table2[[#This Row],[M3A]]="","",SUM(Table2[[#This Row],[M3A]]-Table2[[#This Row],[M3B_h]]))</f>
        <v/>
      </c>
      <c r="N1262" s="13" t="str">
        <f>IF(Table2[[#This Row],[M4A]]="","",SUM(Table2[[#This Row],[M4A]]-Table2[[#This Row],[M4B_h]]))</f>
        <v/>
      </c>
      <c r="O1262" s="15"/>
      <c r="P1262" s="15" t="str">
        <f>IF(Table2[[#This Row],[M5A]]="","",SUM(Table2[[#This Row],[M5A]]-Table2[[#This Row],[M5B_h]]))</f>
        <v/>
      </c>
      <c r="Q1262" s="15">
        <f>SUM(Table2[[#This Row],[AWAL]],Table2[[#This Row],[M1B]])</f>
        <v>3</v>
      </c>
      <c r="R1262" s="15">
        <f>SUM(Table2[[#This Row],[M2B]],Table2[[#This Row],[M2B_h]])</f>
        <v>3</v>
      </c>
      <c r="S1262" s="15">
        <f>SUM(Table2[[#This Row],[M3B]],Table2[[#This Row],[M3B_h]])</f>
        <v>3</v>
      </c>
      <c r="T1262" s="15">
        <f>SUM(Table2[[#This Row],[M4B]],Table2[[#This Row],[M4B_h]])</f>
        <v>3</v>
      </c>
    </row>
    <row r="1263" spans="1:20">
      <c r="A1263" s="12">
        <f>IF(Table2[[#This Row],[TT]]&lt;1,"",COUNT($A$2:$A1262)+1)</f>
        <v>996</v>
      </c>
      <c r="B1263" s="12" t="str">
        <f>LOWER(SUBSTITUTE(SUBSTITUTE(SUBSTITUTE(SUBSTITUTE(SUBSTITUTE(SUBSTITUTE(SUBSTITUTE(SUBSTITUTE(Table2[[#This Row],[NAMA BARANG]]," ",""),"""",""),"-",""),"/",""),"(",""),")",""),"&amp;",""),",",""))</f>
        <v>isimechpensilmpfr678</v>
      </c>
      <c r="C1263" s="18" t="s">
        <v>1167</v>
      </c>
      <c r="D1263" s="19">
        <v>1</v>
      </c>
      <c r="E1263" s="19" t="s">
        <v>1168</v>
      </c>
      <c r="F1263" s="80">
        <f>IF(Table2[[#This Row],[M5B]]="",Table2[[#This Row],[M5B_h]],SUM(Table2[[#This Row],[M5B_h]],Table2[[#This Row],[M5B]]))</f>
        <v>1</v>
      </c>
      <c r="H1263" s="13" t="str">
        <f>IF(Table2[[#This Row],[M1A]]="","",Table2[[#This Row],[M1A]]-Table2[[#This Row],[AWAL]])</f>
        <v/>
      </c>
      <c r="J1263" s="13" t="str">
        <f>IF(Table2[[#This Row],[M2A]]="","",SUM(Table2[[#This Row],[M2A]]-Table2[[#This Row],[M2B_h]]))</f>
        <v/>
      </c>
      <c r="L1263" s="13" t="str">
        <f>IF(Table2[[#This Row],[M3A]]="","",SUM(Table2[[#This Row],[M3A]]-Table2[[#This Row],[M3B_h]]))</f>
        <v/>
      </c>
      <c r="N1263" s="13" t="str">
        <f>IF(Table2[[#This Row],[M4A]]="","",SUM(Table2[[#This Row],[M4A]]-Table2[[#This Row],[M4B_h]]))</f>
        <v/>
      </c>
      <c r="O1263" s="15"/>
      <c r="P1263" s="15" t="str">
        <f>IF(Table2[[#This Row],[M5A]]="","",SUM(Table2[[#This Row],[M5A]]-Table2[[#This Row],[M5B_h]]))</f>
        <v/>
      </c>
      <c r="Q1263" s="15">
        <f>SUM(Table2[[#This Row],[AWAL]],Table2[[#This Row],[M1B]])</f>
        <v>1</v>
      </c>
      <c r="R1263" s="15">
        <f>SUM(Table2[[#This Row],[M2B]],Table2[[#This Row],[M2B_h]])</f>
        <v>1</v>
      </c>
      <c r="S1263" s="15">
        <f>SUM(Table2[[#This Row],[M3B]],Table2[[#This Row],[M3B_h]])</f>
        <v>1</v>
      </c>
      <c r="T1263" s="15">
        <f>SUM(Table2[[#This Row],[M4B]],Table2[[#This Row],[M4B_h]])</f>
        <v>1</v>
      </c>
    </row>
    <row r="1264" spans="1:20">
      <c r="A1264" s="12">
        <f>IF(Table2[[#This Row],[TT]]&lt;1,"",COUNT($A$2:$A1263)+1)</f>
        <v>997</v>
      </c>
      <c r="B1264" s="12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264" s="18" t="s">
        <v>1169</v>
      </c>
      <c r="D1264" s="19">
        <v>1</v>
      </c>
      <c r="E1264" s="19" t="s">
        <v>248</v>
      </c>
      <c r="F1264" s="80">
        <f>IF(Table2[[#This Row],[M5B]]="",Table2[[#This Row],[M5B_h]],SUM(Table2[[#This Row],[M5B_h]],Table2[[#This Row],[M5B]]))</f>
        <v>1</v>
      </c>
      <c r="H1264" s="13" t="str">
        <f>IF(Table2[[#This Row],[M1A]]="","",Table2[[#This Row],[M1A]]-Table2[[#This Row],[AWAL]])</f>
        <v/>
      </c>
      <c r="J1264" s="13" t="str">
        <f>IF(Table2[[#This Row],[M2A]]="","",SUM(Table2[[#This Row],[M2A]]-Table2[[#This Row],[M2B_h]]))</f>
        <v/>
      </c>
      <c r="L1264" s="13" t="str">
        <f>IF(Table2[[#This Row],[M3A]]="","",SUM(Table2[[#This Row],[M3A]]-Table2[[#This Row],[M3B_h]]))</f>
        <v/>
      </c>
      <c r="N1264" s="13" t="str">
        <f>IF(Table2[[#This Row],[M4A]]="","",SUM(Table2[[#This Row],[M4A]]-Table2[[#This Row],[M4B_h]]))</f>
        <v/>
      </c>
      <c r="O1264" s="15"/>
      <c r="P1264" s="15" t="str">
        <f>IF(Table2[[#This Row],[M5A]]="","",SUM(Table2[[#This Row],[M5A]]-Table2[[#This Row],[M5B_h]]))</f>
        <v/>
      </c>
      <c r="Q1264" s="15">
        <f>SUM(Table2[[#This Row],[AWAL]],Table2[[#This Row],[M1B]])</f>
        <v>1</v>
      </c>
      <c r="R1264" s="15">
        <f>SUM(Table2[[#This Row],[M2B]],Table2[[#This Row],[M2B_h]])</f>
        <v>1</v>
      </c>
      <c r="S1264" s="15">
        <f>SUM(Table2[[#This Row],[M3B]],Table2[[#This Row],[M3B_h]])</f>
        <v>1</v>
      </c>
      <c r="T1264" s="15">
        <f>SUM(Table2[[#This Row],[M4B]],Table2[[#This Row],[M4B_h]])</f>
        <v>1</v>
      </c>
    </row>
    <row r="1265" spans="1:20">
      <c r="A1265" s="12">
        <f>IF(Table2[[#This Row],[TT]]&lt;1,"",COUNT($A$2:$A1264)+1)</f>
        <v>998</v>
      </c>
      <c r="B1265" s="12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265" s="25" t="s">
        <v>1169</v>
      </c>
      <c r="D1265" s="26">
        <v>1</v>
      </c>
      <c r="E1265" s="26" t="s">
        <v>2896</v>
      </c>
      <c r="F1265" s="80">
        <f>IF(Table2[[#This Row],[M5B]]="",Table2[[#This Row],[M5B_h]],SUM(Table2[[#This Row],[M5B_h]],Table2[[#This Row],[M5B]]))</f>
        <v>1</v>
      </c>
      <c r="H1265" s="13" t="str">
        <f>IF(Table2[[#This Row],[M1A]]="","",Table2[[#This Row],[M1A]]-Table2[[#This Row],[AWAL]])</f>
        <v/>
      </c>
      <c r="J1265" s="13" t="str">
        <f>IF(Table2[[#This Row],[M2A]]="","",SUM(Table2[[#This Row],[M2A]]-Table2[[#This Row],[M2B_h]]))</f>
        <v/>
      </c>
      <c r="L1265" s="13" t="str">
        <f>IF(Table2[[#This Row],[M3A]]="","",SUM(Table2[[#This Row],[M3A]]-Table2[[#This Row],[M3B_h]]))</f>
        <v/>
      </c>
      <c r="N1265" s="13" t="str">
        <f>IF(Table2[[#This Row],[M4A]]="","",SUM(Table2[[#This Row],[M4A]]-Table2[[#This Row],[M4B_h]]))</f>
        <v/>
      </c>
      <c r="O1265" s="15"/>
      <c r="P1265" s="15" t="str">
        <f>IF(Table2[[#This Row],[M5A]]="","",SUM(Table2[[#This Row],[M5A]]-Table2[[#This Row],[M5B_h]]))</f>
        <v/>
      </c>
      <c r="Q1265" s="15">
        <f>SUM(Table2[[#This Row],[AWAL]],Table2[[#This Row],[M1B]])</f>
        <v>1</v>
      </c>
      <c r="R1265" s="15">
        <f>SUM(Table2[[#This Row],[M2B]],Table2[[#This Row],[M2B_h]])</f>
        <v>1</v>
      </c>
      <c r="S1265" s="15">
        <f>SUM(Table2[[#This Row],[M3B]],Table2[[#This Row],[M3B_h]])</f>
        <v>1</v>
      </c>
      <c r="T1265" s="15">
        <f>SUM(Table2[[#This Row],[M4B]],Table2[[#This Row],[M4B_h]])</f>
        <v>1</v>
      </c>
    </row>
    <row r="1266" spans="1:20">
      <c r="A1266" s="12">
        <f>IF(Table2[[#This Row],[TT]]&lt;1,"",COUNT($A$2:$A1265)+1)</f>
        <v>999</v>
      </c>
      <c r="B1266" s="12" t="str">
        <f>LOWER(SUBSTITUTE(SUBSTITUTE(SUBSTITUTE(SUBSTITUTE(SUBSTITUTE(SUBSTITUTE(SUBSTITUTE(SUBSTITUTE(Table2[[#This Row],[NAMA BARANG]]," ",""),"""",""),"-",""),"/",""),"(",""),")",""),"&amp;",""),",",""))</f>
        <v>isimechpencollengoldg2000hb1box=40tube1tube=20pc</v>
      </c>
      <c r="C1266" s="25" t="s">
        <v>1170</v>
      </c>
      <c r="D1266" s="26">
        <v>2</v>
      </c>
      <c r="E1266" s="26" t="s">
        <v>240</v>
      </c>
      <c r="F1266" s="80">
        <f>IF(Table2[[#This Row],[M5B]]="",Table2[[#This Row],[M5B_h]],SUM(Table2[[#This Row],[M5B_h]],Table2[[#This Row],[M5B]]))</f>
        <v>2</v>
      </c>
      <c r="H1266" s="13" t="str">
        <f>IF(Table2[[#This Row],[M1A]]="","",Table2[[#This Row],[M1A]]-Table2[[#This Row],[AWAL]])</f>
        <v/>
      </c>
      <c r="J1266" s="13" t="str">
        <f>IF(Table2[[#This Row],[M2A]]="","",SUM(Table2[[#This Row],[M2A]]-Table2[[#This Row],[M2B_h]]))</f>
        <v/>
      </c>
      <c r="L1266" s="13" t="str">
        <f>IF(Table2[[#This Row],[M3A]]="","",SUM(Table2[[#This Row],[M3A]]-Table2[[#This Row],[M3B_h]]))</f>
        <v/>
      </c>
      <c r="N1266" s="13" t="str">
        <f>IF(Table2[[#This Row],[M4A]]="","",SUM(Table2[[#This Row],[M4A]]-Table2[[#This Row],[M4B_h]]))</f>
        <v/>
      </c>
      <c r="O1266" s="15"/>
      <c r="P1266" s="15" t="str">
        <f>IF(Table2[[#This Row],[M5A]]="","",SUM(Table2[[#This Row],[M5A]]-Table2[[#This Row],[M5B_h]]))</f>
        <v/>
      </c>
      <c r="Q1266" s="15">
        <f>SUM(Table2[[#This Row],[AWAL]],Table2[[#This Row],[M1B]])</f>
        <v>2</v>
      </c>
      <c r="R1266" s="15">
        <f>SUM(Table2[[#This Row],[M2B]],Table2[[#This Row],[M2B_h]])</f>
        <v>2</v>
      </c>
      <c r="S1266" s="15">
        <f>SUM(Table2[[#This Row],[M3B]],Table2[[#This Row],[M3B_h]])</f>
        <v>2</v>
      </c>
      <c r="T1266" s="15">
        <f>SUM(Table2[[#This Row],[M4B]],Table2[[#This Row],[M4B_h]])</f>
        <v>2</v>
      </c>
    </row>
    <row r="1267" spans="1:20">
      <c r="A1267" s="12">
        <f>IF(Table2[[#This Row],[TT]]&lt;1,"",COUNT($A$2:$A1266)+1)</f>
        <v>1000</v>
      </c>
      <c r="B1267" s="12" t="str">
        <f>LOWER(SUBSTITUTE(SUBSTITUTE(SUBSTITUTE(SUBSTITUTE(SUBSTITUTE(SUBSTITUTE(SUBSTITUTE(SUBSTITUTE(Table2[[#This Row],[NAMA BARANG]]," ",""),"""",""),"-",""),"/",""),"(",""),")",""),"&amp;",""),",",""))</f>
        <v>isimechpencollengoldg2550hb1box=40tube1tube=20pc</v>
      </c>
      <c r="C1267" s="25" t="s">
        <v>1171</v>
      </c>
      <c r="D1267" s="26">
        <v>2</v>
      </c>
      <c r="E1267" s="26" t="s">
        <v>214</v>
      </c>
      <c r="F1267" s="80">
        <f>IF(Table2[[#This Row],[M5B]]="",Table2[[#This Row],[M5B_h]],SUM(Table2[[#This Row],[M5B_h]],Table2[[#This Row],[M5B]]))</f>
        <v>2</v>
      </c>
      <c r="H1267" s="13" t="str">
        <f>IF(Table2[[#This Row],[M1A]]="","",Table2[[#This Row],[M1A]]-Table2[[#This Row],[AWAL]])</f>
        <v/>
      </c>
      <c r="J1267" s="13" t="str">
        <f>IF(Table2[[#This Row],[M2A]]="","",SUM(Table2[[#This Row],[M2A]]-Table2[[#This Row],[M2B_h]]))</f>
        <v/>
      </c>
      <c r="L1267" s="13" t="str">
        <f>IF(Table2[[#This Row],[M3A]]="","",SUM(Table2[[#This Row],[M3A]]-Table2[[#This Row],[M3B_h]]))</f>
        <v/>
      </c>
      <c r="N1267" s="13" t="str">
        <f>IF(Table2[[#This Row],[M4A]]="","",SUM(Table2[[#This Row],[M4A]]-Table2[[#This Row],[M4B_h]]))</f>
        <v/>
      </c>
      <c r="O1267" s="15"/>
      <c r="P1267" s="15" t="str">
        <f>IF(Table2[[#This Row],[M5A]]="","",SUM(Table2[[#This Row],[M5A]]-Table2[[#This Row],[M5B_h]]))</f>
        <v/>
      </c>
      <c r="Q1267" s="15">
        <f>SUM(Table2[[#This Row],[AWAL]],Table2[[#This Row],[M1B]])</f>
        <v>2</v>
      </c>
      <c r="R1267" s="15">
        <f>SUM(Table2[[#This Row],[M2B]],Table2[[#This Row],[M2B_h]])</f>
        <v>2</v>
      </c>
      <c r="S1267" s="15">
        <f>SUM(Table2[[#This Row],[M3B]],Table2[[#This Row],[M3B_h]])</f>
        <v>2</v>
      </c>
      <c r="T1267" s="15">
        <f>SUM(Table2[[#This Row],[M4B]],Table2[[#This Row],[M4B_h]])</f>
        <v>2</v>
      </c>
    </row>
    <row r="1268" spans="1:20">
      <c r="A1268" s="12">
        <f>IF(Table2[[#This Row],[TT]]&lt;1,"",COUNT($A$2:$A1267)+1)</f>
        <v>1001</v>
      </c>
      <c r="B1268" s="12" t="str">
        <f>LOWER(SUBSTITUTE(SUBSTITUTE(SUBSTITUTE(SUBSTITUTE(SUBSTITUTE(SUBSTITUTE(SUBSTITUTE(SUBSTITUTE(Table2[[#This Row],[NAMA BARANG]]," ",""),"""",""),"-",""),"/",""),"(",""),")",""),"&amp;",""),",",""))</f>
        <v>isimechpenmingda2b964080</v>
      </c>
      <c r="C1268" s="25" t="s">
        <v>1172</v>
      </c>
      <c r="D1268" s="26">
        <v>4</v>
      </c>
      <c r="E1268" s="26" t="s">
        <v>538</v>
      </c>
      <c r="F1268" s="80">
        <f>IF(Table2[[#This Row],[M5B]]="",Table2[[#This Row],[M5B_h]],SUM(Table2[[#This Row],[M5B_h]],Table2[[#This Row],[M5B]]))</f>
        <v>4</v>
      </c>
      <c r="H1268" s="13" t="str">
        <f>IF(Table2[[#This Row],[M1A]]="","",Table2[[#This Row],[M1A]]-Table2[[#This Row],[AWAL]])</f>
        <v/>
      </c>
      <c r="J1268" s="13" t="str">
        <f>IF(Table2[[#This Row],[M2A]]="","",SUM(Table2[[#This Row],[M2A]]-Table2[[#This Row],[M2B_h]]))</f>
        <v/>
      </c>
      <c r="L1268" s="13" t="str">
        <f>IF(Table2[[#This Row],[M3A]]="","",SUM(Table2[[#This Row],[M3A]]-Table2[[#This Row],[M3B_h]]))</f>
        <v/>
      </c>
      <c r="N1268" s="13" t="str">
        <f>IF(Table2[[#This Row],[M4A]]="","",SUM(Table2[[#This Row],[M4A]]-Table2[[#This Row],[M4B_h]]))</f>
        <v/>
      </c>
      <c r="O1268" s="15"/>
      <c r="P1268" s="15" t="str">
        <f>IF(Table2[[#This Row],[M5A]]="","",SUM(Table2[[#This Row],[M5A]]-Table2[[#This Row],[M5B_h]]))</f>
        <v/>
      </c>
      <c r="Q1268" s="15">
        <f>SUM(Table2[[#This Row],[AWAL]],Table2[[#This Row],[M1B]])</f>
        <v>4</v>
      </c>
      <c r="R1268" s="15">
        <f>SUM(Table2[[#This Row],[M2B]],Table2[[#This Row],[M2B_h]])</f>
        <v>4</v>
      </c>
      <c r="S1268" s="15">
        <f>SUM(Table2[[#This Row],[M3B]],Table2[[#This Row],[M3B_h]])</f>
        <v>4</v>
      </c>
      <c r="T1268" s="15">
        <f>SUM(Table2[[#This Row],[M4B]],Table2[[#This Row],[M4B_h]])</f>
        <v>4</v>
      </c>
    </row>
    <row r="1269" spans="1:20">
      <c r="A1269" s="12">
        <f>IF(Table2[[#This Row],[TT]]&lt;1,"",COUNT($A$2:$A1268)+1)</f>
        <v>1002</v>
      </c>
      <c r="B1269" s="12" t="str">
        <f>LOWER(SUBSTITUTE(SUBSTITUTE(SUBSTITUTE(SUBSTITUTE(SUBSTITUTE(SUBSTITUTE(SUBSTITUTE(SUBSTITUTE(Table2[[#This Row],[NAMA BARANG]]," ",""),"""",""),"-",""),"/",""),"(",""),")",""),"&amp;",""),",",""))</f>
        <v>isiorgihologramzodiak</v>
      </c>
      <c r="C1269" s="18" t="s">
        <v>1173</v>
      </c>
      <c r="D1269" s="19">
        <v>2</v>
      </c>
      <c r="E1269" s="19" t="s">
        <v>1174</v>
      </c>
      <c r="F1269" s="80">
        <f>IF(Table2[[#This Row],[M5B]]="",Table2[[#This Row],[M5B_h]],SUM(Table2[[#This Row],[M5B_h]],Table2[[#This Row],[M5B]]))</f>
        <v>1</v>
      </c>
      <c r="H1269" s="13" t="str">
        <f>IF(Table2[[#This Row],[M1A]]="","",Table2[[#This Row],[M1A]]-Table2[[#This Row],[AWAL]])</f>
        <v/>
      </c>
      <c r="J1269" s="13" t="str">
        <f>IF(Table2[[#This Row],[M2A]]="","",SUM(Table2[[#This Row],[M2A]]-Table2[[#This Row],[M2B_h]]))</f>
        <v/>
      </c>
      <c r="L1269" s="13" t="str">
        <f>IF(Table2[[#This Row],[M3A]]="","",SUM(Table2[[#This Row],[M3A]]-Table2[[#This Row],[M3B_h]]))</f>
        <v/>
      </c>
      <c r="M1269" s="13">
        <v>1</v>
      </c>
      <c r="N1269" s="13">
        <f>IF(Table2[[#This Row],[M4A]]="","",SUM(Table2[[#This Row],[M4A]]-Table2[[#This Row],[M4B_h]]))</f>
        <v>-1</v>
      </c>
      <c r="O1269" s="15"/>
      <c r="P1269" s="15" t="str">
        <f>IF(Table2[[#This Row],[M5A]]="","",SUM(Table2[[#This Row],[M5A]]-Table2[[#This Row],[M5B_h]]))</f>
        <v/>
      </c>
      <c r="Q1269" s="15">
        <f>SUM(Table2[[#This Row],[AWAL]],Table2[[#This Row],[M1B]])</f>
        <v>2</v>
      </c>
      <c r="R1269" s="15">
        <f>SUM(Table2[[#This Row],[M2B]],Table2[[#This Row],[M2B_h]])</f>
        <v>2</v>
      </c>
      <c r="S1269" s="15">
        <f>SUM(Table2[[#This Row],[M3B]],Table2[[#This Row],[M3B_h]])</f>
        <v>2</v>
      </c>
      <c r="T1269" s="15">
        <f>SUM(Table2[[#This Row],[M4B]],Table2[[#This Row],[M4B_h]])</f>
        <v>1</v>
      </c>
    </row>
    <row r="1270" spans="1:20">
      <c r="A1270" s="12">
        <f>IF(Table2[[#This Row],[TT]]&lt;1,"",COUNT($A$2:$A1269)+1)</f>
        <v>1003</v>
      </c>
      <c r="B1270" s="12" t="str">
        <f>LOWER(SUBSTITUTE(SUBSTITUTE(SUBSTITUTE(SUBSTITUTE(SUBSTITUTE(SUBSTITUTE(SUBSTITUTE(SUBSTITUTE(Table2[[#This Row],[NAMA BARANG]]," ",""),"""",""),"-",""),"/",""),"(",""),")",""),"&amp;",""),",",""))</f>
        <v>isipensil229210</v>
      </c>
      <c r="C1270" s="18" t="s">
        <v>1175</v>
      </c>
      <c r="D1270" s="19">
        <v>2</v>
      </c>
      <c r="E1270" s="19" t="s">
        <v>1176</v>
      </c>
      <c r="F1270" s="80">
        <f>IF(Table2[[#This Row],[M5B]]="",Table2[[#This Row],[M5B_h]],SUM(Table2[[#This Row],[M5B_h]],Table2[[#This Row],[M5B]]))</f>
        <v>2</v>
      </c>
      <c r="H1270" s="13" t="str">
        <f>IF(Table2[[#This Row],[M1A]]="","",Table2[[#This Row],[M1A]]-Table2[[#This Row],[AWAL]])</f>
        <v/>
      </c>
      <c r="J1270" s="13" t="str">
        <f>IF(Table2[[#This Row],[M2A]]="","",SUM(Table2[[#This Row],[M2A]]-Table2[[#This Row],[M2B_h]]))</f>
        <v/>
      </c>
      <c r="L1270" s="13" t="str">
        <f>IF(Table2[[#This Row],[M3A]]="","",SUM(Table2[[#This Row],[M3A]]-Table2[[#This Row],[M3B_h]]))</f>
        <v/>
      </c>
      <c r="N1270" s="13" t="str">
        <f>IF(Table2[[#This Row],[M4A]]="","",SUM(Table2[[#This Row],[M4A]]-Table2[[#This Row],[M4B_h]]))</f>
        <v/>
      </c>
      <c r="O1270" s="15"/>
      <c r="P1270" s="15" t="str">
        <f>IF(Table2[[#This Row],[M5A]]="","",SUM(Table2[[#This Row],[M5A]]-Table2[[#This Row],[M5B_h]]))</f>
        <v/>
      </c>
      <c r="Q1270" s="15">
        <f>SUM(Table2[[#This Row],[AWAL]],Table2[[#This Row],[M1B]])</f>
        <v>2</v>
      </c>
      <c r="R1270" s="15">
        <f>SUM(Table2[[#This Row],[M2B]],Table2[[#This Row],[M2B_h]])</f>
        <v>2</v>
      </c>
      <c r="S1270" s="15">
        <f>SUM(Table2[[#This Row],[M3B]],Table2[[#This Row],[M3B_h]])</f>
        <v>2</v>
      </c>
      <c r="T1270" s="15">
        <f>SUM(Table2[[#This Row],[M4B]],Table2[[#This Row],[M4B_h]])</f>
        <v>2</v>
      </c>
    </row>
    <row r="1271" spans="1:20">
      <c r="A1271" s="12">
        <f>IF(Table2[[#This Row],[TT]]&lt;1,"",COUNT($A$2:$A1270)+1)</f>
        <v>1004</v>
      </c>
      <c r="B1271" s="12" t="str">
        <f>LOWER(SUBSTITUTE(SUBSTITUTE(SUBSTITUTE(SUBSTITUTE(SUBSTITUTE(SUBSTITUTE(SUBSTITUTE(SUBSTITUTE(Table2[[#This Row],[NAMA BARANG]]," ",""),"""",""),"-",""),"/",""),"(",""),")",""),"&amp;",""),",",""))</f>
        <v>isipensil814811emas1box=144</v>
      </c>
      <c r="C1271" s="25" t="s">
        <v>1177</v>
      </c>
      <c r="D1271" s="26">
        <v>1</v>
      </c>
      <c r="E1271" s="26" t="s">
        <v>547</v>
      </c>
      <c r="F1271" s="80">
        <f>IF(Table2[[#This Row],[M5B]]="",Table2[[#This Row],[M5B_h]],SUM(Table2[[#This Row],[M5B_h]],Table2[[#This Row],[M5B]]))</f>
        <v>1</v>
      </c>
      <c r="H1271" s="13" t="str">
        <f>IF(Table2[[#This Row],[M1A]]="","",Table2[[#This Row],[M1A]]-Table2[[#This Row],[AWAL]])</f>
        <v/>
      </c>
      <c r="J1271" s="13" t="str">
        <f>IF(Table2[[#This Row],[M2A]]="","",SUM(Table2[[#This Row],[M2A]]-Table2[[#This Row],[M2B_h]]))</f>
        <v/>
      </c>
      <c r="L1271" s="13" t="str">
        <f>IF(Table2[[#This Row],[M3A]]="","",SUM(Table2[[#This Row],[M3A]]-Table2[[#This Row],[M3B_h]]))</f>
        <v/>
      </c>
      <c r="N1271" s="13" t="str">
        <f>IF(Table2[[#This Row],[M4A]]="","",SUM(Table2[[#This Row],[M4A]]-Table2[[#This Row],[M4B_h]]))</f>
        <v/>
      </c>
      <c r="O1271" s="15"/>
      <c r="P1271" s="15" t="str">
        <f>IF(Table2[[#This Row],[M5A]]="","",SUM(Table2[[#This Row],[M5A]]-Table2[[#This Row],[M5B_h]]))</f>
        <v/>
      </c>
      <c r="Q1271" s="15">
        <f>SUM(Table2[[#This Row],[AWAL]],Table2[[#This Row],[M1B]])</f>
        <v>1</v>
      </c>
      <c r="R1271" s="15">
        <f>SUM(Table2[[#This Row],[M2B]],Table2[[#This Row],[M2B_h]])</f>
        <v>1</v>
      </c>
      <c r="S1271" s="15">
        <f>SUM(Table2[[#This Row],[M3B]],Table2[[#This Row],[M3B_h]])</f>
        <v>1</v>
      </c>
      <c r="T1271" s="15">
        <f>SUM(Table2[[#This Row],[M4B]],Table2[[#This Row],[M4B_h]])</f>
        <v>1</v>
      </c>
    </row>
    <row r="1272" spans="1:20">
      <c r="A1272" s="12">
        <f>IF(Table2[[#This Row],[TT]]&lt;1,"",COUNT($A$2:$A1271)+1)</f>
        <v>1005</v>
      </c>
      <c r="B1272" s="12" t="str">
        <f>LOWER(SUBSTITUTE(SUBSTITUTE(SUBSTITUTE(SUBSTITUTE(SUBSTITUTE(SUBSTITUTE(SUBSTITUTE(SUBSTITUTE(Table2[[#This Row],[NAMA BARANG]]," ",""),"""",""),"-",""),"/",""),"(",""),")",""),"&amp;",""),",",""))</f>
        <v>isipensil818warna1box=144</v>
      </c>
      <c r="C1272" s="18" t="s">
        <v>1178</v>
      </c>
      <c r="D1272" s="19">
        <v>1</v>
      </c>
      <c r="E1272" s="19" t="s">
        <v>1179</v>
      </c>
      <c r="F1272" s="80">
        <f>IF(Table2[[#This Row],[M5B]]="",Table2[[#This Row],[M5B_h]],SUM(Table2[[#This Row],[M5B_h]],Table2[[#This Row],[M5B]]))</f>
        <v>1</v>
      </c>
      <c r="H1272" s="13" t="str">
        <f>IF(Table2[[#This Row],[M1A]]="","",Table2[[#This Row],[M1A]]-Table2[[#This Row],[AWAL]])</f>
        <v/>
      </c>
      <c r="J1272" s="13" t="str">
        <f>IF(Table2[[#This Row],[M2A]]="","",SUM(Table2[[#This Row],[M2A]]-Table2[[#This Row],[M2B_h]]))</f>
        <v/>
      </c>
      <c r="L1272" s="13" t="str">
        <f>IF(Table2[[#This Row],[M3A]]="","",SUM(Table2[[#This Row],[M3A]]-Table2[[#This Row],[M3B_h]]))</f>
        <v/>
      </c>
      <c r="N1272" s="13" t="str">
        <f>IF(Table2[[#This Row],[M4A]]="","",SUM(Table2[[#This Row],[M4A]]-Table2[[#This Row],[M4B_h]]))</f>
        <v/>
      </c>
      <c r="O1272" s="15"/>
      <c r="P1272" s="15" t="str">
        <f>IF(Table2[[#This Row],[M5A]]="","",SUM(Table2[[#This Row],[M5A]]-Table2[[#This Row],[M5B_h]]))</f>
        <v/>
      </c>
      <c r="Q1272" s="15">
        <f>SUM(Table2[[#This Row],[AWAL]],Table2[[#This Row],[M1B]])</f>
        <v>1</v>
      </c>
      <c r="R1272" s="15">
        <f>SUM(Table2[[#This Row],[M2B]],Table2[[#This Row],[M2B_h]])</f>
        <v>1</v>
      </c>
      <c r="S1272" s="15">
        <f>SUM(Table2[[#This Row],[M3B]],Table2[[#This Row],[M3B_h]])</f>
        <v>1</v>
      </c>
      <c r="T1272" s="15">
        <f>SUM(Table2[[#This Row],[M4B]],Table2[[#This Row],[M4B_h]])</f>
        <v>1</v>
      </c>
    </row>
    <row r="1273" spans="1:20">
      <c r="A1273" s="12">
        <f>IF(Table2[[#This Row],[TT]]&lt;1,"",COUNT($A$2:$A1272)+1)</f>
        <v>1006</v>
      </c>
      <c r="B1273" s="12" t="str">
        <f>LOWER(SUBSTITUTE(SUBSTITUTE(SUBSTITUTE(SUBSTITUTE(SUBSTITUTE(SUBSTITUTE(SUBSTITUTE(SUBSTITUTE(Table2[[#This Row],[NAMA BARANG]]," ",""),"""",""),"-",""),"/",""),"(",""),")",""),"&amp;",""),",",""))</f>
        <v>isipensilgenvanak228405</v>
      </c>
      <c r="C1273" s="18" t="s">
        <v>1180</v>
      </c>
      <c r="D1273" s="19">
        <v>15</v>
      </c>
      <c r="E1273" s="19" t="s">
        <v>1160</v>
      </c>
      <c r="F1273" s="80">
        <f>IF(Table2[[#This Row],[M5B]]="",Table2[[#This Row],[M5B_h]],SUM(Table2[[#This Row],[M5B_h]],Table2[[#This Row],[M5B]]))</f>
        <v>15</v>
      </c>
      <c r="H1273" s="13" t="str">
        <f>IF(Table2[[#This Row],[M1A]]="","",Table2[[#This Row],[M1A]]-Table2[[#This Row],[AWAL]])</f>
        <v/>
      </c>
      <c r="J1273" s="13" t="str">
        <f>IF(Table2[[#This Row],[M2A]]="","",SUM(Table2[[#This Row],[M2A]]-Table2[[#This Row],[M2B_h]]))</f>
        <v/>
      </c>
      <c r="L1273" s="13" t="str">
        <f>IF(Table2[[#This Row],[M3A]]="","",SUM(Table2[[#This Row],[M3A]]-Table2[[#This Row],[M3B_h]]))</f>
        <v/>
      </c>
      <c r="N1273" s="13" t="str">
        <f>IF(Table2[[#This Row],[M4A]]="","",SUM(Table2[[#This Row],[M4A]]-Table2[[#This Row],[M4B_h]]))</f>
        <v/>
      </c>
      <c r="O1273" s="15"/>
      <c r="P1273" s="15" t="str">
        <f>IF(Table2[[#This Row],[M5A]]="","",SUM(Table2[[#This Row],[M5A]]-Table2[[#This Row],[M5B_h]]))</f>
        <v/>
      </c>
      <c r="Q1273" s="15">
        <f>SUM(Table2[[#This Row],[AWAL]],Table2[[#This Row],[M1B]])</f>
        <v>15</v>
      </c>
      <c r="R1273" s="15">
        <f>SUM(Table2[[#This Row],[M2B]],Table2[[#This Row],[M2B_h]])</f>
        <v>15</v>
      </c>
      <c r="S1273" s="15">
        <f>SUM(Table2[[#This Row],[M3B]],Table2[[#This Row],[M3B_h]])</f>
        <v>15</v>
      </c>
      <c r="T1273" s="15">
        <f>SUM(Table2[[#This Row],[M4B]],Table2[[#This Row],[M4B_h]])</f>
        <v>15</v>
      </c>
    </row>
    <row r="1274" spans="1:20">
      <c r="A1274" s="12">
        <f>IF(Table2[[#This Row],[TT]]&lt;1,"",COUNT($A$2:$A1273)+1)</f>
        <v>1007</v>
      </c>
      <c r="B1274" s="12" t="str">
        <f>LOWER(SUBSTITUTE(SUBSTITUTE(SUBSTITUTE(SUBSTITUTE(SUBSTITUTE(SUBSTITUTE(SUBSTITUTE(SUBSTITUTE(Table2[[#This Row],[NAMA BARANG]]," ",""),"""",""),"-",""),"/",""),"(",""),")",""),"&amp;",""),",",""))</f>
        <v>isipensilknow2270</v>
      </c>
      <c r="C1274" s="18" t="s">
        <v>1181</v>
      </c>
      <c r="D1274" s="19">
        <v>6</v>
      </c>
      <c r="E1274" s="19" t="s">
        <v>1160</v>
      </c>
      <c r="F1274" s="80">
        <f>IF(Table2[[#This Row],[M5B]]="",Table2[[#This Row],[M5B_h]],SUM(Table2[[#This Row],[M5B_h]],Table2[[#This Row],[M5B]]))</f>
        <v>6</v>
      </c>
      <c r="H1274" s="13" t="str">
        <f>IF(Table2[[#This Row],[M1A]]="","",Table2[[#This Row],[M1A]]-Table2[[#This Row],[AWAL]])</f>
        <v/>
      </c>
      <c r="J1274" s="13" t="str">
        <f>IF(Table2[[#This Row],[M2A]]="","",SUM(Table2[[#This Row],[M2A]]-Table2[[#This Row],[M2B_h]]))</f>
        <v/>
      </c>
      <c r="L1274" s="13" t="str">
        <f>IF(Table2[[#This Row],[M3A]]="","",SUM(Table2[[#This Row],[M3A]]-Table2[[#This Row],[M3B_h]]))</f>
        <v/>
      </c>
      <c r="N1274" s="13" t="str">
        <f>IF(Table2[[#This Row],[M4A]]="","",SUM(Table2[[#This Row],[M4A]]-Table2[[#This Row],[M4B_h]]))</f>
        <v/>
      </c>
      <c r="O1274" s="15"/>
      <c r="P1274" s="15" t="str">
        <f>IF(Table2[[#This Row],[M5A]]="","",SUM(Table2[[#This Row],[M5A]]-Table2[[#This Row],[M5B_h]]))</f>
        <v/>
      </c>
      <c r="Q1274" s="15">
        <f>SUM(Table2[[#This Row],[AWAL]],Table2[[#This Row],[M1B]])</f>
        <v>6</v>
      </c>
      <c r="R1274" s="15">
        <f>SUM(Table2[[#This Row],[M2B]],Table2[[#This Row],[M2B_h]])</f>
        <v>6</v>
      </c>
      <c r="S1274" s="15">
        <f>SUM(Table2[[#This Row],[M3B]],Table2[[#This Row],[M3B_h]])</f>
        <v>6</v>
      </c>
      <c r="T1274" s="15">
        <f>SUM(Table2[[#This Row],[M4B]],Table2[[#This Row],[M4B_h]])</f>
        <v>6</v>
      </c>
    </row>
    <row r="1275" spans="1:20">
      <c r="A1275" s="12">
        <f>IF(Table2[[#This Row],[TT]]&lt;1,"",COUNT($A$2:$A1274)+1)</f>
        <v>1008</v>
      </c>
      <c r="B1275" s="12" t="str">
        <f>LOWER(SUBSTITUTE(SUBSTITUTE(SUBSTITUTE(SUBSTITUTE(SUBSTITUTE(SUBSTITUTE(SUBSTITUTE(SUBSTITUTE(Table2[[#This Row],[NAMA BARANG]]," ",""),"""",""),"-",""),"/",""),"(",""),")",""),"&amp;",""),",",""))</f>
        <v>isipensilmekanik80120</v>
      </c>
      <c r="C1275" s="18" t="s">
        <v>1182</v>
      </c>
      <c r="D1275" s="19">
        <v>3</v>
      </c>
      <c r="E1275" s="19" t="s">
        <v>538</v>
      </c>
      <c r="F1275" s="80">
        <f>IF(Table2[[#This Row],[M5B]]="",Table2[[#This Row],[M5B_h]],SUM(Table2[[#This Row],[M5B_h]],Table2[[#This Row],[M5B]]))</f>
        <v>3</v>
      </c>
      <c r="H1275" s="13" t="str">
        <f>IF(Table2[[#This Row],[M1A]]="","",Table2[[#This Row],[M1A]]-Table2[[#This Row],[AWAL]])</f>
        <v/>
      </c>
      <c r="J1275" s="13" t="str">
        <f>IF(Table2[[#This Row],[M2A]]="","",SUM(Table2[[#This Row],[M2A]]-Table2[[#This Row],[M2B_h]]))</f>
        <v/>
      </c>
      <c r="L1275" s="13" t="str">
        <f>IF(Table2[[#This Row],[M3A]]="","",SUM(Table2[[#This Row],[M3A]]-Table2[[#This Row],[M3B_h]]))</f>
        <v/>
      </c>
      <c r="N1275" s="13" t="str">
        <f>IF(Table2[[#This Row],[M4A]]="","",SUM(Table2[[#This Row],[M4A]]-Table2[[#This Row],[M4B_h]]))</f>
        <v/>
      </c>
      <c r="O1275" s="15"/>
      <c r="P1275" s="15" t="str">
        <f>IF(Table2[[#This Row],[M5A]]="","",SUM(Table2[[#This Row],[M5A]]-Table2[[#This Row],[M5B_h]]))</f>
        <v/>
      </c>
      <c r="Q1275" s="15">
        <f>SUM(Table2[[#This Row],[AWAL]],Table2[[#This Row],[M1B]])</f>
        <v>3</v>
      </c>
      <c r="R1275" s="15">
        <f>SUM(Table2[[#This Row],[M2B]],Table2[[#This Row],[M2B_h]])</f>
        <v>3</v>
      </c>
      <c r="S1275" s="15">
        <f>SUM(Table2[[#This Row],[M3B]],Table2[[#This Row],[M3B_h]])</f>
        <v>3</v>
      </c>
      <c r="T1275" s="15">
        <f>SUM(Table2[[#This Row],[M4B]],Table2[[#This Row],[M4B_h]])</f>
        <v>3</v>
      </c>
    </row>
    <row r="1276" spans="1:20">
      <c r="A1276" s="12">
        <f>IF(Table2[[#This Row],[TT]]&lt;1,"",COUNT($A$2:$A1275)+1)</f>
        <v>1009</v>
      </c>
      <c r="B1276" s="12" t="str">
        <f>LOWER(SUBSTITUTE(SUBSTITUTE(SUBSTITUTE(SUBSTITUTE(SUBSTITUTE(SUBSTITUTE(SUBSTITUTE(SUBSTITUTE(Table2[[#This Row],[NAMA BARANG]]," ",""),"""",""),"-",""),"/",""),"(",""),")",""),"&amp;",""),",",""))</f>
        <v>isipensilmp100</v>
      </c>
      <c r="C1276" s="18" t="s">
        <v>1183</v>
      </c>
      <c r="D1276" s="19">
        <v>2</v>
      </c>
      <c r="E1276" s="19" t="s">
        <v>1184</v>
      </c>
      <c r="F1276" s="80">
        <f>IF(Table2[[#This Row],[M5B]]="",Table2[[#This Row],[M5B_h]],SUM(Table2[[#This Row],[M5B_h]],Table2[[#This Row],[M5B]]))</f>
        <v>2</v>
      </c>
      <c r="H1276" s="13" t="str">
        <f>IF(Table2[[#This Row],[M1A]]="","",Table2[[#This Row],[M1A]]-Table2[[#This Row],[AWAL]])</f>
        <v/>
      </c>
      <c r="J1276" s="13" t="str">
        <f>IF(Table2[[#This Row],[M2A]]="","",SUM(Table2[[#This Row],[M2A]]-Table2[[#This Row],[M2B_h]]))</f>
        <v/>
      </c>
      <c r="L1276" s="13" t="str">
        <f>IF(Table2[[#This Row],[M3A]]="","",SUM(Table2[[#This Row],[M3A]]-Table2[[#This Row],[M3B_h]]))</f>
        <v/>
      </c>
      <c r="N1276" s="13" t="str">
        <f>IF(Table2[[#This Row],[M4A]]="","",SUM(Table2[[#This Row],[M4A]]-Table2[[#This Row],[M4B_h]]))</f>
        <v/>
      </c>
      <c r="O1276" s="15"/>
      <c r="P1276" s="15" t="str">
        <f>IF(Table2[[#This Row],[M5A]]="","",SUM(Table2[[#This Row],[M5A]]-Table2[[#This Row],[M5B_h]]))</f>
        <v/>
      </c>
      <c r="Q1276" s="15">
        <f>SUM(Table2[[#This Row],[AWAL]],Table2[[#This Row],[M1B]])</f>
        <v>2</v>
      </c>
      <c r="R1276" s="15">
        <f>SUM(Table2[[#This Row],[M2B]],Table2[[#This Row],[M2B_h]])</f>
        <v>2</v>
      </c>
      <c r="S1276" s="15">
        <f>SUM(Table2[[#This Row],[M3B]],Table2[[#This Row],[M3B_h]])</f>
        <v>2</v>
      </c>
      <c r="T1276" s="15">
        <f>SUM(Table2[[#This Row],[M4B]],Table2[[#This Row],[M4B_h]])</f>
        <v>2</v>
      </c>
    </row>
    <row r="1277" spans="1:20">
      <c r="A1277" s="12">
        <f>IF(Table2[[#This Row],[TT]]&lt;1,"",COUNT($A$2:$A1276)+1)</f>
        <v>1010</v>
      </c>
      <c r="B1277" s="12" t="str">
        <f>LOWER(SUBSTITUTE(SUBSTITUTE(SUBSTITUTE(SUBSTITUTE(SUBSTITUTE(SUBSTITUTE(SUBSTITUTE(SUBSTITUTE(Table2[[#This Row],[NAMA BARANG]]," ",""),"""",""),"-",""),"/",""),"(",""),")",""),"&amp;",""),",",""))</f>
        <v>isipensilmp10120kepalamm</v>
      </c>
      <c r="C1277" s="18" t="s">
        <v>1185</v>
      </c>
      <c r="D1277" s="19">
        <v>3</v>
      </c>
      <c r="E1277" s="19" t="s">
        <v>243</v>
      </c>
      <c r="F1277" s="80">
        <f>IF(Table2[[#This Row],[M5B]]="",Table2[[#This Row],[M5B_h]],SUM(Table2[[#This Row],[M5B_h]],Table2[[#This Row],[M5B]]))</f>
        <v>3</v>
      </c>
      <c r="H1277" s="13" t="str">
        <f>IF(Table2[[#This Row],[M1A]]="","",Table2[[#This Row],[M1A]]-Table2[[#This Row],[AWAL]])</f>
        <v/>
      </c>
      <c r="J1277" s="13" t="str">
        <f>IF(Table2[[#This Row],[M2A]]="","",SUM(Table2[[#This Row],[M2A]]-Table2[[#This Row],[M2B_h]]))</f>
        <v/>
      </c>
      <c r="L1277" s="13" t="str">
        <f>IF(Table2[[#This Row],[M3A]]="","",SUM(Table2[[#This Row],[M3A]]-Table2[[#This Row],[M3B_h]]))</f>
        <v/>
      </c>
      <c r="N1277" s="13" t="str">
        <f>IF(Table2[[#This Row],[M4A]]="","",SUM(Table2[[#This Row],[M4A]]-Table2[[#This Row],[M4B_h]]))</f>
        <v/>
      </c>
      <c r="O1277" s="15"/>
      <c r="P1277" s="15" t="str">
        <f>IF(Table2[[#This Row],[M5A]]="","",SUM(Table2[[#This Row],[M5A]]-Table2[[#This Row],[M5B_h]]))</f>
        <v/>
      </c>
      <c r="Q1277" s="15">
        <f>SUM(Table2[[#This Row],[AWAL]],Table2[[#This Row],[M1B]])</f>
        <v>3</v>
      </c>
      <c r="R1277" s="15">
        <f>SUM(Table2[[#This Row],[M2B]],Table2[[#This Row],[M2B_h]])</f>
        <v>3</v>
      </c>
      <c r="S1277" s="15">
        <f>SUM(Table2[[#This Row],[M3B]],Table2[[#This Row],[M3B_h]])</f>
        <v>3</v>
      </c>
      <c r="T1277" s="15">
        <f>SUM(Table2[[#This Row],[M4B]],Table2[[#This Row],[M4B_h]])</f>
        <v>3</v>
      </c>
    </row>
    <row r="1278" spans="1:20">
      <c r="A1278" s="12">
        <f>IF(Table2[[#This Row],[TT]]&lt;1,"",COUNT($A$2:$A1277)+1)</f>
        <v>1011</v>
      </c>
      <c r="B1278" s="12" t="str">
        <f>LOWER(SUBSTITUTE(SUBSTITUTE(SUBSTITUTE(SUBSTITUTE(SUBSTITUTE(SUBSTITUTE(SUBSTITUTE(SUBSTITUTE(Table2[[#This Row],[NAMA BARANG]]," ",""),"""",""),"-",""),"/",""),"(",""),")",""),"&amp;",""),",",""))</f>
        <v>isipensilmp10220hk</v>
      </c>
      <c r="C1278" s="18" t="s">
        <v>1186</v>
      </c>
      <c r="D1278" s="19">
        <v>3</v>
      </c>
      <c r="E1278" s="19" t="s">
        <v>243</v>
      </c>
      <c r="F1278" s="80">
        <f>IF(Table2[[#This Row],[M5B]]="",Table2[[#This Row],[M5B_h]],SUM(Table2[[#This Row],[M5B_h]],Table2[[#This Row],[M5B]]))</f>
        <v>3</v>
      </c>
      <c r="H1278" s="13" t="str">
        <f>IF(Table2[[#This Row],[M1A]]="","",Table2[[#This Row],[M1A]]-Table2[[#This Row],[AWAL]])</f>
        <v/>
      </c>
      <c r="J1278" s="13" t="str">
        <f>IF(Table2[[#This Row],[M2A]]="","",SUM(Table2[[#This Row],[M2A]]-Table2[[#This Row],[M2B_h]]))</f>
        <v/>
      </c>
      <c r="L1278" s="13" t="str">
        <f>IF(Table2[[#This Row],[M3A]]="","",SUM(Table2[[#This Row],[M3A]]-Table2[[#This Row],[M3B_h]]))</f>
        <v/>
      </c>
      <c r="N1278" s="13" t="str">
        <f>IF(Table2[[#This Row],[M4A]]="","",SUM(Table2[[#This Row],[M4A]]-Table2[[#This Row],[M4B_h]]))</f>
        <v/>
      </c>
      <c r="O1278" s="15"/>
      <c r="P1278" s="15" t="str">
        <f>IF(Table2[[#This Row],[M5A]]="","",SUM(Table2[[#This Row],[M5A]]-Table2[[#This Row],[M5B_h]]))</f>
        <v/>
      </c>
      <c r="Q1278" s="15">
        <f>SUM(Table2[[#This Row],[AWAL]],Table2[[#This Row],[M1B]])</f>
        <v>3</v>
      </c>
      <c r="R1278" s="15">
        <f>SUM(Table2[[#This Row],[M2B]],Table2[[#This Row],[M2B_h]])</f>
        <v>3</v>
      </c>
      <c r="S1278" s="15">
        <f>SUM(Table2[[#This Row],[M3B]],Table2[[#This Row],[M3B_h]])</f>
        <v>3</v>
      </c>
      <c r="T1278" s="15">
        <f>SUM(Table2[[#This Row],[M4B]],Table2[[#This Row],[M4B_h]])</f>
        <v>3</v>
      </c>
    </row>
    <row r="1279" spans="1:20">
      <c r="A1279" s="12">
        <f>IF(Table2[[#This Row],[TT]]&lt;1,"",COUNT($A$2:$A1278)+1)</f>
        <v>1012</v>
      </c>
      <c r="B1279" s="12" t="str">
        <f>LOWER(SUBSTITUTE(SUBSTITUTE(SUBSTITUTE(SUBSTITUTE(SUBSTITUTE(SUBSTITUTE(SUBSTITUTE(SUBSTITUTE(Table2[[#This Row],[NAMA BARANG]]," ",""),"""",""),"-",""),"/",""),"(",""),")",""),"&amp;",""),",",""))</f>
        <v>isipensilvtro202b</v>
      </c>
      <c r="C1279" s="18" t="s">
        <v>1187</v>
      </c>
      <c r="D1279" s="19">
        <v>5</v>
      </c>
      <c r="E1279" s="19" t="s">
        <v>538</v>
      </c>
      <c r="F1279" s="80">
        <f>IF(Table2[[#This Row],[M5B]]="",Table2[[#This Row],[M5B_h]],SUM(Table2[[#This Row],[M5B_h]],Table2[[#This Row],[M5B]]))</f>
        <v>5</v>
      </c>
      <c r="H1279" s="13" t="str">
        <f>IF(Table2[[#This Row],[M1A]]="","",Table2[[#This Row],[M1A]]-Table2[[#This Row],[AWAL]])</f>
        <v/>
      </c>
      <c r="J1279" s="13" t="str">
        <f>IF(Table2[[#This Row],[M2A]]="","",SUM(Table2[[#This Row],[M2A]]-Table2[[#This Row],[M2B_h]]))</f>
        <v/>
      </c>
      <c r="L1279" s="13" t="str">
        <f>IF(Table2[[#This Row],[M3A]]="","",SUM(Table2[[#This Row],[M3A]]-Table2[[#This Row],[M3B_h]]))</f>
        <v/>
      </c>
      <c r="N1279" s="13" t="str">
        <f>IF(Table2[[#This Row],[M4A]]="","",SUM(Table2[[#This Row],[M4A]]-Table2[[#This Row],[M4B_h]]))</f>
        <v/>
      </c>
      <c r="O1279" s="15"/>
      <c r="P1279" s="15" t="str">
        <f>IF(Table2[[#This Row],[M5A]]="","",SUM(Table2[[#This Row],[M5A]]-Table2[[#This Row],[M5B_h]]))</f>
        <v/>
      </c>
      <c r="Q1279" s="15">
        <f>SUM(Table2[[#This Row],[AWAL]],Table2[[#This Row],[M1B]])</f>
        <v>5</v>
      </c>
      <c r="R1279" s="15">
        <f>SUM(Table2[[#This Row],[M2B]],Table2[[#This Row],[M2B_h]])</f>
        <v>5</v>
      </c>
      <c r="S1279" s="15">
        <f>SUM(Table2[[#This Row],[M3B]],Table2[[#This Row],[M3B_h]])</f>
        <v>5</v>
      </c>
      <c r="T1279" s="15">
        <f>SUM(Table2[[#This Row],[M4B]],Table2[[#This Row],[M4B_h]])</f>
        <v>5</v>
      </c>
    </row>
    <row r="1280" spans="1:20">
      <c r="A1280" s="73" t="str">
        <f>IF(Table2[[#This Row],[TT]]&lt;1,"",COUNT($A$2:$A1279)+1)</f>
        <v/>
      </c>
      <c r="B1280" s="73" t="str">
        <f>LOWER(SUBSTITUTE(SUBSTITUTE(SUBSTITUTE(SUBSTITUTE(SUBSTITUTE(SUBSTITUTE(SUBSTITUTE(SUBSTITUTE(Table2[[#This Row],[NAMA BARANG]]," ",""),"""",""),"-",""),"/",""),"(",""),")",""),"&amp;",""),",",""))</f>
        <v>isirefillcardcyrfibensia</v>
      </c>
      <c r="C1280" s="74" t="s">
        <v>4000</v>
      </c>
      <c r="D1280" s="75"/>
      <c r="E1280" s="76" t="s">
        <v>4001</v>
      </c>
      <c r="F1280" s="85">
        <f>IF(Table2[[#This Row],[M5B]]="",Table2[[#This Row],[M5B_h]],SUM(Table2[[#This Row],[M5B_h]],Table2[[#This Row],[M5B]]))</f>
        <v>0</v>
      </c>
      <c r="G1280" s="78"/>
      <c r="H1280" s="77" t="str">
        <f>IF(Table2[[#This Row],[M1A]]="","",Table2[[#This Row],[M1A]]-Table2[[#This Row],[AWAL]])</f>
        <v/>
      </c>
      <c r="I1280" s="78"/>
      <c r="J1280" s="77" t="str">
        <f>IF(Table2[[#This Row],[M2A]]="","",SUM(Table2[[#This Row],[M2A]]-Table2[[#This Row],[M2B_h]]))</f>
        <v/>
      </c>
      <c r="K1280" s="78"/>
      <c r="L1280" s="77" t="str">
        <f>IF(Table2[[#This Row],[M3A]]="","",SUM(Table2[[#This Row],[M3A]]-Table2[[#This Row],[M3B_h]]))</f>
        <v/>
      </c>
      <c r="M1280" s="78"/>
      <c r="N1280" s="77" t="str">
        <f>IF(Table2[[#This Row],[M4A]]="","",SUM(Table2[[#This Row],[M4A]]-Table2[[#This Row],[M4B_h]]))</f>
        <v/>
      </c>
      <c r="O1280" s="15"/>
      <c r="P1280" s="15" t="str">
        <f>IF(Table2[[#This Row],[M5A]]="","",SUM(Table2[[#This Row],[M5A]]-Table2[[#This Row],[M5B_h]]))</f>
        <v/>
      </c>
      <c r="Q1280" s="15">
        <f>SUM(Table2[[#This Row],[AWAL]],Table2[[#This Row],[M1B]])</f>
        <v>0</v>
      </c>
      <c r="R1280" s="15">
        <f>SUM(Table2[[#This Row],[M2B]],Table2[[#This Row],[M2B_h]])</f>
        <v>0</v>
      </c>
      <c r="S1280" s="15">
        <f>SUM(Table2[[#This Row],[M3B]],Table2[[#This Row],[M3B_h]])</f>
        <v>0</v>
      </c>
      <c r="T1280" s="15">
        <f>SUM(Table2[[#This Row],[M4B]],Table2[[#This Row],[M4B_h]])</f>
        <v>0</v>
      </c>
    </row>
    <row r="1281" spans="1:20">
      <c r="A1281" s="22" t="str">
        <f>IF(Table2[[#This Row],[TT]]&lt;1,"",COUNT($A$2:$A1280)+1)</f>
        <v/>
      </c>
      <c r="B1281" s="22" t="str">
        <f>LOWER(SUBSTITUTE(SUBSTITUTE(SUBSTITUTE(SUBSTITUTE(SUBSTITUTE(SUBSTITUTE(SUBSTITUTE(SUBSTITUTE(Table2[[#This Row],[NAMA BARANG]]," ",""),"""",""),"-",""),"/",""),"(",""),")",""),"&amp;",""),",",""))</f>
        <v>isistaplersdi1210</v>
      </c>
      <c r="C1281" s="34" t="s">
        <v>2803</v>
      </c>
      <c r="E1281" s="66" t="s">
        <v>2804</v>
      </c>
      <c r="F1281" s="86">
        <f>IF(Table2[[#This Row],[M5B]]="",Table2[[#This Row],[M5B_h]],SUM(Table2[[#This Row],[M5B_h]],Table2[[#This Row],[M5B]]))</f>
        <v>0</v>
      </c>
      <c r="G1281" s="23"/>
      <c r="H1281" s="24" t="str">
        <f>IF(Table2[[#This Row],[M1A]]="","",Table2[[#This Row],[M1A]]-Table2[[#This Row],[AWAL]])</f>
        <v/>
      </c>
      <c r="I1281" s="23"/>
      <c r="J1281" s="24" t="str">
        <f>IF(Table2[[#This Row],[M2A]]="","",SUM(Table2[[#This Row],[M2A]]-Table2[[#This Row],[M2B_h]]))</f>
        <v/>
      </c>
      <c r="K1281" s="23"/>
      <c r="L1281" s="24" t="str">
        <f>IF(Table2[[#This Row],[M3A]]="","",SUM(Table2[[#This Row],[M3A]]-Table2[[#This Row],[M3B_h]]))</f>
        <v/>
      </c>
      <c r="M1281" s="23"/>
      <c r="N1281" s="24" t="str">
        <f>IF(Table2[[#This Row],[M4A]]="","",SUM(Table2[[#This Row],[M4A]]-Table2[[#This Row],[M4B_h]]))</f>
        <v/>
      </c>
      <c r="O1281" s="15"/>
      <c r="P1281" s="15" t="str">
        <f>IF(Table2[[#This Row],[M5A]]="","",SUM(Table2[[#This Row],[M5A]]-Table2[[#This Row],[M5B_h]]))</f>
        <v/>
      </c>
      <c r="Q1281" s="15">
        <f>SUM(Table2[[#This Row],[AWAL]],Table2[[#This Row],[M1B]])</f>
        <v>0</v>
      </c>
      <c r="R1281" s="15">
        <f>SUM(Table2[[#This Row],[M2B]],Table2[[#This Row],[M2B_h]])</f>
        <v>0</v>
      </c>
      <c r="S1281" s="15">
        <f>SUM(Table2[[#This Row],[M3B]],Table2[[#This Row],[M3B_h]])</f>
        <v>0</v>
      </c>
      <c r="T1281" s="15">
        <f>SUM(Table2[[#This Row],[M4B]],Table2[[#This Row],[M4B_h]])</f>
        <v>0</v>
      </c>
    </row>
    <row r="1282" spans="1:20">
      <c r="A1282" s="22">
        <f>IF(Table2[[#This Row],[TT]]&lt;1,"",COUNT($A$2:$A1281)+1)</f>
        <v>1013</v>
      </c>
      <c r="B1282" s="22" t="str">
        <f>LOWER(SUBSTITUTE(SUBSTITUTE(SUBSTITUTE(SUBSTITUTE(SUBSTITUTE(SUBSTITUTE(SUBSTITUTE(SUBSTITUTE(Table2[[#This Row],[NAMA BARANG]]," ",""),"""",""),"-",""),"/",""),"(",""),")",""),"&amp;",""),",",""))</f>
        <v>isistaplersdi1213</v>
      </c>
      <c r="C1282" s="34" t="s">
        <v>2805</v>
      </c>
      <c r="D1282" s="29">
        <v>1</v>
      </c>
      <c r="E1282" s="66" t="s">
        <v>2804</v>
      </c>
      <c r="F1282" s="86">
        <f>IF(Table2[[#This Row],[M5B]]="",Table2[[#This Row],[M5B_h]],SUM(Table2[[#This Row],[M5B_h]],Table2[[#This Row],[M5B]]))</f>
        <v>1</v>
      </c>
      <c r="G1282" s="23"/>
      <c r="H1282" s="24" t="str">
        <f>IF(Table2[[#This Row],[M1A]]="","",Table2[[#This Row],[M1A]]-Table2[[#This Row],[AWAL]])</f>
        <v/>
      </c>
      <c r="I1282" s="23"/>
      <c r="J1282" s="24" t="str">
        <f>IF(Table2[[#This Row],[M2A]]="","",SUM(Table2[[#This Row],[M2A]]-Table2[[#This Row],[M2B_h]]))</f>
        <v/>
      </c>
      <c r="K1282" s="23"/>
      <c r="L1282" s="24" t="str">
        <f>IF(Table2[[#This Row],[M3A]]="","",SUM(Table2[[#This Row],[M3A]]-Table2[[#This Row],[M3B_h]]))</f>
        <v/>
      </c>
      <c r="M1282" s="23"/>
      <c r="N1282" s="24" t="str">
        <f>IF(Table2[[#This Row],[M4A]]="","",SUM(Table2[[#This Row],[M4A]]-Table2[[#This Row],[M4B_h]]))</f>
        <v/>
      </c>
      <c r="O1282" s="15"/>
      <c r="P1282" s="15" t="str">
        <f>IF(Table2[[#This Row],[M5A]]="","",SUM(Table2[[#This Row],[M5A]]-Table2[[#This Row],[M5B_h]]))</f>
        <v/>
      </c>
      <c r="Q1282" s="15">
        <f>SUM(Table2[[#This Row],[AWAL]],Table2[[#This Row],[M1B]])</f>
        <v>1</v>
      </c>
      <c r="R1282" s="15">
        <f>SUM(Table2[[#This Row],[M2B]],Table2[[#This Row],[M2B_h]])</f>
        <v>1</v>
      </c>
      <c r="S1282" s="15">
        <f>SUM(Table2[[#This Row],[M3B]],Table2[[#This Row],[M3B_h]])</f>
        <v>1</v>
      </c>
      <c r="T1282" s="15">
        <f>SUM(Table2[[#This Row],[M4B]],Table2[[#This Row],[M4B_h]])</f>
        <v>1</v>
      </c>
    </row>
    <row r="1283" spans="1:20">
      <c r="A1283" s="12">
        <f>IF(Table2[[#This Row],[TT]]&lt;1,"",COUNT($A$2:$A1282)+1)</f>
        <v>1014</v>
      </c>
      <c r="B1283" s="12" t="str">
        <f>LOWER(SUBSTITUTE(SUBSTITUTE(SUBSTITUTE(SUBSTITUTE(SUBSTITUTE(SUBSTITUTE(SUBSTITUTE(SUBSTITUTE(Table2[[#This Row],[NAMA BARANG]]," ",""),"""",""),"-",""),"/",""),"(",""),")",""),"&amp;",""),",",""))</f>
        <v>isistaplessdi1215</v>
      </c>
      <c r="C1283" s="18" t="s">
        <v>1188</v>
      </c>
      <c r="D1283" s="19">
        <v>1</v>
      </c>
      <c r="E1283" s="19" t="s">
        <v>1189</v>
      </c>
      <c r="F1283" s="80">
        <f>IF(Table2[[#This Row],[M5B]]="",Table2[[#This Row],[M5B_h]],SUM(Table2[[#This Row],[M5B_h]],Table2[[#This Row],[M5B]]))</f>
        <v>1</v>
      </c>
      <c r="H1283" s="13" t="str">
        <f>IF(Table2[[#This Row],[M1A]]="","",Table2[[#This Row],[M1A]]-Table2[[#This Row],[AWAL]])</f>
        <v/>
      </c>
      <c r="J1283" s="13" t="str">
        <f>IF(Table2[[#This Row],[M2A]]="","",SUM(Table2[[#This Row],[M2A]]-Table2[[#This Row],[M2B_h]]))</f>
        <v/>
      </c>
      <c r="L1283" s="13" t="str">
        <f>IF(Table2[[#This Row],[M3A]]="","",SUM(Table2[[#This Row],[M3A]]-Table2[[#This Row],[M3B_h]]))</f>
        <v/>
      </c>
      <c r="N1283" s="13" t="str">
        <f>IF(Table2[[#This Row],[M4A]]="","",SUM(Table2[[#This Row],[M4A]]-Table2[[#This Row],[M4B_h]]))</f>
        <v/>
      </c>
      <c r="O1283" s="15"/>
      <c r="P1283" s="15" t="str">
        <f>IF(Table2[[#This Row],[M5A]]="","",SUM(Table2[[#This Row],[M5A]]-Table2[[#This Row],[M5B_h]]))</f>
        <v/>
      </c>
      <c r="Q1283" s="15">
        <f>SUM(Table2[[#This Row],[AWAL]],Table2[[#This Row],[M1B]])</f>
        <v>1</v>
      </c>
      <c r="R1283" s="15">
        <f>SUM(Table2[[#This Row],[M2B]],Table2[[#This Row],[M2B_h]])</f>
        <v>1</v>
      </c>
      <c r="S1283" s="15">
        <f>SUM(Table2[[#This Row],[M3B]],Table2[[#This Row],[M3B_h]])</f>
        <v>1</v>
      </c>
      <c r="T1283" s="15">
        <f>SUM(Table2[[#This Row],[M4B]],Table2[[#This Row],[M4B_h]])</f>
        <v>1</v>
      </c>
    </row>
    <row r="1284" spans="1:20">
      <c r="A1284" s="12">
        <f>IF(Table2[[#This Row],[TT]]&lt;1,"",COUNT($A$2:$A1283)+1)</f>
        <v>1015</v>
      </c>
      <c r="B1284" s="12" t="str">
        <f>LOWER(SUBSTITUTE(SUBSTITUTE(SUBSTITUTE(SUBSTITUTE(SUBSTITUTE(SUBSTITUTE(SUBSTITUTE(SUBSTITUTE(Table2[[#This Row],[NAMA BARANG]]," ",""),"""",""),"-",""),"/",""),"(",""),")",""),"&amp;",""),",",""))</f>
        <v>isistaplessdi1217</v>
      </c>
      <c r="C1284" s="18" t="s">
        <v>1190</v>
      </c>
      <c r="D1284" s="19">
        <v>1</v>
      </c>
      <c r="E1284" s="19" t="s">
        <v>1189</v>
      </c>
      <c r="F1284" s="80">
        <f>IF(Table2[[#This Row],[M5B]]="",Table2[[#This Row],[M5B_h]],SUM(Table2[[#This Row],[M5B_h]],Table2[[#This Row],[M5B]]))</f>
        <v>1</v>
      </c>
      <c r="H1284" s="13" t="str">
        <f>IF(Table2[[#This Row],[M1A]]="","",Table2[[#This Row],[M1A]]-Table2[[#This Row],[AWAL]])</f>
        <v/>
      </c>
      <c r="J1284" s="13" t="str">
        <f>IF(Table2[[#This Row],[M2A]]="","",SUM(Table2[[#This Row],[M2A]]-Table2[[#This Row],[M2B_h]]))</f>
        <v/>
      </c>
      <c r="L1284" s="13" t="str">
        <f>IF(Table2[[#This Row],[M3A]]="","",SUM(Table2[[#This Row],[M3A]]-Table2[[#This Row],[M3B_h]]))</f>
        <v/>
      </c>
      <c r="N1284" s="13" t="str">
        <f>IF(Table2[[#This Row],[M4A]]="","",SUM(Table2[[#This Row],[M4A]]-Table2[[#This Row],[M4B_h]]))</f>
        <v/>
      </c>
      <c r="O1284" s="15"/>
      <c r="P1284" s="15" t="str">
        <f>IF(Table2[[#This Row],[M5A]]="","",SUM(Table2[[#This Row],[M5A]]-Table2[[#This Row],[M5B_h]]))</f>
        <v/>
      </c>
      <c r="Q1284" s="15">
        <f>SUM(Table2[[#This Row],[AWAL]],Table2[[#This Row],[M1B]])</f>
        <v>1</v>
      </c>
      <c r="R1284" s="15">
        <f>SUM(Table2[[#This Row],[M2B]],Table2[[#This Row],[M2B_h]])</f>
        <v>1</v>
      </c>
      <c r="S1284" s="15">
        <f>SUM(Table2[[#This Row],[M3B]],Table2[[#This Row],[M3B_h]])</f>
        <v>1</v>
      </c>
      <c r="T1284" s="15">
        <f>SUM(Table2[[#This Row],[M4B]],Table2[[#This Row],[M4B_h]])</f>
        <v>1</v>
      </c>
    </row>
    <row r="1285" spans="1:20">
      <c r="A1285" s="12">
        <f>IF(Table2[[#This Row],[TT]]&lt;1,"",COUNT($A$2:$A1284)+1)</f>
        <v>1016</v>
      </c>
      <c r="B1285" s="12" t="str">
        <f>LOWER(SUBSTITUTE(SUBSTITUTE(SUBSTITUTE(SUBSTITUTE(SUBSTITUTE(SUBSTITUTE(SUBSTITUTE(SUBSTITUTE(Table2[[#This Row],[NAMA BARANG]]," ",""),"""",""),"-",""),"/",""),"(",""),")",""),"&amp;",""),",",""))</f>
        <v>isimatapensilbesarc100631666campur</v>
      </c>
      <c r="C1285" s="18" t="s">
        <v>1191</v>
      </c>
      <c r="D1285" s="19">
        <v>8</v>
      </c>
      <c r="E1285" s="19" t="s">
        <v>538</v>
      </c>
      <c r="F1285" s="80">
        <f>IF(Table2[[#This Row],[M5B]]="",Table2[[#This Row],[M5B_h]],SUM(Table2[[#This Row],[M5B_h]],Table2[[#This Row],[M5B]]))</f>
        <v>8</v>
      </c>
      <c r="H1285" s="13" t="str">
        <f>IF(Table2[[#This Row],[M1A]]="","",Table2[[#This Row],[M1A]]-Table2[[#This Row],[AWAL]])</f>
        <v/>
      </c>
      <c r="J1285" s="13" t="str">
        <f>IF(Table2[[#This Row],[M2A]]="","",SUM(Table2[[#This Row],[M2A]]-Table2[[#This Row],[M2B_h]]))</f>
        <v/>
      </c>
      <c r="L1285" s="13" t="str">
        <f>IF(Table2[[#This Row],[M3A]]="","",SUM(Table2[[#This Row],[M3A]]-Table2[[#This Row],[M3B_h]]))</f>
        <v/>
      </c>
      <c r="N1285" s="13" t="str">
        <f>IF(Table2[[#This Row],[M4A]]="","",SUM(Table2[[#This Row],[M4A]]-Table2[[#This Row],[M4B_h]]))</f>
        <v/>
      </c>
      <c r="O1285" s="15"/>
      <c r="P1285" s="15" t="str">
        <f>IF(Table2[[#This Row],[M5A]]="","",SUM(Table2[[#This Row],[M5A]]-Table2[[#This Row],[M5B_h]]))</f>
        <v/>
      </c>
      <c r="Q1285" s="15">
        <f>SUM(Table2[[#This Row],[AWAL]],Table2[[#This Row],[M1B]])</f>
        <v>8</v>
      </c>
      <c r="R1285" s="15">
        <f>SUM(Table2[[#This Row],[M2B]],Table2[[#This Row],[M2B_h]])</f>
        <v>8</v>
      </c>
      <c r="S1285" s="15">
        <f>SUM(Table2[[#This Row],[M3B]],Table2[[#This Row],[M3B_h]])</f>
        <v>8</v>
      </c>
      <c r="T1285" s="15">
        <f>SUM(Table2[[#This Row],[M4B]],Table2[[#This Row],[M4B_h]])</f>
        <v>8</v>
      </c>
    </row>
    <row r="1286" spans="1:20">
      <c r="A1286" s="12">
        <f>IF(Table2[[#This Row],[TT]]&lt;1,"",COUNT($A$2:$A1285)+1)</f>
        <v>1017</v>
      </c>
      <c r="B1286" s="12" t="str">
        <f>LOWER(SUBSTITUTE(SUBSTITUTE(SUBSTITUTE(SUBSTITUTE(SUBSTITUTE(SUBSTITUTE(SUBSTITUTE(SUBSTITUTE(Table2[[#This Row],[NAMA BARANG]]," ",""),"""",""),"-",""),"/",""),"(",""),")",""),"&amp;",""),",",""))</f>
        <v>isolasifancytbg50</v>
      </c>
      <c r="C1286" s="18" t="s">
        <v>1192</v>
      </c>
      <c r="D1286" s="19">
        <v>15</v>
      </c>
      <c r="E1286" s="19" t="s">
        <v>1193</v>
      </c>
      <c r="F1286" s="80">
        <f>IF(Table2[[#This Row],[M5B]]="",Table2[[#This Row],[M5B_h]],SUM(Table2[[#This Row],[M5B_h]],Table2[[#This Row],[M5B]]))</f>
        <v>15</v>
      </c>
      <c r="H1286" s="13" t="str">
        <f>IF(Table2[[#This Row],[M1A]]="","",Table2[[#This Row],[M1A]]-Table2[[#This Row],[AWAL]])</f>
        <v/>
      </c>
      <c r="J1286" s="13" t="str">
        <f>IF(Table2[[#This Row],[M2A]]="","",SUM(Table2[[#This Row],[M2A]]-Table2[[#This Row],[M2B_h]]))</f>
        <v/>
      </c>
      <c r="L1286" s="13" t="str">
        <f>IF(Table2[[#This Row],[M3A]]="","",SUM(Table2[[#This Row],[M3A]]-Table2[[#This Row],[M3B_h]]))</f>
        <v/>
      </c>
      <c r="N1286" s="13" t="str">
        <f>IF(Table2[[#This Row],[M4A]]="","",SUM(Table2[[#This Row],[M4A]]-Table2[[#This Row],[M4B_h]]))</f>
        <v/>
      </c>
      <c r="O1286" s="15"/>
      <c r="P1286" s="15" t="str">
        <f>IF(Table2[[#This Row],[M5A]]="","",SUM(Table2[[#This Row],[M5A]]-Table2[[#This Row],[M5B_h]]))</f>
        <v/>
      </c>
      <c r="Q1286" s="15">
        <f>SUM(Table2[[#This Row],[AWAL]],Table2[[#This Row],[M1B]])</f>
        <v>15</v>
      </c>
      <c r="R1286" s="15">
        <f>SUM(Table2[[#This Row],[M2B]],Table2[[#This Row],[M2B_h]])</f>
        <v>15</v>
      </c>
      <c r="S1286" s="15">
        <f>SUM(Table2[[#This Row],[M3B]],Table2[[#This Row],[M3B_h]])</f>
        <v>15</v>
      </c>
      <c r="T1286" s="15">
        <f>SUM(Table2[[#This Row],[M4B]],Table2[[#This Row],[M4B_h]])</f>
        <v>15</v>
      </c>
    </row>
    <row r="1287" spans="1:20">
      <c r="A1287" s="12" t="str">
        <f>IF(Table2[[#This Row],[TT]]&lt;1,"",COUNT($A$2:$A1286)+1)</f>
        <v/>
      </c>
      <c r="B1287" s="12" t="str">
        <f>LOWER(SUBSTITUTE(SUBSTITUTE(SUBSTITUTE(SUBSTITUTE(SUBSTITUTE(SUBSTITUTE(SUBSTITUTE(SUBSTITUTE(Table2[[#This Row],[NAMA BARANG]]," ",""),"""",""),"-",""),"/",""),"(",""),")",""),"&amp;",""),",",""))</f>
        <v>isolasinational</v>
      </c>
      <c r="C1287" s="18" t="s">
        <v>1194</v>
      </c>
      <c r="D1287" s="19"/>
      <c r="E1287" s="19" t="s">
        <v>58</v>
      </c>
      <c r="F1287" s="80">
        <f>IF(Table2[[#This Row],[M5B]]="",Table2[[#This Row],[M5B_h]],SUM(Table2[[#This Row],[M5B_h]],Table2[[#This Row],[M5B]]))</f>
        <v>0</v>
      </c>
      <c r="H1287" s="13" t="str">
        <f>IF(Table2[[#This Row],[M1A]]="","",Table2[[#This Row],[M1A]]-Table2[[#This Row],[AWAL]])</f>
        <v/>
      </c>
      <c r="J1287" s="13" t="str">
        <f>IF(Table2[[#This Row],[M2A]]="","",SUM(Table2[[#This Row],[M2A]]-Table2[[#This Row],[M2B_h]]))</f>
        <v/>
      </c>
      <c r="L1287" s="13" t="str">
        <f>IF(Table2[[#This Row],[M3A]]="","",SUM(Table2[[#This Row],[M3A]]-Table2[[#This Row],[M3B_h]]))</f>
        <v/>
      </c>
      <c r="N1287" s="13" t="str">
        <f>IF(Table2[[#This Row],[M4A]]="","",SUM(Table2[[#This Row],[M4A]]-Table2[[#This Row],[M4B_h]]))</f>
        <v/>
      </c>
      <c r="O1287" s="15"/>
      <c r="P1287" s="15" t="str">
        <f>IF(Table2[[#This Row],[M5A]]="","",SUM(Table2[[#This Row],[M5A]]-Table2[[#This Row],[M5B_h]]))</f>
        <v/>
      </c>
      <c r="Q1287" s="15">
        <f>SUM(Table2[[#This Row],[AWAL]],Table2[[#This Row],[M1B]])</f>
        <v>0</v>
      </c>
      <c r="R1287" s="15">
        <f>SUM(Table2[[#This Row],[M2B]],Table2[[#This Row],[M2B_h]])</f>
        <v>0</v>
      </c>
      <c r="S1287" s="15">
        <f>SUM(Table2[[#This Row],[M3B]],Table2[[#This Row],[M3B_h]])</f>
        <v>0</v>
      </c>
      <c r="T1287" s="15">
        <f>SUM(Table2[[#This Row],[M4B]],Table2[[#This Row],[M4B_h]])</f>
        <v>0</v>
      </c>
    </row>
    <row r="1288" spans="1:20">
      <c r="A1288" s="14">
        <f>IF(Table2[[#This Row],[TT]]&lt;1,"",COUNT($A$2:$A1287)+1)</f>
        <v>1018</v>
      </c>
      <c r="B1288" s="14" t="str">
        <f>LOWER(SUBSTITUTE(SUBSTITUTE(SUBSTITUTE(SUBSTITUTE(SUBSTITUTE(SUBSTITUTE(SUBSTITUTE(SUBSTITUTE(Table2[[#This Row],[NAMA BARANG]]," ",""),"""",""),"-",""),"/",""),"(",""),")",""),"&amp;",""),",",""))</f>
        <v>isolasitape1.5x3mfancy</v>
      </c>
      <c r="C1288" s="17" t="s">
        <v>3014</v>
      </c>
      <c r="D1288" s="19">
        <v>6</v>
      </c>
      <c r="E1288" s="29">
        <v>200</v>
      </c>
      <c r="F1288" s="80">
        <f>IF(Table2[[#This Row],[M5B]]="",Table2[[#This Row],[M5B_h]],SUM(Table2[[#This Row],[M5B_h]],Table2[[#This Row],[M5B]]))</f>
        <v>5</v>
      </c>
      <c r="H1288" s="15" t="str">
        <f>IF(Table2[[#This Row],[M1A]]="","",Table2[[#This Row],[M1A]]-Table2[[#This Row],[AWAL]])</f>
        <v/>
      </c>
      <c r="J1288" s="15" t="str">
        <f>IF(Table2[[#This Row],[M2A]]="","",SUM(Table2[[#This Row],[M2A]]-Table2[[#This Row],[M2B_h]]))</f>
        <v/>
      </c>
      <c r="K1288" s="13">
        <v>5</v>
      </c>
      <c r="L1288" s="15">
        <f>IF(Table2[[#This Row],[M3A]]="","",SUM(Table2[[#This Row],[M3A]]-Table2[[#This Row],[M3B_h]]))</f>
        <v>-1</v>
      </c>
      <c r="N1288" s="15" t="str">
        <f>IF(Table2[[#This Row],[M4A]]="","",SUM(Table2[[#This Row],[M4A]]-Table2[[#This Row],[M4B_h]]))</f>
        <v/>
      </c>
      <c r="O1288" s="15"/>
      <c r="P1288" s="15" t="str">
        <f>IF(Table2[[#This Row],[M5A]]="","",SUM(Table2[[#This Row],[M5A]]-Table2[[#This Row],[M5B_h]]))</f>
        <v/>
      </c>
      <c r="Q1288" s="15">
        <f>SUM(Table2[[#This Row],[AWAL]],Table2[[#This Row],[M1B]])</f>
        <v>6</v>
      </c>
      <c r="R1288" s="15">
        <f>SUM(Table2[[#This Row],[M2B]],Table2[[#This Row],[M2B_h]])</f>
        <v>6</v>
      </c>
      <c r="S1288" s="15">
        <f>SUM(Table2[[#This Row],[M3B]],Table2[[#This Row],[M3B_h]])</f>
        <v>5</v>
      </c>
      <c r="T1288" s="15">
        <f>SUM(Table2[[#This Row],[M4B]],Table2[[#This Row],[M4B_h]])</f>
        <v>5</v>
      </c>
    </row>
    <row r="1289" spans="1:20">
      <c r="A1289" s="12">
        <f>IF(Table2[[#This Row],[TT]]&lt;1,"",COUNT($A$2:$A1288)+1)</f>
        <v>1019</v>
      </c>
      <c r="B1289" s="12" t="str">
        <f>LOWER(SUBSTITUTE(SUBSTITUTE(SUBSTITUTE(SUBSTITUTE(SUBSTITUTE(SUBSTITUTE(SUBSTITUTE(SUBSTITUTE(Table2[[#This Row],[NAMA BARANG]]," ",""),"""",""),"-",""),"/",""),"(",""),")",""),"&amp;",""),",",""))</f>
        <v>isolasitapec12hologram</v>
      </c>
      <c r="C1289" s="18" t="s">
        <v>1195</v>
      </c>
      <c r="D1289" s="19">
        <v>3</v>
      </c>
      <c r="E1289" s="19">
        <v>200</v>
      </c>
      <c r="F1289" s="80">
        <f>IF(Table2[[#This Row],[M5B]]="",Table2[[#This Row],[M5B_h]],SUM(Table2[[#This Row],[M5B_h]],Table2[[#This Row],[M5B]]))</f>
        <v>2</v>
      </c>
      <c r="H1289" s="13" t="str">
        <f>IF(Table2[[#This Row],[M1A]]="","",Table2[[#This Row],[M1A]]-Table2[[#This Row],[AWAL]])</f>
        <v/>
      </c>
      <c r="J1289" s="13" t="str">
        <f>IF(Table2[[#This Row],[M2A]]="","",SUM(Table2[[#This Row],[M2A]]-Table2[[#This Row],[M2B_h]]))</f>
        <v/>
      </c>
      <c r="L1289" s="13" t="str">
        <f>IF(Table2[[#This Row],[M3A]]="","",SUM(Table2[[#This Row],[M3A]]-Table2[[#This Row],[M3B_h]]))</f>
        <v/>
      </c>
      <c r="M1289" s="13">
        <v>2</v>
      </c>
      <c r="N1289" s="13">
        <f>IF(Table2[[#This Row],[M4A]]="","",SUM(Table2[[#This Row],[M4A]]-Table2[[#This Row],[M4B_h]]))</f>
        <v>-1</v>
      </c>
      <c r="O1289" s="15"/>
      <c r="P1289" s="15" t="str">
        <f>IF(Table2[[#This Row],[M5A]]="","",SUM(Table2[[#This Row],[M5A]]-Table2[[#This Row],[M5B_h]]))</f>
        <v/>
      </c>
      <c r="Q1289" s="15">
        <f>SUM(Table2[[#This Row],[AWAL]],Table2[[#This Row],[M1B]])</f>
        <v>3</v>
      </c>
      <c r="R1289" s="15">
        <f>SUM(Table2[[#This Row],[M2B]],Table2[[#This Row],[M2B_h]])</f>
        <v>3</v>
      </c>
      <c r="S1289" s="15">
        <f>SUM(Table2[[#This Row],[M3B]],Table2[[#This Row],[M3B_h]])</f>
        <v>3</v>
      </c>
      <c r="T1289" s="15">
        <f>SUM(Table2[[#This Row],[M4B]],Table2[[#This Row],[M4B_h]])</f>
        <v>2</v>
      </c>
    </row>
    <row r="1290" spans="1:20">
      <c r="A1290" s="88">
        <f>IF(Table2[[#This Row],[TT]]&lt;1,"",COUNT($A$2:$A1289)+1)</f>
        <v>1020</v>
      </c>
      <c r="B1290" s="88" t="str">
        <f>LOWER(SUBSTITUTE(SUBSTITUTE(SUBSTITUTE(SUBSTITUTE(SUBSTITUTE(SUBSTITUTE(SUBSTITUTE(SUBSTITUTE(Table2[[#This Row],[NAMA BARANG]]," ",""),"""",""),"-",""),"/",""),"(",""),")",""),"&amp;",""),",",""))</f>
        <v>isolasiwarnapoloskecil</v>
      </c>
      <c r="C1290" s="89" t="s">
        <v>4092</v>
      </c>
      <c r="D1290" s="90">
        <v>7</v>
      </c>
      <c r="E1290" s="91">
        <v>200</v>
      </c>
      <c r="F1290" s="92">
        <f>IF(Table2[[#This Row],[M5B]]="",Table2[[#This Row],[M5B_h]],SUM(Table2[[#This Row],[M5B_h]],Table2[[#This Row],[M5B]]))</f>
        <v>7</v>
      </c>
      <c r="G1290" s="93"/>
      <c r="H1290" s="94" t="str">
        <f>IF(Table2[[#This Row],[M1A]]="","",Table2[[#This Row],[M1A]]-Table2[[#This Row],[AWAL]])</f>
        <v/>
      </c>
      <c r="I1290" s="93"/>
      <c r="J1290" s="94" t="str">
        <f>IF(Table2[[#This Row],[M2A]]="","",SUM(Table2[[#This Row],[M2A]]-Table2[[#This Row],[M2B_h]]))</f>
        <v/>
      </c>
      <c r="K1290" s="93"/>
      <c r="L1290" s="94" t="str">
        <f>IF(Table2[[#This Row],[M3A]]="","",SUM(Table2[[#This Row],[M3A]]-Table2[[#This Row],[M3B_h]]))</f>
        <v/>
      </c>
      <c r="M1290" s="93"/>
      <c r="N1290" s="94" t="str">
        <f>IF(Table2[[#This Row],[M4A]]="","",SUM(Table2[[#This Row],[M4A]]-Table2[[#This Row],[M4B_h]]))</f>
        <v/>
      </c>
      <c r="O1290" s="15"/>
      <c r="P1290" s="15" t="str">
        <f>IF(Table2[[#This Row],[M5A]]="","",SUM(Table2[[#This Row],[M5A]]-Table2[[#This Row],[M5B_h]]))</f>
        <v/>
      </c>
      <c r="Q1290" s="15">
        <f>SUM(Table2[[#This Row],[AWAL]],Table2[[#This Row],[M1B]])</f>
        <v>7</v>
      </c>
      <c r="R1290" s="15">
        <f>SUM(Table2[[#This Row],[M2B]],Table2[[#This Row],[M2B_h]])</f>
        <v>7</v>
      </c>
      <c r="S1290" s="15">
        <f>SUM(Table2[[#This Row],[M3B]],Table2[[#This Row],[M3B_h]])</f>
        <v>7</v>
      </c>
      <c r="T1290" s="15">
        <f>SUM(Table2[[#This Row],[M4B]],Table2[[#This Row],[M4B_h]])</f>
        <v>7</v>
      </c>
    </row>
    <row r="1291" spans="1:20">
      <c r="A1291" s="12">
        <f>IF(Table2[[#This Row],[TT]]&lt;1,"",COUNT($A$2:$A1290)+1)</f>
        <v>1021</v>
      </c>
      <c r="B1291" s="12" t="str">
        <f>LOWER(SUBSTITUTE(SUBSTITUTE(SUBSTITUTE(SUBSTITUTE(SUBSTITUTE(SUBSTITUTE(SUBSTITUTE(SUBSTITUTE(Table2[[#This Row],[NAMA BARANG]]," ",""),"""",""),"-",""),"/",""),"(",""),")",""),"&amp;",""),",",""))</f>
        <v>jangka5001j0363</v>
      </c>
      <c r="C1291" s="18" t="s">
        <v>1196</v>
      </c>
      <c r="D1291" s="19">
        <v>4</v>
      </c>
      <c r="E1291" s="19" t="s">
        <v>66</v>
      </c>
      <c r="F1291" s="80">
        <f>IF(Table2[[#This Row],[M5B]]="",Table2[[#This Row],[M5B_h]],SUM(Table2[[#This Row],[M5B_h]],Table2[[#This Row],[M5B]]))</f>
        <v>4</v>
      </c>
      <c r="H1291" s="13" t="str">
        <f>IF(Table2[[#This Row],[M1A]]="","",Table2[[#This Row],[M1A]]-Table2[[#This Row],[AWAL]])</f>
        <v/>
      </c>
      <c r="J1291" s="13" t="str">
        <f>IF(Table2[[#This Row],[M2A]]="","",SUM(Table2[[#This Row],[M2A]]-Table2[[#This Row],[M2B_h]]))</f>
        <v/>
      </c>
      <c r="L1291" s="13" t="str">
        <f>IF(Table2[[#This Row],[M3A]]="","",SUM(Table2[[#This Row],[M3A]]-Table2[[#This Row],[M3B_h]]))</f>
        <v/>
      </c>
      <c r="N1291" s="13" t="str">
        <f>IF(Table2[[#This Row],[M4A]]="","",SUM(Table2[[#This Row],[M4A]]-Table2[[#This Row],[M4B_h]]))</f>
        <v/>
      </c>
      <c r="O1291" s="15"/>
      <c r="P1291" s="15" t="str">
        <f>IF(Table2[[#This Row],[M5A]]="","",SUM(Table2[[#This Row],[M5A]]-Table2[[#This Row],[M5B_h]]))</f>
        <v/>
      </c>
      <c r="Q1291" s="15">
        <f>SUM(Table2[[#This Row],[AWAL]],Table2[[#This Row],[M1B]])</f>
        <v>4</v>
      </c>
      <c r="R1291" s="15">
        <f>SUM(Table2[[#This Row],[M2B]],Table2[[#This Row],[M2B_h]])</f>
        <v>4</v>
      </c>
      <c r="S1291" s="15">
        <f>SUM(Table2[[#This Row],[M3B]],Table2[[#This Row],[M3B_h]])</f>
        <v>4</v>
      </c>
      <c r="T1291" s="15">
        <f>SUM(Table2[[#This Row],[M4B]],Table2[[#This Row],[M4B_h]])</f>
        <v>4</v>
      </c>
    </row>
    <row r="1292" spans="1:20">
      <c r="A1292" s="12">
        <f>IF(Table2[[#This Row],[TT]]&lt;1,"",COUNT($A$2:$A1291)+1)</f>
        <v>1022</v>
      </c>
      <c r="B1292" s="12" t="str">
        <f>LOWER(SUBSTITUTE(SUBSTITUTE(SUBSTITUTE(SUBSTITUTE(SUBSTITUTE(SUBSTITUTE(SUBSTITUTE(SUBSTITUTE(Table2[[#This Row],[NAMA BARANG]]," ",""),"""",""),"-",""),"/",""),"(",""),")",""),"&amp;",""),",",""))</f>
        <v>jangkaa53328fancy</v>
      </c>
      <c r="C1292" s="18" t="s">
        <v>1197</v>
      </c>
      <c r="D1292" s="19">
        <v>9</v>
      </c>
      <c r="E1292" s="19" t="s">
        <v>66</v>
      </c>
      <c r="F1292" s="80">
        <f>IF(Table2[[#This Row],[M5B]]="",Table2[[#This Row],[M5B_h]],SUM(Table2[[#This Row],[M5B_h]],Table2[[#This Row],[M5B]]))</f>
        <v>7</v>
      </c>
      <c r="H1292" s="13" t="str">
        <f>IF(Table2[[#This Row],[M1A]]="","",Table2[[#This Row],[M1A]]-Table2[[#This Row],[AWAL]])</f>
        <v/>
      </c>
      <c r="I1292" s="13">
        <v>8</v>
      </c>
      <c r="J1292" s="13">
        <f>IF(Table2[[#This Row],[M2A]]="","",SUM(Table2[[#This Row],[M2A]]-Table2[[#This Row],[M2B_h]]))</f>
        <v>-1</v>
      </c>
      <c r="K1292" s="13">
        <v>7</v>
      </c>
      <c r="L1292" s="13">
        <f>IF(Table2[[#This Row],[M3A]]="","",SUM(Table2[[#This Row],[M3A]]-Table2[[#This Row],[M3B_h]]))</f>
        <v>-1</v>
      </c>
      <c r="N1292" s="13" t="str">
        <f>IF(Table2[[#This Row],[M4A]]="","",SUM(Table2[[#This Row],[M4A]]-Table2[[#This Row],[M4B_h]]))</f>
        <v/>
      </c>
      <c r="O1292" s="15"/>
      <c r="P1292" s="15" t="str">
        <f>IF(Table2[[#This Row],[M5A]]="","",SUM(Table2[[#This Row],[M5A]]-Table2[[#This Row],[M5B_h]]))</f>
        <v/>
      </c>
      <c r="Q1292" s="15">
        <f>SUM(Table2[[#This Row],[AWAL]],Table2[[#This Row],[M1B]])</f>
        <v>9</v>
      </c>
      <c r="R1292" s="15">
        <f>SUM(Table2[[#This Row],[M2B]],Table2[[#This Row],[M2B_h]])</f>
        <v>8</v>
      </c>
      <c r="S1292" s="15">
        <f>SUM(Table2[[#This Row],[M3B]],Table2[[#This Row],[M3B_h]])</f>
        <v>7</v>
      </c>
      <c r="T1292" s="15">
        <f>SUM(Table2[[#This Row],[M4B]],Table2[[#This Row],[M4B_h]])</f>
        <v>7</v>
      </c>
    </row>
    <row r="1293" spans="1:20">
      <c r="A1293" s="12">
        <f>IF(Table2[[#This Row],[TT]]&lt;1,"",COUNT($A$2:$A1292)+1)</f>
        <v>1023</v>
      </c>
      <c r="B1293" s="12" t="str">
        <f>LOWER(SUBSTITUTE(SUBSTITUTE(SUBSTITUTE(SUBSTITUTE(SUBSTITUTE(SUBSTITUTE(SUBSTITUTE(SUBSTITUTE(Table2[[#This Row],[NAMA BARANG]]," ",""),"""",""),"-",""),"/",""),"(",""),")",""),"&amp;",""),",",""))</f>
        <v>jangkabesi4001bofa</v>
      </c>
      <c r="C1293" s="18" t="s">
        <v>1198</v>
      </c>
      <c r="D1293" s="19">
        <v>9</v>
      </c>
      <c r="E1293" s="19" t="s">
        <v>43</v>
      </c>
      <c r="F1293" s="80">
        <f>IF(Table2[[#This Row],[M5B]]="",Table2[[#This Row],[M5B_h]],SUM(Table2[[#This Row],[M5B_h]],Table2[[#This Row],[M5B]]))</f>
        <v>9</v>
      </c>
      <c r="H1293" s="13" t="str">
        <f>IF(Table2[[#This Row],[M1A]]="","",Table2[[#This Row],[M1A]]-Table2[[#This Row],[AWAL]])</f>
        <v/>
      </c>
      <c r="J1293" s="13" t="str">
        <f>IF(Table2[[#This Row],[M2A]]="","",SUM(Table2[[#This Row],[M2A]]-Table2[[#This Row],[M2B_h]]))</f>
        <v/>
      </c>
      <c r="L1293" s="13" t="str">
        <f>IF(Table2[[#This Row],[M3A]]="","",SUM(Table2[[#This Row],[M3A]]-Table2[[#This Row],[M3B_h]]))</f>
        <v/>
      </c>
      <c r="N1293" s="13" t="str">
        <f>IF(Table2[[#This Row],[M4A]]="","",SUM(Table2[[#This Row],[M4A]]-Table2[[#This Row],[M4B_h]]))</f>
        <v/>
      </c>
      <c r="O1293" s="15"/>
      <c r="P1293" s="15" t="str">
        <f>IF(Table2[[#This Row],[M5A]]="","",SUM(Table2[[#This Row],[M5A]]-Table2[[#This Row],[M5B_h]]))</f>
        <v/>
      </c>
      <c r="Q1293" s="15">
        <f>SUM(Table2[[#This Row],[AWAL]],Table2[[#This Row],[M1B]])</f>
        <v>9</v>
      </c>
      <c r="R1293" s="15">
        <f>SUM(Table2[[#This Row],[M2B]],Table2[[#This Row],[M2B_h]])</f>
        <v>9</v>
      </c>
      <c r="S1293" s="15">
        <f>SUM(Table2[[#This Row],[M3B]],Table2[[#This Row],[M3B_h]])</f>
        <v>9</v>
      </c>
      <c r="T1293" s="15">
        <f>SUM(Table2[[#This Row],[M4B]],Table2[[#This Row],[M4B_h]])</f>
        <v>9</v>
      </c>
    </row>
    <row r="1294" spans="1:20">
      <c r="A1294" s="12" t="str">
        <f>IF(Table2[[#This Row],[TT]]&lt;1,"",COUNT($A$2:$A1293)+1)</f>
        <v/>
      </c>
      <c r="B1294" s="12" t="str">
        <f>LOWER(SUBSTITUTE(SUBSTITUTE(SUBSTITUTE(SUBSTITUTE(SUBSTITUTE(SUBSTITUTE(SUBSTITUTE(SUBSTITUTE(Table2[[#This Row],[NAMA BARANG]]," ",""),"""",""),"-",""),"/",""),"(",""),")",""),"&amp;",""),",",""))</f>
        <v>jangkabesidbc4001</v>
      </c>
      <c r="C1294" s="18" t="s">
        <v>2449</v>
      </c>
      <c r="D1294" s="19"/>
      <c r="E1294" s="19" t="s">
        <v>2511</v>
      </c>
      <c r="F1294" s="80">
        <f>IF(Table2[[#This Row],[M5B]]="",Table2[[#This Row],[M5B_h]],SUM(Table2[[#This Row],[M5B_h]],Table2[[#This Row],[M5B]]))</f>
        <v>0</v>
      </c>
      <c r="H1294" s="13" t="str">
        <f>IF(Table2[[#This Row],[M1A]]="","",Table2[[#This Row],[M1A]]-Table2[[#This Row],[AWAL]])</f>
        <v/>
      </c>
      <c r="J1294" s="13" t="str">
        <f>IF(Table2[[#This Row],[M2A]]="","",SUM(Table2[[#This Row],[M2A]]-Table2[[#This Row],[M2B_h]]))</f>
        <v/>
      </c>
      <c r="L1294" s="13" t="str">
        <f>IF(Table2[[#This Row],[M3A]]="","",SUM(Table2[[#This Row],[M3A]]-Table2[[#This Row],[M3B_h]]))</f>
        <v/>
      </c>
      <c r="N1294" s="13" t="str">
        <f>IF(Table2[[#This Row],[M4A]]="","",SUM(Table2[[#This Row],[M4A]]-Table2[[#This Row],[M4B_h]]))</f>
        <v/>
      </c>
      <c r="O1294" s="15"/>
      <c r="P1294" s="15" t="str">
        <f>IF(Table2[[#This Row],[M5A]]="","",SUM(Table2[[#This Row],[M5A]]-Table2[[#This Row],[M5B_h]]))</f>
        <v/>
      </c>
      <c r="Q1294" s="15">
        <f>SUM(Table2[[#This Row],[AWAL]],Table2[[#This Row],[M1B]])</f>
        <v>0</v>
      </c>
      <c r="R1294" s="15">
        <f>SUM(Table2[[#This Row],[M2B]],Table2[[#This Row],[M2B_h]])</f>
        <v>0</v>
      </c>
      <c r="S1294" s="15">
        <f>SUM(Table2[[#This Row],[M3B]],Table2[[#This Row],[M3B_h]])</f>
        <v>0</v>
      </c>
      <c r="T1294" s="15">
        <f>SUM(Table2[[#This Row],[M4B]],Table2[[#This Row],[M4B_h]])</f>
        <v>0</v>
      </c>
    </row>
    <row r="1295" spans="1:20">
      <c r="A1295" s="12">
        <f>IF(Table2[[#This Row],[TT]]&lt;1,"",COUNT($A$2:$A1294)+1)</f>
        <v>1024</v>
      </c>
      <c r="B1295" s="12" t="str">
        <f>LOWER(SUBSTITUTE(SUBSTITUTE(SUBSTITUTE(SUBSTITUTE(SUBSTITUTE(SUBSTITUTE(SUBSTITUTE(SUBSTITUTE(Table2[[#This Row],[NAMA BARANG]]," ",""),"""",""),"-",""),"/",""),"(",""),")",""),"&amp;",""),",",""))</f>
        <v>jangkagm8186</v>
      </c>
      <c r="C1295" s="18" t="s">
        <v>1199</v>
      </c>
      <c r="D1295" s="19">
        <v>3</v>
      </c>
      <c r="E1295" s="19" t="s">
        <v>77</v>
      </c>
      <c r="F1295" s="80">
        <f>IF(Table2[[#This Row],[M5B]]="",Table2[[#This Row],[M5B_h]],SUM(Table2[[#This Row],[M5B_h]],Table2[[#This Row],[M5B]]))</f>
        <v>3</v>
      </c>
      <c r="H1295" s="13" t="str">
        <f>IF(Table2[[#This Row],[M1A]]="","",Table2[[#This Row],[M1A]]-Table2[[#This Row],[AWAL]])</f>
        <v/>
      </c>
      <c r="J1295" s="13" t="str">
        <f>IF(Table2[[#This Row],[M2A]]="","",SUM(Table2[[#This Row],[M2A]]-Table2[[#This Row],[M2B_h]]))</f>
        <v/>
      </c>
      <c r="L1295" s="13" t="str">
        <f>IF(Table2[[#This Row],[M3A]]="","",SUM(Table2[[#This Row],[M3A]]-Table2[[#This Row],[M3B_h]]))</f>
        <v/>
      </c>
      <c r="N1295" s="13" t="str">
        <f>IF(Table2[[#This Row],[M4A]]="","",SUM(Table2[[#This Row],[M4A]]-Table2[[#This Row],[M4B_h]]))</f>
        <v/>
      </c>
      <c r="O1295" s="15"/>
      <c r="P1295" s="15" t="str">
        <f>IF(Table2[[#This Row],[M5A]]="","",SUM(Table2[[#This Row],[M5A]]-Table2[[#This Row],[M5B_h]]))</f>
        <v/>
      </c>
      <c r="Q1295" s="15">
        <f>SUM(Table2[[#This Row],[AWAL]],Table2[[#This Row],[M1B]])</f>
        <v>3</v>
      </c>
      <c r="R1295" s="15">
        <f>SUM(Table2[[#This Row],[M2B]],Table2[[#This Row],[M2B_h]])</f>
        <v>3</v>
      </c>
      <c r="S1295" s="15">
        <f>SUM(Table2[[#This Row],[M3B]],Table2[[#This Row],[M3B_h]])</f>
        <v>3</v>
      </c>
      <c r="T1295" s="15">
        <f>SUM(Table2[[#This Row],[M4B]],Table2[[#This Row],[M4B_h]])</f>
        <v>3</v>
      </c>
    </row>
    <row r="1296" spans="1:20">
      <c r="A1296" s="12">
        <f>IF(Table2[[#This Row],[TT]]&lt;1,"",COUNT($A$2:$A1295)+1)</f>
        <v>1025</v>
      </c>
      <c r="B1296" s="12" t="str">
        <f>LOWER(SUBSTITUTE(SUBSTITUTE(SUBSTITUTE(SUBSTITUTE(SUBSTITUTE(SUBSTITUTE(SUBSTITUTE(SUBSTITUTE(Table2[[#This Row],[NAMA BARANG]]," ",""),"""",""),"-",""),"/",""),"(",""),")",""),"&amp;",""),",",""))</f>
        <v>jangkajf8021</v>
      </c>
      <c r="C1296" s="18" t="s">
        <v>2657</v>
      </c>
      <c r="D1296" s="19">
        <v>48</v>
      </c>
      <c r="E1296" s="19" t="s">
        <v>2511</v>
      </c>
      <c r="F1296" s="80">
        <f>IF(Table2[[#This Row],[M5B]]="",Table2[[#This Row],[M5B_h]],SUM(Table2[[#This Row],[M5B_h]],Table2[[#This Row],[M5B]]))</f>
        <v>47</v>
      </c>
      <c r="H1296" s="13" t="str">
        <f>IF(Table2[[#This Row],[M1A]]="","",Table2[[#This Row],[M1A]]-Table2[[#This Row],[AWAL]])</f>
        <v/>
      </c>
      <c r="I1296" s="13">
        <v>47</v>
      </c>
      <c r="J1296" s="13">
        <f>IF(Table2[[#This Row],[M2A]]="","",SUM(Table2[[#This Row],[M2A]]-Table2[[#This Row],[M2B_h]]))</f>
        <v>-1</v>
      </c>
      <c r="L1296" s="13" t="str">
        <f>IF(Table2[[#This Row],[M3A]]="","",SUM(Table2[[#This Row],[M3A]]-Table2[[#This Row],[M3B_h]]))</f>
        <v/>
      </c>
      <c r="N1296" s="13" t="str">
        <f>IF(Table2[[#This Row],[M4A]]="","",SUM(Table2[[#This Row],[M4A]]-Table2[[#This Row],[M4B_h]]))</f>
        <v/>
      </c>
      <c r="O1296" s="15"/>
      <c r="P1296" s="15" t="str">
        <f>IF(Table2[[#This Row],[M5A]]="","",SUM(Table2[[#This Row],[M5A]]-Table2[[#This Row],[M5B_h]]))</f>
        <v/>
      </c>
      <c r="Q1296" s="15">
        <f>SUM(Table2[[#This Row],[AWAL]],Table2[[#This Row],[M1B]])</f>
        <v>48</v>
      </c>
      <c r="R1296" s="15">
        <f>SUM(Table2[[#This Row],[M2B]],Table2[[#This Row],[M2B_h]])</f>
        <v>47</v>
      </c>
      <c r="S1296" s="15">
        <f>SUM(Table2[[#This Row],[M3B]],Table2[[#This Row],[M3B_h]])</f>
        <v>47</v>
      </c>
      <c r="T1296" s="15">
        <f>SUM(Table2[[#This Row],[M4B]],Table2[[#This Row],[M4B_h]])</f>
        <v>47</v>
      </c>
    </row>
    <row r="1297" spans="1:20">
      <c r="A1297" s="12">
        <f>IF(Table2[[#This Row],[TT]]&lt;1,"",COUNT($A$2:$A1296)+1)</f>
        <v>1026</v>
      </c>
      <c r="B1297" s="12" t="str">
        <f>LOWER(SUBSTITUTE(SUBSTITUTE(SUBSTITUTE(SUBSTITUTE(SUBSTITUTE(SUBSTITUTE(SUBSTITUTE(SUBSTITUTE(Table2[[#This Row],[NAMA BARANG]]," ",""),"""",""),"-",""),"/",""),"(",""),")",""),"&amp;",""),",",""))</f>
        <v>jangkamt2506</v>
      </c>
      <c r="C1297" s="18" t="s">
        <v>1200</v>
      </c>
      <c r="D1297" s="19">
        <v>6</v>
      </c>
      <c r="E1297" s="19" t="s">
        <v>66</v>
      </c>
      <c r="F1297" s="80">
        <f>IF(Table2[[#This Row],[M5B]]="",Table2[[#This Row],[M5B_h]],SUM(Table2[[#This Row],[M5B_h]],Table2[[#This Row],[M5B]]))</f>
        <v>6</v>
      </c>
      <c r="H1297" s="13" t="str">
        <f>IF(Table2[[#This Row],[M1A]]="","",Table2[[#This Row],[M1A]]-Table2[[#This Row],[AWAL]])</f>
        <v/>
      </c>
      <c r="J1297" s="13" t="str">
        <f>IF(Table2[[#This Row],[M2A]]="","",SUM(Table2[[#This Row],[M2A]]-Table2[[#This Row],[M2B_h]]))</f>
        <v/>
      </c>
      <c r="L1297" s="13" t="str">
        <f>IF(Table2[[#This Row],[M3A]]="","",SUM(Table2[[#This Row],[M3A]]-Table2[[#This Row],[M3B_h]]))</f>
        <v/>
      </c>
      <c r="N1297" s="13" t="str">
        <f>IF(Table2[[#This Row],[M4A]]="","",SUM(Table2[[#This Row],[M4A]]-Table2[[#This Row],[M4B_h]]))</f>
        <v/>
      </c>
      <c r="O1297" s="15"/>
      <c r="P1297" s="15" t="str">
        <f>IF(Table2[[#This Row],[M5A]]="","",SUM(Table2[[#This Row],[M5A]]-Table2[[#This Row],[M5B_h]]))</f>
        <v/>
      </c>
      <c r="Q1297" s="15">
        <f>SUM(Table2[[#This Row],[AWAL]],Table2[[#This Row],[M1B]])</f>
        <v>6</v>
      </c>
      <c r="R1297" s="15">
        <f>SUM(Table2[[#This Row],[M2B]],Table2[[#This Row],[M2B_h]])</f>
        <v>6</v>
      </c>
      <c r="S1297" s="15">
        <f>SUM(Table2[[#This Row],[M3B]],Table2[[#This Row],[M3B_h]])</f>
        <v>6</v>
      </c>
      <c r="T1297" s="15">
        <f>SUM(Table2[[#This Row],[M4B]],Table2[[#This Row],[M4B_h]])</f>
        <v>6</v>
      </c>
    </row>
    <row r="1298" spans="1:20">
      <c r="A1298" s="14">
        <f>IF(Table2[[#This Row],[TT]]&lt;1,"",COUNT($A$2:$A1297)+1)</f>
        <v>1027</v>
      </c>
      <c r="B1298" s="14" t="str">
        <f>LOWER(SUBSTITUTE(SUBSTITUTE(SUBSTITUTE(SUBSTITUTE(SUBSTITUTE(SUBSTITUTE(SUBSTITUTE(SUBSTITUTE(Table2[[#This Row],[NAMA BARANG]]," ",""),"""",""),"-",""),"/",""),"(",""),")",""),"&amp;",""),",",""))</f>
        <v>jangkastarmon</v>
      </c>
      <c r="C1298" s="18" t="s">
        <v>1201</v>
      </c>
      <c r="D1298" s="19">
        <v>18</v>
      </c>
      <c r="E1298" s="19" t="s">
        <v>66</v>
      </c>
      <c r="F1298" s="80">
        <f>IF(Table2[[#This Row],[M5B]]="",Table2[[#This Row],[M5B_h]],SUM(Table2[[#This Row],[M5B_h]],Table2[[#This Row],[M5B]]))</f>
        <v>17</v>
      </c>
      <c r="H1298" s="15" t="str">
        <f>IF(Table2[[#This Row],[M1A]]="","",Table2[[#This Row],[M1A]]-Table2[[#This Row],[AWAL]])</f>
        <v/>
      </c>
      <c r="J1298" s="15" t="str">
        <f>IF(Table2[[#This Row],[M2A]]="","",SUM(Table2[[#This Row],[M2A]]-Table2[[#This Row],[M2B_h]]))</f>
        <v/>
      </c>
      <c r="K1298" s="15"/>
      <c r="L1298" s="15" t="str">
        <f>IF(Table2[[#This Row],[M3A]]="","",SUM(Table2[[#This Row],[M3A]]-Table2[[#This Row],[M3B_h]]))</f>
        <v/>
      </c>
      <c r="M1298" s="15">
        <v>17</v>
      </c>
      <c r="N1298" s="15">
        <f>IF(Table2[[#This Row],[M4A]]="","",SUM(Table2[[#This Row],[M4A]]-Table2[[#This Row],[M4B_h]]))</f>
        <v>-1</v>
      </c>
      <c r="O1298" s="15"/>
      <c r="P1298" s="15" t="str">
        <f>IF(Table2[[#This Row],[M5A]]="","",SUM(Table2[[#This Row],[M5A]]-Table2[[#This Row],[M5B_h]]))</f>
        <v/>
      </c>
      <c r="Q1298" s="15">
        <f>SUM(Table2[[#This Row],[AWAL]],Table2[[#This Row],[M1B]])</f>
        <v>18</v>
      </c>
      <c r="R1298" s="15">
        <f>SUM(Table2[[#This Row],[M2B]],Table2[[#This Row],[M2B_h]])</f>
        <v>18</v>
      </c>
      <c r="S1298" s="15">
        <f>SUM(Table2[[#This Row],[M3B]],Table2[[#This Row],[M3B_h]])</f>
        <v>18</v>
      </c>
      <c r="T1298" s="15">
        <f>SUM(Table2[[#This Row],[M4B]],Table2[[#This Row],[M4B_h]])</f>
        <v>17</v>
      </c>
    </row>
    <row r="1299" spans="1:20">
      <c r="A1299" s="46">
        <f>IF(Table2[[#This Row],[TT]]&lt;1,"",COUNT($A$2:$A1298)+1)</f>
        <v>1028</v>
      </c>
      <c r="B1299" s="46" t="str">
        <f>LOWER(SUBSTITUTE(SUBSTITUTE(SUBSTITUTE(SUBSTITUTE(SUBSTITUTE(SUBSTITUTE(SUBSTITUTE(SUBSTITUTE(Table2[[#This Row],[NAMA BARANG]]," ",""),"""",""),"-",""),"/",""),"(",""),")",""),"&amp;",""),",",""))</f>
        <v>jangkatz4001</v>
      </c>
      <c r="C1299" s="47" t="s">
        <v>3052</v>
      </c>
      <c r="D1299" s="48">
        <v>7</v>
      </c>
      <c r="E1299" s="63" t="s">
        <v>2511</v>
      </c>
      <c r="F1299" s="82">
        <f>IF(Table2[[#This Row],[M5B]]="",Table2[[#This Row],[M5B_h]],SUM(Table2[[#This Row],[M5B_h]],Table2[[#This Row],[M5B]]))</f>
        <v>7</v>
      </c>
      <c r="G1299" s="49"/>
      <c r="H1299" s="64" t="str">
        <f>IF(Table2[[#This Row],[M1A]]="","",Table2[[#This Row],[M1A]]-Table2[[#This Row],[AWAL]])</f>
        <v/>
      </c>
      <c r="I1299" s="49"/>
      <c r="J1299" s="64" t="str">
        <f>IF(Table2[[#This Row],[M2A]]="","",SUM(Table2[[#This Row],[M2A]]-Table2[[#This Row],[M2B_h]]))</f>
        <v/>
      </c>
      <c r="K1299" s="49"/>
      <c r="L1299" s="64" t="str">
        <f>IF(Table2[[#This Row],[M3A]]="","",SUM(Table2[[#This Row],[M3A]]-Table2[[#This Row],[M3B_h]]))</f>
        <v/>
      </c>
      <c r="M1299" s="49"/>
      <c r="N1299" s="64" t="str">
        <f>IF(Table2[[#This Row],[M4A]]="","",SUM(Table2[[#This Row],[M4A]]-Table2[[#This Row],[M4B_h]]))</f>
        <v/>
      </c>
      <c r="O1299" s="15"/>
      <c r="P1299" s="15" t="str">
        <f>IF(Table2[[#This Row],[M5A]]="","",SUM(Table2[[#This Row],[M5A]]-Table2[[#This Row],[M5B_h]]))</f>
        <v/>
      </c>
      <c r="Q1299" s="15">
        <f>SUM(Table2[[#This Row],[AWAL]],Table2[[#This Row],[M1B]])</f>
        <v>7</v>
      </c>
      <c r="R1299" s="15">
        <f>SUM(Table2[[#This Row],[M2B]],Table2[[#This Row],[M2B_h]])</f>
        <v>7</v>
      </c>
      <c r="S1299" s="15">
        <f>SUM(Table2[[#This Row],[M3B]],Table2[[#This Row],[M3B_h]])</f>
        <v>7</v>
      </c>
      <c r="T1299" s="15">
        <f>SUM(Table2[[#This Row],[M4B]],Table2[[#This Row],[M4B_h]])</f>
        <v>7</v>
      </c>
    </row>
    <row r="1300" spans="1:20">
      <c r="A1300" s="103">
        <f>IF(Table2[[#This Row],[TT]]&lt;1,"",COUNT($A$2:$A1299)+1)</f>
        <v>1029</v>
      </c>
      <c r="B1300" s="96" t="str">
        <f>LOWER(SUBSTITUTE(SUBSTITUTE(SUBSTITUTE(SUBSTITUTE(SUBSTITUTE(SUBSTITUTE(SUBSTITUTE(SUBSTITUTE(Table2[[#This Row],[NAMA BARANG]]," ",""),"""",""),"-",""),"/",""),"(",""),")",""),"&amp;",""),",",""))</f>
        <v>jangkatz8186</v>
      </c>
      <c r="C1300" s="97" t="s">
        <v>4313</v>
      </c>
      <c r="D1300" s="98"/>
      <c r="E1300" s="99" t="s">
        <v>2511</v>
      </c>
      <c r="F1300" s="100">
        <f>IF(Table2[[#This Row],[M5B]]="",Table2[[#This Row],[M5B_h]],SUM(Table2[[#This Row],[M5B_h]],Table2[[#This Row],[M5B]]))</f>
        <v>15</v>
      </c>
      <c r="G1300" s="101"/>
      <c r="H1300" s="102" t="str">
        <f>IF(Table2[[#This Row],[M1A]]="","",Table2[[#This Row],[M1A]]-Table2[[#This Row],[AWAL]])</f>
        <v/>
      </c>
      <c r="I1300" s="101"/>
      <c r="J1300" s="102" t="str">
        <f>IF(Table2[[#This Row],[M2A]]="","",SUM(Table2[[#This Row],[M2A]]-Table2[[#This Row],[M2B_h]]))</f>
        <v/>
      </c>
      <c r="K1300" s="101"/>
      <c r="L1300" s="102" t="str">
        <f>IF(Table2[[#This Row],[M3A]]="","",SUM(Table2[[#This Row],[M3A]]-Table2[[#This Row],[M3B_h]]))</f>
        <v/>
      </c>
      <c r="M1300" s="101">
        <v>15</v>
      </c>
      <c r="N1300" s="102">
        <f>IF(Table2[[#This Row],[M4A]]="","",SUM(Table2[[#This Row],[M4A]]-Table2[[#This Row],[M4B_h]]))</f>
        <v>15</v>
      </c>
      <c r="O1300" s="102"/>
      <c r="P1300" s="102" t="str">
        <f>IF(Table2[[#This Row],[M5A]]="","",SUM(Table2[[#This Row],[M5A]]-Table2[[#This Row],[M5B_h]]))</f>
        <v/>
      </c>
      <c r="Q1300" s="102">
        <f>SUM(Table2[[#This Row],[AWAL]],Table2[[#This Row],[M1B]])</f>
        <v>0</v>
      </c>
      <c r="R1300" s="102">
        <f>SUM(Table2[[#This Row],[M2B]],Table2[[#This Row],[M2B_h]])</f>
        <v>0</v>
      </c>
      <c r="S1300" s="102">
        <f>SUM(Table2[[#This Row],[M3B]],Table2[[#This Row],[M3B_h]])</f>
        <v>0</v>
      </c>
      <c r="T1300" s="102">
        <f>SUM(Table2[[#This Row],[M4B]],Table2[[#This Row],[M4B_h]])</f>
        <v>15</v>
      </c>
    </row>
    <row r="1301" spans="1:20">
      <c r="A1301" s="12">
        <f>IF(Table2[[#This Row],[TT]]&lt;1,"",COUNT($A$2:$A1300)+1)</f>
        <v>1030</v>
      </c>
      <c r="B1301" s="12" t="str">
        <f>LOWER(SUBSTITUTE(SUBSTITUTE(SUBSTITUTE(SUBSTITUTE(SUBSTITUTE(SUBSTITUTE(SUBSTITUTE(SUBSTITUTE(Table2[[#This Row],[NAMA BARANG]]," ",""),"""",""),"-",""),"/",""),"(",""),")",""),"&amp;",""),",",""))</f>
        <v>jangkav90</v>
      </c>
      <c r="C1301" s="18" t="s">
        <v>1202</v>
      </c>
      <c r="D1301" s="19">
        <v>8</v>
      </c>
      <c r="E1301" s="19" t="s">
        <v>66</v>
      </c>
      <c r="F1301" s="80">
        <f>IF(Table2[[#This Row],[M5B]]="",Table2[[#This Row],[M5B_h]],SUM(Table2[[#This Row],[M5B_h]],Table2[[#This Row],[M5B]]))</f>
        <v>8</v>
      </c>
      <c r="H1301" s="13" t="str">
        <f>IF(Table2[[#This Row],[M1A]]="","",Table2[[#This Row],[M1A]]-Table2[[#This Row],[AWAL]])</f>
        <v/>
      </c>
      <c r="J1301" s="13" t="str">
        <f>IF(Table2[[#This Row],[M2A]]="","",SUM(Table2[[#This Row],[M2A]]-Table2[[#This Row],[M2B_h]]))</f>
        <v/>
      </c>
      <c r="L1301" s="13" t="str">
        <f>IF(Table2[[#This Row],[M3A]]="","",SUM(Table2[[#This Row],[M3A]]-Table2[[#This Row],[M3B_h]]))</f>
        <v/>
      </c>
      <c r="N1301" s="13" t="str">
        <f>IF(Table2[[#This Row],[M4A]]="","",SUM(Table2[[#This Row],[M4A]]-Table2[[#This Row],[M4B_h]]))</f>
        <v/>
      </c>
      <c r="O1301" s="15"/>
      <c r="P1301" s="15" t="str">
        <f>IF(Table2[[#This Row],[M5A]]="","",SUM(Table2[[#This Row],[M5A]]-Table2[[#This Row],[M5B_h]]))</f>
        <v/>
      </c>
      <c r="Q1301" s="15">
        <f>SUM(Table2[[#This Row],[AWAL]],Table2[[#This Row],[M1B]])</f>
        <v>8</v>
      </c>
      <c r="R1301" s="15">
        <f>SUM(Table2[[#This Row],[M2B]],Table2[[#This Row],[M2B_h]])</f>
        <v>8</v>
      </c>
      <c r="S1301" s="15">
        <f>SUM(Table2[[#This Row],[M3B]],Table2[[#This Row],[M3B_h]])</f>
        <v>8</v>
      </c>
      <c r="T1301" s="15">
        <f>SUM(Table2[[#This Row],[M4B]],Table2[[#This Row],[M4B_h]])</f>
        <v>8</v>
      </c>
    </row>
    <row r="1302" spans="1:20">
      <c r="A1302" s="14">
        <f>IF(Table2[[#This Row],[TT]]&lt;1,"",COUNT($A$2:$A1301)+1)</f>
        <v>1031</v>
      </c>
      <c r="B1302" s="14" t="str">
        <f>LOWER(SUBSTITUTE(SUBSTITUTE(SUBSTITUTE(SUBSTITUTE(SUBSTITUTE(SUBSTITUTE(SUBSTITUTE(SUBSTITUTE(Table2[[#This Row],[NAMA BARANG]]," ",""),"""",""),"-",""),"/",""),"(",""),")",""),"&amp;",""),",",""))</f>
        <v>jangkaxb55001a</v>
      </c>
      <c r="C1302" s="18" t="s">
        <v>1203</v>
      </c>
      <c r="D1302" s="19">
        <v>1</v>
      </c>
      <c r="E1302" s="19" t="s">
        <v>66</v>
      </c>
      <c r="F1302" s="80">
        <f>IF(Table2[[#This Row],[M5B]]="",Table2[[#This Row],[M5B_h]],SUM(Table2[[#This Row],[M5B_h]],Table2[[#This Row],[M5B]]))</f>
        <v>1</v>
      </c>
      <c r="H1302" s="15" t="str">
        <f>IF(Table2[[#This Row],[M1A]]="","",Table2[[#This Row],[M1A]]-Table2[[#This Row],[AWAL]])</f>
        <v/>
      </c>
      <c r="J1302" s="15" t="str">
        <f>IF(Table2[[#This Row],[M2A]]="","",SUM(Table2[[#This Row],[M2A]]-Table2[[#This Row],[M2B_h]]))</f>
        <v/>
      </c>
      <c r="L1302" s="15" t="str">
        <f>IF(Table2[[#This Row],[M3A]]="","",SUM(Table2[[#This Row],[M3A]]-Table2[[#This Row],[M3B_h]]))</f>
        <v/>
      </c>
      <c r="N1302" s="15" t="str">
        <f>IF(Table2[[#This Row],[M4A]]="","",SUM(Table2[[#This Row],[M4A]]-Table2[[#This Row],[M4B_h]]))</f>
        <v/>
      </c>
      <c r="O1302" s="15"/>
      <c r="P1302" s="15" t="str">
        <f>IF(Table2[[#This Row],[M5A]]="","",SUM(Table2[[#This Row],[M5A]]-Table2[[#This Row],[M5B_h]]))</f>
        <v/>
      </c>
      <c r="Q1302" s="15">
        <f>SUM(Table2[[#This Row],[AWAL]],Table2[[#This Row],[M1B]])</f>
        <v>1</v>
      </c>
      <c r="R1302" s="15">
        <f>SUM(Table2[[#This Row],[M2B]],Table2[[#This Row],[M2B_h]])</f>
        <v>1</v>
      </c>
      <c r="S1302" s="15">
        <f>SUM(Table2[[#This Row],[M3B]],Table2[[#This Row],[M3B_h]])</f>
        <v>1</v>
      </c>
      <c r="T1302" s="15">
        <f>SUM(Table2[[#This Row],[M4B]],Table2[[#This Row],[M4B_h]])</f>
        <v>1</v>
      </c>
    </row>
    <row r="1303" spans="1:20">
      <c r="A1303" s="14">
        <f>IF(Table2[[#This Row],[TT]]&lt;1,"",COUNT($A$2:$A1302)+1)</f>
        <v>1032</v>
      </c>
      <c r="B1303" s="14" t="str">
        <f>LOWER(SUBSTITUTE(SUBSTITUTE(SUBSTITUTE(SUBSTITUTE(SUBSTITUTE(SUBSTITUTE(SUBSTITUTE(SUBSTITUTE(Table2[[#This Row],[NAMA BARANG]]," ",""),"""",""),"-",""),"/",""),"(",""),")",""),"&amp;",""),",",""))</f>
        <v>jarumhijabgp5024</v>
      </c>
      <c r="C1303" s="18" t="s">
        <v>1204</v>
      </c>
      <c r="D1303" s="19">
        <v>2</v>
      </c>
      <c r="E1303" s="19" t="s">
        <v>881</v>
      </c>
      <c r="F1303" s="80">
        <f>IF(Table2[[#This Row],[M5B]]="",Table2[[#This Row],[M5B_h]],SUM(Table2[[#This Row],[M5B_h]],Table2[[#This Row],[M5B]]))</f>
        <v>2</v>
      </c>
      <c r="H1303" s="15" t="str">
        <f>IF(Table2[[#This Row],[M1A]]="","",Table2[[#This Row],[M1A]]-Table2[[#This Row],[AWAL]])</f>
        <v/>
      </c>
      <c r="J1303" s="15" t="str">
        <f>IF(Table2[[#This Row],[M2A]]="","",SUM(Table2[[#This Row],[M2A]]-Table2[[#This Row],[M2B_h]]))</f>
        <v/>
      </c>
      <c r="K1303" s="15"/>
      <c r="L1303" s="15" t="str">
        <f>IF(Table2[[#This Row],[M3A]]="","",SUM(Table2[[#This Row],[M3A]]-Table2[[#This Row],[M3B_h]]))</f>
        <v/>
      </c>
      <c r="M1303" s="15"/>
      <c r="N1303" s="15" t="str">
        <f>IF(Table2[[#This Row],[M4A]]="","",SUM(Table2[[#This Row],[M4A]]-Table2[[#This Row],[M4B_h]]))</f>
        <v/>
      </c>
      <c r="O1303" s="15"/>
      <c r="P1303" s="15" t="str">
        <f>IF(Table2[[#This Row],[M5A]]="","",SUM(Table2[[#This Row],[M5A]]-Table2[[#This Row],[M5B_h]]))</f>
        <v/>
      </c>
      <c r="Q1303" s="15">
        <f>SUM(Table2[[#This Row],[AWAL]],Table2[[#This Row],[M1B]])</f>
        <v>2</v>
      </c>
      <c r="R1303" s="15">
        <f>SUM(Table2[[#This Row],[M2B]],Table2[[#This Row],[M2B_h]])</f>
        <v>2</v>
      </c>
      <c r="S1303" s="15">
        <f>SUM(Table2[[#This Row],[M3B]],Table2[[#This Row],[M3B_h]])</f>
        <v>2</v>
      </c>
      <c r="T1303" s="15">
        <f>SUM(Table2[[#This Row],[M4B]],Table2[[#This Row],[M4B_h]])</f>
        <v>2</v>
      </c>
    </row>
    <row r="1304" spans="1:20">
      <c r="A1304" s="12" t="str">
        <f>IF(Table2[[#This Row],[TT]]&lt;1,"",COUNT($A$2:$A1303)+1)</f>
        <v/>
      </c>
      <c r="B1304" s="12" t="str">
        <f>LOWER(SUBSTITUTE(SUBSTITUTE(SUBSTITUTE(SUBSTITUTE(SUBSTITUTE(SUBSTITUTE(SUBSTITUTE(SUBSTITUTE(Table2[[#This Row],[NAMA BARANG]]," ",""),"""",""),"-",""),"/",""),"(",""),")",""),"&amp;",""),",",""))</f>
        <v>jarumjahit902</v>
      </c>
      <c r="C1304" s="18" t="s">
        <v>1205</v>
      </c>
      <c r="D1304" s="19">
        <v>2</v>
      </c>
      <c r="E1304" s="19" t="s">
        <v>214</v>
      </c>
      <c r="F1304" s="80">
        <f>IF(Table2[[#This Row],[M5B]]="",Table2[[#This Row],[M5B_h]],SUM(Table2[[#This Row],[M5B_h]],Table2[[#This Row],[M5B]]))</f>
        <v>0</v>
      </c>
      <c r="H1304" s="13" t="str">
        <f>IF(Table2[[#This Row],[M1A]]="","",Table2[[#This Row],[M1A]]-Table2[[#This Row],[AWAL]])</f>
        <v/>
      </c>
      <c r="I1304" s="13">
        <v>1</v>
      </c>
      <c r="J1304" s="13">
        <f>IF(Table2[[#This Row],[M2A]]="","",SUM(Table2[[#This Row],[M2A]]-Table2[[#This Row],[M2B_h]]))</f>
        <v>-1</v>
      </c>
      <c r="L1304" s="13" t="str">
        <f>IF(Table2[[#This Row],[M3A]]="","",SUM(Table2[[#This Row],[M3A]]-Table2[[#This Row],[M3B_h]]))</f>
        <v/>
      </c>
      <c r="M1304" s="13">
        <v>0</v>
      </c>
      <c r="N1304" s="13">
        <f>IF(Table2[[#This Row],[M4A]]="","",SUM(Table2[[#This Row],[M4A]]-Table2[[#This Row],[M4B_h]]))</f>
        <v>-1</v>
      </c>
      <c r="O1304" s="15"/>
      <c r="P1304" s="15" t="str">
        <f>IF(Table2[[#This Row],[M5A]]="","",SUM(Table2[[#This Row],[M5A]]-Table2[[#This Row],[M5B_h]]))</f>
        <v/>
      </c>
      <c r="Q1304" s="15">
        <f>SUM(Table2[[#This Row],[AWAL]],Table2[[#This Row],[M1B]])</f>
        <v>2</v>
      </c>
      <c r="R1304" s="15">
        <f>SUM(Table2[[#This Row],[M2B]],Table2[[#This Row],[M2B_h]])</f>
        <v>1</v>
      </c>
      <c r="S1304" s="15">
        <f>SUM(Table2[[#This Row],[M3B]],Table2[[#This Row],[M3B_h]])</f>
        <v>1</v>
      </c>
      <c r="T1304" s="15">
        <f>SUM(Table2[[#This Row],[M4B]],Table2[[#This Row],[M4B_h]])</f>
        <v>0</v>
      </c>
    </row>
    <row r="1305" spans="1:20">
      <c r="A1305" s="12">
        <f>IF(Table2[[#This Row],[TT]]&lt;1,"",COUNT($A$2:$A1304)+1)</f>
        <v>1033</v>
      </c>
      <c r="B1305" s="12" t="str">
        <f>LOWER(SUBSTITUTE(SUBSTITUTE(SUBSTITUTE(SUBSTITUTE(SUBSTITUTE(SUBSTITUTE(SUBSTITUTE(SUBSTITUTE(Table2[[#This Row],[NAMA BARANG]]," ",""),"""",""),"-",""),"/",""),"(",""),")",""),"&amp;",""),",",""))</f>
        <v>jarummontebesar</v>
      </c>
      <c r="C1305" s="18" t="s">
        <v>1206</v>
      </c>
      <c r="D1305" s="19">
        <v>1</v>
      </c>
      <c r="E1305" s="19" t="s">
        <v>200</v>
      </c>
      <c r="F1305" s="80">
        <f>IF(Table2[[#This Row],[M5B]]="",Table2[[#This Row],[M5B_h]],SUM(Table2[[#This Row],[M5B_h]],Table2[[#This Row],[M5B]]))</f>
        <v>1</v>
      </c>
      <c r="H1305" s="13" t="str">
        <f>IF(Table2[[#This Row],[M1A]]="","",Table2[[#This Row],[M1A]]-Table2[[#This Row],[AWAL]])</f>
        <v/>
      </c>
      <c r="J1305" s="13" t="str">
        <f>IF(Table2[[#This Row],[M2A]]="","",SUM(Table2[[#This Row],[M2A]]-Table2[[#This Row],[M2B_h]]))</f>
        <v/>
      </c>
      <c r="L1305" s="13" t="str">
        <f>IF(Table2[[#This Row],[M3A]]="","",SUM(Table2[[#This Row],[M3A]]-Table2[[#This Row],[M3B_h]]))</f>
        <v/>
      </c>
      <c r="N1305" s="13" t="str">
        <f>IF(Table2[[#This Row],[M4A]]="","",SUM(Table2[[#This Row],[M4A]]-Table2[[#This Row],[M4B_h]]))</f>
        <v/>
      </c>
      <c r="O1305" s="15"/>
      <c r="P1305" s="15" t="str">
        <f>IF(Table2[[#This Row],[M5A]]="","",SUM(Table2[[#This Row],[M5A]]-Table2[[#This Row],[M5B_h]]))</f>
        <v/>
      </c>
      <c r="Q1305" s="15">
        <f>SUM(Table2[[#This Row],[AWAL]],Table2[[#This Row],[M1B]])</f>
        <v>1</v>
      </c>
      <c r="R1305" s="15">
        <f>SUM(Table2[[#This Row],[M2B]],Table2[[#This Row],[M2B_h]])</f>
        <v>1</v>
      </c>
      <c r="S1305" s="15">
        <f>SUM(Table2[[#This Row],[M3B]],Table2[[#This Row],[M3B_h]])</f>
        <v>1</v>
      </c>
      <c r="T1305" s="15">
        <f>SUM(Table2[[#This Row],[M4B]],Table2[[#This Row],[M4B_h]])</f>
        <v>1</v>
      </c>
    </row>
    <row r="1306" spans="1:20">
      <c r="A1306" s="12">
        <f>IF(Table2[[#This Row],[TT]]&lt;1,"",COUNT($A$2:$A1305)+1)</f>
        <v>1034</v>
      </c>
      <c r="B1306" s="12" t="str">
        <f>LOWER(SUBSTITUTE(SUBSTITUTE(SUBSTITUTE(SUBSTITUTE(SUBSTITUTE(SUBSTITUTE(SUBSTITUTE(SUBSTITUTE(Table2[[#This Row],[NAMA BARANG]]," ",""),"""",""),"-",""),"/",""),"(",""),")",""),"&amp;",""),",",""))</f>
        <v>jarumpentoljj40</v>
      </c>
      <c r="C1306" s="18" t="s">
        <v>1207</v>
      </c>
      <c r="D1306" s="19">
        <v>15</v>
      </c>
      <c r="E1306" s="19" t="s">
        <v>19</v>
      </c>
      <c r="F1306" s="80">
        <f>IF(Table2[[#This Row],[M5B]]="",Table2[[#This Row],[M5B_h]],SUM(Table2[[#This Row],[M5B_h]],Table2[[#This Row],[M5B]]))</f>
        <v>15</v>
      </c>
      <c r="H1306" s="13" t="str">
        <f>IF(Table2[[#This Row],[M1A]]="","",Table2[[#This Row],[M1A]]-Table2[[#This Row],[AWAL]])</f>
        <v/>
      </c>
      <c r="J1306" s="13" t="str">
        <f>IF(Table2[[#This Row],[M2A]]="","",SUM(Table2[[#This Row],[M2A]]-Table2[[#This Row],[M2B_h]]))</f>
        <v/>
      </c>
      <c r="L1306" s="13" t="str">
        <f>IF(Table2[[#This Row],[M3A]]="","",SUM(Table2[[#This Row],[M3A]]-Table2[[#This Row],[M3B_h]]))</f>
        <v/>
      </c>
      <c r="N1306" s="13" t="str">
        <f>IF(Table2[[#This Row],[M4A]]="","",SUM(Table2[[#This Row],[M4A]]-Table2[[#This Row],[M4B_h]]))</f>
        <v/>
      </c>
      <c r="O1306" s="15"/>
      <c r="P1306" s="15" t="str">
        <f>IF(Table2[[#This Row],[M5A]]="","",SUM(Table2[[#This Row],[M5A]]-Table2[[#This Row],[M5B_h]]))</f>
        <v/>
      </c>
      <c r="Q1306" s="15">
        <f>SUM(Table2[[#This Row],[AWAL]],Table2[[#This Row],[M1B]])</f>
        <v>15</v>
      </c>
      <c r="R1306" s="15">
        <f>SUM(Table2[[#This Row],[M2B]],Table2[[#This Row],[M2B_h]])</f>
        <v>15</v>
      </c>
      <c r="S1306" s="15">
        <f>SUM(Table2[[#This Row],[M3B]],Table2[[#This Row],[M3B_h]])</f>
        <v>15</v>
      </c>
      <c r="T1306" s="15">
        <f>SUM(Table2[[#This Row],[M4B]],Table2[[#This Row],[M4B_h]])</f>
        <v>15</v>
      </c>
    </row>
    <row r="1307" spans="1:20">
      <c r="A1307" s="12">
        <f>IF(Table2[[#This Row],[TT]]&lt;1,"",COUNT($A$2:$A1306)+1)</f>
        <v>1035</v>
      </c>
      <c r="B1307" s="12" t="str">
        <f>LOWER(SUBSTITUTE(SUBSTITUTE(SUBSTITUTE(SUBSTITUTE(SUBSTITUTE(SUBSTITUTE(SUBSTITUTE(SUBSTITUTE(Table2[[#This Row],[NAMA BARANG]]," ",""),"""",""),"-",""),"/",""),"(",""),")",""),"&amp;",""),",",""))</f>
        <v>jashujanponchob201</v>
      </c>
      <c r="C1307" s="18" t="s">
        <v>1208</v>
      </c>
      <c r="D1307" s="19">
        <v>7</v>
      </c>
      <c r="E1307" s="19">
        <v>100</v>
      </c>
      <c r="F1307" s="80">
        <f>IF(Table2[[#This Row],[M5B]]="",Table2[[#This Row],[M5B_h]],SUM(Table2[[#This Row],[M5B_h]],Table2[[#This Row],[M5B]]))</f>
        <v>7</v>
      </c>
      <c r="H1307" s="13" t="str">
        <f>IF(Table2[[#This Row],[M1A]]="","",Table2[[#This Row],[M1A]]-Table2[[#This Row],[AWAL]])</f>
        <v/>
      </c>
      <c r="J1307" s="13" t="str">
        <f>IF(Table2[[#This Row],[M2A]]="","",SUM(Table2[[#This Row],[M2A]]-Table2[[#This Row],[M2B_h]]))</f>
        <v/>
      </c>
      <c r="L1307" s="13" t="str">
        <f>IF(Table2[[#This Row],[M3A]]="","",SUM(Table2[[#This Row],[M3A]]-Table2[[#This Row],[M3B_h]]))</f>
        <v/>
      </c>
      <c r="N1307" s="13" t="str">
        <f>IF(Table2[[#This Row],[M4A]]="","",SUM(Table2[[#This Row],[M4A]]-Table2[[#This Row],[M4B_h]]))</f>
        <v/>
      </c>
      <c r="O1307" s="15"/>
      <c r="P1307" s="15" t="str">
        <f>IF(Table2[[#This Row],[M5A]]="","",SUM(Table2[[#This Row],[M5A]]-Table2[[#This Row],[M5B_h]]))</f>
        <v/>
      </c>
      <c r="Q1307" s="15">
        <f>SUM(Table2[[#This Row],[AWAL]],Table2[[#This Row],[M1B]])</f>
        <v>7</v>
      </c>
      <c r="R1307" s="15">
        <f>SUM(Table2[[#This Row],[M2B]],Table2[[#This Row],[M2B_h]])</f>
        <v>7</v>
      </c>
      <c r="S1307" s="15">
        <f>SUM(Table2[[#This Row],[M3B]],Table2[[#This Row],[M3B_h]])</f>
        <v>7</v>
      </c>
      <c r="T1307" s="15">
        <f>SUM(Table2[[#This Row],[M4B]],Table2[[#This Row],[M4B_h]])</f>
        <v>7</v>
      </c>
    </row>
    <row r="1308" spans="1:20">
      <c r="A1308" s="12">
        <f>IF(Table2[[#This Row],[TT]]&lt;1,"",COUNT($A$2:$A1307)+1)</f>
        <v>1036</v>
      </c>
      <c r="B1308" s="12" t="str">
        <f>LOWER(SUBSTITUTE(SUBSTITUTE(SUBSTITUTE(SUBSTITUTE(SUBSTITUTE(SUBSTITUTE(SUBSTITUTE(SUBSTITUTE(Table2[[#This Row],[NAMA BARANG]]," ",""),"""",""),"-",""),"/",""),"(",""),")",""),"&amp;",""),",",""))</f>
        <v>jepitanenterjep107etj</v>
      </c>
      <c r="C1308" s="18" t="s">
        <v>1209</v>
      </c>
      <c r="D1308" s="19">
        <v>8</v>
      </c>
      <c r="E1308" s="19">
        <v>10000</v>
      </c>
      <c r="F1308" s="80">
        <f>IF(Table2[[#This Row],[M5B]]="",Table2[[#This Row],[M5B_h]],SUM(Table2[[#This Row],[M5B_h]],Table2[[#This Row],[M5B]]))</f>
        <v>8</v>
      </c>
      <c r="H1308" s="13" t="str">
        <f>IF(Table2[[#This Row],[M1A]]="","",Table2[[#This Row],[M1A]]-Table2[[#This Row],[AWAL]])</f>
        <v/>
      </c>
      <c r="J1308" s="13" t="str">
        <f>IF(Table2[[#This Row],[M2A]]="","",SUM(Table2[[#This Row],[M2A]]-Table2[[#This Row],[M2B_h]]))</f>
        <v/>
      </c>
      <c r="L1308" s="13" t="str">
        <f>IF(Table2[[#This Row],[M3A]]="","",SUM(Table2[[#This Row],[M3A]]-Table2[[#This Row],[M3B_h]]))</f>
        <v/>
      </c>
      <c r="N1308" s="13" t="str">
        <f>IF(Table2[[#This Row],[M4A]]="","",SUM(Table2[[#This Row],[M4A]]-Table2[[#This Row],[M4B_h]]))</f>
        <v/>
      </c>
      <c r="O1308" s="15"/>
      <c r="P1308" s="15" t="str">
        <f>IF(Table2[[#This Row],[M5A]]="","",SUM(Table2[[#This Row],[M5A]]-Table2[[#This Row],[M5B_h]]))</f>
        <v/>
      </c>
      <c r="Q1308" s="15">
        <f>SUM(Table2[[#This Row],[AWAL]],Table2[[#This Row],[M1B]])</f>
        <v>8</v>
      </c>
      <c r="R1308" s="15">
        <f>SUM(Table2[[#This Row],[M2B]],Table2[[#This Row],[M2B_h]])</f>
        <v>8</v>
      </c>
      <c r="S1308" s="15">
        <f>SUM(Table2[[#This Row],[M3B]],Table2[[#This Row],[M3B_h]])</f>
        <v>8</v>
      </c>
      <c r="T1308" s="15">
        <f>SUM(Table2[[#This Row],[M4B]],Table2[[#This Row],[M4B_h]])</f>
        <v>8</v>
      </c>
    </row>
    <row r="1309" spans="1:20">
      <c r="A1309" s="12">
        <f>IF(Table2[[#This Row],[TT]]&lt;1,"",COUNT($A$2:$A1308)+1)</f>
        <v>1037</v>
      </c>
      <c r="B1309" s="12" t="str">
        <f>LOWER(SUBSTITUTE(SUBSTITUTE(SUBSTITUTE(SUBSTITUTE(SUBSTITUTE(SUBSTITUTE(SUBSTITUTE(SUBSTITUTE(Table2[[#This Row],[NAMA BARANG]]," ",""),"""",""),"-",""),"/",""),"(",""),")",""),"&amp;",""),",",""))</f>
        <v>jepitansaja</v>
      </c>
      <c r="C1309" s="18" t="s">
        <v>1210</v>
      </c>
      <c r="D1309" s="19">
        <v>37</v>
      </c>
      <c r="E1309" s="19" t="s">
        <v>1211</v>
      </c>
      <c r="F1309" s="80">
        <f>IF(Table2[[#This Row],[M5B]]="",Table2[[#This Row],[M5B_h]],SUM(Table2[[#This Row],[M5B_h]],Table2[[#This Row],[M5B]]))</f>
        <v>37</v>
      </c>
      <c r="H1309" s="13" t="str">
        <f>IF(Table2[[#This Row],[M1A]]="","",Table2[[#This Row],[M1A]]-Table2[[#This Row],[AWAL]])</f>
        <v/>
      </c>
      <c r="J1309" s="13" t="str">
        <f>IF(Table2[[#This Row],[M2A]]="","",SUM(Table2[[#This Row],[M2A]]-Table2[[#This Row],[M2B_h]]))</f>
        <v/>
      </c>
      <c r="L1309" s="13" t="str">
        <f>IF(Table2[[#This Row],[M3A]]="","",SUM(Table2[[#This Row],[M3A]]-Table2[[#This Row],[M3B_h]]))</f>
        <v/>
      </c>
      <c r="N1309" s="13" t="str">
        <f>IF(Table2[[#This Row],[M4A]]="","",SUM(Table2[[#This Row],[M4A]]-Table2[[#This Row],[M4B_h]]))</f>
        <v/>
      </c>
      <c r="O1309" s="15"/>
      <c r="P1309" s="15" t="str">
        <f>IF(Table2[[#This Row],[M5A]]="","",SUM(Table2[[#This Row],[M5A]]-Table2[[#This Row],[M5B_h]]))</f>
        <v/>
      </c>
      <c r="Q1309" s="15">
        <f>SUM(Table2[[#This Row],[AWAL]],Table2[[#This Row],[M1B]])</f>
        <v>37</v>
      </c>
      <c r="R1309" s="15">
        <f>SUM(Table2[[#This Row],[M2B]],Table2[[#This Row],[M2B_h]])</f>
        <v>37</v>
      </c>
      <c r="S1309" s="15">
        <f>SUM(Table2[[#This Row],[M3B]],Table2[[#This Row],[M3B_h]])</f>
        <v>37</v>
      </c>
      <c r="T1309" s="15">
        <f>SUM(Table2[[#This Row],[M4B]],Table2[[#This Row],[M4B_h]])</f>
        <v>37</v>
      </c>
    </row>
    <row r="1310" spans="1:20">
      <c r="A1310" s="12" t="str">
        <f>IF(Table2[[#This Row],[TT]]&lt;1,"",COUNT($A$2:$A1309)+1)</f>
        <v/>
      </c>
      <c r="B1310" s="12" t="str">
        <f>LOWER(SUBSTITUTE(SUBSTITUTE(SUBSTITUTE(SUBSTITUTE(SUBSTITUTE(SUBSTITUTE(SUBSTITUTE(SUBSTITUTE(Table2[[#This Row],[NAMA BARANG]]," ",""),"""",""),"-",""),"/",""),"(",""),")",""),"&amp;",""),",",""))</f>
        <v>klipatfluorescent12x12</v>
      </c>
      <c r="C1310" s="18" t="s">
        <v>1212</v>
      </c>
      <c r="D1310" s="19"/>
      <c r="E1310" s="19">
        <v>1200</v>
      </c>
      <c r="F1310" s="80">
        <f>IF(Table2[[#This Row],[M5B]]="",Table2[[#This Row],[M5B_h]],SUM(Table2[[#This Row],[M5B_h]],Table2[[#This Row],[M5B]]))</f>
        <v>0</v>
      </c>
      <c r="H1310" s="13" t="str">
        <f>IF(Table2[[#This Row],[M1A]]="","",Table2[[#This Row],[M1A]]-Table2[[#This Row],[AWAL]])</f>
        <v/>
      </c>
      <c r="J1310" s="13" t="str">
        <f>IF(Table2[[#This Row],[M2A]]="","",SUM(Table2[[#This Row],[M2A]]-Table2[[#This Row],[M2B_h]]))</f>
        <v/>
      </c>
      <c r="L1310" s="13" t="str">
        <f>IF(Table2[[#This Row],[M3A]]="","",SUM(Table2[[#This Row],[M3A]]-Table2[[#This Row],[M3B_h]]))</f>
        <v/>
      </c>
      <c r="N1310" s="13" t="str">
        <f>IF(Table2[[#This Row],[M4A]]="","",SUM(Table2[[#This Row],[M4A]]-Table2[[#This Row],[M4B_h]]))</f>
        <v/>
      </c>
      <c r="O1310" s="15"/>
      <c r="P1310" s="15" t="str">
        <f>IF(Table2[[#This Row],[M5A]]="","",SUM(Table2[[#This Row],[M5A]]-Table2[[#This Row],[M5B_h]]))</f>
        <v/>
      </c>
      <c r="Q1310" s="15">
        <f>SUM(Table2[[#This Row],[AWAL]],Table2[[#This Row],[M1B]])</f>
        <v>0</v>
      </c>
      <c r="R1310" s="15">
        <f>SUM(Table2[[#This Row],[M2B]],Table2[[#This Row],[M2B_h]])</f>
        <v>0</v>
      </c>
      <c r="S1310" s="15">
        <f>SUM(Table2[[#This Row],[M3B]],Table2[[#This Row],[M3B_h]])</f>
        <v>0</v>
      </c>
      <c r="T1310" s="15">
        <f>SUM(Table2[[#This Row],[M4B]],Table2[[#This Row],[M4B_h]])</f>
        <v>0</v>
      </c>
    </row>
    <row r="1311" spans="1:20">
      <c r="A1311" s="12" t="str">
        <f>IF(Table2[[#This Row],[TT]]&lt;1,"",COUNT($A$2:$A1310)+1)</f>
        <v/>
      </c>
      <c r="B1311" s="12" t="str">
        <f>LOWER(SUBSTITUTE(SUBSTITUTE(SUBSTITUTE(SUBSTITUTE(SUBSTITUTE(SUBSTITUTE(SUBSTITUTE(SUBSTITUTE(Table2[[#This Row],[NAMA BARANG]]," ",""),"""",""),"-",""),"/",""),"(",""),")",""),"&amp;",""),",",""))</f>
        <v>klipatfluorescent14x14</v>
      </c>
      <c r="C1311" s="18" t="s">
        <v>1213</v>
      </c>
      <c r="D1311" s="19">
        <v>2</v>
      </c>
      <c r="E1311" s="19">
        <v>900</v>
      </c>
      <c r="F1311" s="80">
        <f>IF(Table2[[#This Row],[M5B]]="",Table2[[#This Row],[M5B_h]],SUM(Table2[[#This Row],[M5B_h]],Table2[[#This Row],[M5B]]))</f>
        <v>0</v>
      </c>
      <c r="H1311" s="13" t="str">
        <f>IF(Table2[[#This Row],[M1A]]="","",Table2[[#This Row],[M1A]]-Table2[[#This Row],[AWAL]])</f>
        <v/>
      </c>
      <c r="I1311" s="13">
        <v>1</v>
      </c>
      <c r="J1311" s="13">
        <f>IF(Table2[[#This Row],[M2A]]="","",SUM(Table2[[#This Row],[M2A]]-Table2[[#This Row],[M2B_h]]))</f>
        <v>-1</v>
      </c>
      <c r="K1311" s="13">
        <v>0</v>
      </c>
      <c r="L1311" s="13">
        <f>IF(Table2[[#This Row],[M3A]]="","",SUM(Table2[[#This Row],[M3A]]-Table2[[#This Row],[M3B_h]]))</f>
        <v>-1</v>
      </c>
      <c r="N1311" s="13" t="str">
        <f>IF(Table2[[#This Row],[M4A]]="","",SUM(Table2[[#This Row],[M4A]]-Table2[[#This Row],[M4B_h]]))</f>
        <v/>
      </c>
      <c r="O1311" s="15"/>
      <c r="P1311" s="15" t="str">
        <f>IF(Table2[[#This Row],[M5A]]="","",SUM(Table2[[#This Row],[M5A]]-Table2[[#This Row],[M5B_h]]))</f>
        <v/>
      </c>
      <c r="Q1311" s="15">
        <f>SUM(Table2[[#This Row],[AWAL]],Table2[[#This Row],[M1B]])</f>
        <v>2</v>
      </c>
      <c r="R1311" s="15">
        <f>SUM(Table2[[#This Row],[M2B]],Table2[[#This Row],[M2B_h]])</f>
        <v>1</v>
      </c>
      <c r="S1311" s="15">
        <f>SUM(Table2[[#This Row],[M3B]],Table2[[#This Row],[M3B_h]])</f>
        <v>0</v>
      </c>
      <c r="T1311" s="15">
        <f>SUM(Table2[[#This Row],[M4B]],Table2[[#This Row],[M4B_h]])</f>
        <v>0</v>
      </c>
    </row>
    <row r="1312" spans="1:20">
      <c r="A1312" s="12" t="str">
        <f>IF(Table2[[#This Row],[TT]]&lt;1,"",COUNT($A$2:$A1311)+1)</f>
        <v/>
      </c>
      <c r="B1312" s="12" t="str">
        <f>LOWER(SUBSTITUTE(SUBSTITUTE(SUBSTITUTE(SUBSTITUTE(SUBSTITUTE(SUBSTITUTE(SUBSTITUTE(SUBSTITUTE(Table2[[#This Row],[NAMA BARANG]]," ",""),"""",""),"-",""),"/",""),"(",""),")",""),"&amp;",""),",",""))</f>
        <v>klipatfluorescent16x16</v>
      </c>
      <c r="C1312" s="18" t="s">
        <v>1214</v>
      </c>
      <c r="D1312" s="19">
        <v>2</v>
      </c>
      <c r="E1312" s="19">
        <v>750</v>
      </c>
      <c r="F1312" s="80">
        <f>IF(Table2[[#This Row],[M5B]]="",Table2[[#This Row],[M5B_h]],SUM(Table2[[#This Row],[M5B_h]],Table2[[#This Row],[M5B]]))</f>
        <v>0</v>
      </c>
      <c r="H1312" s="13" t="str">
        <f>IF(Table2[[#This Row],[M1A]]="","",Table2[[#This Row],[M1A]]-Table2[[#This Row],[AWAL]])</f>
        <v/>
      </c>
      <c r="I1312" s="13">
        <v>1</v>
      </c>
      <c r="J1312" s="13">
        <f>IF(Table2[[#This Row],[M2A]]="","",SUM(Table2[[#This Row],[M2A]]-Table2[[#This Row],[M2B_h]]))</f>
        <v>-1</v>
      </c>
      <c r="K1312" s="13">
        <v>0</v>
      </c>
      <c r="L1312" s="13">
        <f>IF(Table2[[#This Row],[M3A]]="","",SUM(Table2[[#This Row],[M3A]]-Table2[[#This Row],[M3B_h]]))</f>
        <v>-1</v>
      </c>
      <c r="N1312" s="13" t="str">
        <f>IF(Table2[[#This Row],[M4A]]="","",SUM(Table2[[#This Row],[M4A]]-Table2[[#This Row],[M4B_h]]))</f>
        <v/>
      </c>
      <c r="O1312" s="15"/>
      <c r="P1312" s="15" t="str">
        <f>IF(Table2[[#This Row],[M5A]]="","",SUM(Table2[[#This Row],[M5A]]-Table2[[#This Row],[M5B_h]]))</f>
        <v/>
      </c>
      <c r="Q1312" s="15">
        <f>SUM(Table2[[#This Row],[AWAL]],Table2[[#This Row],[M1B]])</f>
        <v>2</v>
      </c>
      <c r="R1312" s="15">
        <f>SUM(Table2[[#This Row],[M2B]],Table2[[#This Row],[M2B_h]])</f>
        <v>1</v>
      </c>
      <c r="S1312" s="15">
        <f>SUM(Table2[[#This Row],[M3B]],Table2[[#This Row],[M3B_h]])</f>
        <v>0</v>
      </c>
      <c r="T1312" s="15">
        <f>SUM(Table2[[#This Row],[M4B]],Table2[[#This Row],[M4B_h]])</f>
        <v>0</v>
      </c>
    </row>
    <row r="1313" spans="1:20">
      <c r="A1313" s="12">
        <f>IF(Table2[[#This Row],[TT]]&lt;1,"",COUNT($A$2:$A1312)+1)</f>
        <v>1038</v>
      </c>
      <c r="B1313" s="12" t="str">
        <f>LOWER(SUBSTITUTE(SUBSTITUTE(SUBSTITUTE(SUBSTITUTE(SUBSTITUTE(SUBSTITUTE(SUBSTITUTE(SUBSTITUTE(Table2[[#This Row],[NAMA BARANG]]," ",""),"""",""),"-",""),"/",""),"(",""),")",""),"&amp;",""),",",""))</f>
        <v>klipatfluorescent20x20</v>
      </c>
      <c r="C1313" s="18" t="s">
        <v>1215</v>
      </c>
      <c r="D1313" s="19">
        <v>2</v>
      </c>
      <c r="E1313" s="19">
        <v>500</v>
      </c>
      <c r="F1313" s="80">
        <f>IF(Table2[[#This Row],[M5B]]="",Table2[[#This Row],[M5B_h]],SUM(Table2[[#This Row],[M5B_h]],Table2[[#This Row],[M5B]]))</f>
        <v>1</v>
      </c>
      <c r="H1313" s="13" t="str">
        <f>IF(Table2[[#This Row],[M1A]]="","",Table2[[#This Row],[M1A]]-Table2[[#This Row],[AWAL]])</f>
        <v/>
      </c>
      <c r="I1313" s="13">
        <v>1</v>
      </c>
      <c r="J1313" s="13">
        <f>IF(Table2[[#This Row],[M2A]]="","",SUM(Table2[[#This Row],[M2A]]-Table2[[#This Row],[M2B_h]]))</f>
        <v>-1</v>
      </c>
      <c r="L1313" s="13" t="str">
        <f>IF(Table2[[#This Row],[M3A]]="","",SUM(Table2[[#This Row],[M3A]]-Table2[[#This Row],[M3B_h]]))</f>
        <v/>
      </c>
      <c r="N1313" s="13" t="str">
        <f>IF(Table2[[#This Row],[M4A]]="","",SUM(Table2[[#This Row],[M4A]]-Table2[[#This Row],[M4B_h]]))</f>
        <v/>
      </c>
      <c r="O1313" s="15"/>
      <c r="P1313" s="15" t="str">
        <f>IF(Table2[[#This Row],[M5A]]="","",SUM(Table2[[#This Row],[M5A]]-Table2[[#This Row],[M5B_h]]))</f>
        <v/>
      </c>
      <c r="Q1313" s="15">
        <f>SUM(Table2[[#This Row],[AWAL]],Table2[[#This Row],[M1B]])</f>
        <v>2</v>
      </c>
      <c r="R1313" s="15">
        <f>SUM(Table2[[#This Row],[M2B]],Table2[[#This Row],[M2B_h]])</f>
        <v>1</v>
      </c>
      <c r="S1313" s="15">
        <f>SUM(Table2[[#This Row],[M3B]],Table2[[#This Row],[M3B_h]])</f>
        <v>1</v>
      </c>
      <c r="T1313" s="15">
        <f>SUM(Table2[[#This Row],[M4B]],Table2[[#This Row],[M4B_h]])</f>
        <v>1</v>
      </c>
    </row>
    <row r="1314" spans="1:20">
      <c r="A1314" s="12">
        <f>IF(Table2[[#This Row],[TT]]&lt;1,"",COUNT($A$2:$A1313)+1)</f>
        <v>1039</v>
      </c>
      <c r="B1314" s="12" t="str">
        <f>LOWER(SUBSTITUTE(SUBSTITUTE(SUBSTITUTE(SUBSTITUTE(SUBSTITUTE(SUBSTITUTE(SUBSTITUTE(SUBSTITUTE(Table2[[#This Row],[NAMA BARANG]]," ",""),"""",""),"-",""),"/",""),"(",""),")",""),"&amp;",""),",",""))</f>
        <v>klipatorigamic037</v>
      </c>
      <c r="C1314" s="18" t="s">
        <v>1216</v>
      </c>
      <c r="D1314" s="19">
        <v>9</v>
      </c>
      <c r="E1314" s="19">
        <v>600</v>
      </c>
      <c r="F1314" s="80">
        <f>IF(Table2[[#This Row],[M5B]]="",Table2[[#This Row],[M5B_h]],SUM(Table2[[#This Row],[M5B_h]],Table2[[#This Row],[M5B]]))</f>
        <v>9</v>
      </c>
      <c r="H1314" s="13" t="str">
        <f>IF(Table2[[#This Row],[M1A]]="","",Table2[[#This Row],[M1A]]-Table2[[#This Row],[AWAL]])</f>
        <v/>
      </c>
      <c r="J1314" s="13" t="str">
        <f>IF(Table2[[#This Row],[M2A]]="","",SUM(Table2[[#This Row],[M2A]]-Table2[[#This Row],[M2B_h]]))</f>
        <v/>
      </c>
      <c r="L1314" s="13" t="str">
        <f>IF(Table2[[#This Row],[M3A]]="","",SUM(Table2[[#This Row],[M3A]]-Table2[[#This Row],[M3B_h]]))</f>
        <v/>
      </c>
      <c r="N1314" s="13" t="str">
        <f>IF(Table2[[#This Row],[M4A]]="","",SUM(Table2[[#This Row],[M4A]]-Table2[[#This Row],[M4B_h]]))</f>
        <v/>
      </c>
      <c r="O1314" s="15"/>
      <c r="P1314" s="15" t="str">
        <f>IF(Table2[[#This Row],[M5A]]="","",SUM(Table2[[#This Row],[M5A]]-Table2[[#This Row],[M5B_h]]))</f>
        <v/>
      </c>
      <c r="Q1314" s="15">
        <f>SUM(Table2[[#This Row],[AWAL]],Table2[[#This Row],[M1B]])</f>
        <v>9</v>
      </c>
      <c r="R1314" s="15">
        <f>SUM(Table2[[#This Row],[M2B]],Table2[[#This Row],[M2B_h]])</f>
        <v>9</v>
      </c>
      <c r="S1314" s="15">
        <f>SUM(Table2[[#This Row],[M3B]],Table2[[#This Row],[M3B_h]])</f>
        <v>9</v>
      </c>
      <c r="T1314" s="15">
        <f>SUM(Table2[[#This Row],[M4B]],Table2[[#This Row],[M4B_h]])</f>
        <v>9</v>
      </c>
    </row>
    <row r="1315" spans="1:20">
      <c r="A1315" s="12">
        <f>IF(Table2[[#This Row],[TT]]&lt;1,"",COUNT($A$2:$A1314)+1)</f>
        <v>1040</v>
      </c>
      <c r="B1315" s="12" t="str">
        <f>LOWER(SUBSTITUTE(SUBSTITUTE(SUBSTITUTE(SUBSTITUTE(SUBSTITUTE(SUBSTITUTE(SUBSTITUTE(SUBSTITUTE(Table2[[#This Row],[NAMA BARANG]]," ",""),"""",""),"-",""),"/",""),"(",""),")",""),"&amp;",""),",",""))</f>
        <v>klipatorigamihl305</v>
      </c>
      <c r="C1315" s="18" t="s">
        <v>1217</v>
      </c>
      <c r="D1315" s="19">
        <v>4</v>
      </c>
      <c r="E1315" s="19" t="s">
        <v>150</v>
      </c>
      <c r="F1315" s="80">
        <f>IF(Table2[[#This Row],[M5B]]="",Table2[[#This Row],[M5B_h]],SUM(Table2[[#This Row],[M5B_h]],Table2[[#This Row],[M5B]]))</f>
        <v>4</v>
      </c>
      <c r="H1315" s="13" t="str">
        <f>IF(Table2[[#This Row],[M1A]]="","",Table2[[#This Row],[M1A]]-Table2[[#This Row],[AWAL]])</f>
        <v/>
      </c>
      <c r="J1315" s="13" t="str">
        <f>IF(Table2[[#This Row],[M2A]]="","",SUM(Table2[[#This Row],[M2A]]-Table2[[#This Row],[M2B_h]]))</f>
        <v/>
      </c>
      <c r="L1315" s="13" t="str">
        <f>IF(Table2[[#This Row],[M3A]]="","",SUM(Table2[[#This Row],[M3A]]-Table2[[#This Row],[M3B_h]]))</f>
        <v/>
      </c>
      <c r="N1315" s="13" t="str">
        <f>IF(Table2[[#This Row],[M4A]]="","",SUM(Table2[[#This Row],[M4A]]-Table2[[#This Row],[M4B_h]]))</f>
        <v/>
      </c>
      <c r="O1315" s="15"/>
      <c r="P1315" s="15" t="str">
        <f>IF(Table2[[#This Row],[M5A]]="","",SUM(Table2[[#This Row],[M5A]]-Table2[[#This Row],[M5B_h]]))</f>
        <v/>
      </c>
      <c r="Q1315" s="15">
        <f>SUM(Table2[[#This Row],[AWAL]],Table2[[#This Row],[M1B]])</f>
        <v>4</v>
      </c>
      <c r="R1315" s="15">
        <f>SUM(Table2[[#This Row],[M2B]],Table2[[#This Row],[M2B_h]])</f>
        <v>4</v>
      </c>
      <c r="S1315" s="15">
        <f>SUM(Table2[[#This Row],[M3B]],Table2[[#This Row],[M3B_h]])</f>
        <v>4</v>
      </c>
      <c r="T1315" s="15">
        <f>SUM(Table2[[#This Row],[M4B]],Table2[[#This Row],[M4B_h]])</f>
        <v>4</v>
      </c>
    </row>
    <row r="1316" spans="1:20">
      <c r="A1316" s="12">
        <f>IF(Table2[[#This Row],[TT]]&lt;1,"",COUNT($A$2:$A1315)+1)</f>
        <v>1041</v>
      </c>
      <c r="B1316" s="12" t="str">
        <f>LOWER(SUBSTITUTE(SUBSTITUTE(SUBSTITUTE(SUBSTITUTE(SUBSTITUTE(SUBSTITUTE(SUBSTITUTE(SUBSTITUTE(Table2[[#This Row],[NAMA BARANG]]," ",""),"""",""),"-",""),"/",""),"(",""),")",""),"&amp;",""),",",""))</f>
        <v>kacapembesar8265</v>
      </c>
      <c r="C1316" s="18" t="s">
        <v>1218</v>
      </c>
      <c r="D1316" s="19">
        <v>3</v>
      </c>
      <c r="E1316" s="19" t="s">
        <v>243</v>
      </c>
      <c r="F1316" s="80">
        <f>IF(Table2[[#This Row],[M5B]]="",Table2[[#This Row],[M5B_h]],SUM(Table2[[#This Row],[M5B_h]],Table2[[#This Row],[M5B]]))</f>
        <v>3</v>
      </c>
      <c r="H1316" s="13" t="str">
        <f>IF(Table2[[#This Row],[M1A]]="","",Table2[[#This Row],[M1A]]-Table2[[#This Row],[AWAL]])</f>
        <v/>
      </c>
      <c r="J1316" s="13" t="str">
        <f>IF(Table2[[#This Row],[M2A]]="","",SUM(Table2[[#This Row],[M2A]]-Table2[[#This Row],[M2B_h]]))</f>
        <v/>
      </c>
      <c r="L1316" s="13" t="str">
        <f>IF(Table2[[#This Row],[M3A]]="","",SUM(Table2[[#This Row],[M3A]]-Table2[[#This Row],[M3B_h]]))</f>
        <v/>
      </c>
      <c r="N1316" s="13" t="str">
        <f>IF(Table2[[#This Row],[M4A]]="","",SUM(Table2[[#This Row],[M4A]]-Table2[[#This Row],[M4B_h]]))</f>
        <v/>
      </c>
      <c r="O1316" s="15"/>
      <c r="P1316" s="15" t="str">
        <f>IF(Table2[[#This Row],[M5A]]="","",SUM(Table2[[#This Row],[M5A]]-Table2[[#This Row],[M5B_h]]))</f>
        <v/>
      </c>
      <c r="Q1316" s="15">
        <f>SUM(Table2[[#This Row],[AWAL]],Table2[[#This Row],[M1B]])</f>
        <v>3</v>
      </c>
      <c r="R1316" s="15">
        <f>SUM(Table2[[#This Row],[M2B]],Table2[[#This Row],[M2B_h]])</f>
        <v>3</v>
      </c>
      <c r="S1316" s="15">
        <f>SUM(Table2[[#This Row],[M3B]],Table2[[#This Row],[M3B_h]])</f>
        <v>3</v>
      </c>
      <c r="T1316" s="15">
        <f>SUM(Table2[[#This Row],[M4B]],Table2[[#This Row],[M4B_h]])</f>
        <v>3</v>
      </c>
    </row>
    <row r="1317" spans="1:20">
      <c r="A1317" s="12">
        <f>IF(Table2[[#This Row],[TT]]&lt;1,"",COUNT($A$2:$A1316)+1)</f>
        <v>1042</v>
      </c>
      <c r="B1317" s="12" t="str">
        <f>LOWER(SUBSTITUTE(SUBSTITUTE(SUBSTITUTE(SUBSTITUTE(SUBSTITUTE(SUBSTITUTE(SUBSTITUTE(SUBSTITUTE(Table2[[#This Row],[NAMA BARANG]]," ",""),"""",""),"-",""),"/",""),"(",""),")",""),"&amp;",""),",",""))</f>
        <v>kacapembesarkuncisd8848</v>
      </c>
      <c r="C1317" s="18" t="s">
        <v>1219</v>
      </c>
      <c r="D1317" s="19">
        <v>1</v>
      </c>
      <c r="E1317" s="19" t="s">
        <v>447</v>
      </c>
      <c r="F1317" s="80">
        <f>IF(Table2[[#This Row],[M5B]]="",Table2[[#This Row],[M5B_h]],SUM(Table2[[#This Row],[M5B_h]],Table2[[#This Row],[M5B]]))</f>
        <v>1</v>
      </c>
      <c r="H1317" s="13" t="str">
        <f>IF(Table2[[#This Row],[M1A]]="","",Table2[[#This Row],[M1A]]-Table2[[#This Row],[AWAL]])</f>
        <v/>
      </c>
      <c r="J1317" s="13" t="str">
        <f>IF(Table2[[#This Row],[M2A]]="","",SUM(Table2[[#This Row],[M2A]]-Table2[[#This Row],[M2B_h]]))</f>
        <v/>
      </c>
      <c r="L1317" s="13" t="str">
        <f>IF(Table2[[#This Row],[M3A]]="","",SUM(Table2[[#This Row],[M3A]]-Table2[[#This Row],[M3B_h]]))</f>
        <v/>
      </c>
      <c r="N1317" s="13" t="str">
        <f>IF(Table2[[#This Row],[M4A]]="","",SUM(Table2[[#This Row],[M4A]]-Table2[[#This Row],[M4B_h]]))</f>
        <v/>
      </c>
      <c r="O1317" s="15"/>
      <c r="P1317" s="15" t="str">
        <f>IF(Table2[[#This Row],[M5A]]="","",SUM(Table2[[#This Row],[M5A]]-Table2[[#This Row],[M5B_h]]))</f>
        <v/>
      </c>
      <c r="Q1317" s="15">
        <f>SUM(Table2[[#This Row],[AWAL]],Table2[[#This Row],[M1B]])</f>
        <v>1</v>
      </c>
      <c r="R1317" s="15">
        <f>SUM(Table2[[#This Row],[M2B]],Table2[[#This Row],[M2B_h]])</f>
        <v>1</v>
      </c>
      <c r="S1317" s="15">
        <f>SUM(Table2[[#This Row],[M3B]],Table2[[#This Row],[M3B_h]])</f>
        <v>1</v>
      </c>
      <c r="T1317" s="15">
        <f>SUM(Table2[[#This Row],[M4B]],Table2[[#This Row],[M4B_h]])</f>
        <v>1</v>
      </c>
    </row>
    <row r="1318" spans="1:20">
      <c r="A1318" s="12">
        <f>IF(Table2[[#This Row],[TT]]&lt;1,"",COUNT($A$2:$A1317)+1)</f>
        <v>1043</v>
      </c>
      <c r="B1318" s="12" t="str">
        <f>LOWER(SUBSTITUTE(SUBSTITUTE(SUBSTITUTE(SUBSTITUTE(SUBSTITUTE(SUBSTITUTE(SUBSTITUTE(SUBSTITUTE(Table2[[#This Row],[NAMA BARANG]]," ",""),"""",""),"-",""),"/",""),"(",""),")",""),"&amp;",""),",",""))</f>
        <v>kacapembesarn3775dh</v>
      </c>
      <c r="C1318" s="18" t="s">
        <v>1220</v>
      </c>
      <c r="D1318" s="19">
        <v>3</v>
      </c>
      <c r="E1318" s="19" t="s">
        <v>284</v>
      </c>
      <c r="F1318" s="80">
        <f>IF(Table2[[#This Row],[M5B]]="",Table2[[#This Row],[M5B_h]],SUM(Table2[[#This Row],[M5B_h]],Table2[[#This Row],[M5B]]))</f>
        <v>3</v>
      </c>
      <c r="H1318" s="13" t="str">
        <f>IF(Table2[[#This Row],[M1A]]="","",Table2[[#This Row],[M1A]]-Table2[[#This Row],[AWAL]])</f>
        <v/>
      </c>
      <c r="J1318" s="13" t="str">
        <f>IF(Table2[[#This Row],[M2A]]="","",SUM(Table2[[#This Row],[M2A]]-Table2[[#This Row],[M2B_h]]))</f>
        <v/>
      </c>
      <c r="L1318" s="13" t="str">
        <f>IF(Table2[[#This Row],[M3A]]="","",SUM(Table2[[#This Row],[M3A]]-Table2[[#This Row],[M3B_h]]))</f>
        <v/>
      </c>
      <c r="N1318" s="13" t="str">
        <f>IF(Table2[[#This Row],[M4A]]="","",SUM(Table2[[#This Row],[M4A]]-Table2[[#This Row],[M4B_h]]))</f>
        <v/>
      </c>
      <c r="O1318" s="15"/>
      <c r="P1318" s="15" t="str">
        <f>IF(Table2[[#This Row],[M5A]]="","",SUM(Table2[[#This Row],[M5A]]-Table2[[#This Row],[M5B_h]]))</f>
        <v/>
      </c>
      <c r="Q1318" s="15">
        <f>SUM(Table2[[#This Row],[AWAL]],Table2[[#This Row],[M1B]])</f>
        <v>3</v>
      </c>
      <c r="R1318" s="15">
        <f>SUM(Table2[[#This Row],[M2B]],Table2[[#This Row],[M2B_h]])</f>
        <v>3</v>
      </c>
      <c r="S1318" s="15">
        <f>SUM(Table2[[#This Row],[M3B]],Table2[[#This Row],[M3B_h]])</f>
        <v>3</v>
      </c>
      <c r="T1318" s="15">
        <f>SUM(Table2[[#This Row],[M4B]],Table2[[#This Row],[M4B_h]])</f>
        <v>3</v>
      </c>
    </row>
    <row r="1319" spans="1:20">
      <c r="A1319" s="12">
        <f>IF(Table2[[#This Row],[TT]]&lt;1,"",COUNT($A$2:$A1318)+1)</f>
        <v>1044</v>
      </c>
      <c r="B1319" s="12" t="str">
        <f>LOWER(SUBSTITUTE(SUBSTITUTE(SUBSTITUTE(SUBSTITUTE(SUBSTITUTE(SUBSTITUTE(SUBSTITUTE(SUBSTITUTE(Table2[[#This Row],[NAMA BARANG]]," ",""),"""",""),"-",""),"/",""),"(",""),")",""),"&amp;",""),",",""))</f>
        <v>kacapembesartf75+rakit</v>
      </c>
      <c r="C1319" s="18" t="s">
        <v>1221</v>
      </c>
      <c r="D1319" s="19">
        <v>4</v>
      </c>
      <c r="E1319" s="19" t="s">
        <v>52</v>
      </c>
      <c r="F1319" s="80">
        <f>IF(Table2[[#This Row],[M5B]]="",Table2[[#This Row],[M5B_h]],SUM(Table2[[#This Row],[M5B_h]],Table2[[#This Row],[M5B]]))</f>
        <v>4</v>
      </c>
      <c r="H1319" s="13" t="str">
        <f>IF(Table2[[#This Row],[M1A]]="","",Table2[[#This Row],[M1A]]-Table2[[#This Row],[AWAL]])</f>
        <v/>
      </c>
      <c r="J1319" s="13" t="str">
        <f>IF(Table2[[#This Row],[M2A]]="","",SUM(Table2[[#This Row],[M2A]]-Table2[[#This Row],[M2B_h]]))</f>
        <v/>
      </c>
      <c r="L1319" s="13" t="str">
        <f>IF(Table2[[#This Row],[M3A]]="","",SUM(Table2[[#This Row],[M3A]]-Table2[[#This Row],[M3B_h]]))</f>
        <v/>
      </c>
      <c r="N1319" s="13" t="str">
        <f>IF(Table2[[#This Row],[M4A]]="","",SUM(Table2[[#This Row],[M4A]]-Table2[[#This Row],[M4B_h]]))</f>
        <v/>
      </c>
      <c r="O1319" s="15"/>
      <c r="P1319" s="15" t="str">
        <f>IF(Table2[[#This Row],[M5A]]="","",SUM(Table2[[#This Row],[M5A]]-Table2[[#This Row],[M5B_h]]))</f>
        <v/>
      </c>
      <c r="Q1319" s="15">
        <f>SUM(Table2[[#This Row],[AWAL]],Table2[[#This Row],[M1B]])</f>
        <v>4</v>
      </c>
      <c r="R1319" s="15">
        <f>SUM(Table2[[#This Row],[M2B]],Table2[[#This Row],[M2B_h]])</f>
        <v>4</v>
      </c>
      <c r="S1319" s="15">
        <f>SUM(Table2[[#This Row],[M3B]],Table2[[#This Row],[M3B_h]])</f>
        <v>4</v>
      </c>
      <c r="T1319" s="15">
        <f>SUM(Table2[[#This Row],[M4B]],Table2[[#This Row],[M4B_h]])</f>
        <v>4</v>
      </c>
    </row>
    <row r="1320" spans="1:20">
      <c r="A1320" s="14">
        <f>IF(Table2[[#This Row],[TT]]&lt;1,"",COUNT($A$2:$A1319)+1)</f>
        <v>1045</v>
      </c>
      <c r="B1320" s="14" t="str">
        <f>LOWER(SUBSTITUTE(SUBSTITUTE(SUBSTITUTE(SUBSTITUTE(SUBSTITUTE(SUBSTITUTE(SUBSTITUTE(SUBSTITUTE(Table2[[#This Row],[NAMA BARANG]]," ",""),"""",""),"-",""),"/",""),"(",""),")",""),"&amp;",""),",",""))</f>
        <v>kacapembesartfbiasa50</v>
      </c>
      <c r="C1320" s="17" t="s">
        <v>3142</v>
      </c>
      <c r="D1320" s="19">
        <v>1</v>
      </c>
      <c r="E1320" s="29" t="s">
        <v>2488</v>
      </c>
      <c r="F1320" s="80">
        <f>IF(Table2[[#This Row],[M5B]]="",Table2[[#This Row],[M5B_h]],SUM(Table2[[#This Row],[M5B_h]],Table2[[#This Row],[M5B]]))</f>
        <v>1</v>
      </c>
      <c r="H1320" s="15" t="str">
        <f>IF(Table2[[#This Row],[M1A]]="","",Table2[[#This Row],[M1A]]-Table2[[#This Row],[AWAL]])</f>
        <v/>
      </c>
      <c r="J1320" s="15" t="str">
        <f>IF(Table2[[#This Row],[M2A]]="","",SUM(Table2[[#This Row],[M2A]]-Table2[[#This Row],[M2B_h]]))</f>
        <v/>
      </c>
      <c r="L1320" s="15" t="str">
        <f>IF(Table2[[#This Row],[M3A]]="","",SUM(Table2[[#This Row],[M3A]]-Table2[[#This Row],[M3B_h]]))</f>
        <v/>
      </c>
      <c r="N1320" s="15" t="str">
        <f>IF(Table2[[#This Row],[M4A]]="","",SUM(Table2[[#This Row],[M4A]]-Table2[[#This Row],[M4B_h]]))</f>
        <v/>
      </c>
      <c r="O1320" s="15"/>
      <c r="P1320" s="15" t="str">
        <f>IF(Table2[[#This Row],[M5A]]="","",SUM(Table2[[#This Row],[M5A]]-Table2[[#This Row],[M5B_h]]))</f>
        <v/>
      </c>
      <c r="Q1320" s="15">
        <f>SUM(Table2[[#This Row],[AWAL]],Table2[[#This Row],[M1B]])</f>
        <v>1</v>
      </c>
      <c r="R1320" s="15">
        <f>SUM(Table2[[#This Row],[M2B]],Table2[[#This Row],[M2B_h]])</f>
        <v>1</v>
      </c>
      <c r="S1320" s="15">
        <f>SUM(Table2[[#This Row],[M3B]],Table2[[#This Row],[M3B_h]])</f>
        <v>1</v>
      </c>
      <c r="T1320" s="15">
        <f>SUM(Table2[[#This Row],[M4B]],Table2[[#This Row],[M4B_h]])</f>
        <v>1</v>
      </c>
    </row>
    <row r="1321" spans="1:20">
      <c r="A1321" s="14">
        <f>IF(Table2[[#This Row],[TT]]&lt;1,"",COUNT($A$2:$A1320)+1)</f>
        <v>1046</v>
      </c>
      <c r="B1321" s="14" t="str">
        <f>LOWER(SUBSTITUTE(SUBSTITUTE(SUBSTITUTE(SUBSTITUTE(SUBSTITUTE(SUBSTITUTE(SUBSTITUTE(SUBSTITUTE(Table2[[#This Row],[NAMA BARANG]]," ",""),"""",""),"-",""),"/",""),"(",""),")",""),"&amp;",""),",",""))</f>
        <v>kacapembesartfbiasa60</v>
      </c>
      <c r="C1321" s="17" t="s">
        <v>3141</v>
      </c>
      <c r="D1321" s="19">
        <v>1</v>
      </c>
      <c r="E1321" s="29" t="s">
        <v>2488</v>
      </c>
      <c r="F1321" s="80">
        <f>IF(Table2[[#This Row],[M5B]]="",Table2[[#This Row],[M5B_h]],SUM(Table2[[#This Row],[M5B_h]],Table2[[#This Row],[M5B]]))</f>
        <v>1</v>
      </c>
      <c r="H1321" s="15" t="str">
        <f>IF(Table2[[#This Row],[M1A]]="","",Table2[[#This Row],[M1A]]-Table2[[#This Row],[AWAL]])</f>
        <v/>
      </c>
      <c r="J1321" s="15" t="str">
        <f>IF(Table2[[#This Row],[M2A]]="","",SUM(Table2[[#This Row],[M2A]]-Table2[[#This Row],[M2B_h]]))</f>
        <v/>
      </c>
      <c r="L1321" s="15" t="str">
        <f>IF(Table2[[#This Row],[M3A]]="","",SUM(Table2[[#This Row],[M3A]]-Table2[[#This Row],[M3B_h]]))</f>
        <v/>
      </c>
      <c r="N1321" s="15" t="str">
        <f>IF(Table2[[#This Row],[M4A]]="","",SUM(Table2[[#This Row],[M4A]]-Table2[[#This Row],[M4B_h]]))</f>
        <v/>
      </c>
      <c r="O1321" s="15"/>
      <c r="P1321" s="15" t="str">
        <f>IF(Table2[[#This Row],[M5A]]="","",SUM(Table2[[#This Row],[M5A]]-Table2[[#This Row],[M5B_h]]))</f>
        <v/>
      </c>
      <c r="Q1321" s="15">
        <f>SUM(Table2[[#This Row],[AWAL]],Table2[[#This Row],[M1B]])</f>
        <v>1</v>
      </c>
      <c r="R1321" s="15">
        <f>SUM(Table2[[#This Row],[M2B]],Table2[[#This Row],[M2B_h]])</f>
        <v>1</v>
      </c>
      <c r="S1321" s="15">
        <f>SUM(Table2[[#This Row],[M3B]],Table2[[#This Row],[M3B_h]])</f>
        <v>1</v>
      </c>
      <c r="T1321" s="15">
        <f>SUM(Table2[[#This Row],[M4B]],Table2[[#This Row],[M4B_h]])</f>
        <v>1</v>
      </c>
    </row>
    <row r="1322" spans="1:20">
      <c r="A1322" s="12">
        <f>IF(Table2[[#This Row],[TT]]&lt;1,"",COUNT($A$2:$A1321)+1)</f>
        <v>1047</v>
      </c>
      <c r="B1322" s="12" t="str">
        <f>LOWER(SUBSTITUTE(SUBSTITUTE(SUBSTITUTE(SUBSTITUTE(SUBSTITUTE(SUBSTITUTE(SUBSTITUTE(SUBSTITUTE(Table2[[#This Row],[NAMA BARANG]]," ",""),"""",""),"-",""),"/",""),"(",""),")",""),"&amp;",""),",",""))</f>
        <v>kacapembesar+kompas1000gf</v>
      </c>
      <c r="C1322" s="18" t="s">
        <v>1222</v>
      </c>
      <c r="D1322" s="19">
        <v>7</v>
      </c>
      <c r="E1322" s="19" t="s">
        <v>1223</v>
      </c>
      <c r="F1322" s="80">
        <f>IF(Table2[[#This Row],[M5B]]="",Table2[[#This Row],[M5B_h]],SUM(Table2[[#This Row],[M5B_h]],Table2[[#This Row],[M5B]]))</f>
        <v>7</v>
      </c>
      <c r="H1322" s="13" t="str">
        <f>IF(Table2[[#This Row],[M1A]]="","",Table2[[#This Row],[M1A]]-Table2[[#This Row],[AWAL]])</f>
        <v/>
      </c>
      <c r="J1322" s="13" t="str">
        <f>IF(Table2[[#This Row],[M2A]]="","",SUM(Table2[[#This Row],[M2A]]-Table2[[#This Row],[M2B_h]]))</f>
        <v/>
      </c>
      <c r="L1322" s="13" t="str">
        <f>IF(Table2[[#This Row],[M3A]]="","",SUM(Table2[[#This Row],[M3A]]-Table2[[#This Row],[M3B_h]]))</f>
        <v/>
      </c>
      <c r="N1322" s="13" t="str">
        <f>IF(Table2[[#This Row],[M4A]]="","",SUM(Table2[[#This Row],[M4A]]-Table2[[#This Row],[M4B_h]]))</f>
        <v/>
      </c>
      <c r="O1322" s="15"/>
      <c r="P1322" s="15" t="str">
        <f>IF(Table2[[#This Row],[M5A]]="","",SUM(Table2[[#This Row],[M5A]]-Table2[[#This Row],[M5B_h]]))</f>
        <v/>
      </c>
      <c r="Q1322" s="15">
        <f>SUM(Table2[[#This Row],[AWAL]],Table2[[#This Row],[M1B]])</f>
        <v>7</v>
      </c>
      <c r="R1322" s="15">
        <f>SUM(Table2[[#This Row],[M2B]],Table2[[#This Row],[M2B_h]])</f>
        <v>7</v>
      </c>
      <c r="S1322" s="15">
        <f>SUM(Table2[[#This Row],[M3B]],Table2[[#This Row],[M3B_h]])</f>
        <v>7</v>
      </c>
      <c r="T1322" s="15">
        <f>SUM(Table2[[#This Row],[M4B]],Table2[[#This Row],[M4B_h]])</f>
        <v>7</v>
      </c>
    </row>
    <row r="1323" spans="1:20">
      <c r="A1323" s="12" t="str">
        <f>IF(Table2[[#This Row],[TT]]&lt;1,"",COUNT($A$2:$A1322)+1)</f>
        <v/>
      </c>
      <c r="B1323" s="12" t="str">
        <f>LOWER(SUBSTITUTE(SUBSTITUTE(SUBSTITUTE(SUBSTITUTE(SUBSTITUTE(SUBSTITUTE(SUBSTITUTE(SUBSTITUTE(Table2[[#This Row],[NAMA BARANG]]," ",""),"""",""),"-",""),"/",""),"(",""),")",""),"&amp;",""),",",""))</f>
        <v>kantongbuahkenjoy</v>
      </c>
      <c r="C1323" s="25" t="s">
        <v>1224</v>
      </c>
      <c r="D1323" s="26"/>
      <c r="E1323" s="26" t="s">
        <v>1225</v>
      </c>
      <c r="F1323" s="80">
        <f>IF(Table2[[#This Row],[M5B]]="",Table2[[#This Row],[M5B_h]],SUM(Table2[[#This Row],[M5B_h]],Table2[[#This Row],[M5B]]))</f>
        <v>0</v>
      </c>
      <c r="H1323" s="13" t="str">
        <f>IF(Table2[[#This Row],[M1A]]="","",Table2[[#This Row],[M1A]]-Table2[[#This Row],[AWAL]])</f>
        <v/>
      </c>
      <c r="J1323" s="13" t="str">
        <f>IF(Table2[[#This Row],[M2A]]="","",SUM(Table2[[#This Row],[M2A]]-Table2[[#This Row],[M2B_h]]))</f>
        <v/>
      </c>
      <c r="L1323" s="13" t="str">
        <f>IF(Table2[[#This Row],[M3A]]="","",SUM(Table2[[#This Row],[M3A]]-Table2[[#This Row],[M3B_h]]))</f>
        <v/>
      </c>
      <c r="N1323" s="13" t="str">
        <f>IF(Table2[[#This Row],[M4A]]="","",SUM(Table2[[#This Row],[M4A]]-Table2[[#This Row],[M4B_h]]))</f>
        <v/>
      </c>
      <c r="O1323" s="15"/>
      <c r="P1323" s="15" t="str">
        <f>IF(Table2[[#This Row],[M5A]]="","",SUM(Table2[[#This Row],[M5A]]-Table2[[#This Row],[M5B_h]]))</f>
        <v/>
      </c>
      <c r="Q1323" s="15">
        <f>SUM(Table2[[#This Row],[AWAL]],Table2[[#This Row],[M1B]])</f>
        <v>0</v>
      </c>
      <c r="R1323" s="15">
        <f>SUM(Table2[[#This Row],[M2B]],Table2[[#This Row],[M2B_h]])</f>
        <v>0</v>
      </c>
      <c r="S1323" s="15">
        <f>SUM(Table2[[#This Row],[M3B]],Table2[[#This Row],[M3B_h]])</f>
        <v>0</v>
      </c>
      <c r="T1323" s="15">
        <f>SUM(Table2[[#This Row],[M4B]],Table2[[#This Row],[M4B_h]])</f>
        <v>0</v>
      </c>
    </row>
    <row r="1324" spans="1:20">
      <c r="A1324" s="31" t="str">
        <f>IF(Table2[[#This Row],[TT]]&lt;1,"",COUNT($A$2:$A1323)+1)</f>
        <v/>
      </c>
      <c r="B1324" s="31" t="str">
        <f>LOWER(SUBSTITUTE(SUBSTITUTE(SUBSTITUTE(SUBSTITUTE(SUBSTITUTE(SUBSTITUTE(SUBSTITUTE(SUBSTITUTE(Table2[[#This Row],[NAMA BARANG]]," ",""),"""",""),"-",""),"/",""),"(",""),")",""),"&amp;",""),",",""))</f>
        <v>kantongopp18x36</v>
      </c>
      <c r="C1324" s="33" t="s">
        <v>2886</v>
      </c>
      <c r="E1324" s="35" t="s">
        <v>2887</v>
      </c>
      <c r="F1324" s="84">
        <f>IF(Table2[[#This Row],[M5B]]="",Table2[[#This Row],[M5B_h]],SUM(Table2[[#This Row],[M5B_h]],Table2[[#This Row],[M5B]]))</f>
        <v>0</v>
      </c>
      <c r="G1324" s="32"/>
      <c r="H1324" s="36" t="str">
        <f>IF(Table2[[#This Row],[M1A]]="","",Table2[[#This Row],[M1A]]-Table2[[#This Row],[AWAL]])</f>
        <v/>
      </c>
      <c r="I1324" s="32"/>
      <c r="J1324" s="36" t="str">
        <f>IF(Table2[[#This Row],[M2A]]="","",SUM(Table2[[#This Row],[M2A]]-Table2[[#This Row],[M2B_h]]))</f>
        <v/>
      </c>
      <c r="K1324" s="32"/>
      <c r="L1324" s="36" t="str">
        <f>IF(Table2[[#This Row],[M3A]]="","",SUM(Table2[[#This Row],[M3A]]-Table2[[#This Row],[M3B_h]]))</f>
        <v/>
      </c>
      <c r="M1324" s="32"/>
      <c r="N1324" s="36" t="str">
        <f>IF(Table2[[#This Row],[M4A]]="","",SUM(Table2[[#This Row],[M4A]]-Table2[[#This Row],[M4B_h]]))</f>
        <v/>
      </c>
      <c r="O1324" s="15"/>
      <c r="P1324" s="15" t="str">
        <f>IF(Table2[[#This Row],[M5A]]="","",SUM(Table2[[#This Row],[M5A]]-Table2[[#This Row],[M5B_h]]))</f>
        <v/>
      </c>
      <c r="Q1324" s="15">
        <f>SUM(Table2[[#This Row],[AWAL]],Table2[[#This Row],[M1B]])</f>
        <v>0</v>
      </c>
      <c r="R1324" s="15">
        <f>SUM(Table2[[#This Row],[M2B]],Table2[[#This Row],[M2B_h]])</f>
        <v>0</v>
      </c>
      <c r="S1324" s="15">
        <f>SUM(Table2[[#This Row],[M3B]],Table2[[#This Row],[M3B_h]])</f>
        <v>0</v>
      </c>
      <c r="T1324" s="15">
        <f>SUM(Table2[[#This Row],[M4B]],Table2[[#This Row],[M4B_h]])</f>
        <v>0</v>
      </c>
    </row>
    <row r="1325" spans="1:20">
      <c r="A1325" s="12" t="str">
        <f>IF(Table2[[#This Row],[TT]]&lt;1,"",COUNT($A$2:$A1324)+1)</f>
        <v/>
      </c>
      <c r="B1325" s="12" t="str">
        <f>LOWER(SUBSTITUTE(SUBSTITUTE(SUBSTITUTE(SUBSTITUTE(SUBSTITUTE(SUBSTITUTE(SUBSTITUTE(SUBSTITUTE(Table2[[#This Row],[NAMA BARANG]]," ",""),"""",""),"-",""),"/",""),"(",""),")",""),"&amp;",""),",",""))</f>
        <v>kantongopp20x40</v>
      </c>
      <c r="C1325" s="18" t="s">
        <v>1226</v>
      </c>
      <c r="D1325" s="19"/>
      <c r="E1325" s="19">
        <v>700</v>
      </c>
      <c r="F1325" s="80">
        <f>IF(Table2[[#This Row],[M5B]]="",Table2[[#This Row],[M5B_h]],SUM(Table2[[#This Row],[M5B_h]],Table2[[#This Row],[M5B]]))</f>
        <v>0</v>
      </c>
      <c r="H1325" s="13" t="str">
        <f>IF(Table2[[#This Row],[M1A]]="","",Table2[[#This Row],[M1A]]-Table2[[#This Row],[AWAL]])</f>
        <v/>
      </c>
      <c r="J1325" s="13" t="str">
        <f>IF(Table2[[#This Row],[M2A]]="","",SUM(Table2[[#This Row],[M2A]]-Table2[[#This Row],[M2B_h]]))</f>
        <v/>
      </c>
      <c r="L1325" s="13" t="str">
        <f>IF(Table2[[#This Row],[M3A]]="","",SUM(Table2[[#This Row],[M3A]]-Table2[[#This Row],[M3B_h]]))</f>
        <v/>
      </c>
      <c r="N1325" s="13" t="str">
        <f>IF(Table2[[#This Row],[M4A]]="","",SUM(Table2[[#This Row],[M4A]]-Table2[[#This Row],[M4B_h]]))</f>
        <v/>
      </c>
      <c r="O1325" s="15"/>
      <c r="P1325" s="15" t="str">
        <f>IF(Table2[[#This Row],[M5A]]="","",SUM(Table2[[#This Row],[M5A]]-Table2[[#This Row],[M5B_h]]))</f>
        <v/>
      </c>
      <c r="Q1325" s="15">
        <f>SUM(Table2[[#This Row],[AWAL]],Table2[[#This Row],[M1B]])</f>
        <v>0</v>
      </c>
      <c r="R1325" s="15">
        <f>SUM(Table2[[#This Row],[M2B]],Table2[[#This Row],[M2B_h]])</f>
        <v>0</v>
      </c>
      <c r="S1325" s="15">
        <f>SUM(Table2[[#This Row],[M3B]],Table2[[#This Row],[M3B_h]])</f>
        <v>0</v>
      </c>
      <c r="T1325" s="15">
        <f>SUM(Table2[[#This Row],[M4B]],Table2[[#This Row],[M4B_h]])</f>
        <v>0</v>
      </c>
    </row>
    <row r="1326" spans="1:20">
      <c r="A1326" s="12" t="str">
        <f>IF(Table2[[#This Row],[TT]]&lt;1,"",COUNT($A$2:$A1325)+1)</f>
        <v/>
      </c>
      <c r="B1326" s="12" t="str">
        <f>LOWER(SUBSTITUTE(SUBSTITUTE(SUBSTITUTE(SUBSTITUTE(SUBSTITUTE(SUBSTITUTE(SUBSTITUTE(SUBSTITUTE(Table2[[#This Row],[NAMA BARANG]]," ",""),"""",""),"-",""),"/",""),"(",""),")",""),"&amp;",""),",",""))</f>
        <v>kantongopp25x50</v>
      </c>
      <c r="C1326" s="25" t="s">
        <v>1227</v>
      </c>
      <c r="D1326" s="26"/>
      <c r="E1326" s="26" t="s">
        <v>1228</v>
      </c>
      <c r="F1326" s="80">
        <f>IF(Table2[[#This Row],[M5B]]="",Table2[[#This Row],[M5B_h]],SUM(Table2[[#This Row],[M5B_h]],Table2[[#This Row],[M5B]]))</f>
        <v>0</v>
      </c>
      <c r="H1326" s="13" t="str">
        <f>IF(Table2[[#This Row],[M1A]]="","",Table2[[#This Row],[M1A]]-Table2[[#This Row],[AWAL]])</f>
        <v/>
      </c>
      <c r="J1326" s="13" t="str">
        <f>IF(Table2[[#This Row],[M2A]]="","",SUM(Table2[[#This Row],[M2A]]-Table2[[#This Row],[M2B_h]]))</f>
        <v/>
      </c>
      <c r="L1326" s="13" t="str">
        <f>IF(Table2[[#This Row],[M3A]]="","",SUM(Table2[[#This Row],[M3A]]-Table2[[#This Row],[M3B_h]]))</f>
        <v/>
      </c>
      <c r="N1326" s="13" t="str">
        <f>IF(Table2[[#This Row],[M4A]]="","",SUM(Table2[[#This Row],[M4A]]-Table2[[#This Row],[M4B_h]]))</f>
        <v/>
      </c>
      <c r="O1326" s="15"/>
      <c r="P1326" s="15" t="str">
        <f>IF(Table2[[#This Row],[M5A]]="","",SUM(Table2[[#This Row],[M5A]]-Table2[[#This Row],[M5B_h]]))</f>
        <v/>
      </c>
      <c r="Q1326" s="15">
        <f>SUM(Table2[[#This Row],[AWAL]],Table2[[#This Row],[M1B]])</f>
        <v>0</v>
      </c>
      <c r="R1326" s="15">
        <f>SUM(Table2[[#This Row],[M2B]],Table2[[#This Row],[M2B_h]])</f>
        <v>0</v>
      </c>
      <c r="S1326" s="15">
        <f>SUM(Table2[[#This Row],[M3B]],Table2[[#This Row],[M3B_h]])</f>
        <v>0</v>
      </c>
      <c r="T1326" s="15">
        <f>SUM(Table2[[#This Row],[M4B]],Table2[[#This Row],[M4B_h]])</f>
        <v>0</v>
      </c>
    </row>
    <row r="1327" spans="1:20">
      <c r="A1327" s="96">
        <f>IF(Table2[[#This Row],[TT]]&lt;1,"",COUNT($A$2:$A1326)+1)</f>
        <v>1048</v>
      </c>
      <c r="B1327" s="96" t="str">
        <f>LOWER(SUBSTITUTE(SUBSTITUTE(SUBSTITUTE(SUBSTITUTE(SUBSTITUTE(SUBSTITUTE(SUBSTITUTE(SUBSTITUTE(Table2[[#This Row],[NAMA BARANG]]," ",""),"""",""),"-",""),"/",""),"(",""),")",""),"&amp;",""),",",""))</f>
        <v>kantongplastik18x36</v>
      </c>
      <c r="C1327" s="97" t="s">
        <v>4168</v>
      </c>
      <c r="D1327" s="98"/>
      <c r="E1327" s="99">
        <v>700</v>
      </c>
      <c r="F1327" s="100">
        <f>IF(Table2[[#This Row],[M5B]]="",Table2[[#This Row],[M5B_h]],SUM(Table2[[#This Row],[M5B_h]],Table2[[#This Row],[M5B]]))</f>
        <v>4</v>
      </c>
      <c r="G1327" s="101">
        <v>4</v>
      </c>
      <c r="H1327" s="102">
        <f>IF(Table2[[#This Row],[M1A]]="","",Table2[[#This Row],[M1A]]-Table2[[#This Row],[AWAL]])</f>
        <v>4</v>
      </c>
      <c r="I1327" s="101"/>
      <c r="J1327" s="102" t="str">
        <f>IF(Table2[[#This Row],[M2A]]="","",SUM(Table2[[#This Row],[M2A]]-Table2[[#This Row],[M2B_h]]))</f>
        <v/>
      </c>
      <c r="K1327" s="101"/>
      <c r="L1327" s="102" t="str">
        <f>IF(Table2[[#This Row],[M3A]]="","",SUM(Table2[[#This Row],[M3A]]-Table2[[#This Row],[M3B_h]]))</f>
        <v/>
      </c>
      <c r="M1327" s="101"/>
      <c r="N1327" s="102" t="str">
        <f>IF(Table2[[#This Row],[M4A]]="","",SUM(Table2[[#This Row],[M4A]]-Table2[[#This Row],[M4B_h]]))</f>
        <v/>
      </c>
      <c r="O1327" s="102"/>
      <c r="P1327" s="102" t="str">
        <f>IF(Table2[[#This Row],[M5A]]="","",SUM(Table2[[#This Row],[M5A]]-Table2[[#This Row],[M5B_h]]))</f>
        <v/>
      </c>
      <c r="Q1327" s="102">
        <f>SUM(Table2[[#This Row],[AWAL]],Table2[[#This Row],[M1B]])</f>
        <v>4</v>
      </c>
      <c r="R1327" s="102">
        <f>SUM(Table2[[#This Row],[M2B]],Table2[[#This Row],[M2B_h]])</f>
        <v>4</v>
      </c>
      <c r="S1327" s="102">
        <f>SUM(Table2[[#This Row],[M3B]],Table2[[#This Row],[M3B_h]])</f>
        <v>4</v>
      </c>
      <c r="T1327" s="102">
        <f>SUM(Table2[[#This Row],[M4B]],Table2[[#This Row],[M4B_h]])</f>
        <v>4</v>
      </c>
    </row>
    <row r="1328" spans="1:20">
      <c r="A1328" s="96">
        <f>IF(Table2[[#This Row],[TT]]&lt;1,"",COUNT($A$2:$A1327)+1)</f>
        <v>1049</v>
      </c>
      <c r="B1328" s="96" t="str">
        <f>LOWER(SUBSTITUTE(SUBSTITUTE(SUBSTITUTE(SUBSTITUTE(SUBSTITUTE(SUBSTITUTE(SUBSTITUTE(SUBSTITUTE(Table2[[#This Row],[NAMA BARANG]]," ",""),"""",""),"-",""),"/",""),"(",""),")",""),"&amp;",""),",",""))</f>
        <v>kantongplastik25x50</v>
      </c>
      <c r="C1328" s="97" t="s">
        <v>4167</v>
      </c>
      <c r="D1328" s="98"/>
      <c r="E1328" s="99">
        <v>560</v>
      </c>
      <c r="F1328" s="100">
        <f>IF(Table2[[#This Row],[M5B]]="",Table2[[#This Row],[M5B_h]],SUM(Table2[[#This Row],[M5B_h]],Table2[[#This Row],[M5B]]))</f>
        <v>4</v>
      </c>
      <c r="G1328" s="101">
        <v>4</v>
      </c>
      <c r="H1328" s="102">
        <f>IF(Table2[[#This Row],[M1A]]="","",Table2[[#This Row],[M1A]]-Table2[[#This Row],[AWAL]])</f>
        <v>4</v>
      </c>
      <c r="I1328" s="101"/>
      <c r="J1328" s="102" t="str">
        <f>IF(Table2[[#This Row],[M2A]]="","",SUM(Table2[[#This Row],[M2A]]-Table2[[#This Row],[M2B_h]]))</f>
        <v/>
      </c>
      <c r="K1328" s="101"/>
      <c r="L1328" s="102" t="str">
        <f>IF(Table2[[#This Row],[M3A]]="","",SUM(Table2[[#This Row],[M3A]]-Table2[[#This Row],[M3B_h]]))</f>
        <v/>
      </c>
      <c r="M1328" s="101"/>
      <c r="N1328" s="102" t="str">
        <f>IF(Table2[[#This Row],[M4A]]="","",SUM(Table2[[#This Row],[M4A]]-Table2[[#This Row],[M4B_h]]))</f>
        <v/>
      </c>
      <c r="O1328" s="102"/>
      <c r="P1328" s="102" t="str">
        <f>IF(Table2[[#This Row],[M5A]]="","",SUM(Table2[[#This Row],[M5A]]-Table2[[#This Row],[M5B_h]]))</f>
        <v/>
      </c>
      <c r="Q1328" s="102">
        <f>SUM(Table2[[#This Row],[AWAL]],Table2[[#This Row],[M1B]])</f>
        <v>4</v>
      </c>
      <c r="R1328" s="102">
        <f>SUM(Table2[[#This Row],[M2B]],Table2[[#This Row],[M2B_h]])</f>
        <v>4</v>
      </c>
      <c r="S1328" s="102">
        <f>SUM(Table2[[#This Row],[M3B]],Table2[[#This Row],[M3B_h]])</f>
        <v>4</v>
      </c>
      <c r="T1328" s="102">
        <f>SUM(Table2[[#This Row],[M4B]],Table2[[#This Row],[M4B_h]])</f>
        <v>4</v>
      </c>
    </row>
    <row r="1329" spans="1:20">
      <c r="A1329" s="12">
        <f>IF(Table2[[#This Row],[TT]]&lt;1,"",COUNT($A$2:$A1328)+1)</f>
        <v>1050</v>
      </c>
      <c r="B1329" s="12" t="str">
        <f>LOWER(SUBSTITUTE(SUBSTITUTE(SUBSTITUTE(SUBSTITUTE(SUBSTITUTE(SUBSTITUTE(SUBSTITUTE(SUBSTITUTE(Table2[[#This Row],[NAMA BARANG]]," ",""),"""",""),"-",""),"/",""),"(",""),")",""),"&amp;",""),",",""))</f>
        <v>kantongplastikpitabch</v>
      </c>
      <c r="C1329" s="18" t="s">
        <v>1229</v>
      </c>
      <c r="D1329" s="19">
        <v>8</v>
      </c>
      <c r="E1329" s="19">
        <v>400</v>
      </c>
      <c r="F1329" s="80">
        <f>IF(Table2[[#This Row],[M5B]]="",Table2[[#This Row],[M5B_h]],SUM(Table2[[#This Row],[M5B_h]],Table2[[#This Row],[M5B]]))</f>
        <v>8</v>
      </c>
      <c r="H1329" s="13" t="str">
        <f>IF(Table2[[#This Row],[M1A]]="","",Table2[[#This Row],[M1A]]-Table2[[#This Row],[AWAL]])</f>
        <v/>
      </c>
      <c r="J1329" s="13" t="str">
        <f>IF(Table2[[#This Row],[M2A]]="","",SUM(Table2[[#This Row],[M2A]]-Table2[[#This Row],[M2B_h]]))</f>
        <v/>
      </c>
      <c r="L1329" s="13" t="str">
        <f>IF(Table2[[#This Row],[M3A]]="","",SUM(Table2[[#This Row],[M3A]]-Table2[[#This Row],[M3B_h]]))</f>
        <v/>
      </c>
      <c r="N1329" s="13" t="str">
        <f>IF(Table2[[#This Row],[M4A]]="","",SUM(Table2[[#This Row],[M4A]]-Table2[[#This Row],[M4B_h]]))</f>
        <v/>
      </c>
      <c r="O1329" s="15"/>
      <c r="P1329" s="15" t="str">
        <f>IF(Table2[[#This Row],[M5A]]="","",SUM(Table2[[#This Row],[M5A]]-Table2[[#This Row],[M5B_h]]))</f>
        <v/>
      </c>
      <c r="Q1329" s="15">
        <f>SUM(Table2[[#This Row],[AWAL]],Table2[[#This Row],[M1B]])</f>
        <v>8</v>
      </c>
      <c r="R1329" s="15">
        <f>SUM(Table2[[#This Row],[M2B]],Table2[[#This Row],[M2B_h]])</f>
        <v>8</v>
      </c>
      <c r="S1329" s="15">
        <f>SUM(Table2[[#This Row],[M3B]],Table2[[#This Row],[M3B_h]])</f>
        <v>8</v>
      </c>
      <c r="T1329" s="15">
        <f>SUM(Table2[[#This Row],[M4B]],Table2[[#This Row],[M4B_h]])</f>
        <v>8</v>
      </c>
    </row>
    <row r="1330" spans="1:20">
      <c r="A1330" s="12">
        <f>IF(Table2[[#This Row],[TT]]&lt;1,"",COUNT($A$2:$A1329)+1)</f>
        <v>1051</v>
      </c>
      <c r="B1330" s="12" t="str">
        <f>LOWER(SUBSTITUTE(SUBSTITUTE(SUBSTITUTE(SUBSTITUTE(SUBSTITUTE(SUBSTITUTE(SUBSTITUTE(SUBSTITUTE(Table2[[#This Row],[NAMA BARANG]]," ",""),"""",""),"-",""),"/",""),"(",""),")",""),"&amp;",""),",",""))</f>
        <v>kantongultahkecildisney</v>
      </c>
      <c r="C1330" s="18" t="s">
        <v>1230</v>
      </c>
      <c r="D1330" s="19">
        <v>1</v>
      </c>
      <c r="E1330" s="19">
        <v>600</v>
      </c>
      <c r="F1330" s="80">
        <f>IF(Table2[[#This Row],[M5B]]="",Table2[[#This Row],[M5B_h]],SUM(Table2[[#This Row],[M5B_h]],Table2[[#This Row],[M5B]]))</f>
        <v>1</v>
      </c>
      <c r="H1330" s="13" t="str">
        <f>IF(Table2[[#This Row],[M1A]]="","",Table2[[#This Row],[M1A]]-Table2[[#This Row],[AWAL]])</f>
        <v/>
      </c>
      <c r="J1330" s="13" t="str">
        <f>IF(Table2[[#This Row],[M2A]]="","",SUM(Table2[[#This Row],[M2A]]-Table2[[#This Row],[M2B_h]]))</f>
        <v/>
      </c>
      <c r="L1330" s="13" t="str">
        <f>IF(Table2[[#This Row],[M3A]]="","",SUM(Table2[[#This Row],[M3A]]-Table2[[#This Row],[M3B_h]]))</f>
        <v/>
      </c>
      <c r="N1330" s="13" t="str">
        <f>IF(Table2[[#This Row],[M4A]]="","",SUM(Table2[[#This Row],[M4A]]-Table2[[#This Row],[M4B_h]]))</f>
        <v/>
      </c>
      <c r="O1330" s="15"/>
      <c r="P1330" s="15" t="str">
        <f>IF(Table2[[#This Row],[M5A]]="","",SUM(Table2[[#This Row],[M5A]]-Table2[[#This Row],[M5B_h]]))</f>
        <v/>
      </c>
      <c r="Q1330" s="15">
        <f>SUM(Table2[[#This Row],[AWAL]],Table2[[#This Row],[M1B]])</f>
        <v>1</v>
      </c>
      <c r="R1330" s="15">
        <f>SUM(Table2[[#This Row],[M2B]],Table2[[#This Row],[M2B_h]])</f>
        <v>1</v>
      </c>
      <c r="S1330" s="15">
        <f>SUM(Table2[[#This Row],[M3B]],Table2[[#This Row],[M3B_h]])</f>
        <v>1</v>
      </c>
      <c r="T1330" s="15">
        <f>SUM(Table2[[#This Row],[M4B]],Table2[[#This Row],[M4B_h]])</f>
        <v>1</v>
      </c>
    </row>
    <row r="1331" spans="1:20">
      <c r="A1331" s="12">
        <f>IF(Table2[[#This Row],[TT]]&lt;1,"",COUNT($A$2:$A1330)+1)</f>
        <v>1052</v>
      </c>
      <c r="B1331" s="12" t="str">
        <f>LOWER(SUBSTITUTE(SUBSTITUTE(SUBSTITUTE(SUBSTITUTE(SUBSTITUTE(SUBSTITUTE(SUBSTITUTE(SUBSTITUTE(Table2[[#This Row],[NAMA BARANG]]," ",""),"""",""),"-",""),"/",""),"(",""),")",""),"&amp;",""),",",""))</f>
        <v>karbonsbdoubleb</v>
      </c>
      <c r="C1331" s="18" t="s">
        <v>2432</v>
      </c>
      <c r="D1331" s="19">
        <v>6</v>
      </c>
      <c r="E1331" s="19" t="s">
        <v>2700</v>
      </c>
      <c r="F1331" s="80">
        <f>IF(Table2[[#This Row],[M5B]]="",Table2[[#This Row],[M5B_h]],SUM(Table2[[#This Row],[M5B_h]],Table2[[#This Row],[M5B]]))</f>
        <v>6</v>
      </c>
      <c r="H1331" s="13" t="str">
        <f>IF(Table2[[#This Row],[M1A]]="","",Table2[[#This Row],[M1A]]-Table2[[#This Row],[AWAL]])</f>
        <v/>
      </c>
      <c r="J1331" s="13" t="str">
        <f>IF(Table2[[#This Row],[M2A]]="","",SUM(Table2[[#This Row],[M2A]]-Table2[[#This Row],[M2B_h]]))</f>
        <v/>
      </c>
      <c r="L1331" s="13" t="str">
        <f>IF(Table2[[#This Row],[M3A]]="","",SUM(Table2[[#This Row],[M3A]]-Table2[[#This Row],[M3B_h]]))</f>
        <v/>
      </c>
      <c r="N1331" s="13" t="str">
        <f>IF(Table2[[#This Row],[M4A]]="","",SUM(Table2[[#This Row],[M4A]]-Table2[[#This Row],[M4B_h]]))</f>
        <v/>
      </c>
      <c r="O1331" s="15"/>
      <c r="P1331" s="15" t="str">
        <f>IF(Table2[[#This Row],[M5A]]="","",SUM(Table2[[#This Row],[M5A]]-Table2[[#This Row],[M5B_h]]))</f>
        <v/>
      </c>
      <c r="Q1331" s="15">
        <f>SUM(Table2[[#This Row],[AWAL]],Table2[[#This Row],[M1B]])</f>
        <v>6</v>
      </c>
      <c r="R1331" s="15">
        <f>SUM(Table2[[#This Row],[M2B]],Table2[[#This Row],[M2B_h]])</f>
        <v>6</v>
      </c>
      <c r="S1331" s="15">
        <f>SUM(Table2[[#This Row],[M3B]],Table2[[#This Row],[M3B_h]])</f>
        <v>6</v>
      </c>
      <c r="T1331" s="15">
        <f>SUM(Table2[[#This Row],[M4B]],Table2[[#This Row],[M4B_h]])</f>
        <v>6</v>
      </c>
    </row>
    <row r="1332" spans="1:20">
      <c r="A1332" s="12">
        <f>IF(Table2[[#This Row],[TT]]&lt;1,"",COUNT($A$2:$A1331)+1)</f>
        <v>1053</v>
      </c>
      <c r="B1332" s="12" t="str">
        <f>LOWER(SUBSTITUTE(SUBSTITUTE(SUBSTITUTE(SUBSTITUTE(SUBSTITUTE(SUBSTITUTE(SUBSTITUTE(SUBSTITUTE(Table2[[#This Row],[NAMA BARANG]]," ",""),"""",""),"-",""),"/",""),"(",""),")",""),"&amp;",""),",",""))</f>
        <v>karbonsbdoublebf</v>
      </c>
      <c r="C1332" s="18" t="s">
        <v>2431</v>
      </c>
      <c r="D1332" s="19">
        <v>4</v>
      </c>
      <c r="E1332" s="19" t="s">
        <v>2700</v>
      </c>
      <c r="F1332" s="80">
        <f>IF(Table2[[#This Row],[M5B]]="",Table2[[#This Row],[M5B_h]],SUM(Table2[[#This Row],[M5B_h]],Table2[[#This Row],[M5B]]))</f>
        <v>4</v>
      </c>
      <c r="H1332" s="13" t="str">
        <f>IF(Table2[[#This Row],[M1A]]="","",Table2[[#This Row],[M1A]]-Table2[[#This Row],[AWAL]])</f>
        <v/>
      </c>
      <c r="J1332" s="13" t="str">
        <f>IF(Table2[[#This Row],[M2A]]="","",SUM(Table2[[#This Row],[M2A]]-Table2[[#This Row],[M2B_h]]))</f>
        <v/>
      </c>
      <c r="L1332" s="13" t="str">
        <f>IF(Table2[[#This Row],[M3A]]="","",SUM(Table2[[#This Row],[M3A]]-Table2[[#This Row],[M3B_h]]))</f>
        <v/>
      </c>
      <c r="N1332" s="13" t="str">
        <f>IF(Table2[[#This Row],[M4A]]="","",SUM(Table2[[#This Row],[M4A]]-Table2[[#This Row],[M4B_h]]))</f>
        <v/>
      </c>
      <c r="O1332" s="15"/>
      <c r="P1332" s="15" t="str">
        <f>IF(Table2[[#This Row],[M5A]]="","",SUM(Table2[[#This Row],[M5A]]-Table2[[#This Row],[M5B_h]]))</f>
        <v/>
      </c>
      <c r="Q1332" s="15">
        <f>SUM(Table2[[#This Row],[AWAL]],Table2[[#This Row],[M1B]])</f>
        <v>4</v>
      </c>
      <c r="R1332" s="15">
        <f>SUM(Table2[[#This Row],[M2B]],Table2[[#This Row],[M2B_h]])</f>
        <v>4</v>
      </c>
      <c r="S1332" s="15">
        <f>SUM(Table2[[#This Row],[M3B]],Table2[[#This Row],[M3B_h]])</f>
        <v>4</v>
      </c>
      <c r="T1332" s="15">
        <f>SUM(Table2[[#This Row],[M4B]],Table2[[#This Row],[M4B_h]])</f>
        <v>4</v>
      </c>
    </row>
    <row r="1333" spans="1:20">
      <c r="A1333" s="12" t="str">
        <f>IF(Table2[[#This Row],[TT]]&lt;1,"",COUNT($A$2:$A1332)+1)</f>
        <v/>
      </c>
      <c r="B1333" s="12" t="str">
        <f>LOWER(SUBSTITUTE(SUBSTITUTE(SUBSTITUTE(SUBSTITUTE(SUBSTITUTE(SUBSTITUTE(SUBSTITUTE(SUBSTITUTE(Table2[[#This Row],[NAMA BARANG]]," ",""),"""",""),"-",""),"/",""),"(",""),")",""),"&amp;",""),",",""))</f>
        <v>karetbbebeksawah</v>
      </c>
      <c r="C1333" s="18" t="s">
        <v>1231</v>
      </c>
      <c r="D1333" s="19"/>
      <c r="E1333" s="19" t="s">
        <v>1232</v>
      </c>
      <c r="F1333" s="80">
        <f>IF(Table2[[#This Row],[M5B]]="",Table2[[#This Row],[M5B_h]],SUM(Table2[[#This Row],[M5B_h]],Table2[[#This Row],[M5B]]))</f>
        <v>0</v>
      </c>
      <c r="H1333" s="13" t="str">
        <f>IF(Table2[[#This Row],[M1A]]="","",Table2[[#This Row],[M1A]]-Table2[[#This Row],[AWAL]])</f>
        <v/>
      </c>
      <c r="J1333" s="13" t="str">
        <f>IF(Table2[[#This Row],[M2A]]="","",SUM(Table2[[#This Row],[M2A]]-Table2[[#This Row],[M2B_h]]))</f>
        <v/>
      </c>
      <c r="L1333" s="13" t="str">
        <f>IF(Table2[[#This Row],[M3A]]="","",SUM(Table2[[#This Row],[M3A]]-Table2[[#This Row],[M3B_h]]))</f>
        <v/>
      </c>
      <c r="N1333" s="13" t="str">
        <f>IF(Table2[[#This Row],[M4A]]="","",SUM(Table2[[#This Row],[M4A]]-Table2[[#This Row],[M4B_h]]))</f>
        <v/>
      </c>
      <c r="O1333" s="15"/>
      <c r="P1333" s="15" t="str">
        <f>IF(Table2[[#This Row],[M5A]]="","",SUM(Table2[[#This Row],[M5A]]-Table2[[#This Row],[M5B_h]]))</f>
        <v/>
      </c>
      <c r="Q1333" s="15">
        <f>SUM(Table2[[#This Row],[AWAL]],Table2[[#This Row],[M1B]])</f>
        <v>0</v>
      </c>
      <c r="R1333" s="15">
        <f>SUM(Table2[[#This Row],[M2B]],Table2[[#This Row],[M2B_h]])</f>
        <v>0</v>
      </c>
      <c r="S1333" s="15">
        <f>SUM(Table2[[#This Row],[M3B]],Table2[[#This Row],[M3B_h]])</f>
        <v>0</v>
      </c>
      <c r="T1333" s="15">
        <f>SUM(Table2[[#This Row],[M4B]],Table2[[#This Row],[M4B_h]])</f>
        <v>0</v>
      </c>
    </row>
    <row r="1334" spans="1:20">
      <c r="A1334" s="96">
        <f>IF(Table2[[#This Row],[TT]]&lt;1,"",COUNT($A$2:$A1333)+1)</f>
        <v>1054</v>
      </c>
      <c r="B1334" s="96" t="str">
        <f>LOWER(SUBSTITUTE(SUBSTITUTE(SUBSTITUTE(SUBSTITUTE(SUBSTITUTE(SUBSTITUTE(SUBSTITUTE(SUBSTITUTE(Table2[[#This Row],[NAMA BARANG]]," ",""),"""",""),"-",""),"/",""),"(",""),")",""),"&amp;",""),",",""))</f>
        <v>karetcantikk</v>
      </c>
      <c r="C1334" s="97" t="s">
        <v>4185</v>
      </c>
      <c r="D1334" s="98"/>
      <c r="E1334" s="99">
        <v>500</v>
      </c>
      <c r="F1334" s="100">
        <f>IF(Table2[[#This Row],[M5B]]="",Table2[[#This Row],[M5B_h]],SUM(Table2[[#This Row],[M5B_h]],Table2[[#This Row],[M5B]]))</f>
        <v>8</v>
      </c>
      <c r="G1334" s="101"/>
      <c r="H1334" s="102" t="str">
        <f>IF(Table2[[#This Row],[M1A]]="","",Table2[[#This Row],[M1A]]-Table2[[#This Row],[AWAL]])</f>
        <v/>
      </c>
      <c r="I1334" s="101">
        <v>5</v>
      </c>
      <c r="J1334" s="102">
        <f>IF(Table2[[#This Row],[M2A]]="","",SUM(Table2[[#This Row],[M2A]]-Table2[[#This Row],[M2B_h]]))</f>
        <v>5</v>
      </c>
      <c r="K1334" s="101"/>
      <c r="L1334" s="102" t="str">
        <f>IF(Table2[[#This Row],[M3A]]="","",SUM(Table2[[#This Row],[M3A]]-Table2[[#This Row],[M3B_h]]))</f>
        <v/>
      </c>
      <c r="M1334" s="101">
        <v>8</v>
      </c>
      <c r="N1334" s="102">
        <f>IF(Table2[[#This Row],[M4A]]="","",SUM(Table2[[#This Row],[M4A]]-Table2[[#This Row],[M4B_h]]))</f>
        <v>3</v>
      </c>
      <c r="O1334" s="102"/>
      <c r="P1334" s="102" t="str">
        <f>IF(Table2[[#This Row],[M5A]]="","",SUM(Table2[[#This Row],[M5A]]-Table2[[#This Row],[M5B_h]]))</f>
        <v/>
      </c>
      <c r="Q1334" s="102">
        <f>SUM(Table2[[#This Row],[AWAL]],Table2[[#This Row],[M1B]])</f>
        <v>0</v>
      </c>
      <c r="R1334" s="102">
        <f>SUM(Table2[[#This Row],[M2B]],Table2[[#This Row],[M2B_h]])</f>
        <v>5</v>
      </c>
      <c r="S1334" s="102">
        <f>SUM(Table2[[#This Row],[M3B]],Table2[[#This Row],[M3B_h]])</f>
        <v>5</v>
      </c>
      <c r="T1334" s="102">
        <f>SUM(Table2[[#This Row],[M4B]],Table2[[#This Row],[M4B_h]])</f>
        <v>8</v>
      </c>
    </row>
    <row r="1335" spans="1:20">
      <c r="A1335" s="14" t="str">
        <f>IF(Table2[[#This Row],[TT]]&lt;1,"",COUNT($A$2:$A1334)+1)</f>
        <v/>
      </c>
      <c r="B1335" s="14" t="str">
        <f>LOWER(SUBSTITUTE(SUBSTITUTE(SUBSTITUTE(SUBSTITUTE(SUBSTITUTE(SUBSTITUTE(SUBSTITUTE(SUBSTITUTE(Table2[[#This Row],[NAMA BARANG]]," ",""),"""",""),"-",""),"/",""),"(",""),")",""),"&amp;",""),",",""))</f>
        <v>karetpentil12kg</v>
      </c>
      <c r="C1335" s="17" t="s">
        <v>2929</v>
      </c>
      <c r="E1335" s="29" t="s">
        <v>2930</v>
      </c>
      <c r="F1335" s="80">
        <f>IF(Table2[[#This Row],[M5B]]="",Table2[[#This Row],[M5B_h]],SUM(Table2[[#This Row],[M5B_h]],Table2[[#This Row],[M5B]]))</f>
        <v>0</v>
      </c>
      <c r="H1335" s="15" t="str">
        <f>IF(Table2[[#This Row],[M1A]]="","",Table2[[#This Row],[M1A]]-Table2[[#This Row],[AWAL]])</f>
        <v/>
      </c>
      <c r="J1335" s="15" t="str">
        <f>IF(Table2[[#This Row],[M2A]]="","",SUM(Table2[[#This Row],[M2A]]-Table2[[#This Row],[M2B_h]]))</f>
        <v/>
      </c>
      <c r="L1335" s="15" t="str">
        <f>IF(Table2[[#This Row],[M3A]]="","",SUM(Table2[[#This Row],[M3A]]-Table2[[#This Row],[M3B_h]]))</f>
        <v/>
      </c>
      <c r="N1335" s="15" t="str">
        <f>IF(Table2[[#This Row],[M4A]]="","",SUM(Table2[[#This Row],[M4A]]-Table2[[#This Row],[M4B_h]]))</f>
        <v/>
      </c>
      <c r="O1335" s="15"/>
      <c r="P1335" s="15" t="str">
        <f>IF(Table2[[#This Row],[M5A]]="","",SUM(Table2[[#This Row],[M5A]]-Table2[[#This Row],[M5B_h]]))</f>
        <v/>
      </c>
      <c r="Q1335" s="15">
        <f>SUM(Table2[[#This Row],[AWAL]],Table2[[#This Row],[M1B]])</f>
        <v>0</v>
      </c>
      <c r="R1335" s="15">
        <f>SUM(Table2[[#This Row],[M2B]],Table2[[#This Row],[M2B_h]])</f>
        <v>0</v>
      </c>
      <c r="S1335" s="15">
        <f>SUM(Table2[[#This Row],[M3B]],Table2[[#This Row],[M3B_h]])</f>
        <v>0</v>
      </c>
      <c r="T1335" s="15">
        <f>SUM(Table2[[#This Row],[M4B]],Table2[[#This Row],[M4B_h]])</f>
        <v>0</v>
      </c>
    </row>
    <row r="1336" spans="1:20">
      <c r="A1336" s="12" t="str">
        <f>IF(Table2[[#This Row],[TT]]&lt;1,"",COUNT($A$2:$A1335)+1)</f>
        <v/>
      </c>
      <c r="B1336" s="12" t="str">
        <f>LOWER(SUBSTITUTE(SUBSTITUTE(SUBSTITUTE(SUBSTITUTE(SUBSTITUTE(SUBSTITUTE(SUBSTITUTE(SUBSTITUTE(Table2[[#This Row],[NAMA BARANG]]," ",""),"""",""),"-",""),"/",""),"(",""),")",""),"&amp;",""),",",""))</f>
        <v>karetpentilk</v>
      </c>
      <c r="C1336" s="18" t="s">
        <v>1233</v>
      </c>
      <c r="D1336" s="19"/>
      <c r="E1336" s="19" t="s">
        <v>1234</v>
      </c>
      <c r="F1336" s="80">
        <f>IF(Table2[[#This Row],[M5B]]="",Table2[[#This Row],[M5B_h]],SUM(Table2[[#This Row],[M5B_h]],Table2[[#This Row],[M5B]]))</f>
        <v>0</v>
      </c>
      <c r="H1336" s="13" t="str">
        <f>IF(Table2[[#This Row],[M1A]]="","",Table2[[#This Row],[M1A]]-Table2[[#This Row],[AWAL]])</f>
        <v/>
      </c>
      <c r="J1336" s="13" t="str">
        <f>IF(Table2[[#This Row],[M2A]]="","",SUM(Table2[[#This Row],[M2A]]-Table2[[#This Row],[M2B_h]]))</f>
        <v/>
      </c>
      <c r="L1336" s="13" t="str">
        <f>IF(Table2[[#This Row],[M3A]]="","",SUM(Table2[[#This Row],[M3A]]-Table2[[#This Row],[M3B_h]]))</f>
        <v/>
      </c>
      <c r="N1336" s="13" t="str">
        <f>IF(Table2[[#This Row],[M4A]]="","",SUM(Table2[[#This Row],[M4A]]-Table2[[#This Row],[M4B_h]]))</f>
        <v/>
      </c>
      <c r="O1336" s="15"/>
      <c r="P1336" s="15" t="str">
        <f>IF(Table2[[#This Row],[M5A]]="","",SUM(Table2[[#This Row],[M5A]]-Table2[[#This Row],[M5B_h]]))</f>
        <v/>
      </c>
      <c r="Q1336" s="15">
        <f>SUM(Table2[[#This Row],[AWAL]],Table2[[#This Row],[M1B]])</f>
        <v>0</v>
      </c>
      <c r="R1336" s="15">
        <f>SUM(Table2[[#This Row],[M2B]],Table2[[#This Row],[M2B_h]])</f>
        <v>0</v>
      </c>
      <c r="S1336" s="15">
        <f>SUM(Table2[[#This Row],[M3B]],Table2[[#This Row],[M3B_h]])</f>
        <v>0</v>
      </c>
      <c r="T1336" s="15">
        <f>SUM(Table2[[#This Row],[M4B]],Table2[[#This Row],[M4B_h]])</f>
        <v>0</v>
      </c>
    </row>
    <row r="1337" spans="1:20">
      <c r="A1337" s="103">
        <f>IF(Table2[[#This Row],[TT]]&lt;1,"",COUNT($A$2:$A1336)+1)</f>
        <v>1055</v>
      </c>
      <c r="B1337" s="96" t="str">
        <f>LOWER(SUBSTITUTE(SUBSTITUTE(SUBSTITUTE(SUBSTITUTE(SUBSTITUTE(SUBSTITUTE(SUBSTITUTE(SUBSTITUTE(Table2[[#This Row],[NAMA BARANG]]," ",""),"""",""),"-",""),"/",""),"(",""),")",""),"&amp;",""),",",""))</f>
        <v>karetputihamandala</v>
      </c>
      <c r="C1337" s="97" t="s">
        <v>4316</v>
      </c>
      <c r="D1337" s="98"/>
      <c r="E1337" s="99" t="s">
        <v>2701</v>
      </c>
      <c r="F1337" s="100">
        <f>IF(Table2[[#This Row],[M5B]]="",Table2[[#This Row],[M5B_h]],SUM(Table2[[#This Row],[M5B_h]],Table2[[#This Row],[M5B]]))</f>
        <v>11</v>
      </c>
      <c r="G1337" s="101"/>
      <c r="H1337" s="102" t="str">
        <f>IF(Table2[[#This Row],[M1A]]="","",Table2[[#This Row],[M1A]]-Table2[[#This Row],[AWAL]])</f>
        <v/>
      </c>
      <c r="I1337" s="101"/>
      <c r="J1337" s="102" t="str">
        <f>IF(Table2[[#This Row],[M2A]]="","",SUM(Table2[[#This Row],[M2A]]-Table2[[#This Row],[M2B_h]]))</f>
        <v/>
      </c>
      <c r="K1337" s="101"/>
      <c r="L1337" s="102" t="str">
        <f>IF(Table2[[#This Row],[M3A]]="","",SUM(Table2[[#This Row],[M3A]]-Table2[[#This Row],[M3B_h]]))</f>
        <v/>
      </c>
      <c r="M1337" s="101">
        <v>11</v>
      </c>
      <c r="N1337" s="102">
        <f>IF(Table2[[#This Row],[M4A]]="","",SUM(Table2[[#This Row],[M4A]]-Table2[[#This Row],[M4B_h]]))</f>
        <v>11</v>
      </c>
      <c r="O1337" s="102"/>
      <c r="P1337" s="102" t="str">
        <f>IF(Table2[[#This Row],[M5A]]="","",SUM(Table2[[#This Row],[M5A]]-Table2[[#This Row],[M5B_h]]))</f>
        <v/>
      </c>
      <c r="Q1337" s="102">
        <f>SUM(Table2[[#This Row],[AWAL]],Table2[[#This Row],[M1B]])</f>
        <v>0</v>
      </c>
      <c r="R1337" s="102">
        <f>SUM(Table2[[#This Row],[M2B]],Table2[[#This Row],[M2B_h]])</f>
        <v>0</v>
      </c>
      <c r="S1337" s="102">
        <f>SUM(Table2[[#This Row],[M3B]],Table2[[#This Row],[M3B_h]])</f>
        <v>0</v>
      </c>
      <c r="T1337" s="102">
        <f>SUM(Table2[[#This Row],[M4B]],Table2[[#This Row],[M4B_h]])</f>
        <v>11</v>
      </c>
    </row>
    <row r="1338" spans="1:20">
      <c r="A1338" s="12" t="str">
        <f>IF(Table2[[#This Row],[TT]]&lt;1,"",COUNT($A$2:$A1337)+1)</f>
        <v/>
      </c>
      <c r="B1338" s="12" t="str">
        <f>LOWER(SUBSTITUTE(SUBSTITUTE(SUBSTITUTE(SUBSTITUTE(SUBSTITUTE(SUBSTITUTE(SUBSTITUTE(SUBSTITUTE(Table2[[#This Row],[NAMA BARANG]]," ",""),"""",""),"-",""),"/",""),"(",""),")",""),"&amp;",""),",",""))</f>
        <v>kartuabsenkojiko</v>
      </c>
      <c r="C1338" s="25" t="s">
        <v>2658</v>
      </c>
      <c r="D1338" s="26"/>
      <c r="E1338" s="26">
        <v>100</v>
      </c>
      <c r="F1338" s="80">
        <f>IF(Table2[[#This Row],[M5B]]="",Table2[[#This Row],[M5B_h]],SUM(Table2[[#This Row],[M5B_h]],Table2[[#This Row],[M5B]]))</f>
        <v>0</v>
      </c>
      <c r="H1338" s="13" t="str">
        <f>IF(Table2[[#This Row],[M1A]]="","",Table2[[#This Row],[M1A]]-Table2[[#This Row],[AWAL]])</f>
        <v/>
      </c>
      <c r="J1338" s="13" t="str">
        <f>IF(Table2[[#This Row],[M2A]]="","",SUM(Table2[[#This Row],[M2A]]-Table2[[#This Row],[M2B_h]]))</f>
        <v/>
      </c>
      <c r="L1338" s="13" t="str">
        <f>IF(Table2[[#This Row],[M3A]]="","",SUM(Table2[[#This Row],[M3A]]-Table2[[#This Row],[M3B_h]]))</f>
        <v/>
      </c>
      <c r="N1338" s="13" t="str">
        <f>IF(Table2[[#This Row],[M4A]]="","",SUM(Table2[[#This Row],[M4A]]-Table2[[#This Row],[M4B_h]]))</f>
        <v/>
      </c>
      <c r="O1338" s="15"/>
      <c r="P1338" s="15" t="str">
        <f>IF(Table2[[#This Row],[M5A]]="","",SUM(Table2[[#This Row],[M5A]]-Table2[[#This Row],[M5B_h]]))</f>
        <v/>
      </c>
      <c r="Q1338" s="15">
        <f>SUM(Table2[[#This Row],[AWAL]],Table2[[#This Row],[M1B]])</f>
        <v>0</v>
      </c>
      <c r="R1338" s="15">
        <f>SUM(Table2[[#This Row],[M2B]],Table2[[#This Row],[M2B_h]])</f>
        <v>0</v>
      </c>
      <c r="S1338" s="15">
        <f>SUM(Table2[[#This Row],[M3B]],Table2[[#This Row],[M3B_h]])</f>
        <v>0</v>
      </c>
      <c r="T1338" s="15">
        <f>SUM(Table2[[#This Row],[M4B]],Table2[[#This Row],[M4B_h]])</f>
        <v>0</v>
      </c>
    </row>
    <row r="1339" spans="1:20">
      <c r="A1339" s="12">
        <f>IF(Table2[[#This Row],[TT]]&lt;1,"",COUNT($A$2:$A1338)+1)</f>
        <v>1056</v>
      </c>
      <c r="B1339" s="12" t="str">
        <f>LOWER(SUBSTITUTE(SUBSTITUTE(SUBSTITUTE(SUBSTITUTE(SUBSTITUTE(SUBSTITUTE(SUBSTITUTE(SUBSTITUTE(Table2[[#This Row],[NAMA BARANG]]," ",""),"""",""),"-",""),"/",""),"(",""),")",""),"&amp;",""),",",""))</f>
        <v>kartustockfoliohj</v>
      </c>
      <c r="C1339" s="18" t="s">
        <v>1235</v>
      </c>
      <c r="D1339" s="19">
        <v>17</v>
      </c>
      <c r="E1339" s="19">
        <v>10</v>
      </c>
      <c r="F1339" s="80">
        <f>IF(Table2[[#This Row],[M5B]]="",Table2[[#This Row],[M5B_h]],SUM(Table2[[#This Row],[M5B_h]],Table2[[#This Row],[M5B]]))</f>
        <v>15</v>
      </c>
      <c r="H1339" s="13" t="str">
        <f>IF(Table2[[#This Row],[M1A]]="","",Table2[[#This Row],[M1A]]-Table2[[#This Row],[AWAL]])</f>
        <v/>
      </c>
      <c r="J1339" s="13" t="str">
        <f>IF(Table2[[#This Row],[M2A]]="","",SUM(Table2[[#This Row],[M2A]]-Table2[[#This Row],[M2B_h]]))</f>
        <v/>
      </c>
      <c r="K1339" s="13">
        <v>16</v>
      </c>
      <c r="L1339" s="13">
        <f>IF(Table2[[#This Row],[M3A]]="","",SUM(Table2[[#This Row],[M3A]]-Table2[[#This Row],[M3B_h]]))</f>
        <v>-1</v>
      </c>
      <c r="M1339" s="13">
        <v>15</v>
      </c>
      <c r="N1339" s="13">
        <f>IF(Table2[[#This Row],[M4A]]="","",SUM(Table2[[#This Row],[M4A]]-Table2[[#This Row],[M4B_h]]))</f>
        <v>-1</v>
      </c>
      <c r="O1339" s="15"/>
      <c r="P1339" s="15" t="str">
        <f>IF(Table2[[#This Row],[M5A]]="","",SUM(Table2[[#This Row],[M5A]]-Table2[[#This Row],[M5B_h]]))</f>
        <v/>
      </c>
      <c r="Q1339" s="15">
        <f>SUM(Table2[[#This Row],[AWAL]],Table2[[#This Row],[M1B]])</f>
        <v>17</v>
      </c>
      <c r="R1339" s="15">
        <f>SUM(Table2[[#This Row],[M2B]],Table2[[#This Row],[M2B_h]])</f>
        <v>17</v>
      </c>
      <c r="S1339" s="15">
        <f>SUM(Table2[[#This Row],[M3B]],Table2[[#This Row],[M3B_h]])</f>
        <v>16</v>
      </c>
      <c r="T1339" s="15">
        <f>SUM(Table2[[#This Row],[M4B]],Table2[[#This Row],[M4B_h]])</f>
        <v>15</v>
      </c>
    </row>
    <row r="1340" spans="1:20">
      <c r="A1340" s="12">
        <f>IF(Table2[[#This Row],[TT]]&lt;1,"",COUNT($A$2:$A1339)+1)</f>
        <v>1057</v>
      </c>
      <c r="B1340" s="12" t="str">
        <f>LOWER(SUBSTITUTE(SUBSTITUTE(SUBSTITUTE(SUBSTITUTE(SUBSTITUTE(SUBSTITUTE(SUBSTITUTE(SUBSTITUTE(Table2[[#This Row],[NAMA BARANG]]," ",""),"""",""),"-",""),"/",""),"(",""),")",""),"&amp;",""),",",""))</f>
        <v>kartustockfoliok12b6</v>
      </c>
      <c r="C1340" s="18" t="s">
        <v>4236</v>
      </c>
      <c r="D1340" s="19">
        <v>20</v>
      </c>
      <c r="E1340" s="19">
        <v>10</v>
      </c>
      <c r="F1340" s="80">
        <f>IF(Table2[[#This Row],[M5B]]="",Table2[[#This Row],[M5B_h]],SUM(Table2[[#This Row],[M5B_h]],Table2[[#This Row],[M5B]]))</f>
        <v>18</v>
      </c>
      <c r="H1340" s="13" t="str">
        <f>IF(Table2[[#This Row],[M1A]]="","",Table2[[#This Row],[M1A]]-Table2[[#This Row],[AWAL]])</f>
        <v/>
      </c>
      <c r="J1340" s="13" t="str">
        <f>IF(Table2[[#This Row],[M2A]]="","",SUM(Table2[[#This Row],[M2A]]-Table2[[#This Row],[M2B_h]]))</f>
        <v/>
      </c>
      <c r="K1340" s="13">
        <v>18</v>
      </c>
      <c r="L1340" s="13">
        <f>IF(Table2[[#This Row],[M3A]]="","",SUM(Table2[[#This Row],[M3A]]-Table2[[#This Row],[M3B_h]]))</f>
        <v>-2</v>
      </c>
      <c r="N1340" s="13" t="str">
        <f>IF(Table2[[#This Row],[M4A]]="","",SUM(Table2[[#This Row],[M4A]]-Table2[[#This Row],[M4B_h]]))</f>
        <v/>
      </c>
      <c r="O1340" s="15"/>
      <c r="P1340" s="15" t="str">
        <f>IF(Table2[[#This Row],[M5A]]="","",SUM(Table2[[#This Row],[M5A]]-Table2[[#This Row],[M5B_h]]))</f>
        <v/>
      </c>
      <c r="Q1340" s="15">
        <f>SUM(Table2[[#This Row],[AWAL]],Table2[[#This Row],[M1B]])</f>
        <v>20</v>
      </c>
      <c r="R1340" s="15">
        <f>SUM(Table2[[#This Row],[M2B]],Table2[[#This Row],[M2B_h]])</f>
        <v>20</v>
      </c>
      <c r="S1340" s="15">
        <f>SUM(Table2[[#This Row],[M3B]],Table2[[#This Row],[M3B_h]])</f>
        <v>18</v>
      </c>
      <c r="T1340" s="15">
        <f>SUM(Table2[[#This Row],[M4B]],Table2[[#This Row],[M4B_h]])</f>
        <v>18</v>
      </c>
    </row>
    <row r="1341" spans="1:20">
      <c r="A1341" s="12">
        <f>IF(Table2[[#This Row],[TT]]&lt;1,"",COUNT($A$2:$A1340)+1)</f>
        <v>1058</v>
      </c>
      <c r="B1341" s="12" t="str">
        <f>LOWER(SUBSTITUTE(SUBSTITUTE(SUBSTITUTE(SUBSTITUTE(SUBSTITUTE(SUBSTITUTE(SUBSTITUTE(SUBSTITUTE(Table2[[#This Row],[NAMA BARANG]]," ",""),"""",""),"-",""),"/",""),"(",""),")",""),"&amp;",""),",",""))</f>
        <v>kartustockfoliom</v>
      </c>
      <c r="C1341" s="18" t="s">
        <v>4237</v>
      </c>
      <c r="D1341" s="19">
        <v>18</v>
      </c>
      <c r="E1341" s="19">
        <v>10</v>
      </c>
      <c r="F1341" s="80">
        <f>IF(Table2[[#This Row],[M5B]]="",Table2[[#This Row],[M5B_h]],SUM(Table2[[#This Row],[M5B_h]],Table2[[#This Row],[M5B]]))</f>
        <v>14</v>
      </c>
      <c r="H1341" s="13" t="str">
        <f>IF(Table2[[#This Row],[M1A]]="","",Table2[[#This Row],[M1A]]-Table2[[#This Row],[AWAL]])</f>
        <v/>
      </c>
      <c r="J1341" s="13" t="str">
        <f>IF(Table2[[#This Row],[M2A]]="","",SUM(Table2[[#This Row],[M2A]]-Table2[[#This Row],[M2B_h]]))</f>
        <v/>
      </c>
      <c r="K1341" s="13">
        <v>14</v>
      </c>
      <c r="L1341" s="13">
        <f>IF(Table2[[#This Row],[M3A]]="","",SUM(Table2[[#This Row],[M3A]]-Table2[[#This Row],[M3B_h]]))</f>
        <v>-4</v>
      </c>
      <c r="N1341" s="13" t="str">
        <f>IF(Table2[[#This Row],[M4A]]="","",SUM(Table2[[#This Row],[M4A]]-Table2[[#This Row],[M4B_h]]))</f>
        <v/>
      </c>
      <c r="O1341" s="15"/>
      <c r="P1341" s="15" t="str">
        <f>IF(Table2[[#This Row],[M5A]]="","",SUM(Table2[[#This Row],[M5A]]-Table2[[#This Row],[M5B_h]]))</f>
        <v/>
      </c>
      <c r="Q1341" s="15">
        <f>SUM(Table2[[#This Row],[AWAL]],Table2[[#This Row],[M1B]])</f>
        <v>18</v>
      </c>
      <c r="R1341" s="15">
        <f>SUM(Table2[[#This Row],[M2B]],Table2[[#This Row],[M2B_h]])</f>
        <v>18</v>
      </c>
      <c r="S1341" s="15">
        <f>SUM(Table2[[#This Row],[M3B]],Table2[[#This Row],[M3B_h]])</f>
        <v>14</v>
      </c>
      <c r="T1341" s="15">
        <f>SUM(Table2[[#This Row],[M4B]],Table2[[#This Row],[M4B_h]])</f>
        <v>14</v>
      </c>
    </row>
    <row r="1342" spans="1:20">
      <c r="A1342" s="12">
        <f>IF(Table2[[#This Row],[TT]]&lt;1,"",COUNT($A$2:$A1341)+1)</f>
        <v>1059</v>
      </c>
      <c r="B1342" s="12" t="str">
        <f>LOWER(SUBSTITUTE(SUBSTITUTE(SUBSTITUTE(SUBSTITUTE(SUBSTITUTE(SUBSTITUTE(SUBSTITUTE(SUBSTITUTE(Table2[[#This Row],[NAMA BARANG]]," ",""),"""",""),"-",""),"/",""),"(",""),")",""),"&amp;",""),",",""))</f>
        <v>kartustockkwartob</v>
      </c>
      <c r="C1342" s="18" t="s">
        <v>2492</v>
      </c>
      <c r="D1342" s="19">
        <v>9</v>
      </c>
      <c r="E1342" s="19" t="s">
        <v>2701</v>
      </c>
      <c r="F1342" s="80">
        <f>IF(Table2[[#This Row],[M5B]]="",Table2[[#This Row],[M5B_h]],SUM(Table2[[#This Row],[M5B_h]],Table2[[#This Row],[M5B]]))</f>
        <v>8</v>
      </c>
      <c r="H1342" s="13" t="str">
        <f>IF(Table2[[#This Row],[M1A]]="","",Table2[[#This Row],[M1A]]-Table2[[#This Row],[AWAL]])</f>
        <v/>
      </c>
      <c r="J1342" s="13" t="str">
        <f>IF(Table2[[#This Row],[M2A]]="","",SUM(Table2[[#This Row],[M2A]]-Table2[[#This Row],[M2B_h]]))</f>
        <v/>
      </c>
      <c r="K1342" s="13">
        <v>8</v>
      </c>
      <c r="L1342" s="13">
        <f>IF(Table2[[#This Row],[M3A]]="","",SUM(Table2[[#This Row],[M3A]]-Table2[[#This Row],[M3B_h]]))</f>
        <v>-1</v>
      </c>
      <c r="N1342" s="13" t="str">
        <f>IF(Table2[[#This Row],[M4A]]="","",SUM(Table2[[#This Row],[M4A]]-Table2[[#This Row],[M4B_h]]))</f>
        <v/>
      </c>
      <c r="O1342" s="15"/>
      <c r="P1342" s="15" t="str">
        <f>IF(Table2[[#This Row],[M5A]]="","",SUM(Table2[[#This Row],[M5A]]-Table2[[#This Row],[M5B_h]]))</f>
        <v/>
      </c>
      <c r="Q1342" s="15">
        <f>SUM(Table2[[#This Row],[AWAL]],Table2[[#This Row],[M1B]])</f>
        <v>9</v>
      </c>
      <c r="R1342" s="15">
        <f>SUM(Table2[[#This Row],[M2B]],Table2[[#This Row],[M2B_h]])</f>
        <v>9</v>
      </c>
      <c r="S1342" s="15">
        <f>SUM(Table2[[#This Row],[M3B]],Table2[[#This Row],[M3B_h]])</f>
        <v>8</v>
      </c>
      <c r="T1342" s="15">
        <f>SUM(Table2[[#This Row],[M4B]],Table2[[#This Row],[M4B_h]])</f>
        <v>8</v>
      </c>
    </row>
    <row r="1343" spans="1:20">
      <c r="A1343" s="12">
        <f>IF(Table2[[#This Row],[TT]]&lt;1,"",COUNT($A$2:$A1342)+1)</f>
        <v>1060</v>
      </c>
      <c r="B1343" s="12" t="str">
        <f>LOWER(SUBSTITUTE(SUBSTITUTE(SUBSTITUTE(SUBSTITUTE(SUBSTITUTE(SUBSTITUTE(SUBSTITUTE(SUBSTITUTE(Table2[[#This Row],[NAMA BARANG]]," ",""),"""",""),"-",""),"/",""),"(",""),")",""),"&amp;",""),",",""))</f>
        <v>kartustockkwartohj</v>
      </c>
      <c r="C1343" s="18" t="s">
        <v>2493</v>
      </c>
      <c r="D1343" s="19">
        <v>9</v>
      </c>
      <c r="E1343" s="19" t="s">
        <v>2701</v>
      </c>
      <c r="F1343" s="80">
        <f>IF(Table2[[#This Row],[M5B]]="",Table2[[#This Row],[M5B_h]],SUM(Table2[[#This Row],[M5B_h]],Table2[[#This Row],[M5B]]))</f>
        <v>8</v>
      </c>
      <c r="H1343" s="13" t="str">
        <f>IF(Table2[[#This Row],[M1A]]="","",Table2[[#This Row],[M1A]]-Table2[[#This Row],[AWAL]])</f>
        <v/>
      </c>
      <c r="J1343" s="13" t="str">
        <f>IF(Table2[[#This Row],[M2A]]="","",SUM(Table2[[#This Row],[M2A]]-Table2[[#This Row],[M2B_h]]))</f>
        <v/>
      </c>
      <c r="K1343" s="13">
        <v>8</v>
      </c>
      <c r="L1343" s="13">
        <f>IF(Table2[[#This Row],[M3A]]="","",SUM(Table2[[#This Row],[M3A]]-Table2[[#This Row],[M3B_h]]))</f>
        <v>-1</v>
      </c>
      <c r="N1343" s="13" t="str">
        <f>IF(Table2[[#This Row],[M4A]]="","",SUM(Table2[[#This Row],[M4A]]-Table2[[#This Row],[M4B_h]]))</f>
        <v/>
      </c>
      <c r="O1343" s="15"/>
      <c r="P1343" s="15" t="str">
        <f>IF(Table2[[#This Row],[M5A]]="","",SUM(Table2[[#This Row],[M5A]]-Table2[[#This Row],[M5B_h]]))</f>
        <v/>
      </c>
      <c r="Q1343" s="15">
        <f>SUM(Table2[[#This Row],[AWAL]],Table2[[#This Row],[M1B]])</f>
        <v>9</v>
      </c>
      <c r="R1343" s="15">
        <f>SUM(Table2[[#This Row],[M2B]],Table2[[#This Row],[M2B_h]])</f>
        <v>9</v>
      </c>
      <c r="S1343" s="15">
        <f>SUM(Table2[[#This Row],[M3B]],Table2[[#This Row],[M3B_h]])</f>
        <v>8</v>
      </c>
      <c r="T1343" s="15">
        <f>SUM(Table2[[#This Row],[M4B]],Table2[[#This Row],[M4B_h]])</f>
        <v>8</v>
      </c>
    </row>
    <row r="1344" spans="1:20">
      <c r="A1344" s="12">
        <f>IF(Table2[[#This Row],[TT]]&lt;1,"",COUNT($A$2:$A1343)+1)</f>
        <v>1061</v>
      </c>
      <c r="B1344" s="12" t="str">
        <f>LOWER(SUBSTITUTE(SUBSTITUTE(SUBSTITUTE(SUBSTITUTE(SUBSTITUTE(SUBSTITUTE(SUBSTITUTE(SUBSTITUTE(Table2[[#This Row],[NAMA BARANG]]," ",""),"""",""),"-",""),"/",""),"(",""),")",""),"&amp;",""),",",""))</f>
        <v>kartustockkwartok</v>
      </c>
      <c r="C1344" s="18" t="s">
        <v>2494</v>
      </c>
      <c r="D1344" s="19">
        <v>14</v>
      </c>
      <c r="E1344" s="19" t="s">
        <v>2701</v>
      </c>
      <c r="F1344" s="80">
        <f>IF(Table2[[#This Row],[M5B]]="",Table2[[#This Row],[M5B_h]],SUM(Table2[[#This Row],[M5B_h]],Table2[[#This Row],[M5B]]))</f>
        <v>13</v>
      </c>
      <c r="H1344" s="13" t="str">
        <f>IF(Table2[[#This Row],[M1A]]="","",Table2[[#This Row],[M1A]]-Table2[[#This Row],[AWAL]])</f>
        <v/>
      </c>
      <c r="J1344" s="13" t="str">
        <f>IF(Table2[[#This Row],[M2A]]="","",SUM(Table2[[#This Row],[M2A]]-Table2[[#This Row],[M2B_h]]))</f>
        <v/>
      </c>
      <c r="K1344" s="13">
        <v>13</v>
      </c>
      <c r="L1344" s="13">
        <f>IF(Table2[[#This Row],[M3A]]="","",SUM(Table2[[#This Row],[M3A]]-Table2[[#This Row],[M3B_h]]))</f>
        <v>-1</v>
      </c>
      <c r="N1344" s="13" t="str">
        <f>IF(Table2[[#This Row],[M4A]]="","",SUM(Table2[[#This Row],[M4A]]-Table2[[#This Row],[M4B_h]]))</f>
        <v/>
      </c>
      <c r="O1344" s="15"/>
      <c r="P1344" s="15" t="str">
        <f>IF(Table2[[#This Row],[M5A]]="","",SUM(Table2[[#This Row],[M5A]]-Table2[[#This Row],[M5B_h]]))</f>
        <v/>
      </c>
      <c r="Q1344" s="15">
        <f>SUM(Table2[[#This Row],[AWAL]],Table2[[#This Row],[M1B]])</f>
        <v>14</v>
      </c>
      <c r="R1344" s="15">
        <f>SUM(Table2[[#This Row],[M2B]],Table2[[#This Row],[M2B_h]])</f>
        <v>14</v>
      </c>
      <c r="S1344" s="15">
        <f>SUM(Table2[[#This Row],[M3B]],Table2[[#This Row],[M3B_h]])</f>
        <v>13</v>
      </c>
      <c r="T1344" s="15">
        <f>SUM(Table2[[#This Row],[M4B]],Table2[[#This Row],[M4B_h]])</f>
        <v>13</v>
      </c>
    </row>
    <row r="1345" spans="1:20">
      <c r="A1345" s="12">
        <f>IF(Table2[[#This Row],[TT]]&lt;1,"",COUNT($A$2:$A1344)+1)</f>
        <v>1062</v>
      </c>
      <c r="B1345" s="12" t="str">
        <f>LOWER(SUBSTITUTE(SUBSTITUTE(SUBSTITUTE(SUBSTITUTE(SUBSTITUTE(SUBSTITUTE(SUBSTITUTE(SUBSTITUTE(Table2[[#This Row],[NAMA BARANG]]," ",""),"""",""),"-",""),"/",""),"(",""),")",""),"&amp;",""),",",""))</f>
        <v>kartustockkwartom</v>
      </c>
      <c r="C1345" s="18" t="s">
        <v>2495</v>
      </c>
      <c r="D1345" s="19">
        <v>12</v>
      </c>
      <c r="E1345" s="19" t="s">
        <v>2701</v>
      </c>
      <c r="F1345" s="80">
        <f>IF(Table2[[#This Row],[M5B]]="",Table2[[#This Row],[M5B_h]],SUM(Table2[[#This Row],[M5B_h]],Table2[[#This Row],[M5B]]))</f>
        <v>11</v>
      </c>
      <c r="H1345" s="13" t="str">
        <f>IF(Table2[[#This Row],[M1A]]="","",Table2[[#This Row],[M1A]]-Table2[[#This Row],[AWAL]])</f>
        <v/>
      </c>
      <c r="J1345" s="13" t="str">
        <f>IF(Table2[[#This Row],[M2A]]="","",SUM(Table2[[#This Row],[M2A]]-Table2[[#This Row],[M2B_h]]))</f>
        <v/>
      </c>
      <c r="K1345" s="13">
        <v>11</v>
      </c>
      <c r="L1345" s="13">
        <f>IF(Table2[[#This Row],[M3A]]="","",SUM(Table2[[#This Row],[M3A]]-Table2[[#This Row],[M3B_h]]))</f>
        <v>-1</v>
      </c>
      <c r="M1345" s="101"/>
      <c r="N1345" s="13" t="str">
        <f>IF(Table2[[#This Row],[M4A]]="","",SUM(Table2[[#This Row],[M4A]]-Table2[[#This Row],[M4B_h]]))</f>
        <v/>
      </c>
      <c r="O1345" s="15"/>
      <c r="P1345" s="15" t="str">
        <f>IF(Table2[[#This Row],[M5A]]="","",SUM(Table2[[#This Row],[M5A]]-Table2[[#This Row],[M5B_h]]))</f>
        <v/>
      </c>
      <c r="Q1345" s="15">
        <f>SUM(Table2[[#This Row],[AWAL]],Table2[[#This Row],[M1B]])</f>
        <v>12</v>
      </c>
      <c r="R1345" s="15">
        <f>SUM(Table2[[#This Row],[M2B]],Table2[[#This Row],[M2B_h]])</f>
        <v>12</v>
      </c>
      <c r="S1345" s="15">
        <f>SUM(Table2[[#This Row],[M3B]],Table2[[#This Row],[M3B_h]])</f>
        <v>11</v>
      </c>
      <c r="T1345" s="15">
        <f>SUM(Table2[[#This Row],[M4B]],Table2[[#This Row],[M4B_h]])</f>
        <v>11</v>
      </c>
    </row>
    <row r="1346" spans="1:20">
      <c r="A1346" s="12">
        <f>IF(Table2[[#This Row],[TT]]&lt;1,"",COUNT($A$2:$A1345)+1)</f>
        <v>1063</v>
      </c>
      <c r="B1346" s="12" t="str">
        <f>LOWER(SUBSTITUTE(SUBSTITUTE(SUBSTITUTE(SUBSTITUTE(SUBSTITUTE(SUBSTITUTE(SUBSTITUTE(SUBSTITUTE(Table2[[#This Row],[NAMA BARANG]]," ",""),"""",""),"-",""),"/",""),"(",""),")",""),"&amp;",""),",",""))</f>
        <v>kartustockkwartop</v>
      </c>
      <c r="C1346" s="18" t="s">
        <v>2496</v>
      </c>
      <c r="D1346" s="19">
        <v>2</v>
      </c>
      <c r="E1346" s="19" t="s">
        <v>2701</v>
      </c>
      <c r="F1346" s="80">
        <f>IF(Table2[[#This Row],[M5B]]="",Table2[[#This Row],[M5B_h]],SUM(Table2[[#This Row],[M5B_h]],Table2[[#This Row],[M5B]]))</f>
        <v>1</v>
      </c>
      <c r="H1346" s="13" t="str">
        <f>IF(Table2[[#This Row],[M1A]]="","",Table2[[#This Row],[M1A]]-Table2[[#This Row],[AWAL]])</f>
        <v/>
      </c>
      <c r="J1346" s="13" t="str">
        <f>IF(Table2[[#This Row],[M2A]]="","",SUM(Table2[[#This Row],[M2A]]-Table2[[#This Row],[M2B_h]]))</f>
        <v/>
      </c>
      <c r="L1346" s="13" t="str">
        <f>IF(Table2[[#This Row],[M3A]]="","",SUM(Table2[[#This Row],[M3A]]-Table2[[#This Row],[M3B_h]]))</f>
        <v/>
      </c>
      <c r="M1346" s="13">
        <v>1</v>
      </c>
      <c r="N1346" s="13">
        <f>IF(Table2[[#This Row],[M4A]]="","",SUM(Table2[[#This Row],[M4A]]-Table2[[#This Row],[M4B_h]]))</f>
        <v>-1</v>
      </c>
      <c r="O1346" s="15"/>
      <c r="P1346" s="15" t="str">
        <f>IF(Table2[[#This Row],[M5A]]="","",SUM(Table2[[#This Row],[M5A]]-Table2[[#This Row],[M5B_h]]))</f>
        <v/>
      </c>
      <c r="Q1346" s="15">
        <f>SUM(Table2[[#This Row],[AWAL]],Table2[[#This Row],[M1B]])</f>
        <v>2</v>
      </c>
      <c r="R1346" s="15">
        <f>SUM(Table2[[#This Row],[M2B]],Table2[[#This Row],[M2B_h]])</f>
        <v>2</v>
      </c>
      <c r="S1346" s="15">
        <f>SUM(Table2[[#This Row],[M3B]],Table2[[#This Row],[M3B_h]])</f>
        <v>2</v>
      </c>
      <c r="T1346" s="15">
        <f>SUM(Table2[[#This Row],[M4B]],Table2[[#This Row],[M4B_h]])</f>
        <v>1</v>
      </c>
    </row>
    <row r="1347" spans="1:20">
      <c r="A1347" s="12">
        <f>IF(Table2[[#This Row],[TT]]&lt;1,"",COUNT($A$2:$A1346)+1)</f>
        <v>1064</v>
      </c>
      <c r="B1347" s="12" t="str">
        <f>LOWER(SUBSTITUTE(SUBSTITUTE(SUBSTITUTE(SUBSTITUTE(SUBSTITUTE(SUBSTITUTE(SUBSTITUTE(SUBSTITUTE(Table2[[#This Row],[NAMA BARANG]]," ",""),"""",""),"-",""),"/",""),"(",""),")",""),"&amp;",""),",",""))</f>
        <v>kartuucapananjing84</v>
      </c>
      <c r="C1347" s="18" t="s">
        <v>1236</v>
      </c>
      <c r="D1347" s="19">
        <v>9</v>
      </c>
      <c r="E1347" s="19" t="s">
        <v>1237</v>
      </c>
      <c r="F1347" s="80">
        <f>IF(Table2[[#This Row],[M5B]]="",Table2[[#This Row],[M5B_h]],SUM(Table2[[#This Row],[M5B_h]],Table2[[#This Row],[M5B]]))</f>
        <v>9</v>
      </c>
      <c r="H1347" s="13" t="str">
        <f>IF(Table2[[#This Row],[M1A]]="","",Table2[[#This Row],[M1A]]-Table2[[#This Row],[AWAL]])</f>
        <v/>
      </c>
      <c r="J1347" s="13" t="str">
        <f>IF(Table2[[#This Row],[M2A]]="","",SUM(Table2[[#This Row],[M2A]]-Table2[[#This Row],[M2B_h]]))</f>
        <v/>
      </c>
      <c r="L1347" s="13" t="str">
        <f>IF(Table2[[#This Row],[M3A]]="","",SUM(Table2[[#This Row],[M3A]]-Table2[[#This Row],[M3B_h]]))</f>
        <v/>
      </c>
      <c r="N1347" s="13" t="str">
        <f>IF(Table2[[#This Row],[M4A]]="","",SUM(Table2[[#This Row],[M4A]]-Table2[[#This Row],[M4B_h]]))</f>
        <v/>
      </c>
      <c r="O1347" s="15"/>
      <c r="P1347" s="15" t="str">
        <f>IF(Table2[[#This Row],[M5A]]="","",SUM(Table2[[#This Row],[M5A]]-Table2[[#This Row],[M5B_h]]))</f>
        <v/>
      </c>
      <c r="Q1347" s="15">
        <f>SUM(Table2[[#This Row],[AWAL]],Table2[[#This Row],[M1B]])</f>
        <v>9</v>
      </c>
      <c r="R1347" s="15">
        <f>SUM(Table2[[#This Row],[M2B]],Table2[[#This Row],[M2B_h]])</f>
        <v>9</v>
      </c>
      <c r="S1347" s="15">
        <f>SUM(Table2[[#This Row],[M3B]],Table2[[#This Row],[M3B_h]])</f>
        <v>9</v>
      </c>
      <c r="T1347" s="15">
        <f>SUM(Table2[[#This Row],[M4B]],Table2[[#This Row],[M4B_h]])</f>
        <v>9</v>
      </c>
    </row>
    <row r="1348" spans="1:20">
      <c r="A1348" s="14">
        <f>IF(Table2[[#This Row],[TT]]&lt;1,"",COUNT($A$2:$A1347)+1)</f>
        <v>1065</v>
      </c>
      <c r="B1348" s="14" t="str">
        <f>LOWER(SUBSTITUTE(SUBSTITUTE(SUBSTITUTE(SUBSTITUTE(SUBSTITUTE(SUBSTITUTE(SUBSTITUTE(SUBSTITUTE(Table2[[#This Row],[NAMA BARANG]]," ",""),"""",""),"-",""),"/",""),"(",""),")",""),"&amp;",""),",",""))</f>
        <v>kartuundangananakalpindo</v>
      </c>
      <c r="C1348" s="18" t="s">
        <v>1238</v>
      </c>
      <c r="D1348" s="19">
        <v>5</v>
      </c>
      <c r="E1348" s="19" t="s">
        <v>1239</v>
      </c>
      <c r="F1348" s="80">
        <f>IF(Table2[[#This Row],[M5B]]="",Table2[[#This Row],[M5B_h]],SUM(Table2[[#This Row],[M5B_h]],Table2[[#This Row],[M5B]]))</f>
        <v>5</v>
      </c>
      <c r="H1348" s="15" t="str">
        <f>IF(Table2[[#This Row],[M1A]]="","",Table2[[#This Row],[M1A]]-Table2[[#This Row],[AWAL]])</f>
        <v/>
      </c>
      <c r="J1348" s="15" t="str">
        <f>IF(Table2[[#This Row],[M2A]]="","",SUM(Table2[[#This Row],[M2A]]-Table2[[#This Row],[M2B_h]]))</f>
        <v/>
      </c>
      <c r="K1348" s="15"/>
      <c r="L1348" s="15" t="str">
        <f>IF(Table2[[#This Row],[M3A]]="","",SUM(Table2[[#This Row],[M3A]]-Table2[[#This Row],[M3B_h]]))</f>
        <v/>
      </c>
      <c r="M1348" s="15"/>
      <c r="N1348" s="15" t="str">
        <f>IF(Table2[[#This Row],[M4A]]="","",SUM(Table2[[#This Row],[M4A]]-Table2[[#This Row],[M4B_h]]))</f>
        <v/>
      </c>
      <c r="O1348" s="15"/>
      <c r="P1348" s="15" t="str">
        <f>IF(Table2[[#This Row],[M5A]]="","",SUM(Table2[[#This Row],[M5A]]-Table2[[#This Row],[M5B_h]]))</f>
        <v/>
      </c>
      <c r="Q1348" s="15">
        <f>SUM(Table2[[#This Row],[AWAL]],Table2[[#This Row],[M1B]])</f>
        <v>5</v>
      </c>
      <c r="R1348" s="15">
        <f>SUM(Table2[[#This Row],[M2B]],Table2[[#This Row],[M2B_h]])</f>
        <v>5</v>
      </c>
      <c r="S1348" s="15">
        <f>SUM(Table2[[#This Row],[M3B]],Table2[[#This Row],[M3B_h]])</f>
        <v>5</v>
      </c>
      <c r="T1348" s="15">
        <f>SUM(Table2[[#This Row],[M4B]],Table2[[#This Row],[M4B_h]])</f>
        <v>5</v>
      </c>
    </row>
    <row r="1349" spans="1:20">
      <c r="A1349" s="46">
        <f>IF(Table2[[#This Row],[TT]]&lt;1,"",COUNT($A$2:$A1348)+1)</f>
        <v>1066</v>
      </c>
      <c r="B1349" s="46" t="str">
        <f>LOWER(SUBSTITUTE(SUBSTITUTE(SUBSTITUTE(SUBSTITUTE(SUBSTITUTE(SUBSTITUTE(SUBSTITUTE(SUBSTITUTE(Table2[[#This Row],[NAMA BARANG]]," ",""),"""",""),"-",""),"/",""),"(",""),")",""),"&amp;",""),",",""))</f>
        <v>kartuundangananakbtb</v>
      </c>
      <c r="C1349" s="47" t="s">
        <v>3053</v>
      </c>
      <c r="D1349" s="48">
        <v>1</v>
      </c>
      <c r="E1349" s="63">
        <v>2600</v>
      </c>
      <c r="F1349" s="82">
        <f>IF(Table2[[#This Row],[M5B]]="",Table2[[#This Row],[M5B_h]],SUM(Table2[[#This Row],[M5B_h]],Table2[[#This Row],[M5B]]))</f>
        <v>1</v>
      </c>
      <c r="G1349" s="49"/>
      <c r="H1349" s="64" t="str">
        <f>IF(Table2[[#This Row],[M1A]]="","",Table2[[#This Row],[M1A]]-Table2[[#This Row],[AWAL]])</f>
        <v/>
      </c>
      <c r="I1349" s="49"/>
      <c r="J1349" s="64" t="str">
        <f>IF(Table2[[#This Row],[M2A]]="","",SUM(Table2[[#This Row],[M2A]]-Table2[[#This Row],[M2B_h]]))</f>
        <v/>
      </c>
      <c r="K1349" s="49"/>
      <c r="L1349" s="64" t="str">
        <f>IF(Table2[[#This Row],[M3A]]="","",SUM(Table2[[#This Row],[M3A]]-Table2[[#This Row],[M3B_h]]))</f>
        <v/>
      </c>
      <c r="M1349" s="49"/>
      <c r="N1349" s="64" t="str">
        <f>IF(Table2[[#This Row],[M4A]]="","",SUM(Table2[[#This Row],[M4A]]-Table2[[#This Row],[M4B_h]]))</f>
        <v/>
      </c>
      <c r="O1349" s="15"/>
      <c r="P1349" s="15" t="str">
        <f>IF(Table2[[#This Row],[M5A]]="","",SUM(Table2[[#This Row],[M5A]]-Table2[[#This Row],[M5B_h]]))</f>
        <v/>
      </c>
      <c r="Q1349" s="15">
        <f>SUM(Table2[[#This Row],[AWAL]],Table2[[#This Row],[M1B]])</f>
        <v>1</v>
      </c>
      <c r="R1349" s="15">
        <f>SUM(Table2[[#This Row],[M2B]],Table2[[#This Row],[M2B_h]])</f>
        <v>1</v>
      </c>
      <c r="S1349" s="15">
        <f>SUM(Table2[[#This Row],[M3B]],Table2[[#This Row],[M3B_h]])</f>
        <v>1</v>
      </c>
      <c r="T1349" s="15">
        <f>SUM(Table2[[#This Row],[M4B]],Table2[[#This Row],[M4B_h]])</f>
        <v>1</v>
      </c>
    </row>
    <row r="1350" spans="1:20">
      <c r="A1350" s="12" t="str">
        <f>IF(Table2[[#This Row],[TT]]&lt;1,"",COUNT($A$2:$A1349)+1)</f>
        <v/>
      </c>
      <c r="B1350" s="12" t="str">
        <f>LOWER(SUBSTITUTE(SUBSTITUTE(SUBSTITUTE(SUBSTITUTE(SUBSTITUTE(SUBSTITUTE(SUBSTITUTE(SUBSTITUTE(Table2[[#This Row],[NAMA BARANG]]," ",""),"""",""),"-",""),"/",""),"(",""),")",""),"&amp;",""),",",""))</f>
        <v>kartuundangananakdeluxe</v>
      </c>
      <c r="C1350" s="18" t="s">
        <v>1240</v>
      </c>
      <c r="D1350" s="19"/>
      <c r="E1350" s="19" t="s">
        <v>1241</v>
      </c>
      <c r="F1350" s="80">
        <f>IF(Table2[[#This Row],[M5B]]="",Table2[[#This Row],[M5B_h]],SUM(Table2[[#This Row],[M5B_h]],Table2[[#This Row],[M5B]]))</f>
        <v>0</v>
      </c>
      <c r="H1350" s="13" t="str">
        <f>IF(Table2[[#This Row],[M1A]]="","",Table2[[#This Row],[M1A]]-Table2[[#This Row],[AWAL]])</f>
        <v/>
      </c>
      <c r="J1350" s="13" t="str">
        <f>IF(Table2[[#This Row],[M2A]]="","",SUM(Table2[[#This Row],[M2A]]-Table2[[#This Row],[M2B_h]]))</f>
        <v/>
      </c>
      <c r="L1350" s="13" t="str">
        <f>IF(Table2[[#This Row],[M3A]]="","",SUM(Table2[[#This Row],[M3A]]-Table2[[#This Row],[M3B_h]]))</f>
        <v/>
      </c>
      <c r="N1350" s="13" t="str">
        <f>IF(Table2[[#This Row],[M4A]]="","",SUM(Table2[[#This Row],[M4A]]-Table2[[#This Row],[M4B_h]]))</f>
        <v/>
      </c>
      <c r="O1350" s="15"/>
      <c r="P1350" s="15" t="str">
        <f>IF(Table2[[#This Row],[M5A]]="","",SUM(Table2[[#This Row],[M5A]]-Table2[[#This Row],[M5B_h]]))</f>
        <v/>
      </c>
      <c r="Q1350" s="15">
        <f>SUM(Table2[[#This Row],[AWAL]],Table2[[#This Row],[M1B]])</f>
        <v>0</v>
      </c>
      <c r="R1350" s="15">
        <f>SUM(Table2[[#This Row],[M2B]],Table2[[#This Row],[M2B_h]])</f>
        <v>0</v>
      </c>
      <c r="S1350" s="15">
        <f>SUM(Table2[[#This Row],[M3B]],Table2[[#This Row],[M3B_h]])</f>
        <v>0</v>
      </c>
      <c r="T1350" s="15">
        <f>SUM(Table2[[#This Row],[M4B]],Table2[[#This Row],[M4B_h]])</f>
        <v>0</v>
      </c>
    </row>
    <row r="1351" spans="1:20">
      <c r="A1351" s="12">
        <f>IF(Table2[[#This Row],[TT]]&lt;1,"",COUNT($A$2:$A1350)+1)</f>
        <v>1067</v>
      </c>
      <c r="B1351" s="12" t="str">
        <f>LOWER(SUBSTITUTE(SUBSTITUTE(SUBSTITUTE(SUBSTITUTE(SUBSTITUTE(SUBSTITUTE(SUBSTITUTE(SUBSTITUTE(Table2[[#This Row],[NAMA BARANG]]," ",""),"""",""),"-",""),"/",""),"(",""),")",""),"&amp;",""),",",""))</f>
        <v>kartuundangananak.keciltb</v>
      </c>
      <c r="C1351" s="18" t="s">
        <v>2938</v>
      </c>
      <c r="D1351" s="19">
        <v>1</v>
      </c>
      <c r="E1351" s="19">
        <v>4000</v>
      </c>
      <c r="F1351" s="80">
        <f>IF(Table2[[#This Row],[M5B]]="",Table2[[#This Row],[M5B_h]],SUM(Table2[[#This Row],[M5B_h]],Table2[[#This Row],[M5B]]))</f>
        <v>1</v>
      </c>
      <c r="H1351" s="13" t="str">
        <f>IF(Table2[[#This Row],[M1A]]="","",Table2[[#This Row],[M1A]]-Table2[[#This Row],[AWAL]])</f>
        <v/>
      </c>
      <c r="J1351" s="13" t="str">
        <f>IF(Table2[[#This Row],[M2A]]="","",SUM(Table2[[#This Row],[M2A]]-Table2[[#This Row],[M2B_h]]))</f>
        <v/>
      </c>
      <c r="L1351" s="13" t="str">
        <f>IF(Table2[[#This Row],[M3A]]="","",SUM(Table2[[#This Row],[M3A]]-Table2[[#This Row],[M3B_h]]))</f>
        <v/>
      </c>
      <c r="N1351" s="13" t="str">
        <f>IF(Table2[[#This Row],[M4A]]="","",SUM(Table2[[#This Row],[M4A]]-Table2[[#This Row],[M4B_h]]))</f>
        <v/>
      </c>
      <c r="O1351" s="15"/>
      <c r="P1351" s="15" t="str">
        <f>IF(Table2[[#This Row],[M5A]]="","",SUM(Table2[[#This Row],[M5A]]-Table2[[#This Row],[M5B_h]]))</f>
        <v/>
      </c>
      <c r="Q1351" s="15">
        <f>SUM(Table2[[#This Row],[AWAL]],Table2[[#This Row],[M1B]])</f>
        <v>1</v>
      </c>
      <c r="R1351" s="15">
        <f>SUM(Table2[[#This Row],[M2B]],Table2[[#This Row],[M2B_h]])</f>
        <v>1</v>
      </c>
      <c r="S1351" s="15">
        <f>SUM(Table2[[#This Row],[M3B]],Table2[[#This Row],[M3B_h]])</f>
        <v>1</v>
      </c>
      <c r="T1351" s="15">
        <f>SUM(Table2[[#This Row],[M4B]],Table2[[#This Row],[M4B_h]])</f>
        <v>1</v>
      </c>
    </row>
    <row r="1352" spans="1:20">
      <c r="A1352" s="12">
        <f>IF(Table2[[#This Row],[TT]]&lt;1,"",COUNT($A$2:$A1351)+1)</f>
        <v>1068</v>
      </c>
      <c r="B1352" s="12" t="str">
        <f>LOWER(SUBSTITUTE(SUBSTITUTE(SUBSTITUTE(SUBSTITUTE(SUBSTITUTE(SUBSTITUTE(SUBSTITUTE(SUBSTITUTE(Table2[[#This Row],[NAMA BARANG]]," ",""),"""",""),"-",""),"/",""),"(",""),")",""),"&amp;",""),",",""))</f>
        <v>kawatpotongwarnaemas</v>
      </c>
      <c r="C1352" s="18" t="s">
        <v>1242</v>
      </c>
      <c r="D1352" s="19">
        <v>4</v>
      </c>
      <c r="E1352" s="19" t="s">
        <v>4335</v>
      </c>
      <c r="F1352" s="80">
        <f>IF(Table2[[#This Row],[M5B]]="",Table2[[#This Row],[M5B_h]],SUM(Table2[[#This Row],[M5B_h]],Table2[[#This Row],[M5B]]))</f>
        <v>6</v>
      </c>
      <c r="H1352" s="13" t="str">
        <f>IF(Table2[[#This Row],[M1A]]="","",Table2[[#This Row],[M1A]]-Table2[[#This Row],[AWAL]])</f>
        <v/>
      </c>
      <c r="J1352" s="13" t="str">
        <f>IF(Table2[[#This Row],[M2A]]="","",SUM(Table2[[#This Row],[M2A]]-Table2[[#This Row],[M2B_h]]))</f>
        <v/>
      </c>
      <c r="L1352" s="13" t="str">
        <f>IF(Table2[[#This Row],[M3A]]="","",SUM(Table2[[#This Row],[M3A]]-Table2[[#This Row],[M3B_h]]))</f>
        <v/>
      </c>
      <c r="M1352" s="13">
        <v>6</v>
      </c>
      <c r="N1352" s="13">
        <f>IF(Table2[[#This Row],[M4A]]="","",SUM(Table2[[#This Row],[M4A]]-Table2[[#This Row],[M4B_h]]))</f>
        <v>2</v>
      </c>
      <c r="O1352" s="15"/>
      <c r="P1352" s="15" t="str">
        <f>IF(Table2[[#This Row],[M5A]]="","",SUM(Table2[[#This Row],[M5A]]-Table2[[#This Row],[M5B_h]]))</f>
        <v/>
      </c>
      <c r="Q1352" s="15">
        <f>SUM(Table2[[#This Row],[AWAL]],Table2[[#This Row],[M1B]])</f>
        <v>4</v>
      </c>
      <c r="R1352" s="15">
        <f>SUM(Table2[[#This Row],[M2B]],Table2[[#This Row],[M2B_h]])</f>
        <v>4</v>
      </c>
      <c r="S1352" s="15">
        <f>SUM(Table2[[#This Row],[M3B]],Table2[[#This Row],[M3B_h]])</f>
        <v>4</v>
      </c>
      <c r="T1352" s="15">
        <f>SUM(Table2[[#This Row],[M4B]],Table2[[#This Row],[M4B_h]])</f>
        <v>6</v>
      </c>
    </row>
    <row r="1353" spans="1:20">
      <c r="A1353" s="88">
        <f>IF(Table2[[#This Row],[TT]]&lt;1,"",COUNT($A$2:$A1352)+1)</f>
        <v>1069</v>
      </c>
      <c r="B1353" s="88" t="str">
        <f>LOWER(SUBSTITUTE(SUBSTITUTE(SUBSTITUTE(SUBSTITUTE(SUBSTITUTE(SUBSTITUTE(SUBSTITUTE(SUBSTITUTE(Table2[[#This Row],[NAMA BARANG]]," ",""),"""",""),"-",""),"/",""),"(",""),")",""),"&amp;",""),",",""))</f>
        <v>kemocengplastikkecilb5109</v>
      </c>
      <c r="C1353" s="89" t="s">
        <v>4093</v>
      </c>
      <c r="D1353" s="90">
        <v>11</v>
      </c>
      <c r="E1353" s="91" t="s">
        <v>4094</v>
      </c>
      <c r="F1353" s="92">
        <f>IF(Table2[[#This Row],[M5B]]="",Table2[[#This Row],[M5B_h]],SUM(Table2[[#This Row],[M5B_h]],Table2[[#This Row],[M5B]]))</f>
        <v>9</v>
      </c>
      <c r="G1353" s="93"/>
      <c r="H1353" s="94" t="str">
        <f>IF(Table2[[#This Row],[M1A]]="","",Table2[[#This Row],[M1A]]-Table2[[#This Row],[AWAL]])</f>
        <v/>
      </c>
      <c r="I1353" s="93"/>
      <c r="J1353" s="94" t="str">
        <f>IF(Table2[[#This Row],[M2A]]="","",SUM(Table2[[#This Row],[M2A]]-Table2[[#This Row],[M2B_h]]))</f>
        <v/>
      </c>
      <c r="K1353" s="93">
        <v>9</v>
      </c>
      <c r="L1353" s="94">
        <f>IF(Table2[[#This Row],[M3A]]="","",SUM(Table2[[#This Row],[M3A]]-Table2[[#This Row],[M3B_h]]))</f>
        <v>-2</v>
      </c>
      <c r="M1353" s="93"/>
      <c r="N1353" s="94" t="str">
        <f>IF(Table2[[#This Row],[M4A]]="","",SUM(Table2[[#This Row],[M4A]]-Table2[[#This Row],[M4B_h]]))</f>
        <v/>
      </c>
      <c r="O1353" s="15"/>
      <c r="P1353" s="15" t="str">
        <f>IF(Table2[[#This Row],[M5A]]="","",SUM(Table2[[#This Row],[M5A]]-Table2[[#This Row],[M5B_h]]))</f>
        <v/>
      </c>
      <c r="Q1353" s="15">
        <f>SUM(Table2[[#This Row],[AWAL]],Table2[[#This Row],[M1B]])</f>
        <v>11</v>
      </c>
      <c r="R1353" s="15">
        <f>SUM(Table2[[#This Row],[M2B]],Table2[[#This Row],[M2B_h]])</f>
        <v>11</v>
      </c>
      <c r="S1353" s="15">
        <f>SUM(Table2[[#This Row],[M3B]],Table2[[#This Row],[M3B_h]])</f>
        <v>9</v>
      </c>
      <c r="T1353" s="15">
        <f>SUM(Table2[[#This Row],[M4B]],Table2[[#This Row],[M4B_h]])</f>
        <v>9</v>
      </c>
    </row>
    <row r="1354" spans="1:20">
      <c r="A1354" s="14" t="str">
        <f>IF(Table2[[#This Row],[TT]]&lt;1,"",COUNT($A$2:$A1353)+1)</f>
        <v/>
      </c>
      <c r="B1354" s="14" t="str">
        <f>LOWER(SUBSTITUTE(SUBSTITUTE(SUBSTITUTE(SUBSTITUTE(SUBSTITUTE(SUBSTITUTE(SUBSTITUTE(SUBSTITUTE(Table2[[#This Row],[NAMA BARANG]]," ",""),"""",""),"-",""),"/",""),"(",""),")",""),"&amp;",""),",",""))</f>
        <v>kertascrepepotonganjersy</v>
      </c>
      <c r="C1354" s="17" t="s">
        <v>2931</v>
      </c>
      <c r="E1354" s="29">
        <v>200</v>
      </c>
      <c r="F1354" s="80">
        <f>IF(Table2[[#This Row],[M5B]]="",Table2[[#This Row],[M5B_h]],SUM(Table2[[#This Row],[M5B_h]],Table2[[#This Row],[M5B]]))</f>
        <v>0</v>
      </c>
      <c r="H1354" s="15" t="str">
        <f>IF(Table2[[#This Row],[M1A]]="","",Table2[[#This Row],[M1A]]-Table2[[#This Row],[AWAL]])</f>
        <v/>
      </c>
      <c r="J1354" s="15" t="str">
        <f>IF(Table2[[#This Row],[M2A]]="","",SUM(Table2[[#This Row],[M2A]]-Table2[[#This Row],[M2B_h]]))</f>
        <v/>
      </c>
      <c r="L1354" s="15" t="str">
        <f>IF(Table2[[#This Row],[M3A]]="","",SUM(Table2[[#This Row],[M3A]]-Table2[[#This Row],[M3B_h]]))</f>
        <v/>
      </c>
      <c r="N1354" s="15" t="str">
        <f>IF(Table2[[#This Row],[M4A]]="","",SUM(Table2[[#This Row],[M4A]]-Table2[[#This Row],[M4B_h]]))</f>
        <v/>
      </c>
      <c r="O1354" s="15"/>
      <c r="P1354" s="15" t="str">
        <f>IF(Table2[[#This Row],[M5A]]="","",SUM(Table2[[#This Row],[M5A]]-Table2[[#This Row],[M5B_h]]))</f>
        <v/>
      </c>
      <c r="Q1354" s="15">
        <f>SUM(Table2[[#This Row],[AWAL]],Table2[[#This Row],[M1B]])</f>
        <v>0</v>
      </c>
      <c r="R1354" s="15">
        <f>SUM(Table2[[#This Row],[M2B]],Table2[[#This Row],[M2B_h]])</f>
        <v>0</v>
      </c>
      <c r="S1354" s="15">
        <f>SUM(Table2[[#This Row],[M3B]],Table2[[#This Row],[M3B_h]])</f>
        <v>0</v>
      </c>
      <c r="T1354" s="15">
        <f>SUM(Table2[[#This Row],[M4B]],Table2[[#This Row],[M4B_h]])</f>
        <v>0</v>
      </c>
    </row>
    <row r="1355" spans="1:20">
      <c r="A1355" s="12">
        <f>IF(Table2[[#This Row],[TT]]&lt;1,"",COUNT($A$2:$A1354)+1)</f>
        <v>1070</v>
      </c>
      <c r="B1355" s="12" t="str">
        <f>LOWER(SUBSTITUTE(SUBSTITUTE(SUBSTITUTE(SUBSTITUTE(SUBSTITUTE(SUBSTITUTE(SUBSTITUTE(SUBSTITUTE(Table2[[#This Row],[NAMA BARANG]]," ",""),"""",""),"-",""),"/",""),"(",""),")",""),"&amp;",""),",",""))</f>
        <v>kertaskado5070metalik</v>
      </c>
      <c r="C1355" s="18" t="s">
        <v>1245</v>
      </c>
      <c r="D1355" s="19">
        <v>1</v>
      </c>
      <c r="E1355" s="19" t="s">
        <v>1244</v>
      </c>
      <c r="F1355" s="80">
        <f>IF(Table2[[#This Row],[M5B]]="",Table2[[#This Row],[M5B_h]],SUM(Table2[[#This Row],[M5B_h]],Table2[[#This Row],[M5B]]))</f>
        <v>1</v>
      </c>
      <c r="H1355" s="13" t="str">
        <f>IF(Table2[[#This Row],[M1A]]="","",Table2[[#This Row],[M1A]]-Table2[[#This Row],[AWAL]])</f>
        <v/>
      </c>
      <c r="J1355" s="13" t="str">
        <f>IF(Table2[[#This Row],[M2A]]="","",SUM(Table2[[#This Row],[M2A]]-Table2[[#This Row],[M2B_h]]))</f>
        <v/>
      </c>
      <c r="L1355" s="13" t="str">
        <f>IF(Table2[[#This Row],[M3A]]="","",SUM(Table2[[#This Row],[M3A]]-Table2[[#This Row],[M3B_h]]))</f>
        <v/>
      </c>
      <c r="N1355" s="13" t="str">
        <f>IF(Table2[[#This Row],[M4A]]="","",SUM(Table2[[#This Row],[M4A]]-Table2[[#This Row],[M4B_h]]))</f>
        <v/>
      </c>
      <c r="O1355" s="15"/>
      <c r="P1355" s="15" t="str">
        <f>IF(Table2[[#This Row],[M5A]]="","",SUM(Table2[[#This Row],[M5A]]-Table2[[#This Row],[M5B_h]]))</f>
        <v/>
      </c>
      <c r="Q1355" s="15">
        <f>SUM(Table2[[#This Row],[AWAL]],Table2[[#This Row],[M1B]])</f>
        <v>1</v>
      </c>
      <c r="R1355" s="15">
        <f>SUM(Table2[[#This Row],[M2B]],Table2[[#This Row],[M2B_h]])</f>
        <v>1</v>
      </c>
      <c r="S1355" s="15">
        <f>SUM(Table2[[#This Row],[M3B]],Table2[[#This Row],[M3B_h]])</f>
        <v>1</v>
      </c>
      <c r="T1355" s="15">
        <f>SUM(Table2[[#This Row],[M4B]],Table2[[#This Row],[M4B_h]])</f>
        <v>1</v>
      </c>
    </row>
    <row r="1356" spans="1:20">
      <c r="A1356" s="12">
        <f>IF(Table2[[#This Row],[TT]]&lt;1,"",COUNT($A$2:$A1355)+1)</f>
        <v>1071</v>
      </c>
      <c r="B1356" s="12" t="str">
        <f>LOWER(SUBSTITUTE(SUBSTITUTE(SUBSTITUTE(SUBSTITUTE(SUBSTITUTE(SUBSTITUTE(SUBSTITUTE(SUBSTITUTE(Table2[[#This Row],[NAMA BARANG]]," ",""),"""",""),"-",""),"/",""),"(",""),")",""),"&amp;",""),",",""))</f>
        <v>kertaskado70100beningpolos</v>
      </c>
      <c r="C1356" s="18" t="s">
        <v>1246</v>
      </c>
      <c r="D1356" s="19">
        <v>5</v>
      </c>
      <c r="E1356" s="19" t="s">
        <v>1247</v>
      </c>
      <c r="F1356" s="80">
        <f>IF(Table2[[#This Row],[M5B]]="",Table2[[#This Row],[M5B_h]],SUM(Table2[[#This Row],[M5B_h]],Table2[[#This Row],[M5B]]))</f>
        <v>5</v>
      </c>
      <c r="H1356" s="13" t="str">
        <f>IF(Table2[[#This Row],[M1A]]="","",Table2[[#This Row],[M1A]]-Table2[[#This Row],[AWAL]])</f>
        <v/>
      </c>
      <c r="J1356" s="13" t="str">
        <f>IF(Table2[[#This Row],[M2A]]="","",SUM(Table2[[#This Row],[M2A]]-Table2[[#This Row],[M2B_h]]))</f>
        <v/>
      </c>
      <c r="L1356" s="13" t="str">
        <f>IF(Table2[[#This Row],[M3A]]="","",SUM(Table2[[#This Row],[M3A]]-Table2[[#This Row],[M3B_h]]))</f>
        <v/>
      </c>
      <c r="N1356" s="13" t="str">
        <f>IF(Table2[[#This Row],[M4A]]="","",SUM(Table2[[#This Row],[M4A]]-Table2[[#This Row],[M4B_h]]))</f>
        <v/>
      </c>
      <c r="O1356" s="15"/>
      <c r="P1356" s="15" t="str">
        <f>IF(Table2[[#This Row],[M5A]]="","",SUM(Table2[[#This Row],[M5A]]-Table2[[#This Row],[M5B_h]]))</f>
        <v/>
      </c>
      <c r="Q1356" s="15">
        <f>SUM(Table2[[#This Row],[AWAL]],Table2[[#This Row],[M1B]])</f>
        <v>5</v>
      </c>
      <c r="R1356" s="15">
        <f>SUM(Table2[[#This Row],[M2B]],Table2[[#This Row],[M2B_h]])</f>
        <v>5</v>
      </c>
      <c r="S1356" s="15">
        <f>SUM(Table2[[#This Row],[M3B]],Table2[[#This Row],[M3B_h]])</f>
        <v>5</v>
      </c>
      <c r="T1356" s="15">
        <f>SUM(Table2[[#This Row],[M4B]],Table2[[#This Row],[M4B_h]])</f>
        <v>5</v>
      </c>
    </row>
    <row r="1357" spans="1:20">
      <c r="A1357" s="12">
        <f>IF(Table2[[#This Row],[TT]]&lt;1,"",COUNT($A$2:$A1356)+1)</f>
        <v>1072</v>
      </c>
      <c r="B1357" s="12" t="str">
        <f>LOWER(SUBSTITUTE(SUBSTITUTE(SUBSTITUTE(SUBSTITUTE(SUBSTITUTE(SUBSTITUTE(SUBSTITUTE(SUBSTITUTE(Table2[[#This Row],[NAMA BARANG]]," ",""),"""",""),"-",""),"/",""),"(",""),")",""),"&amp;",""),",",""))</f>
        <v>kertaskadohologlxyknmrbr</v>
      </c>
      <c r="C1357" s="18" t="s">
        <v>1248</v>
      </c>
      <c r="D1357" s="19">
        <v>7</v>
      </c>
      <c r="E1357" s="19" t="s">
        <v>1249</v>
      </c>
      <c r="F1357" s="80">
        <f>IF(Table2[[#This Row],[M5B]]="",Table2[[#This Row],[M5B_h]],SUM(Table2[[#This Row],[M5B_h]],Table2[[#This Row],[M5B]]))</f>
        <v>7</v>
      </c>
      <c r="H1357" s="13" t="str">
        <f>IF(Table2[[#This Row],[M1A]]="","",Table2[[#This Row],[M1A]]-Table2[[#This Row],[AWAL]])</f>
        <v/>
      </c>
      <c r="J1357" s="13" t="str">
        <f>IF(Table2[[#This Row],[M2A]]="","",SUM(Table2[[#This Row],[M2A]]-Table2[[#This Row],[M2B_h]]))</f>
        <v/>
      </c>
      <c r="L1357" s="13" t="str">
        <f>IF(Table2[[#This Row],[M3A]]="","",SUM(Table2[[#This Row],[M3A]]-Table2[[#This Row],[M3B_h]]))</f>
        <v/>
      </c>
      <c r="N1357" s="13" t="str">
        <f>IF(Table2[[#This Row],[M4A]]="","",SUM(Table2[[#This Row],[M4A]]-Table2[[#This Row],[M4B_h]]))</f>
        <v/>
      </c>
      <c r="O1357" s="15"/>
      <c r="P1357" s="15" t="str">
        <f>IF(Table2[[#This Row],[M5A]]="","",SUM(Table2[[#This Row],[M5A]]-Table2[[#This Row],[M5B_h]]))</f>
        <v/>
      </c>
      <c r="Q1357" s="15">
        <f>SUM(Table2[[#This Row],[AWAL]],Table2[[#This Row],[M1B]])</f>
        <v>7</v>
      </c>
      <c r="R1357" s="15">
        <f>SUM(Table2[[#This Row],[M2B]],Table2[[#This Row],[M2B_h]])</f>
        <v>7</v>
      </c>
      <c r="S1357" s="15">
        <f>SUM(Table2[[#This Row],[M3B]],Table2[[#This Row],[M3B_h]])</f>
        <v>7</v>
      </c>
      <c r="T1357" s="15">
        <f>SUM(Table2[[#This Row],[M4B]],Table2[[#This Row],[M4B_h]])</f>
        <v>7</v>
      </c>
    </row>
    <row r="1358" spans="1:20">
      <c r="A1358" s="12">
        <f>IF(Table2[[#This Row],[TT]]&lt;1,"",COUNT($A$2:$A1357)+1)</f>
        <v>1073</v>
      </c>
      <c r="B1358" s="12" t="str">
        <f>LOWER(SUBSTITUTE(SUBSTITUTE(SUBSTITUTE(SUBSTITUTE(SUBSTITUTE(SUBSTITUTE(SUBSTITUTE(SUBSTITUTE(Table2[[#This Row],[NAMA BARANG]]," ",""),"""",""),"-",""),"/",""),"(",""),")",""),"&amp;",""),",",""))</f>
        <v>kertaskadoholo3dimensian</v>
      </c>
      <c r="C1358" s="18" t="s">
        <v>1250</v>
      </c>
      <c r="D1358" s="19">
        <v>4</v>
      </c>
      <c r="E1358" s="19" t="s">
        <v>1244</v>
      </c>
      <c r="F1358" s="80">
        <f>IF(Table2[[#This Row],[M5B]]="",Table2[[#This Row],[M5B_h]],SUM(Table2[[#This Row],[M5B_h]],Table2[[#This Row],[M5B]]))</f>
        <v>4</v>
      </c>
      <c r="H1358" s="13" t="str">
        <f>IF(Table2[[#This Row],[M1A]]="","",Table2[[#This Row],[M1A]]-Table2[[#This Row],[AWAL]])</f>
        <v/>
      </c>
      <c r="J1358" s="13" t="str">
        <f>IF(Table2[[#This Row],[M2A]]="","",SUM(Table2[[#This Row],[M2A]]-Table2[[#This Row],[M2B_h]]))</f>
        <v/>
      </c>
      <c r="L1358" s="13" t="str">
        <f>IF(Table2[[#This Row],[M3A]]="","",SUM(Table2[[#This Row],[M3A]]-Table2[[#This Row],[M3B_h]]))</f>
        <v/>
      </c>
      <c r="N1358" s="13" t="str">
        <f>IF(Table2[[#This Row],[M4A]]="","",SUM(Table2[[#This Row],[M4A]]-Table2[[#This Row],[M4B_h]]))</f>
        <v/>
      </c>
      <c r="O1358" s="15"/>
      <c r="P1358" s="15" t="str">
        <f>IF(Table2[[#This Row],[M5A]]="","",SUM(Table2[[#This Row],[M5A]]-Table2[[#This Row],[M5B_h]]))</f>
        <v/>
      </c>
      <c r="Q1358" s="15">
        <f>SUM(Table2[[#This Row],[AWAL]],Table2[[#This Row],[M1B]])</f>
        <v>4</v>
      </c>
      <c r="R1358" s="15">
        <f>SUM(Table2[[#This Row],[M2B]],Table2[[#This Row],[M2B_h]])</f>
        <v>4</v>
      </c>
      <c r="S1358" s="15">
        <f>SUM(Table2[[#This Row],[M3B]],Table2[[#This Row],[M3B_h]])</f>
        <v>4</v>
      </c>
      <c r="T1358" s="15">
        <f>SUM(Table2[[#This Row],[M4B]],Table2[[#This Row],[M4B_h]])</f>
        <v>4</v>
      </c>
    </row>
    <row r="1359" spans="1:20">
      <c r="A1359" s="12">
        <f>IF(Table2[[#This Row],[TT]]&lt;1,"",COUNT($A$2:$A1358)+1)</f>
        <v>1074</v>
      </c>
      <c r="B1359" s="12" t="str">
        <f>LOWER(SUBSTITUTE(SUBSTITUTE(SUBSTITUTE(SUBSTITUTE(SUBSTITUTE(SUBSTITUTE(SUBSTITUTE(SUBSTITUTE(Table2[[#This Row],[NAMA BARANG]]," ",""),"""",""),"-",""),"/",""),"(",""),")",""),"&amp;",""),",",""))</f>
        <v>kertaskadoholomotif50x70</v>
      </c>
      <c r="C1359" s="18" t="s">
        <v>1251</v>
      </c>
      <c r="D1359" s="19">
        <v>55</v>
      </c>
      <c r="E1359" s="19" t="s">
        <v>1244</v>
      </c>
      <c r="F1359" s="80">
        <f>IF(Table2[[#This Row],[M5B]]="",Table2[[#This Row],[M5B_h]],SUM(Table2[[#This Row],[M5B_h]],Table2[[#This Row],[M5B]]))</f>
        <v>55</v>
      </c>
      <c r="H1359" s="13" t="str">
        <f>IF(Table2[[#This Row],[M1A]]="","",Table2[[#This Row],[M1A]]-Table2[[#This Row],[AWAL]])</f>
        <v/>
      </c>
      <c r="J1359" s="13" t="str">
        <f>IF(Table2[[#This Row],[M2A]]="","",SUM(Table2[[#This Row],[M2A]]-Table2[[#This Row],[M2B_h]]))</f>
        <v/>
      </c>
      <c r="L1359" s="13" t="str">
        <f>IF(Table2[[#This Row],[M3A]]="","",SUM(Table2[[#This Row],[M3A]]-Table2[[#This Row],[M3B_h]]))</f>
        <v/>
      </c>
      <c r="N1359" s="13" t="str">
        <f>IF(Table2[[#This Row],[M4A]]="","",SUM(Table2[[#This Row],[M4A]]-Table2[[#This Row],[M4B_h]]))</f>
        <v/>
      </c>
      <c r="O1359" s="15"/>
      <c r="P1359" s="15" t="str">
        <f>IF(Table2[[#This Row],[M5A]]="","",SUM(Table2[[#This Row],[M5A]]-Table2[[#This Row],[M5B_h]]))</f>
        <v/>
      </c>
      <c r="Q1359" s="15">
        <f>SUM(Table2[[#This Row],[AWAL]],Table2[[#This Row],[M1B]])</f>
        <v>55</v>
      </c>
      <c r="R1359" s="15">
        <f>SUM(Table2[[#This Row],[M2B]],Table2[[#This Row],[M2B_h]])</f>
        <v>55</v>
      </c>
      <c r="S1359" s="15">
        <f>SUM(Table2[[#This Row],[M3B]],Table2[[#This Row],[M3B_h]])</f>
        <v>55</v>
      </c>
      <c r="T1359" s="15">
        <f>SUM(Table2[[#This Row],[M4B]],Table2[[#This Row],[M4B_h]])</f>
        <v>55</v>
      </c>
    </row>
    <row r="1360" spans="1:20">
      <c r="A1360" s="12">
        <f>IF(Table2[[#This Row],[TT]]&lt;1,"",COUNT($A$2:$A1359)+1)</f>
        <v>1075</v>
      </c>
      <c r="B1360" s="12" t="str">
        <f>LOWER(SUBSTITUTE(SUBSTITUTE(SUBSTITUTE(SUBSTITUTE(SUBSTITUTE(SUBSTITUTE(SUBSTITUTE(SUBSTITUTE(Table2[[#This Row],[NAMA BARANG]]," ",""),"""",""),"-",""),"/",""),"(",""),")",""),"&amp;",""),",",""))</f>
        <v>kertaskadoholomotifpolosphs</v>
      </c>
      <c r="C1360" s="18" t="s">
        <v>1252</v>
      </c>
      <c r="D1360" s="19">
        <v>15</v>
      </c>
      <c r="E1360" s="19" t="s">
        <v>1244</v>
      </c>
      <c r="F1360" s="80">
        <f>IF(Table2[[#This Row],[M5B]]="",Table2[[#This Row],[M5B_h]],SUM(Table2[[#This Row],[M5B_h]],Table2[[#This Row],[M5B]]))</f>
        <v>15</v>
      </c>
      <c r="H1360" s="13" t="str">
        <f>IF(Table2[[#This Row],[M1A]]="","",Table2[[#This Row],[M1A]]-Table2[[#This Row],[AWAL]])</f>
        <v/>
      </c>
      <c r="J1360" s="13" t="str">
        <f>IF(Table2[[#This Row],[M2A]]="","",SUM(Table2[[#This Row],[M2A]]-Table2[[#This Row],[M2B_h]]))</f>
        <v/>
      </c>
      <c r="L1360" s="13" t="str">
        <f>IF(Table2[[#This Row],[M3A]]="","",SUM(Table2[[#This Row],[M3A]]-Table2[[#This Row],[M3B_h]]))</f>
        <v/>
      </c>
      <c r="N1360" s="13" t="str">
        <f>IF(Table2[[#This Row],[M4A]]="","",SUM(Table2[[#This Row],[M4A]]-Table2[[#This Row],[M4B_h]]))</f>
        <v/>
      </c>
      <c r="O1360" s="15"/>
      <c r="P1360" s="15" t="str">
        <f>IF(Table2[[#This Row],[M5A]]="","",SUM(Table2[[#This Row],[M5A]]-Table2[[#This Row],[M5B_h]]))</f>
        <v/>
      </c>
      <c r="Q1360" s="15">
        <f>SUM(Table2[[#This Row],[AWAL]],Table2[[#This Row],[M1B]])</f>
        <v>15</v>
      </c>
      <c r="R1360" s="15">
        <f>SUM(Table2[[#This Row],[M2B]],Table2[[#This Row],[M2B_h]])</f>
        <v>15</v>
      </c>
      <c r="S1360" s="15">
        <f>SUM(Table2[[#This Row],[M3B]],Table2[[#This Row],[M3B_h]])</f>
        <v>15</v>
      </c>
      <c r="T1360" s="15">
        <f>SUM(Table2[[#This Row],[M4B]],Table2[[#This Row],[M4B_h]])</f>
        <v>15</v>
      </c>
    </row>
    <row r="1361" spans="1:20">
      <c r="A1361" s="12">
        <f>IF(Table2[[#This Row],[TT]]&lt;1,"",COUNT($A$2:$A1360)+1)</f>
        <v>1076</v>
      </c>
      <c r="B1361" s="12" t="str">
        <f>LOWER(SUBSTITUTE(SUBSTITUTE(SUBSTITUTE(SUBSTITUTE(SUBSTITUTE(SUBSTITUTE(SUBSTITUTE(SUBSTITUTE(Table2[[#This Row],[NAMA BARANG]]," ",""),"""",""),"-",""),"/",""),"(",""),")",""),"&amp;",""),",",""))</f>
        <v>kertaskadohvs</v>
      </c>
      <c r="C1361" s="18" t="s">
        <v>1253</v>
      </c>
      <c r="D1361" s="19">
        <v>1</v>
      </c>
      <c r="E1361" s="19" t="s">
        <v>1254</v>
      </c>
      <c r="F1361" s="80">
        <f>IF(Table2[[#This Row],[M5B]]="",Table2[[#This Row],[M5B_h]],SUM(Table2[[#This Row],[M5B_h]],Table2[[#This Row],[M5B]]))</f>
        <v>1</v>
      </c>
      <c r="H1361" s="13" t="str">
        <f>IF(Table2[[#This Row],[M1A]]="","",Table2[[#This Row],[M1A]]-Table2[[#This Row],[AWAL]])</f>
        <v/>
      </c>
      <c r="J1361" s="13" t="str">
        <f>IF(Table2[[#This Row],[M2A]]="","",SUM(Table2[[#This Row],[M2A]]-Table2[[#This Row],[M2B_h]]))</f>
        <v/>
      </c>
      <c r="L1361" s="13" t="str">
        <f>IF(Table2[[#This Row],[M3A]]="","",SUM(Table2[[#This Row],[M3A]]-Table2[[#This Row],[M3B_h]]))</f>
        <v/>
      </c>
      <c r="N1361" s="13" t="str">
        <f>IF(Table2[[#This Row],[M4A]]="","",SUM(Table2[[#This Row],[M4A]]-Table2[[#This Row],[M4B_h]]))</f>
        <v/>
      </c>
      <c r="O1361" s="15"/>
      <c r="P1361" s="15" t="str">
        <f>IF(Table2[[#This Row],[M5A]]="","",SUM(Table2[[#This Row],[M5A]]-Table2[[#This Row],[M5B_h]]))</f>
        <v/>
      </c>
      <c r="Q1361" s="15">
        <f>SUM(Table2[[#This Row],[AWAL]],Table2[[#This Row],[M1B]])</f>
        <v>1</v>
      </c>
      <c r="R1361" s="15">
        <f>SUM(Table2[[#This Row],[M2B]],Table2[[#This Row],[M2B_h]])</f>
        <v>1</v>
      </c>
      <c r="S1361" s="15">
        <f>SUM(Table2[[#This Row],[M3B]],Table2[[#This Row],[M3B_h]])</f>
        <v>1</v>
      </c>
      <c r="T1361" s="15">
        <f>SUM(Table2[[#This Row],[M4B]],Table2[[#This Row],[M4B_h]])</f>
        <v>1</v>
      </c>
    </row>
    <row r="1362" spans="1:20">
      <c r="A1362" s="12">
        <f>IF(Table2[[#This Row],[TT]]&lt;1,"",COUNT($A$2:$A1361)+1)</f>
        <v>1077</v>
      </c>
      <c r="B1362" s="12" t="str">
        <f>LOWER(SUBSTITUTE(SUBSTITUTE(SUBSTITUTE(SUBSTITUTE(SUBSTITUTE(SUBSTITUTE(SUBSTITUTE(SUBSTITUTE(Table2[[#This Row],[NAMA BARANG]]," ",""),"""",""),"-",""),"/",""),"(",""),")",""),"&amp;",""),",",""))</f>
        <v>kertaskadoimportgdnatal3cmpr8</v>
      </c>
      <c r="C1362" s="25" t="s">
        <v>1255</v>
      </c>
      <c r="D1362" s="26">
        <v>11</v>
      </c>
      <c r="E1362" s="26" t="s">
        <v>1256</v>
      </c>
      <c r="F1362" s="80">
        <f>IF(Table2[[#This Row],[M5B]]="",Table2[[#This Row],[M5B_h]],SUM(Table2[[#This Row],[M5B_h]],Table2[[#This Row],[M5B]]))</f>
        <v>11</v>
      </c>
      <c r="H1362" s="13" t="str">
        <f>IF(Table2[[#This Row],[M1A]]="","",Table2[[#This Row],[M1A]]-Table2[[#This Row],[AWAL]])</f>
        <v/>
      </c>
      <c r="J1362" s="13" t="str">
        <f>IF(Table2[[#This Row],[M2A]]="","",SUM(Table2[[#This Row],[M2A]]-Table2[[#This Row],[M2B_h]]))</f>
        <v/>
      </c>
      <c r="L1362" s="13" t="str">
        <f>IF(Table2[[#This Row],[M3A]]="","",SUM(Table2[[#This Row],[M3A]]-Table2[[#This Row],[M3B_h]]))</f>
        <v/>
      </c>
      <c r="N1362" s="13" t="str">
        <f>IF(Table2[[#This Row],[M4A]]="","",SUM(Table2[[#This Row],[M4A]]-Table2[[#This Row],[M4B_h]]))</f>
        <v/>
      </c>
      <c r="O1362" s="15"/>
      <c r="P1362" s="15" t="str">
        <f>IF(Table2[[#This Row],[M5A]]="","",SUM(Table2[[#This Row],[M5A]]-Table2[[#This Row],[M5B_h]]))</f>
        <v/>
      </c>
      <c r="Q1362" s="15">
        <f>SUM(Table2[[#This Row],[AWAL]],Table2[[#This Row],[M1B]])</f>
        <v>11</v>
      </c>
      <c r="R1362" s="15">
        <f>SUM(Table2[[#This Row],[M2B]],Table2[[#This Row],[M2B_h]])</f>
        <v>11</v>
      </c>
      <c r="S1362" s="15">
        <f>SUM(Table2[[#This Row],[M3B]],Table2[[#This Row],[M3B_h]])</f>
        <v>11</v>
      </c>
      <c r="T1362" s="15">
        <f>SUM(Table2[[#This Row],[M4B]],Table2[[#This Row],[M4B_h]])</f>
        <v>11</v>
      </c>
    </row>
    <row r="1363" spans="1:20">
      <c r="A1363" s="96">
        <f>IF(Table2[[#This Row],[TT]]&lt;1,"",COUNT($A$2:$A1362)+1)</f>
        <v>1078</v>
      </c>
      <c r="B1363" s="96" t="str">
        <f>LOWER(SUBSTITUTE(SUBSTITUTE(SUBSTITUTE(SUBSTITUTE(SUBSTITUTE(SUBSTITUTE(SUBSTITUTE(SUBSTITUTE(Table2[[#This Row],[NAMA BARANG]]," ",""),"""",""),"-",""),"/",""),"(",""),")",""),"&amp;",""),",",""))</f>
        <v>kertaskrepkoalamp</v>
      </c>
      <c r="C1363" s="97" t="s">
        <v>4169</v>
      </c>
      <c r="D1363" s="98"/>
      <c r="E1363" s="99">
        <v>270</v>
      </c>
      <c r="F1363" s="100">
        <f>IF(Table2[[#This Row],[M5B]]="",Table2[[#This Row],[M5B_h]],SUM(Table2[[#This Row],[M5B_h]],Table2[[#This Row],[M5B]]))</f>
        <v>1</v>
      </c>
      <c r="G1363" s="101">
        <v>1</v>
      </c>
      <c r="H1363" s="102">
        <f>IF(Table2[[#This Row],[M1A]]="","",Table2[[#This Row],[M1A]]-Table2[[#This Row],[AWAL]])</f>
        <v>1</v>
      </c>
      <c r="I1363" s="101"/>
      <c r="J1363" s="102" t="str">
        <f>IF(Table2[[#This Row],[M2A]]="","",SUM(Table2[[#This Row],[M2A]]-Table2[[#This Row],[M2B_h]]))</f>
        <v/>
      </c>
      <c r="K1363" s="101"/>
      <c r="L1363" s="102" t="str">
        <f>IF(Table2[[#This Row],[M3A]]="","",SUM(Table2[[#This Row],[M3A]]-Table2[[#This Row],[M3B_h]]))</f>
        <v/>
      </c>
      <c r="M1363" s="101"/>
      <c r="N1363" s="102" t="str">
        <f>IF(Table2[[#This Row],[M4A]]="","",SUM(Table2[[#This Row],[M4A]]-Table2[[#This Row],[M4B_h]]))</f>
        <v/>
      </c>
      <c r="O1363" s="102"/>
      <c r="P1363" s="102" t="str">
        <f>IF(Table2[[#This Row],[M5A]]="","",SUM(Table2[[#This Row],[M5A]]-Table2[[#This Row],[M5B_h]]))</f>
        <v/>
      </c>
      <c r="Q1363" s="102">
        <f>SUM(Table2[[#This Row],[AWAL]],Table2[[#This Row],[M1B]])</f>
        <v>1</v>
      </c>
      <c r="R1363" s="102">
        <f>SUM(Table2[[#This Row],[M2B]],Table2[[#This Row],[M2B_h]])</f>
        <v>1</v>
      </c>
      <c r="S1363" s="102">
        <f>SUM(Table2[[#This Row],[M3B]],Table2[[#This Row],[M3B_h]])</f>
        <v>1</v>
      </c>
      <c r="T1363" s="102">
        <f>SUM(Table2[[#This Row],[M4B]],Table2[[#This Row],[M4B_h]])</f>
        <v>1</v>
      </c>
    </row>
    <row r="1364" spans="1:20">
      <c r="A1364" s="12" t="str">
        <f>IF(Table2[[#This Row],[TT]]&lt;1,"",COUNT($A$2:$A1363)+1)</f>
        <v/>
      </c>
      <c r="B1364" s="12" t="str">
        <f>LOWER(SUBSTITUTE(SUBSTITUTE(SUBSTITUTE(SUBSTITUTE(SUBSTITUTE(SUBSTITUTE(SUBSTITUTE(SUBSTITUTE(Table2[[#This Row],[NAMA BARANG]]," ",""),"""",""),"-",""),"/",""),"(",""),")",""),"&amp;",""),",",""))</f>
        <v>kertaskrepmp</v>
      </c>
      <c r="C1364" s="18" t="s">
        <v>1257</v>
      </c>
      <c r="D1364" s="19"/>
      <c r="E1364" s="19">
        <v>240</v>
      </c>
      <c r="F1364" s="80">
        <f>IF(Table2[[#This Row],[M5B]]="",Table2[[#This Row],[M5B_h]],SUM(Table2[[#This Row],[M5B_h]],Table2[[#This Row],[M5B]]))</f>
        <v>0</v>
      </c>
      <c r="H1364" s="13" t="str">
        <f>IF(Table2[[#This Row],[M1A]]="","",Table2[[#This Row],[M1A]]-Table2[[#This Row],[AWAL]])</f>
        <v/>
      </c>
      <c r="J1364" s="13" t="str">
        <f>IF(Table2[[#This Row],[M2A]]="","",SUM(Table2[[#This Row],[M2A]]-Table2[[#This Row],[M2B_h]]))</f>
        <v/>
      </c>
      <c r="L1364" s="13" t="str">
        <f>IF(Table2[[#This Row],[M3A]]="","",SUM(Table2[[#This Row],[M3A]]-Table2[[#This Row],[M3B_h]]))</f>
        <v/>
      </c>
      <c r="N1364" s="13" t="str">
        <f>IF(Table2[[#This Row],[M4A]]="","",SUM(Table2[[#This Row],[M4A]]-Table2[[#This Row],[M4B_h]]))</f>
        <v/>
      </c>
      <c r="O1364" s="15"/>
      <c r="P1364" s="15" t="str">
        <f>IF(Table2[[#This Row],[M5A]]="","",SUM(Table2[[#This Row],[M5A]]-Table2[[#This Row],[M5B_h]]))</f>
        <v/>
      </c>
      <c r="Q1364" s="15">
        <f>SUM(Table2[[#This Row],[AWAL]],Table2[[#This Row],[M1B]])</f>
        <v>0</v>
      </c>
      <c r="R1364" s="15">
        <f>SUM(Table2[[#This Row],[M2B]],Table2[[#This Row],[M2B_h]])</f>
        <v>0</v>
      </c>
      <c r="S1364" s="15">
        <f>SUM(Table2[[#This Row],[M3B]],Table2[[#This Row],[M3B_h]])</f>
        <v>0</v>
      </c>
      <c r="T1364" s="15">
        <f>SUM(Table2[[#This Row],[M4B]],Table2[[#This Row],[M4B_h]])</f>
        <v>0</v>
      </c>
    </row>
    <row r="1365" spans="1:20">
      <c r="A1365" s="12" t="str">
        <f>IF(Table2[[#This Row],[TT]]&lt;1,"",COUNT($A$2:$A1364)+1)</f>
        <v/>
      </c>
      <c r="B1365" s="12" t="str">
        <f>LOWER(SUBSTITUTE(SUBSTITUTE(SUBSTITUTE(SUBSTITUTE(SUBSTITUTE(SUBSTITUTE(SUBSTITUTE(SUBSTITUTE(Table2[[#This Row],[NAMA BARANG]]," ",""),"""",""),"-",""),"/",""),"(",""),")",""),"&amp;",""),",",""))</f>
        <v>kertaskrepmixkoala</v>
      </c>
      <c r="C1365" s="18" t="s">
        <v>1258</v>
      </c>
      <c r="D1365" s="19"/>
      <c r="E1365" s="19">
        <v>270</v>
      </c>
      <c r="F1365" s="80">
        <f>IF(Table2[[#This Row],[M5B]]="",Table2[[#This Row],[M5B_h]],SUM(Table2[[#This Row],[M5B_h]],Table2[[#This Row],[M5B]]))</f>
        <v>0</v>
      </c>
      <c r="H1365" s="13" t="str">
        <f>IF(Table2[[#This Row],[M1A]]="","",Table2[[#This Row],[M1A]]-Table2[[#This Row],[AWAL]])</f>
        <v/>
      </c>
      <c r="J1365" s="13" t="str">
        <f>IF(Table2[[#This Row],[M2A]]="","",SUM(Table2[[#This Row],[M2A]]-Table2[[#This Row],[M2B_h]]))</f>
        <v/>
      </c>
      <c r="L1365" s="13" t="str">
        <f>IF(Table2[[#This Row],[M3A]]="","",SUM(Table2[[#This Row],[M3A]]-Table2[[#This Row],[M3B_h]]))</f>
        <v/>
      </c>
      <c r="N1365" s="13" t="str">
        <f>IF(Table2[[#This Row],[M4A]]="","",SUM(Table2[[#This Row],[M4A]]-Table2[[#This Row],[M4B_h]]))</f>
        <v/>
      </c>
      <c r="O1365" s="15"/>
      <c r="P1365" s="15" t="str">
        <f>IF(Table2[[#This Row],[M5A]]="","",SUM(Table2[[#This Row],[M5A]]-Table2[[#This Row],[M5B_h]]))</f>
        <v/>
      </c>
      <c r="Q1365" s="15">
        <f>SUM(Table2[[#This Row],[AWAL]],Table2[[#This Row],[M1B]])</f>
        <v>0</v>
      </c>
      <c r="R1365" s="15">
        <f>SUM(Table2[[#This Row],[M2B]],Table2[[#This Row],[M2B_h]])</f>
        <v>0</v>
      </c>
      <c r="S1365" s="15">
        <f>SUM(Table2[[#This Row],[M3B]],Table2[[#This Row],[M3B_h]])</f>
        <v>0</v>
      </c>
      <c r="T1365" s="15">
        <f>SUM(Table2[[#This Row],[M4B]],Table2[[#This Row],[M4B_h]])</f>
        <v>0</v>
      </c>
    </row>
    <row r="1366" spans="1:20">
      <c r="A1366" s="103">
        <f>IF(Table2[[#This Row],[TT]]&lt;1,"",COUNT($A$2:$A1365)+1)</f>
        <v>1079</v>
      </c>
      <c r="B1366" s="96" t="str">
        <f>LOWER(SUBSTITUTE(SUBSTITUTE(SUBSTITUTE(SUBSTITUTE(SUBSTITUTE(SUBSTITUTE(SUBSTITUTE(SUBSTITUTE(Table2[[#This Row],[NAMA BARANG]]," ",""),"""",""),"-",""),"/",""),"(",""),")",""),"&amp;",""),",",""))</f>
        <v>kertaslipatfluorescent16x16</v>
      </c>
      <c r="C1366" s="97" t="s">
        <v>4314</v>
      </c>
      <c r="D1366" s="98"/>
      <c r="E1366" s="99">
        <v>750</v>
      </c>
      <c r="F1366" s="100">
        <f>IF(Table2[[#This Row],[M5B]]="",Table2[[#This Row],[M5B_h]],SUM(Table2[[#This Row],[M5B_h]],Table2[[#This Row],[M5B]]))</f>
        <v>1</v>
      </c>
      <c r="G1366" s="101"/>
      <c r="H1366" s="102" t="str">
        <f>IF(Table2[[#This Row],[M1A]]="","",Table2[[#This Row],[M1A]]-Table2[[#This Row],[AWAL]])</f>
        <v/>
      </c>
      <c r="I1366" s="101"/>
      <c r="J1366" s="102" t="str">
        <f>IF(Table2[[#This Row],[M2A]]="","",SUM(Table2[[#This Row],[M2A]]-Table2[[#This Row],[M2B_h]]))</f>
        <v/>
      </c>
      <c r="K1366" s="101"/>
      <c r="L1366" s="102" t="str">
        <f>IF(Table2[[#This Row],[M3A]]="","",SUM(Table2[[#This Row],[M3A]]-Table2[[#This Row],[M3B_h]]))</f>
        <v/>
      </c>
      <c r="M1366" s="101">
        <v>1</v>
      </c>
      <c r="N1366" s="102">
        <f>IF(Table2[[#This Row],[M4A]]="","",SUM(Table2[[#This Row],[M4A]]-Table2[[#This Row],[M4B_h]]))</f>
        <v>1</v>
      </c>
      <c r="O1366" s="102"/>
      <c r="P1366" s="102" t="str">
        <f>IF(Table2[[#This Row],[M5A]]="","",SUM(Table2[[#This Row],[M5A]]-Table2[[#This Row],[M5B_h]]))</f>
        <v/>
      </c>
      <c r="Q1366" s="102">
        <f>SUM(Table2[[#This Row],[AWAL]],Table2[[#This Row],[M1B]])</f>
        <v>0</v>
      </c>
      <c r="R1366" s="102">
        <f>SUM(Table2[[#This Row],[M2B]],Table2[[#This Row],[M2B_h]])</f>
        <v>0</v>
      </c>
      <c r="S1366" s="102">
        <f>SUM(Table2[[#This Row],[M3B]],Table2[[#This Row],[M3B_h]])</f>
        <v>0</v>
      </c>
      <c r="T1366" s="102">
        <f>SUM(Table2[[#This Row],[M4B]],Table2[[#This Row],[M4B_h]])</f>
        <v>1</v>
      </c>
    </row>
    <row r="1367" spans="1:20">
      <c r="A1367" s="103">
        <f>IF(Table2[[#This Row],[TT]]&lt;1,"",COUNT($A$2:$A1366)+1)</f>
        <v>1080</v>
      </c>
      <c r="B1367" s="96" t="str">
        <f>LOWER(SUBSTITUTE(SUBSTITUTE(SUBSTITUTE(SUBSTITUTE(SUBSTITUTE(SUBSTITUTE(SUBSTITUTE(SUBSTITUTE(Table2[[#This Row],[NAMA BARANG]]," ",""),"""",""),"-",""),"/",""),"(",""),")",""),"&amp;",""),",",""))</f>
        <v>kertaslipatfluorescent20x20</v>
      </c>
      <c r="C1367" s="97" t="s">
        <v>4315</v>
      </c>
      <c r="D1367" s="98"/>
      <c r="E1367" s="99">
        <v>580</v>
      </c>
      <c r="F1367" s="100">
        <f>IF(Table2[[#This Row],[M5B]]="",Table2[[#This Row],[M5B_h]],SUM(Table2[[#This Row],[M5B_h]],Table2[[#This Row],[M5B]]))</f>
        <v>1</v>
      </c>
      <c r="G1367" s="101"/>
      <c r="H1367" s="102" t="str">
        <f>IF(Table2[[#This Row],[M1A]]="","",Table2[[#This Row],[M1A]]-Table2[[#This Row],[AWAL]])</f>
        <v/>
      </c>
      <c r="I1367" s="101"/>
      <c r="J1367" s="102" t="str">
        <f>IF(Table2[[#This Row],[M2A]]="","",SUM(Table2[[#This Row],[M2A]]-Table2[[#This Row],[M2B_h]]))</f>
        <v/>
      </c>
      <c r="K1367" s="101"/>
      <c r="L1367" s="102" t="str">
        <f>IF(Table2[[#This Row],[M3A]]="","",SUM(Table2[[#This Row],[M3A]]-Table2[[#This Row],[M3B_h]]))</f>
        <v/>
      </c>
      <c r="M1367" s="101">
        <v>1</v>
      </c>
      <c r="N1367" s="102">
        <f>IF(Table2[[#This Row],[M4A]]="","",SUM(Table2[[#This Row],[M4A]]-Table2[[#This Row],[M4B_h]]))</f>
        <v>1</v>
      </c>
      <c r="O1367" s="102"/>
      <c r="P1367" s="102" t="str">
        <f>IF(Table2[[#This Row],[M5A]]="","",SUM(Table2[[#This Row],[M5A]]-Table2[[#This Row],[M5B_h]]))</f>
        <v/>
      </c>
      <c r="Q1367" s="102">
        <f>SUM(Table2[[#This Row],[AWAL]],Table2[[#This Row],[M1B]])</f>
        <v>0</v>
      </c>
      <c r="R1367" s="102">
        <f>SUM(Table2[[#This Row],[M2B]],Table2[[#This Row],[M2B_h]])</f>
        <v>0</v>
      </c>
      <c r="S1367" s="102">
        <f>SUM(Table2[[#This Row],[M3B]],Table2[[#This Row],[M3B_h]])</f>
        <v>0</v>
      </c>
      <c r="T1367" s="102">
        <f>SUM(Table2[[#This Row],[M4B]],Table2[[#This Row],[M4B_h]])</f>
        <v>1</v>
      </c>
    </row>
    <row r="1368" spans="1:20">
      <c r="A1368" s="12">
        <f>IF(Table2[[#This Row],[TT]]&lt;1,"",COUNT($A$2:$A1367)+1)</f>
        <v>1081</v>
      </c>
      <c r="B1368" s="12" t="str">
        <f>LOWER(SUBSTITUTE(SUBSTITUTE(SUBSTITUTE(SUBSTITUTE(SUBSTITUTE(SUBSTITUTE(SUBSTITUTE(SUBSTITUTE(Table2[[#This Row],[NAMA BARANG]]," ",""),"""",""),"-",""),"/",""),"(",""),")",""),"&amp;",""),",",""))</f>
        <v>kertaslipatorigami16x167307koreaprincesswtpsnowwhite</v>
      </c>
      <c r="C1368" s="18" t="s">
        <v>1259</v>
      </c>
      <c r="D1368" s="19">
        <v>4</v>
      </c>
      <c r="E1368" s="19" t="s">
        <v>444</v>
      </c>
      <c r="F1368" s="80">
        <f>IF(Table2[[#This Row],[M5B]]="",Table2[[#This Row],[M5B_h]],SUM(Table2[[#This Row],[M5B_h]],Table2[[#This Row],[M5B]]))</f>
        <v>4</v>
      </c>
      <c r="H1368" s="13" t="str">
        <f>IF(Table2[[#This Row],[M1A]]="","",Table2[[#This Row],[M1A]]-Table2[[#This Row],[AWAL]])</f>
        <v/>
      </c>
      <c r="J1368" s="13" t="str">
        <f>IF(Table2[[#This Row],[M2A]]="","",SUM(Table2[[#This Row],[M2A]]-Table2[[#This Row],[M2B_h]]))</f>
        <v/>
      </c>
      <c r="L1368" s="13" t="str">
        <f>IF(Table2[[#This Row],[M3A]]="","",SUM(Table2[[#This Row],[M3A]]-Table2[[#This Row],[M3B_h]]))</f>
        <v/>
      </c>
      <c r="N1368" s="13" t="str">
        <f>IF(Table2[[#This Row],[M4A]]="","",SUM(Table2[[#This Row],[M4A]]-Table2[[#This Row],[M4B_h]]))</f>
        <v/>
      </c>
      <c r="O1368" s="15"/>
      <c r="P1368" s="15" t="str">
        <f>IF(Table2[[#This Row],[M5A]]="","",SUM(Table2[[#This Row],[M5A]]-Table2[[#This Row],[M5B_h]]))</f>
        <v/>
      </c>
      <c r="Q1368" s="15">
        <f>SUM(Table2[[#This Row],[AWAL]],Table2[[#This Row],[M1B]])</f>
        <v>4</v>
      </c>
      <c r="R1368" s="15">
        <f>SUM(Table2[[#This Row],[M2B]],Table2[[#This Row],[M2B_h]])</f>
        <v>4</v>
      </c>
      <c r="S1368" s="15">
        <f>SUM(Table2[[#This Row],[M3B]],Table2[[#This Row],[M3B_h]])</f>
        <v>4</v>
      </c>
      <c r="T1368" s="15">
        <f>SUM(Table2[[#This Row],[M4B]],Table2[[#This Row],[M4B_h]])</f>
        <v>4</v>
      </c>
    </row>
    <row r="1369" spans="1:20">
      <c r="A1369" s="12">
        <f>IF(Table2[[#This Row],[TT]]&lt;1,"",COUNT($A$2:$A1368)+1)</f>
        <v>1082</v>
      </c>
      <c r="B1369" s="12" t="str">
        <f>LOWER(SUBSTITUTE(SUBSTITUTE(SUBSTITUTE(SUBSTITUTE(SUBSTITUTE(SUBSTITUTE(SUBSTITUTE(SUBSTITUTE(Table2[[#This Row],[NAMA BARANG]]," ",""),"""",""),"-",""),"/",""),"(",""),")",""),"&amp;",""),",",""))</f>
        <v>kertaslipatorigamiz003</v>
      </c>
      <c r="C1369" s="18" t="s">
        <v>1260</v>
      </c>
      <c r="D1369" s="19">
        <v>3</v>
      </c>
      <c r="E1369" s="68" t="s">
        <v>3112</v>
      </c>
      <c r="F1369" s="80">
        <f>IF(Table2[[#This Row],[M5B]]="",Table2[[#This Row],[M5B_h]],SUM(Table2[[#This Row],[M5B_h]],Table2[[#This Row],[M5B]]))</f>
        <v>3</v>
      </c>
      <c r="H1369" s="13" t="str">
        <f>IF(Table2[[#This Row],[M1A]]="","",Table2[[#This Row],[M1A]]-Table2[[#This Row],[AWAL]])</f>
        <v/>
      </c>
      <c r="J1369" s="13" t="str">
        <f>IF(Table2[[#This Row],[M2A]]="","",SUM(Table2[[#This Row],[M2A]]-Table2[[#This Row],[M2B_h]]))</f>
        <v/>
      </c>
      <c r="L1369" s="13" t="str">
        <f>IF(Table2[[#This Row],[M3A]]="","",SUM(Table2[[#This Row],[M3A]]-Table2[[#This Row],[M3B_h]]))</f>
        <v/>
      </c>
      <c r="N1369" s="13" t="str">
        <f>IF(Table2[[#This Row],[M4A]]="","",SUM(Table2[[#This Row],[M4A]]-Table2[[#This Row],[M4B_h]]))</f>
        <v/>
      </c>
      <c r="O1369" s="15"/>
      <c r="P1369" s="15" t="str">
        <f>IF(Table2[[#This Row],[M5A]]="","",SUM(Table2[[#This Row],[M5A]]-Table2[[#This Row],[M5B_h]]))</f>
        <v/>
      </c>
      <c r="Q1369" s="15">
        <f>SUM(Table2[[#This Row],[AWAL]],Table2[[#This Row],[M1B]])</f>
        <v>3</v>
      </c>
      <c r="R1369" s="15">
        <f>SUM(Table2[[#This Row],[M2B]],Table2[[#This Row],[M2B_h]])</f>
        <v>3</v>
      </c>
      <c r="S1369" s="15">
        <f>SUM(Table2[[#This Row],[M3B]],Table2[[#This Row],[M3B_h]])</f>
        <v>3</v>
      </c>
      <c r="T1369" s="15">
        <f>SUM(Table2[[#This Row],[M4B]],Table2[[#This Row],[M4B_h]])</f>
        <v>3</v>
      </c>
    </row>
    <row r="1370" spans="1:20">
      <c r="A1370" s="12">
        <f>IF(Table2[[#This Row],[TT]]&lt;1,"",COUNT($A$2:$A1369)+1)</f>
        <v>1083</v>
      </c>
      <c r="B1370" s="12" t="str">
        <f>LOWER(SUBSTITUTE(SUBSTITUTE(SUBSTITUTE(SUBSTITUTE(SUBSTITUTE(SUBSTITUTE(SUBSTITUTE(SUBSTITUTE(Table2[[#This Row],[NAMA BARANG]]," ",""),"""",""),"-",""),"/",""),"(",""),")",""),"&amp;",""),",",""))</f>
        <v>kertaslipatyasamamotif12dpn</v>
      </c>
      <c r="C1370" s="18" t="s">
        <v>1261</v>
      </c>
      <c r="D1370" s="19">
        <v>1</v>
      </c>
      <c r="E1370" s="19" t="s">
        <v>134</v>
      </c>
      <c r="F1370" s="80">
        <f>IF(Table2[[#This Row],[M5B]]="",Table2[[#This Row],[M5B_h]],SUM(Table2[[#This Row],[M5B_h]],Table2[[#This Row],[M5B]]))</f>
        <v>1</v>
      </c>
      <c r="H1370" s="13" t="str">
        <f>IF(Table2[[#This Row],[M1A]]="","",Table2[[#This Row],[M1A]]-Table2[[#This Row],[AWAL]])</f>
        <v/>
      </c>
      <c r="J1370" s="13" t="str">
        <f>IF(Table2[[#This Row],[M2A]]="","",SUM(Table2[[#This Row],[M2A]]-Table2[[#This Row],[M2B_h]]))</f>
        <v/>
      </c>
      <c r="L1370" s="13" t="str">
        <f>IF(Table2[[#This Row],[M3A]]="","",SUM(Table2[[#This Row],[M3A]]-Table2[[#This Row],[M3B_h]]))</f>
        <v/>
      </c>
      <c r="N1370" s="13" t="str">
        <f>IF(Table2[[#This Row],[M4A]]="","",SUM(Table2[[#This Row],[M4A]]-Table2[[#This Row],[M4B_h]]))</f>
        <v/>
      </c>
      <c r="O1370" s="15"/>
      <c r="P1370" s="15" t="str">
        <f>IF(Table2[[#This Row],[M5A]]="","",SUM(Table2[[#This Row],[M5A]]-Table2[[#This Row],[M5B_h]]))</f>
        <v/>
      </c>
      <c r="Q1370" s="15">
        <f>SUM(Table2[[#This Row],[AWAL]],Table2[[#This Row],[M1B]])</f>
        <v>1</v>
      </c>
      <c r="R1370" s="15">
        <f>SUM(Table2[[#This Row],[M2B]],Table2[[#This Row],[M2B_h]])</f>
        <v>1</v>
      </c>
      <c r="S1370" s="15">
        <f>SUM(Table2[[#This Row],[M3B]],Table2[[#This Row],[M3B_h]])</f>
        <v>1</v>
      </c>
      <c r="T1370" s="15">
        <f>SUM(Table2[[#This Row],[M4B]],Table2[[#This Row],[M4B_h]])</f>
        <v>1</v>
      </c>
    </row>
    <row r="1371" spans="1:20">
      <c r="A1371" s="12">
        <f>IF(Table2[[#This Row],[TT]]&lt;1,"",COUNT($A$2:$A1370)+1)</f>
        <v>1084</v>
      </c>
      <c r="B1371" s="12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371" s="18" t="s">
        <v>1262</v>
      </c>
      <c r="D1371" s="19">
        <v>1</v>
      </c>
      <c r="E1371" s="19">
        <v>1000</v>
      </c>
      <c r="F1371" s="80">
        <f>IF(Table2[[#This Row],[M5B]]="",Table2[[#This Row],[M5B_h]],SUM(Table2[[#This Row],[M5B_h]],Table2[[#This Row],[M5B]]))</f>
        <v>1</v>
      </c>
      <c r="H1371" s="13" t="str">
        <f>IF(Table2[[#This Row],[M1A]]="","",Table2[[#This Row],[M1A]]-Table2[[#This Row],[AWAL]])</f>
        <v/>
      </c>
      <c r="J1371" s="13" t="str">
        <f>IF(Table2[[#This Row],[M2A]]="","",SUM(Table2[[#This Row],[M2A]]-Table2[[#This Row],[M2B_h]]))</f>
        <v/>
      </c>
      <c r="L1371" s="13" t="str">
        <f>IF(Table2[[#This Row],[M3A]]="","",SUM(Table2[[#This Row],[M3A]]-Table2[[#This Row],[M3B_h]]))</f>
        <v/>
      </c>
      <c r="N1371" s="13" t="str">
        <f>IF(Table2[[#This Row],[M4A]]="","",SUM(Table2[[#This Row],[M4A]]-Table2[[#This Row],[M4B_h]]))</f>
        <v/>
      </c>
      <c r="O1371" s="15"/>
      <c r="P1371" s="15" t="str">
        <f>IF(Table2[[#This Row],[M5A]]="","",SUM(Table2[[#This Row],[M5A]]-Table2[[#This Row],[M5B_h]]))</f>
        <v/>
      </c>
      <c r="Q1371" s="15">
        <f>SUM(Table2[[#This Row],[AWAL]],Table2[[#This Row],[M1B]])</f>
        <v>1</v>
      </c>
      <c r="R1371" s="15">
        <f>SUM(Table2[[#This Row],[M2B]],Table2[[#This Row],[M2B_h]])</f>
        <v>1</v>
      </c>
      <c r="S1371" s="15">
        <f>SUM(Table2[[#This Row],[M3B]],Table2[[#This Row],[M3B_h]])</f>
        <v>1</v>
      </c>
      <c r="T1371" s="15">
        <f>SUM(Table2[[#This Row],[M4B]],Table2[[#This Row],[M4B_h]])</f>
        <v>1</v>
      </c>
    </row>
    <row r="1372" spans="1:20">
      <c r="A1372" s="12">
        <f>IF(Table2[[#This Row],[TT]]&lt;1,"",COUNT($A$2:$A1371)+1)</f>
        <v>1085</v>
      </c>
      <c r="B1372" s="12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372" s="18" t="s">
        <v>1262</v>
      </c>
      <c r="D1372" s="19">
        <v>5</v>
      </c>
      <c r="E1372" s="19">
        <v>1200</v>
      </c>
      <c r="F1372" s="80">
        <f>IF(Table2[[#This Row],[M5B]]="",Table2[[#This Row],[M5B_h]],SUM(Table2[[#This Row],[M5B_h]],Table2[[#This Row],[M5B]]))</f>
        <v>5</v>
      </c>
      <c r="H1372" s="13" t="str">
        <f>IF(Table2[[#This Row],[M1A]]="","",Table2[[#This Row],[M1A]]-Table2[[#This Row],[AWAL]])</f>
        <v/>
      </c>
      <c r="J1372" s="13" t="str">
        <f>IF(Table2[[#This Row],[M2A]]="","",SUM(Table2[[#This Row],[M2A]]-Table2[[#This Row],[M2B_h]]))</f>
        <v/>
      </c>
      <c r="L1372" s="13" t="str">
        <f>IF(Table2[[#This Row],[M3A]]="","",SUM(Table2[[#This Row],[M3A]]-Table2[[#This Row],[M3B_h]]))</f>
        <v/>
      </c>
      <c r="N1372" s="13" t="str">
        <f>IF(Table2[[#This Row],[M4A]]="","",SUM(Table2[[#This Row],[M4A]]-Table2[[#This Row],[M4B_h]]))</f>
        <v/>
      </c>
      <c r="O1372" s="15"/>
      <c r="P1372" s="15" t="str">
        <f>IF(Table2[[#This Row],[M5A]]="","",SUM(Table2[[#This Row],[M5A]]-Table2[[#This Row],[M5B_h]]))</f>
        <v/>
      </c>
      <c r="Q1372" s="15">
        <f>SUM(Table2[[#This Row],[AWAL]],Table2[[#This Row],[M1B]])</f>
        <v>5</v>
      </c>
      <c r="R1372" s="15">
        <f>SUM(Table2[[#This Row],[M2B]],Table2[[#This Row],[M2B_h]])</f>
        <v>5</v>
      </c>
      <c r="S1372" s="15">
        <f>SUM(Table2[[#This Row],[M3B]],Table2[[#This Row],[M3B_h]])</f>
        <v>5</v>
      </c>
      <c r="T1372" s="15">
        <f>SUM(Table2[[#This Row],[M4B]],Table2[[#This Row],[M4B_h]])</f>
        <v>5</v>
      </c>
    </row>
    <row r="1373" spans="1:20">
      <c r="A1373" s="12">
        <f>IF(Table2[[#This Row],[TT]]&lt;1,"",COUNT($A$2:$A1372)+1)</f>
        <v>1086</v>
      </c>
      <c r="B1373" s="12" t="str">
        <f>LOWER(SUBSTITUTE(SUBSTITUTE(SUBSTITUTE(SUBSTITUTE(SUBSTITUTE(SUBSTITUTE(SUBSTITUTE(SUBSTITUTE(Table2[[#This Row],[NAMA BARANG]]," ",""),"""",""),"-",""),"/",""),"(",""),")",""),"&amp;",""),",",""))</f>
        <v>keyringdebozzdbkc003.96pc5</v>
      </c>
      <c r="C1373" s="18" t="s">
        <v>4006</v>
      </c>
      <c r="D1373" s="19">
        <v>5</v>
      </c>
      <c r="E1373" s="19" t="s">
        <v>2702</v>
      </c>
      <c r="F1373" s="80">
        <f>IF(Table2[[#This Row],[M5B]]="",Table2[[#This Row],[M5B_h]],SUM(Table2[[#This Row],[M5B_h]],Table2[[#This Row],[M5B]]))</f>
        <v>5</v>
      </c>
      <c r="H1373" s="13" t="str">
        <f>IF(Table2[[#This Row],[M1A]]="","",Table2[[#This Row],[M1A]]-Table2[[#This Row],[AWAL]])</f>
        <v/>
      </c>
      <c r="J1373" s="13" t="str">
        <f>IF(Table2[[#This Row],[M2A]]="","",SUM(Table2[[#This Row],[M2A]]-Table2[[#This Row],[M2B_h]]))</f>
        <v/>
      </c>
      <c r="L1373" s="13" t="str">
        <f>IF(Table2[[#This Row],[M3A]]="","",SUM(Table2[[#This Row],[M3A]]-Table2[[#This Row],[M3B_h]]))</f>
        <v/>
      </c>
      <c r="N1373" s="13" t="str">
        <f>IF(Table2[[#This Row],[M4A]]="","",SUM(Table2[[#This Row],[M4A]]-Table2[[#This Row],[M4B_h]]))</f>
        <v/>
      </c>
      <c r="O1373" s="15"/>
      <c r="P1373" s="15" t="str">
        <f>IF(Table2[[#This Row],[M5A]]="","",SUM(Table2[[#This Row],[M5A]]-Table2[[#This Row],[M5B_h]]))</f>
        <v/>
      </c>
      <c r="Q1373" s="15">
        <f>SUM(Table2[[#This Row],[AWAL]],Table2[[#This Row],[M1B]])</f>
        <v>5</v>
      </c>
      <c r="R1373" s="15">
        <f>SUM(Table2[[#This Row],[M2B]],Table2[[#This Row],[M2B_h]])</f>
        <v>5</v>
      </c>
      <c r="S1373" s="15">
        <f>SUM(Table2[[#This Row],[M3B]],Table2[[#This Row],[M3B_h]])</f>
        <v>5</v>
      </c>
      <c r="T1373" s="15">
        <f>SUM(Table2[[#This Row],[M4B]],Table2[[#This Row],[M4B_h]])</f>
        <v>5</v>
      </c>
    </row>
    <row r="1374" spans="1:20">
      <c r="A1374" s="12">
        <f>IF(Table2[[#This Row],[TT]]&lt;1,"",COUNT($A$2:$A1373)+1)</f>
        <v>1087</v>
      </c>
      <c r="B1374" s="12" t="str">
        <f>LOWER(SUBSTITUTE(SUBSTITUTE(SUBSTITUTE(SUBSTITUTE(SUBSTITUTE(SUBSTITUTE(SUBSTITUTE(SUBSTITUTE(Table2[[#This Row],[NAMA BARANG]]," ",""),"""",""),"-",""),"/",""),"(",""),")",""),"&amp;",""),",",""))</f>
        <v>kompasdl453gold</v>
      </c>
      <c r="C1374" s="18" t="s">
        <v>1263</v>
      </c>
      <c r="D1374" s="19">
        <v>18</v>
      </c>
      <c r="E1374" s="19" t="s">
        <v>88</v>
      </c>
      <c r="F1374" s="80">
        <f>IF(Table2[[#This Row],[M5B]]="",Table2[[#This Row],[M5B_h]],SUM(Table2[[#This Row],[M5B_h]],Table2[[#This Row],[M5B]]))</f>
        <v>18</v>
      </c>
      <c r="H1374" s="13" t="str">
        <f>IF(Table2[[#This Row],[M1A]]="","",Table2[[#This Row],[M1A]]-Table2[[#This Row],[AWAL]])</f>
        <v/>
      </c>
      <c r="J1374" s="13" t="str">
        <f>IF(Table2[[#This Row],[M2A]]="","",SUM(Table2[[#This Row],[M2A]]-Table2[[#This Row],[M2B_h]]))</f>
        <v/>
      </c>
      <c r="L1374" s="13" t="str">
        <f>IF(Table2[[#This Row],[M3A]]="","",SUM(Table2[[#This Row],[M3A]]-Table2[[#This Row],[M3B_h]]))</f>
        <v/>
      </c>
      <c r="N1374" s="13" t="str">
        <f>IF(Table2[[#This Row],[M4A]]="","",SUM(Table2[[#This Row],[M4A]]-Table2[[#This Row],[M4B_h]]))</f>
        <v/>
      </c>
      <c r="O1374" s="15"/>
      <c r="P1374" s="15" t="str">
        <f>IF(Table2[[#This Row],[M5A]]="","",SUM(Table2[[#This Row],[M5A]]-Table2[[#This Row],[M5B_h]]))</f>
        <v/>
      </c>
      <c r="Q1374" s="15">
        <f>SUM(Table2[[#This Row],[AWAL]],Table2[[#This Row],[M1B]])</f>
        <v>18</v>
      </c>
      <c r="R1374" s="15">
        <f>SUM(Table2[[#This Row],[M2B]],Table2[[#This Row],[M2B_h]])</f>
        <v>18</v>
      </c>
      <c r="S1374" s="15">
        <f>SUM(Table2[[#This Row],[M3B]],Table2[[#This Row],[M3B_h]])</f>
        <v>18</v>
      </c>
      <c r="T1374" s="15">
        <f>SUM(Table2[[#This Row],[M4B]],Table2[[#This Row],[M4B_h]])</f>
        <v>18</v>
      </c>
    </row>
    <row r="1375" spans="1:20">
      <c r="A1375" s="12">
        <f>IF(Table2[[#This Row],[TT]]&lt;1,"",COUNT($A$2:$A1374)+1)</f>
        <v>1088</v>
      </c>
      <c r="B1375" s="12" t="str">
        <f>LOWER(SUBSTITUTE(SUBSTITUTE(SUBSTITUTE(SUBSTITUTE(SUBSTITUTE(SUBSTITUTE(SUBSTITUTE(SUBSTITUTE(Table2[[#This Row],[NAMA BARANG]]," ",""),"""",""),"-",""),"/",""),"(",""),")",""),"&amp;",""),",",""))</f>
        <v>ks.set6f65</v>
      </c>
      <c r="C1375" s="18" t="s">
        <v>1264</v>
      </c>
      <c r="D1375" s="19">
        <v>4</v>
      </c>
      <c r="E1375" s="19">
        <v>480</v>
      </c>
      <c r="F1375" s="80">
        <f>IF(Table2[[#This Row],[M5B]]="",Table2[[#This Row],[M5B_h]],SUM(Table2[[#This Row],[M5B_h]],Table2[[#This Row],[M5B]]))</f>
        <v>4</v>
      </c>
      <c r="H1375" s="13" t="str">
        <f>IF(Table2[[#This Row],[M1A]]="","",Table2[[#This Row],[M1A]]-Table2[[#This Row],[AWAL]])</f>
        <v/>
      </c>
      <c r="J1375" s="13" t="str">
        <f>IF(Table2[[#This Row],[M2A]]="","",SUM(Table2[[#This Row],[M2A]]-Table2[[#This Row],[M2B_h]]))</f>
        <v/>
      </c>
      <c r="L1375" s="13" t="str">
        <f>IF(Table2[[#This Row],[M3A]]="","",SUM(Table2[[#This Row],[M3A]]-Table2[[#This Row],[M3B_h]]))</f>
        <v/>
      </c>
      <c r="N1375" s="13" t="str">
        <f>IF(Table2[[#This Row],[M4A]]="","",SUM(Table2[[#This Row],[M4A]]-Table2[[#This Row],[M4B_h]]))</f>
        <v/>
      </c>
      <c r="O1375" s="15"/>
      <c r="P1375" s="15" t="str">
        <f>IF(Table2[[#This Row],[M5A]]="","",SUM(Table2[[#This Row],[M5A]]-Table2[[#This Row],[M5B_h]]))</f>
        <v/>
      </c>
      <c r="Q1375" s="15">
        <f>SUM(Table2[[#This Row],[AWAL]],Table2[[#This Row],[M1B]])</f>
        <v>4</v>
      </c>
      <c r="R1375" s="15">
        <f>SUM(Table2[[#This Row],[M2B]],Table2[[#This Row],[M2B_h]])</f>
        <v>4</v>
      </c>
      <c r="S1375" s="15">
        <f>SUM(Table2[[#This Row],[M3B]],Table2[[#This Row],[M3B_h]])</f>
        <v>4</v>
      </c>
      <c r="T1375" s="15">
        <f>SUM(Table2[[#This Row],[M4B]],Table2[[#This Row],[M4B_h]])</f>
        <v>4</v>
      </c>
    </row>
    <row r="1376" spans="1:20">
      <c r="A1376" s="12">
        <f>IF(Table2[[#This Row],[TT]]&lt;1,"",COUNT($A$2:$A1375)+1)</f>
        <v>1089</v>
      </c>
      <c r="B1376" s="12" t="str">
        <f>LOWER(SUBSTITUTE(SUBSTITUTE(SUBSTITUTE(SUBSTITUTE(SUBSTITUTE(SUBSTITUTE(SUBSTITUTE(SUBSTITUTE(Table2[[#This Row],[NAMA BARANG]]," ",""),"""",""),"-",""),"/",""),"(",""),")",""),"&amp;",""),",",""))</f>
        <v>ks.set6f77</v>
      </c>
      <c r="C1376" s="18" t="s">
        <v>1265</v>
      </c>
      <c r="D1376" s="19">
        <v>2</v>
      </c>
      <c r="E1376" s="19">
        <v>480</v>
      </c>
      <c r="F1376" s="80">
        <f>IF(Table2[[#This Row],[M5B]]="",Table2[[#This Row],[M5B_h]],SUM(Table2[[#This Row],[M5B_h]],Table2[[#This Row],[M5B]]))</f>
        <v>2</v>
      </c>
      <c r="H1376" s="13" t="str">
        <f>IF(Table2[[#This Row],[M1A]]="","",Table2[[#This Row],[M1A]]-Table2[[#This Row],[AWAL]])</f>
        <v/>
      </c>
      <c r="J1376" s="13" t="str">
        <f>IF(Table2[[#This Row],[M2A]]="","",SUM(Table2[[#This Row],[M2A]]-Table2[[#This Row],[M2B_h]]))</f>
        <v/>
      </c>
      <c r="L1376" s="13" t="str">
        <f>IF(Table2[[#This Row],[M3A]]="","",SUM(Table2[[#This Row],[M3A]]-Table2[[#This Row],[M3B_h]]))</f>
        <v/>
      </c>
      <c r="N1376" s="13" t="str">
        <f>IF(Table2[[#This Row],[M4A]]="","",SUM(Table2[[#This Row],[M4A]]-Table2[[#This Row],[M4B_h]]))</f>
        <v/>
      </c>
      <c r="O1376" s="15"/>
      <c r="P1376" s="15" t="str">
        <f>IF(Table2[[#This Row],[M5A]]="","",SUM(Table2[[#This Row],[M5A]]-Table2[[#This Row],[M5B_h]]))</f>
        <v/>
      </c>
      <c r="Q1376" s="15">
        <f>SUM(Table2[[#This Row],[AWAL]],Table2[[#This Row],[M1B]])</f>
        <v>2</v>
      </c>
      <c r="R1376" s="15">
        <f>SUM(Table2[[#This Row],[M2B]],Table2[[#This Row],[M2B_h]])</f>
        <v>2</v>
      </c>
      <c r="S1376" s="15">
        <f>SUM(Table2[[#This Row],[M3B]],Table2[[#This Row],[M3B_h]])</f>
        <v>2</v>
      </c>
      <c r="T1376" s="15">
        <f>SUM(Table2[[#This Row],[M4B]],Table2[[#This Row],[M4B_h]])</f>
        <v>2</v>
      </c>
    </row>
    <row r="1377" spans="1:20">
      <c r="A1377" s="12">
        <f>IF(Table2[[#This Row],[TT]]&lt;1,"",COUNT($A$2:$A1376)+1)</f>
        <v>1090</v>
      </c>
      <c r="B1377" s="12" t="str">
        <f>LOWER(SUBSTITUTE(SUBSTITUTE(SUBSTITUTE(SUBSTITUTE(SUBSTITUTE(SUBSTITUTE(SUBSTITUTE(SUBSTITUTE(Table2[[#This Row],[NAMA BARANG]]," ",""),"""",""),"-",""),"/",""),"(",""),")",""),"&amp;",""),",",""))</f>
        <v>ks.setabgerica02881402999</v>
      </c>
      <c r="C1377" s="18" t="s">
        <v>1266</v>
      </c>
      <c r="D1377" s="19">
        <v>23</v>
      </c>
      <c r="E1377" s="19" t="s">
        <v>79</v>
      </c>
      <c r="F1377" s="80">
        <f>IF(Table2[[#This Row],[M5B]]="",Table2[[#This Row],[M5B_h]],SUM(Table2[[#This Row],[M5B_h]],Table2[[#This Row],[M5B]]))</f>
        <v>23</v>
      </c>
      <c r="H1377" s="13" t="str">
        <f>IF(Table2[[#This Row],[M1A]]="","",Table2[[#This Row],[M1A]]-Table2[[#This Row],[AWAL]])</f>
        <v/>
      </c>
      <c r="J1377" s="13" t="str">
        <f>IF(Table2[[#This Row],[M2A]]="","",SUM(Table2[[#This Row],[M2A]]-Table2[[#This Row],[M2B_h]]))</f>
        <v/>
      </c>
      <c r="L1377" s="13" t="str">
        <f>IF(Table2[[#This Row],[M3A]]="","",SUM(Table2[[#This Row],[M3A]]-Table2[[#This Row],[M3B_h]]))</f>
        <v/>
      </c>
      <c r="N1377" s="13" t="str">
        <f>IF(Table2[[#This Row],[M4A]]="","",SUM(Table2[[#This Row],[M4A]]-Table2[[#This Row],[M4B_h]]))</f>
        <v/>
      </c>
      <c r="O1377" s="15"/>
      <c r="P1377" s="15" t="str">
        <f>IF(Table2[[#This Row],[M5A]]="","",SUM(Table2[[#This Row],[M5A]]-Table2[[#This Row],[M5B_h]]))</f>
        <v/>
      </c>
      <c r="Q1377" s="15">
        <f>SUM(Table2[[#This Row],[AWAL]],Table2[[#This Row],[M1B]])</f>
        <v>23</v>
      </c>
      <c r="R1377" s="15">
        <f>SUM(Table2[[#This Row],[M2B]],Table2[[#This Row],[M2B_h]])</f>
        <v>23</v>
      </c>
      <c r="S1377" s="15">
        <f>SUM(Table2[[#This Row],[M3B]],Table2[[#This Row],[M3B_h]])</f>
        <v>23</v>
      </c>
      <c r="T1377" s="15">
        <f>SUM(Table2[[#This Row],[M4B]],Table2[[#This Row],[M4B_h]])</f>
        <v>23</v>
      </c>
    </row>
    <row r="1378" spans="1:20">
      <c r="A1378" s="12">
        <f>IF(Table2[[#This Row],[TT]]&lt;1,"",COUNT($A$2:$A1377)+1)</f>
        <v>1091</v>
      </c>
      <c r="B1378" s="12" t="str">
        <f>LOWER(SUBSTITUTE(SUBSTITUTE(SUBSTITUTE(SUBSTITUTE(SUBSTITUTE(SUBSTITUTE(SUBSTITUTE(SUBSTITUTE(Table2[[#This Row],[NAMA BARANG]]," ",""),"""",""),"-",""),"/",""),"(",""),")",""),"&amp;",""),",",""))</f>
        <v>ks.setbonrksbeautyiii</v>
      </c>
      <c r="C1378" s="18" t="s">
        <v>1267</v>
      </c>
      <c r="D1378" s="19">
        <v>2</v>
      </c>
      <c r="E1378" s="19" t="s">
        <v>1268</v>
      </c>
      <c r="F1378" s="80">
        <f>IF(Table2[[#This Row],[M5B]]="",Table2[[#This Row],[M5B_h]],SUM(Table2[[#This Row],[M5B_h]],Table2[[#This Row],[M5B]]))</f>
        <v>2</v>
      </c>
      <c r="H1378" s="13" t="str">
        <f>IF(Table2[[#This Row],[M1A]]="","",Table2[[#This Row],[M1A]]-Table2[[#This Row],[AWAL]])</f>
        <v/>
      </c>
      <c r="J1378" s="13" t="str">
        <f>IF(Table2[[#This Row],[M2A]]="","",SUM(Table2[[#This Row],[M2A]]-Table2[[#This Row],[M2B_h]]))</f>
        <v/>
      </c>
      <c r="L1378" s="13" t="str">
        <f>IF(Table2[[#This Row],[M3A]]="","",SUM(Table2[[#This Row],[M3A]]-Table2[[#This Row],[M3B_h]]))</f>
        <v/>
      </c>
      <c r="N1378" s="13" t="str">
        <f>IF(Table2[[#This Row],[M4A]]="","",SUM(Table2[[#This Row],[M4A]]-Table2[[#This Row],[M4B_h]]))</f>
        <v/>
      </c>
      <c r="O1378" s="15"/>
      <c r="P1378" s="15" t="str">
        <f>IF(Table2[[#This Row],[M5A]]="","",SUM(Table2[[#This Row],[M5A]]-Table2[[#This Row],[M5B_h]]))</f>
        <v/>
      </c>
      <c r="Q1378" s="15">
        <f>SUM(Table2[[#This Row],[AWAL]],Table2[[#This Row],[M1B]])</f>
        <v>2</v>
      </c>
      <c r="R1378" s="15">
        <f>SUM(Table2[[#This Row],[M2B]],Table2[[#This Row],[M2B_h]])</f>
        <v>2</v>
      </c>
      <c r="S1378" s="15">
        <f>SUM(Table2[[#This Row],[M3B]],Table2[[#This Row],[M3B_h]])</f>
        <v>2</v>
      </c>
      <c r="T1378" s="15">
        <f>SUM(Table2[[#This Row],[M4B]],Table2[[#This Row],[M4B_h]])</f>
        <v>2</v>
      </c>
    </row>
    <row r="1379" spans="1:20">
      <c r="A1379" s="12">
        <f>IF(Table2[[#This Row],[TT]]&lt;1,"",COUNT($A$2:$A1378)+1)</f>
        <v>1092</v>
      </c>
      <c r="B1379" s="12" t="str">
        <f>LOWER(SUBSTITUTE(SUBSTITUTE(SUBSTITUTE(SUBSTITUTE(SUBSTITUTE(SUBSTITUTE(SUBSTITUTE(SUBSTITUTE(Table2[[#This Row],[NAMA BARANG]]," ",""),"""",""),"-",""),"/",""),"(",""),")",""),"&amp;",""),",",""))</f>
        <v>ks.setf4ggzodiac1621</v>
      </c>
      <c r="C1379" s="18" t="s">
        <v>1269</v>
      </c>
      <c r="D1379" s="19">
        <v>1</v>
      </c>
      <c r="E1379" s="19" t="s">
        <v>117</v>
      </c>
      <c r="F1379" s="80">
        <f>IF(Table2[[#This Row],[M5B]]="",Table2[[#This Row],[M5B_h]],SUM(Table2[[#This Row],[M5B_h]],Table2[[#This Row],[M5B]]))</f>
        <v>1</v>
      </c>
      <c r="H1379" s="13" t="str">
        <f>IF(Table2[[#This Row],[M1A]]="","",Table2[[#This Row],[M1A]]-Table2[[#This Row],[AWAL]])</f>
        <v/>
      </c>
      <c r="J1379" s="13" t="str">
        <f>IF(Table2[[#This Row],[M2A]]="","",SUM(Table2[[#This Row],[M2A]]-Table2[[#This Row],[M2B_h]]))</f>
        <v/>
      </c>
      <c r="L1379" s="13" t="str">
        <f>IF(Table2[[#This Row],[M3A]]="","",SUM(Table2[[#This Row],[M3A]]-Table2[[#This Row],[M3B_h]]))</f>
        <v/>
      </c>
      <c r="N1379" s="13" t="str">
        <f>IF(Table2[[#This Row],[M4A]]="","",SUM(Table2[[#This Row],[M4A]]-Table2[[#This Row],[M4B_h]]))</f>
        <v/>
      </c>
      <c r="O1379" s="15"/>
      <c r="P1379" s="15" t="str">
        <f>IF(Table2[[#This Row],[M5A]]="","",SUM(Table2[[#This Row],[M5A]]-Table2[[#This Row],[M5B_h]]))</f>
        <v/>
      </c>
      <c r="Q1379" s="15">
        <f>SUM(Table2[[#This Row],[AWAL]],Table2[[#This Row],[M1B]])</f>
        <v>1</v>
      </c>
      <c r="R1379" s="15">
        <f>SUM(Table2[[#This Row],[M2B]],Table2[[#This Row],[M2B_h]])</f>
        <v>1</v>
      </c>
      <c r="S1379" s="15">
        <f>SUM(Table2[[#This Row],[M3B]],Table2[[#This Row],[M3B_h]])</f>
        <v>1</v>
      </c>
      <c r="T1379" s="15">
        <f>SUM(Table2[[#This Row],[M4B]],Table2[[#This Row],[M4B_h]])</f>
        <v>1</v>
      </c>
    </row>
    <row r="1380" spans="1:20">
      <c r="A1380" s="12">
        <f>IF(Table2[[#This Row],[TT]]&lt;1,"",COUNT($A$2:$A1379)+1)</f>
        <v>1093</v>
      </c>
      <c r="B1380" s="12" t="str">
        <f>LOWER(SUBSTITUTE(SUBSTITUTE(SUBSTITUTE(SUBSTITUTE(SUBSTITUTE(SUBSTITUTE(SUBSTITUTE(SUBSTITUTE(Table2[[#This Row],[NAMA BARANG]]," ",""),"""",""),"-",""),"/",""),"(",""),")",""),"&amp;",""),",",""))</f>
        <v>ks.setf4+datapribadi</v>
      </c>
      <c r="C1380" s="18" t="s">
        <v>1270</v>
      </c>
      <c r="D1380" s="19">
        <v>1</v>
      </c>
      <c r="E1380" s="19" t="s">
        <v>19</v>
      </c>
      <c r="F1380" s="80">
        <f>IF(Table2[[#This Row],[M5B]]="",Table2[[#This Row],[M5B_h]],SUM(Table2[[#This Row],[M5B_h]],Table2[[#This Row],[M5B]]))</f>
        <v>1</v>
      </c>
      <c r="H1380" s="13" t="str">
        <f>IF(Table2[[#This Row],[M1A]]="","",Table2[[#This Row],[M1A]]-Table2[[#This Row],[AWAL]])</f>
        <v/>
      </c>
      <c r="J1380" s="13" t="str">
        <f>IF(Table2[[#This Row],[M2A]]="","",SUM(Table2[[#This Row],[M2A]]-Table2[[#This Row],[M2B_h]]))</f>
        <v/>
      </c>
      <c r="L1380" s="13" t="str">
        <f>IF(Table2[[#This Row],[M3A]]="","",SUM(Table2[[#This Row],[M3A]]-Table2[[#This Row],[M3B_h]]))</f>
        <v/>
      </c>
      <c r="N1380" s="13" t="str">
        <f>IF(Table2[[#This Row],[M4A]]="","",SUM(Table2[[#This Row],[M4A]]-Table2[[#This Row],[M4B_h]]))</f>
        <v/>
      </c>
      <c r="O1380" s="15"/>
      <c r="P1380" s="15" t="str">
        <f>IF(Table2[[#This Row],[M5A]]="","",SUM(Table2[[#This Row],[M5A]]-Table2[[#This Row],[M5B_h]]))</f>
        <v/>
      </c>
      <c r="Q1380" s="15">
        <f>SUM(Table2[[#This Row],[AWAL]],Table2[[#This Row],[M1B]])</f>
        <v>1</v>
      </c>
      <c r="R1380" s="15">
        <f>SUM(Table2[[#This Row],[M2B]],Table2[[#This Row],[M2B_h]])</f>
        <v>1</v>
      </c>
      <c r="S1380" s="15">
        <f>SUM(Table2[[#This Row],[M3B]],Table2[[#This Row],[M3B_h]])</f>
        <v>1</v>
      </c>
      <c r="T1380" s="15">
        <f>SUM(Table2[[#This Row],[M4B]],Table2[[#This Row],[M4B_h]])</f>
        <v>1</v>
      </c>
    </row>
    <row r="1381" spans="1:20">
      <c r="A1381" s="12">
        <f>IF(Table2[[#This Row],[TT]]&lt;1,"",COUNT($A$2:$A1380)+1)</f>
        <v>1094</v>
      </c>
      <c r="B1381" s="12" t="str">
        <f>LOWER(SUBSTITUTE(SUBSTITUTE(SUBSTITUTE(SUBSTITUTE(SUBSTITUTE(SUBSTITUTE(SUBSTITUTE(SUBSTITUTE(Table2[[#This Row],[NAMA BARANG]]," ",""),"""",""),"-",""),"/",""),"(",""),")",""),"&amp;",""),",",""))</f>
        <v>ks.setf4+stickersilvia</v>
      </c>
      <c r="C1381" s="18" t="s">
        <v>1271</v>
      </c>
      <c r="D1381" s="19">
        <v>13</v>
      </c>
      <c r="E1381" s="19" t="s">
        <v>140</v>
      </c>
      <c r="F1381" s="80">
        <f>IF(Table2[[#This Row],[M5B]]="",Table2[[#This Row],[M5B_h]],SUM(Table2[[#This Row],[M5B_h]],Table2[[#This Row],[M5B]]))</f>
        <v>13</v>
      </c>
      <c r="H1381" s="13" t="str">
        <f>IF(Table2[[#This Row],[M1A]]="","",Table2[[#This Row],[M1A]]-Table2[[#This Row],[AWAL]])</f>
        <v/>
      </c>
      <c r="J1381" s="13" t="str">
        <f>IF(Table2[[#This Row],[M2A]]="","",SUM(Table2[[#This Row],[M2A]]-Table2[[#This Row],[M2B_h]]))</f>
        <v/>
      </c>
      <c r="L1381" s="13" t="str">
        <f>IF(Table2[[#This Row],[M3A]]="","",SUM(Table2[[#This Row],[M3A]]-Table2[[#This Row],[M3B_h]]))</f>
        <v/>
      </c>
      <c r="N1381" s="13" t="str">
        <f>IF(Table2[[#This Row],[M4A]]="","",SUM(Table2[[#This Row],[M4A]]-Table2[[#This Row],[M4B_h]]))</f>
        <v/>
      </c>
      <c r="O1381" s="15"/>
      <c r="P1381" s="15" t="str">
        <f>IF(Table2[[#This Row],[M5A]]="","",SUM(Table2[[#This Row],[M5A]]-Table2[[#This Row],[M5B_h]]))</f>
        <v/>
      </c>
      <c r="Q1381" s="15">
        <f>SUM(Table2[[#This Row],[AWAL]],Table2[[#This Row],[M1B]])</f>
        <v>13</v>
      </c>
      <c r="R1381" s="15">
        <f>SUM(Table2[[#This Row],[M2B]],Table2[[#This Row],[M2B_h]])</f>
        <v>13</v>
      </c>
      <c r="S1381" s="15">
        <f>SUM(Table2[[#This Row],[M3B]],Table2[[#This Row],[M3B_h]])</f>
        <v>13</v>
      </c>
      <c r="T1381" s="15">
        <f>SUM(Table2[[#This Row],[M4B]],Table2[[#This Row],[M4B_h]])</f>
        <v>13</v>
      </c>
    </row>
    <row r="1382" spans="1:20">
      <c r="A1382" s="12">
        <f>IF(Table2[[#This Row],[TT]]&lt;1,"",COUNT($A$2:$A1381)+1)</f>
        <v>1095</v>
      </c>
      <c r="B1382" s="12" t="str">
        <f>LOWER(SUBSTITUTE(SUBSTITUTE(SUBSTITUTE(SUBSTITUTE(SUBSTITUTE(SUBSTITUTE(SUBSTITUTE(SUBSTITUTE(Table2[[#This Row],[NAMA BARANG]]," ",""),"""",""),"-",""),"/",""),"(",""),")",""),"&amp;",""),",",""))</f>
        <v>ks.setfancymcn</v>
      </c>
      <c r="C1382" s="18" t="s">
        <v>1272</v>
      </c>
      <c r="D1382" s="19">
        <v>7</v>
      </c>
      <c r="E1382" s="19" t="s">
        <v>1273</v>
      </c>
      <c r="F1382" s="80">
        <f>IF(Table2[[#This Row],[M5B]]="",Table2[[#This Row],[M5B_h]],SUM(Table2[[#This Row],[M5B_h]],Table2[[#This Row],[M5B]]))</f>
        <v>7</v>
      </c>
      <c r="H1382" s="13" t="str">
        <f>IF(Table2[[#This Row],[M1A]]="","",Table2[[#This Row],[M1A]]-Table2[[#This Row],[AWAL]])</f>
        <v/>
      </c>
      <c r="J1382" s="13" t="str">
        <f>IF(Table2[[#This Row],[M2A]]="","",SUM(Table2[[#This Row],[M2A]]-Table2[[#This Row],[M2B_h]]))</f>
        <v/>
      </c>
      <c r="L1382" s="13" t="str">
        <f>IF(Table2[[#This Row],[M3A]]="","",SUM(Table2[[#This Row],[M3A]]-Table2[[#This Row],[M3B_h]]))</f>
        <v/>
      </c>
      <c r="N1382" s="13" t="str">
        <f>IF(Table2[[#This Row],[M4A]]="","",SUM(Table2[[#This Row],[M4A]]-Table2[[#This Row],[M4B_h]]))</f>
        <v/>
      </c>
      <c r="O1382" s="15"/>
      <c r="P1382" s="15" t="str">
        <f>IF(Table2[[#This Row],[M5A]]="","",SUM(Table2[[#This Row],[M5A]]-Table2[[#This Row],[M5B_h]]))</f>
        <v/>
      </c>
      <c r="Q1382" s="15">
        <f>SUM(Table2[[#This Row],[AWAL]],Table2[[#This Row],[M1B]])</f>
        <v>7</v>
      </c>
      <c r="R1382" s="15">
        <f>SUM(Table2[[#This Row],[M2B]],Table2[[#This Row],[M2B_h]])</f>
        <v>7</v>
      </c>
      <c r="S1382" s="15">
        <f>SUM(Table2[[#This Row],[M3B]],Table2[[#This Row],[M3B_h]])</f>
        <v>7</v>
      </c>
      <c r="T1382" s="15">
        <f>SUM(Table2[[#This Row],[M4B]],Table2[[#This Row],[M4B_h]])</f>
        <v>7</v>
      </c>
    </row>
    <row r="1383" spans="1:20">
      <c r="A1383" s="12">
        <f>IF(Table2[[#This Row],[TT]]&lt;1,"",COUNT($A$2:$A1382)+1)</f>
        <v>1096</v>
      </c>
      <c r="B1383" s="12" t="str">
        <f>LOWER(SUBSTITUTE(SUBSTITUTE(SUBSTITUTE(SUBSTITUTE(SUBSTITUTE(SUBSTITUTE(SUBSTITUTE(SUBSTITUTE(Table2[[#This Row],[NAMA BARANG]]," ",""),"""",""),"-",""),"/",""),"(",""),")",""),"&amp;",""),",",""))</f>
        <v>ks.setgarfield</v>
      </c>
      <c r="C1383" s="18" t="s">
        <v>1274</v>
      </c>
      <c r="D1383" s="19">
        <v>12</v>
      </c>
      <c r="E1383" s="19" t="s">
        <v>83</v>
      </c>
      <c r="F1383" s="80">
        <f>IF(Table2[[#This Row],[M5B]]="",Table2[[#This Row],[M5B_h]],SUM(Table2[[#This Row],[M5B_h]],Table2[[#This Row],[M5B]]))</f>
        <v>12</v>
      </c>
      <c r="H1383" s="13" t="str">
        <f>IF(Table2[[#This Row],[M1A]]="","",Table2[[#This Row],[M1A]]-Table2[[#This Row],[AWAL]])</f>
        <v/>
      </c>
      <c r="J1383" s="13" t="str">
        <f>IF(Table2[[#This Row],[M2A]]="","",SUM(Table2[[#This Row],[M2A]]-Table2[[#This Row],[M2B_h]]))</f>
        <v/>
      </c>
      <c r="L1383" s="13" t="str">
        <f>IF(Table2[[#This Row],[M3A]]="","",SUM(Table2[[#This Row],[M3A]]-Table2[[#This Row],[M3B_h]]))</f>
        <v/>
      </c>
      <c r="N1383" s="13" t="str">
        <f>IF(Table2[[#This Row],[M4A]]="","",SUM(Table2[[#This Row],[M4A]]-Table2[[#This Row],[M4B_h]]))</f>
        <v/>
      </c>
      <c r="O1383" s="15"/>
      <c r="P1383" s="15" t="str">
        <f>IF(Table2[[#This Row],[M5A]]="","",SUM(Table2[[#This Row],[M5A]]-Table2[[#This Row],[M5B_h]]))</f>
        <v/>
      </c>
      <c r="Q1383" s="15">
        <f>SUM(Table2[[#This Row],[AWAL]],Table2[[#This Row],[M1B]])</f>
        <v>12</v>
      </c>
      <c r="R1383" s="15">
        <f>SUM(Table2[[#This Row],[M2B]],Table2[[#This Row],[M2B_h]])</f>
        <v>12</v>
      </c>
      <c r="S1383" s="15">
        <f>SUM(Table2[[#This Row],[M3B]],Table2[[#This Row],[M3B_h]])</f>
        <v>12</v>
      </c>
      <c r="T1383" s="15">
        <f>SUM(Table2[[#This Row],[M4B]],Table2[[#This Row],[M4B_h]])</f>
        <v>12</v>
      </c>
    </row>
    <row r="1384" spans="1:20">
      <c r="A1384" s="12">
        <f>IF(Table2[[#This Row],[TT]]&lt;1,"",COUNT($A$2:$A1383)+1)</f>
        <v>1097</v>
      </c>
      <c r="B1384" s="12" t="str">
        <f>LOWER(SUBSTITUTE(SUBSTITUTE(SUBSTITUTE(SUBSTITUTE(SUBSTITUTE(SUBSTITUTE(SUBSTITUTE(SUBSTITUTE(Table2[[#This Row],[NAMA BARANG]]," ",""),"""",""),"-",""),"/",""),"(",""),")",""),"&amp;",""),",",""))</f>
        <v>ks.sethkmill2000</v>
      </c>
      <c r="C1384" s="18" t="s">
        <v>1275</v>
      </c>
      <c r="D1384" s="19">
        <v>3</v>
      </c>
      <c r="E1384" s="19" t="s">
        <v>79</v>
      </c>
      <c r="F1384" s="80">
        <f>IF(Table2[[#This Row],[M5B]]="",Table2[[#This Row],[M5B_h]],SUM(Table2[[#This Row],[M5B_h]],Table2[[#This Row],[M5B]]))</f>
        <v>3</v>
      </c>
      <c r="H1384" s="13" t="str">
        <f>IF(Table2[[#This Row],[M1A]]="","",Table2[[#This Row],[M1A]]-Table2[[#This Row],[AWAL]])</f>
        <v/>
      </c>
      <c r="J1384" s="13" t="str">
        <f>IF(Table2[[#This Row],[M2A]]="","",SUM(Table2[[#This Row],[M2A]]-Table2[[#This Row],[M2B_h]]))</f>
        <v/>
      </c>
      <c r="L1384" s="13" t="str">
        <f>IF(Table2[[#This Row],[M3A]]="","",SUM(Table2[[#This Row],[M3A]]-Table2[[#This Row],[M3B_h]]))</f>
        <v/>
      </c>
      <c r="N1384" s="13" t="str">
        <f>IF(Table2[[#This Row],[M4A]]="","",SUM(Table2[[#This Row],[M4A]]-Table2[[#This Row],[M4B_h]]))</f>
        <v/>
      </c>
      <c r="O1384" s="15"/>
      <c r="P1384" s="15" t="str">
        <f>IF(Table2[[#This Row],[M5A]]="","",SUM(Table2[[#This Row],[M5A]]-Table2[[#This Row],[M5B_h]]))</f>
        <v/>
      </c>
      <c r="Q1384" s="15">
        <f>SUM(Table2[[#This Row],[AWAL]],Table2[[#This Row],[M1B]])</f>
        <v>3</v>
      </c>
      <c r="R1384" s="15">
        <f>SUM(Table2[[#This Row],[M2B]],Table2[[#This Row],[M2B_h]])</f>
        <v>3</v>
      </c>
      <c r="S1384" s="15">
        <f>SUM(Table2[[#This Row],[M3B]],Table2[[#This Row],[M3B_h]])</f>
        <v>3</v>
      </c>
      <c r="T1384" s="15">
        <f>SUM(Table2[[#This Row],[M4B]],Table2[[#This Row],[M4B_h]])</f>
        <v>3</v>
      </c>
    </row>
    <row r="1385" spans="1:20">
      <c r="A1385" s="14">
        <f>IF(Table2[[#This Row],[TT]]&lt;1,"",COUNT($A$2:$A1384)+1)</f>
        <v>1098</v>
      </c>
      <c r="B1385" s="14" t="str">
        <f>LOWER(SUBSTITUTE(SUBSTITUTE(SUBSTITUTE(SUBSTITUTE(SUBSTITUTE(SUBSTITUTE(SUBSTITUTE(SUBSTITUTE(Table2[[#This Row],[NAMA BARANG]]," ",""),"""",""),"-",""),"/",""),"(",""),")",""),"&amp;",""),",",""))</f>
        <v>ks.setmenarabunga</v>
      </c>
      <c r="C1385" s="18" t="s">
        <v>1276</v>
      </c>
      <c r="D1385" s="19">
        <v>1</v>
      </c>
      <c r="E1385" s="19" t="s">
        <v>117</v>
      </c>
      <c r="F1385" s="80">
        <f>IF(Table2[[#This Row],[M5B]]="",Table2[[#This Row],[M5B_h]],SUM(Table2[[#This Row],[M5B_h]],Table2[[#This Row],[M5B]]))</f>
        <v>1</v>
      </c>
      <c r="H1385" s="15" t="str">
        <f>IF(Table2[[#This Row],[M1A]]="","",Table2[[#This Row],[M1A]]-Table2[[#This Row],[AWAL]])</f>
        <v/>
      </c>
      <c r="J1385" s="13" t="str">
        <f>IF(Table2[[#This Row],[M2A]]="","",SUM(Table2[[#This Row],[M2A]]-Table2[[#This Row],[M2B_h]]))</f>
        <v/>
      </c>
      <c r="L1385" s="13" t="str">
        <f>IF(Table2[[#This Row],[M3A]]="","",SUM(Table2[[#This Row],[M3A]]-Table2[[#This Row],[M3B_h]]))</f>
        <v/>
      </c>
      <c r="N1385" s="13" t="str">
        <f>IF(Table2[[#This Row],[M4A]]="","",SUM(Table2[[#This Row],[M4A]]-Table2[[#This Row],[M4B_h]]))</f>
        <v/>
      </c>
      <c r="O1385" s="15"/>
      <c r="P1385" s="15" t="str">
        <f>IF(Table2[[#This Row],[M5A]]="","",SUM(Table2[[#This Row],[M5A]]-Table2[[#This Row],[M5B_h]]))</f>
        <v/>
      </c>
      <c r="Q1385" s="15">
        <f>SUM(Table2[[#This Row],[AWAL]],Table2[[#This Row],[M1B]])</f>
        <v>1</v>
      </c>
      <c r="R1385" s="15">
        <f>SUM(Table2[[#This Row],[M2B]],Table2[[#This Row],[M2B_h]])</f>
        <v>1</v>
      </c>
      <c r="S1385" s="15">
        <f>SUM(Table2[[#This Row],[M3B]],Table2[[#This Row],[M3B_h]])</f>
        <v>1</v>
      </c>
      <c r="T1385" s="15">
        <f>SUM(Table2[[#This Row],[M4B]],Table2[[#This Row],[M4B_h]])</f>
        <v>1</v>
      </c>
    </row>
    <row r="1386" spans="1:20">
      <c r="A1386" s="14">
        <f>IF(Table2[[#This Row],[TT]]&lt;1,"",COUNT($A$2:$A1385)+1)</f>
        <v>1099</v>
      </c>
      <c r="B1386" s="14" t="str">
        <f>LOWER(SUBSTITUTE(SUBSTITUTE(SUBSTITUTE(SUBSTITUTE(SUBSTITUTE(SUBSTITUTE(SUBSTITUTE(SUBSTITUTE(Table2[[#This Row],[NAMA BARANG]]," ",""),"""",""),"-",""),"/",""),"(",""),")",""),"&amp;",""),",",""))</f>
        <v>ks.setmonroe</v>
      </c>
      <c r="C1386" s="25" t="s">
        <v>1277</v>
      </c>
      <c r="D1386" s="26">
        <v>1</v>
      </c>
      <c r="E1386" s="26" t="s">
        <v>32</v>
      </c>
      <c r="F1386" s="80">
        <f>IF(Table2[[#This Row],[M5B]]="",Table2[[#This Row],[M5B_h]],SUM(Table2[[#This Row],[M5B_h]],Table2[[#This Row],[M5B]]))</f>
        <v>1</v>
      </c>
      <c r="H1386" s="15" t="str">
        <f>IF(Table2[[#This Row],[M1A]]="","",Table2[[#This Row],[M1A]]-Table2[[#This Row],[AWAL]])</f>
        <v/>
      </c>
      <c r="J1386" s="13" t="str">
        <f>IF(Table2[[#This Row],[M2A]]="","",SUM(Table2[[#This Row],[M2A]]-Table2[[#This Row],[M2B_h]]))</f>
        <v/>
      </c>
      <c r="L1386" s="13" t="str">
        <f>IF(Table2[[#This Row],[M3A]]="","",SUM(Table2[[#This Row],[M3A]]-Table2[[#This Row],[M3B_h]]))</f>
        <v/>
      </c>
      <c r="N1386" s="13" t="str">
        <f>IF(Table2[[#This Row],[M4A]]="","",SUM(Table2[[#This Row],[M4A]]-Table2[[#This Row],[M4B_h]]))</f>
        <v/>
      </c>
      <c r="O1386" s="15"/>
      <c r="P1386" s="15" t="str">
        <f>IF(Table2[[#This Row],[M5A]]="","",SUM(Table2[[#This Row],[M5A]]-Table2[[#This Row],[M5B_h]]))</f>
        <v/>
      </c>
      <c r="Q1386" s="15">
        <f>SUM(Table2[[#This Row],[AWAL]],Table2[[#This Row],[M1B]])</f>
        <v>1</v>
      </c>
      <c r="R1386" s="15">
        <f>SUM(Table2[[#This Row],[M2B]],Table2[[#This Row],[M2B_h]])</f>
        <v>1</v>
      </c>
      <c r="S1386" s="15">
        <f>SUM(Table2[[#This Row],[M3B]],Table2[[#This Row],[M3B_h]])</f>
        <v>1</v>
      </c>
      <c r="T1386" s="15">
        <f>SUM(Table2[[#This Row],[M4B]],Table2[[#This Row],[M4B_h]])</f>
        <v>1</v>
      </c>
    </row>
    <row r="1387" spans="1:20">
      <c r="A1387" s="12">
        <f>IF(Table2[[#This Row],[TT]]&lt;1,"",COUNT($A$2:$A1386)+1)</f>
        <v>1100</v>
      </c>
      <c r="B1387" s="12" t="str">
        <f>LOWER(SUBSTITUTE(SUBSTITUTE(SUBSTITUTE(SUBSTITUTE(SUBSTITUTE(SUBSTITUTE(SUBSTITUTE(SUBSTITUTE(Table2[[#This Row],[NAMA BARANG]]," ",""),"""",""),"-",""),"/",""),"(",""),")",""),"&amp;",""),",",""))</f>
        <v>ks.setmonroe</v>
      </c>
      <c r="C1387" s="18" t="s">
        <v>1277</v>
      </c>
      <c r="D1387" s="19">
        <v>1</v>
      </c>
      <c r="E1387" s="19" t="s">
        <v>178</v>
      </c>
      <c r="F1387" s="80">
        <f>IF(Table2[[#This Row],[M5B]]="",Table2[[#This Row],[M5B_h]],SUM(Table2[[#This Row],[M5B_h]],Table2[[#This Row],[M5B]]))</f>
        <v>1</v>
      </c>
      <c r="H1387" s="13" t="str">
        <f>IF(Table2[[#This Row],[M1A]]="","",Table2[[#This Row],[M1A]]-Table2[[#This Row],[AWAL]])</f>
        <v/>
      </c>
      <c r="J1387" s="13" t="str">
        <f>IF(Table2[[#This Row],[M2A]]="","",SUM(Table2[[#This Row],[M2A]]-Table2[[#This Row],[M2B_h]]))</f>
        <v/>
      </c>
      <c r="L1387" s="13" t="str">
        <f>IF(Table2[[#This Row],[M3A]]="","",SUM(Table2[[#This Row],[M3A]]-Table2[[#This Row],[M3B_h]]))</f>
        <v/>
      </c>
      <c r="N1387" s="13" t="str">
        <f>IF(Table2[[#This Row],[M4A]]="","",SUM(Table2[[#This Row],[M4A]]-Table2[[#This Row],[M4B_h]]))</f>
        <v/>
      </c>
      <c r="O1387" s="15"/>
      <c r="P1387" s="15" t="str">
        <f>IF(Table2[[#This Row],[M5A]]="","",SUM(Table2[[#This Row],[M5A]]-Table2[[#This Row],[M5B_h]]))</f>
        <v/>
      </c>
      <c r="Q1387" s="15">
        <f>SUM(Table2[[#This Row],[AWAL]],Table2[[#This Row],[M1B]])</f>
        <v>1</v>
      </c>
      <c r="R1387" s="15">
        <f>SUM(Table2[[#This Row],[M2B]],Table2[[#This Row],[M2B_h]])</f>
        <v>1</v>
      </c>
      <c r="S1387" s="15">
        <f>SUM(Table2[[#This Row],[M3B]],Table2[[#This Row],[M3B_h]])</f>
        <v>1</v>
      </c>
      <c r="T1387" s="15">
        <f>SUM(Table2[[#This Row],[M4B]],Table2[[#This Row],[M4B_h]])</f>
        <v>1</v>
      </c>
    </row>
    <row r="1388" spans="1:20">
      <c r="A1388" s="12">
        <f>IF(Table2[[#This Row],[TT]]&lt;1,"",COUNT($A$2:$A1387)+1)</f>
        <v>1101</v>
      </c>
      <c r="B1388" s="12" t="str">
        <f>LOWER(SUBSTITUTE(SUBSTITUTE(SUBSTITUTE(SUBSTITUTE(SUBSTITUTE(SUBSTITUTE(SUBSTITUTE(SUBSTITUTE(Table2[[#This Row],[NAMA BARANG]]," ",""),"""",""),"-",""),"/",""),"(",""),")",""),"&amp;",""),",",""))</f>
        <v>ks.setpipyfriend</v>
      </c>
      <c r="C1388" s="18" t="s">
        <v>1278</v>
      </c>
      <c r="D1388" s="19">
        <v>1</v>
      </c>
      <c r="E1388" s="19" t="s">
        <v>79</v>
      </c>
      <c r="F1388" s="80">
        <f>IF(Table2[[#This Row],[M5B]]="",Table2[[#This Row],[M5B_h]],SUM(Table2[[#This Row],[M5B_h]],Table2[[#This Row],[M5B]]))</f>
        <v>1</v>
      </c>
      <c r="H1388" s="13" t="str">
        <f>IF(Table2[[#This Row],[M1A]]="","",Table2[[#This Row],[M1A]]-Table2[[#This Row],[AWAL]])</f>
        <v/>
      </c>
      <c r="J1388" s="13" t="str">
        <f>IF(Table2[[#This Row],[M2A]]="","",SUM(Table2[[#This Row],[M2A]]-Table2[[#This Row],[M2B_h]]))</f>
        <v/>
      </c>
      <c r="L1388" s="13" t="str">
        <f>IF(Table2[[#This Row],[M3A]]="","",SUM(Table2[[#This Row],[M3A]]-Table2[[#This Row],[M3B_h]]))</f>
        <v/>
      </c>
      <c r="N1388" s="13" t="str">
        <f>IF(Table2[[#This Row],[M4A]]="","",SUM(Table2[[#This Row],[M4A]]-Table2[[#This Row],[M4B_h]]))</f>
        <v/>
      </c>
      <c r="O1388" s="15"/>
      <c r="P1388" s="15" t="str">
        <f>IF(Table2[[#This Row],[M5A]]="","",SUM(Table2[[#This Row],[M5A]]-Table2[[#This Row],[M5B_h]]))</f>
        <v/>
      </c>
      <c r="Q1388" s="15">
        <f>SUM(Table2[[#This Row],[AWAL]],Table2[[#This Row],[M1B]])</f>
        <v>1</v>
      </c>
      <c r="R1388" s="15">
        <f>SUM(Table2[[#This Row],[M2B]],Table2[[#This Row],[M2B_h]])</f>
        <v>1</v>
      </c>
      <c r="S1388" s="15">
        <f>SUM(Table2[[#This Row],[M3B]],Table2[[#This Row],[M3B_h]])</f>
        <v>1</v>
      </c>
      <c r="T1388" s="15">
        <f>SUM(Table2[[#This Row],[M4B]],Table2[[#This Row],[M4B_h]])</f>
        <v>1</v>
      </c>
    </row>
    <row r="1389" spans="1:20">
      <c r="A1389" s="12">
        <f>IF(Table2[[#This Row],[TT]]&lt;1,"",COUNT($A$2:$A1388)+1)</f>
        <v>1102</v>
      </c>
      <c r="B1389" s="12" t="str">
        <f>LOWER(SUBSTITUTE(SUBSTITUTE(SUBSTITUTE(SUBSTITUTE(SUBSTITUTE(SUBSTITUTE(SUBSTITUTE(SUBSTITUTE(Table2[[#This Row],[NAMA BARANG]]," ",""),"""",""),"-",""),"/",""),"(",""),")",""),"&amp;",""),",",""))</f>
        <v>kuasatornano11</v>
      </c>
      <c r="C1389" s="18" t="s">
        <v>1279</v>
      </c>
      <c r="D1389" s="19">
        <v>2</v>
      </c>
      <c r="E1389" s="19" t="s">
        <v>117</v>
      </c>
      <c r="F1389" s="80">
        <f>IF(Table2[[#This Row],[M5B]]="",Table2[[#This Row],[M5B_h]],SUM(Table2[[#This Row],[M5B_h]],Table2[[#This Row],[M5B]]))</f>
        <v>2</v>
      </c>
      <c r="H1389" s="13" t="str">
        <f>IF(Table2[[#This Row],[M1A]]="","",Table2[[#This Row],[M1A]]-Table2[[#This Row],[AWAL]])</f>
        <v/>
      </c>
      <c r="J1389" s="13" t="str">
        <f>IF(Table2[[#This Row],[M2A]]="","",SUM(Table2[[#This Row],[M2A]]-Table2[[#This Row],[M2B_h]]))</f>
        <v/>
      </c>
      <c r="L1389" s="13" t="str">
        <f>IF(Table2[[#This Row],[M3A]]="","",SUM(Table2[[#This Row],[M3A]]-Table2[[#This Row],[M3B_h]]))</f>
        <v/>
      </c>
      <c r="N1389" s="13" t="str">
        <f>IF(Table2[[#This Row],[M4A]]="","",SUM(Table2[[#This Row],[M4A]]-Table2[[#This Row],[M4B_h]]))</f>
        <v/>
      </c>
      <c r="O1389" s="15"/>
      <c r="P1389" s="15" t="str">
        <f>IF(Table2[[#This Row],[M5A]]="","",SUM(Table2[[#This Row],[M5A]]-Table2[[#This Row],[M5B_h]]))</f>
        <v/>
      </c>
      <c r="Q1389" s="15">
        <f>SUM(Table2[[#This Row],[AWAL]],Table2[[#This Row],[M1B]])</f>
        <v>2</v>
      </c>
      <c r="R1389" s="15">
        <f>SUM(Table2[[#This Row],[M2B]],Table2[[#This Row],[M2B_h]])</f>
        <v>2</v>
      </c>
      <c r="S1389" s="15">
        <f>SUM(Table2[[#This Row],[M3B]],Table2[[#This Row],[M3B_h]])</f>
        <v>2</v>
      </c>
      <c r="T1389" s="15">
        <f>SUM(Table2[[#This Row],[M4B]],Table2[[#This Row],[M4B_h]])</f>
        <v>2</v>
      </c>
    </row>
    <row r="1390" spans="1:20">
      <c r="A1390" s="12">
        <f>IF(Table2[[#This Row],[TT]]&lt;1,"",COUNT($A$2:$A1389)+1)</f>
        <v>1103</v>
      </c>
      <c r="B1390" s="12" t="str">
        <f>LOWER(SUBSTITUTE(SUBSTITUTE(SUBSTITUTE(SUBSTITUTE(SUBSTITUTE(SUBSTITUTE(SUBSTITUTE(SUBSTITUTE(Table2[[#This Row],[NAMA BARANG]]," ",""),"""",""),"-",""),"/",""),"(",""),")",""),"&amp;",""),",",""))</f>
        <v>kuasatornano8</v>
      </c>
      <c r="C1390" s="18" t="s">
        <v>1280</v>
      </c>
      <c r="D1390" s="19">
        <v>3</v>
      </c>
      <c r="E1390" s="19" t="s">
        <v>117</v>
      </c>
      <c r="F1390" s="80">
        <f>IF(Table2[[#This Row],[M5B]]="",Table2[[#This Row],[M5B_h]],SUM(Table2[[#This Row],[M5B_h]],Table2[[#This Row],[M5B]]))</f>
        <v>3</v>
      </c>
      <c r="H1390" s="13" t="str">
        <f>IF(Table2[[#This Row],[M1A]]="","",Table2[[#This Row],[M1A]]-Table2[[#This Row],[AWAL]])</f>
        <v/>
      </c>
      <c r="J1390" s="13" t="str">
        <f>IF(Table2[[#This Row],[M2A]]="","",SUM(Table2[[#This Row],[M2A]]-Table2[[#This Row],[M2B_h]]))</f>
        <v/>
      </c>
      <c r="L1390" s="13" t="str">
        <f>IF(Table2[[#This Row],[M3A]]="","",SUM(Table2[[#This Row],[M3A]]-Table2[[#This Row],[M3B_h]]))</f>
        <v/>
      </c>
      <c r="N1390" s="13" t="str">
        <f>IF(Table2[[#This Row],[M4A]]="","",SUM(Table2[[#This Row],[M4A]]-Table2[[#This Row],[M4B_h]]))</f>
        <v/>
      </c>
      <c r="O1390" s="15"/>
      <c r="P1390" s="15" t="str">
        <f>IF(Table2[[#This Row],[M5A]]="","",SUM(Table2[[#This Row],[M5A]]-Table2[[#This Row],[M5B_h]]))</f>
        <v/>
      </c>
      <c r="Q1390" s="15">
        <f>SUM(Table2[[#This Row],[AWAL]],Table2[[#This Row],[M1B]])</f>
        <v>3</v>
      </c>
      <c r="R1390" s="15">
        <f>SUM(Table2[[#This Row],[M2B]],Table2[[#This Row],[M2B_h]])</f>
        <v>3</v>
      </c>
      <c r="S1390" s="15">
        <f>SUM(Table2[[#This Row],[M3B]],Table2[[#This Row],[M3B_h]])</f>
        <v>3</v>
      </c>
      <c r="T1390" s="15">
        <f>SUM(Table2[[#This Row],[M4B]],Table2[[#This Row],[M4B_h]])</f>
        <v>3</v>
      </c>
    </row>
    <row r="1391" spans="1:20">
      <c r="A1391" s="12">
        <f>IF(Table2[[#This Row],[TT]]&lt;1,"",COUNT($A$2:$A1390)+1)</f>
        <v>1104</v>
      </c>
      <c r="B1391" s="12" t="str">
        <f>LOWER(SUBSTITUTE(SUBSTITUTE(SUBSTITUTE(SUBSTITUTE(SUBSTITUTE(SUBSTITUTE(SUBSTITUTE(SUBSTITUTE(Table2[[#This Row],[NAMA BARANG]]," ",""),"""",""),"-",""),"/",""),"(",""),")",""),"&amp;",""),",",""))</f>
        <v>kuasatornano9</v>
      </c>
      <c r="C1391" s="18" t="s">
        <v>1281</v>
      </c>
      <c r="D1391" s="19">
        <v>4</v>
      </c>
      <c r="E1391" s="19" t="s">
        <v>117</v>
      </c>
      <c r="F1391" s="80">
        <f>IF(Table2[[#This Row],[M5B]]="",Table2[[#This Row],[M5B_h]],SUM(Table2[[#This Row],[M5B_h]],Table2[[#This Row],[M5B]]))</f>
        <v>4</v>
      </c>
      <c r="H1391" s="13" t="str">
        <f>IF(Table2[[#This Row],[M1A]]="","",Table2[[#This Row],[M1A]]-Table2[[#This Row],[AWAL]])</f>
        <v/>
      </c>
      <c r="J1391" s="13" t="str">
        <f>IF(Table2[[#This Row],[M2A]]="","",SUM(Table2[[#This Row],[M2A]]-Table2[[#This Row],[M2B_h]]))</f>
        <v/>
      </c>
      <c r="L1391" s="13" t="str">
        <f>IF(Table2[[#This Row],[M3A]]="","",SUM(Table2[[#This Row],[M3A]]-Table2[[#This Row],[M3B_h]]))</f>
        <v/>
      </c>
      <c r="N1391" s="13" t="str">
        <f>IF(Table2[[#This Row],[M4A]]="","",SUM(Table2[[#This Row],[M4A]]-Table2[[#This Row],[M4B_h]]))</f>
        <v/>
      </c>
      <c r="O1391" s="15"/>
      <c r="P1391" s="15" t="str">
        <f>IF(Table2[[#This Row],[M5A]]="","",SUM(Table2[[#This Row],[M5A]]-Table2[[#This Row],[M5B_h]]))</f>
        <v/>
      </c>
      <c r="Q1391" s="15">
        <f>SUM(Table2[[#This Row],[AWAL]],Table2[[#This Row],[M1B]])</f>
        <v>4</v>
      </c>
      <c r="R1391" s="15">
        <f>SUM(Table2[[#This Row],[M2B]],Table2[[#This Row],[M2B_h]])</f>
        <v>4</v>
      </c>
      <c r="S1391" s="15">
        <f>SUM(Table2[[#This Row],[M3B]],Table2[[#This Row],[M3B_h]])</f>
        <v>4</v>
      </c>
      <c r="T1391" s="15">
        <f>SUM(Table2[[#This Row],[M4B]],Table2[[#This Row],[M4B_h]])</f>
        <v>4</v>
      </c>
    </row>
    <row r="1392" spans="1:20">
      <c r="A1392" s="12">
        <f>IF(Table2[[#This Row],[TT]]&lt;1,"",COUNT($A$2:$A1391)+1)</f>
        <v>1105</v>
      </c>
      <c r="B1392" s="12" t="str">
        <f>LOWER(SUBSTITUTE(SUBSTITUTE(SUBSTITUTE(SUBSTITUTE(SUBSTITUTE(SUBSTITUTE(SUBSTITUTE(SUBSTITUTE(Table2[[#This Row],[NAMA BARANG]]," ",""),"""",""),"-",""),"/",""),"(",""),")",""),"&amp;",""),",",""))</f>
        <v>kuascat0056pc</v>
      </c>
      <c r="C1392" s="18" t="s">
        <v>1282</v>
      </c>
      <c r="D1392" s="19">
        <v>1</v>
      </c>
      <c r="E1392" s="19" t="s">
        <v>1041</v>
      </c>
      <c r="F1392" s="80">
        <f>IF(Table2[[#This Row],[M5B]]="",Table2[[#This Row],[M5B_h]],SUM(Table2[[#This Row],[M5B_h]],Table2[[#This Row],[M5B]]))</f>
        <v>1</v>
      </c>
      <c r="H1392" s="13" t="str">
        <f>IF(Table2[[#This Row],[M1A]]="","",Table2[[#This Row],[M1A]]-Table2[[#This Row],[AWAL]])</f>
        <v/>
      </c>
      <c r="J1392" s="13" t="str">
        <f>IF(Table2[[#This Row],[M2A]]="","",SUM(Table2[[#This Row],[M2A]]-Table2[[#This Row],[M2B_h]]))</f>
        <v/>
      </c>
      <c r="L1392" s="13" t="str">
        <f>IF(Table2[[#This Row],[M3A]]="","",SUM(Table2[[#This Row],[M3A]]-Table2[[#This Row],[M3B_h]]))</f>
        <v/>
      </c>
      <c r="N1392" s="13" t="str">
        <f>IF(Table2[[#This Row],[M4A]]="","",SUM(Table2[[#This Row],[M4A]]-Table2[[#This Row],[M4B_h]]))</f>
        <v/>
      </c>
      <c r="O1392" s="15"/>
      <c r="P1392" s="15" t="str">
        <f>IF(Table2[[#This Row],[M5A]]="","",SUM(Table2[[#This Row],[M5A]]-Table2[[#This Row],[M5B_h]]))</f>
        <v/>
      </c>
      <c r="Q1392" s="15">
        <f>SUM(Table2[[#This Row],[AWAL]],Table2[[#This Row],[M1B]])</f>
        <v>1</v>
      </c>
      <c r="R1392" s="15">
        <f>SUM(Table2[[#This Row],[M2B]],Table2[[#This Row],[M2B_h]])</f>
        <v>1</v>
      </c>
      <c r="S1392" s="15">
        <f>SUM(Table2[[#This Row],[M3B]],Table2[[#This Row],[M3B_h]])</f>
        <v>1</v>
      </c>
      <c r="T1392" s="15">
        <f>SUM(Table2[[#This Row],[M4B]],Table2[[#This Row],[M4B_h]])</f>
        <v>1</v>
      </c>
    </row>
    <row r="1393" spans="1:20">
      <c r="A1393" s="12">
        <f>IF(Table2[[#This Row],[TT]]&lt;1,"",COUNT($A$2:$A1392)+1)</f>
        <v>1106</v>
      </c>
      <c r="B1393" s="12" t="str">
        <f>LOWER(SUBSTITUTE(SUBSTITUTE(SUBSTITUTE(SUBSTITUTE(SUBSTITUTE(SUBSTITUTE(SUBSTITUTE(SUBSTITUTE(Table2[[#This Row],[NAMA BARANG]]," ",""),"""",""),"-",""),"/",""),"(",""),")",""),"&amp;",""),",",""))</f>
        <v>kuascat25112h</v>
      </c>
      <c r="C1393" s="18" t="s">
        <v>1283</v>
      </c>
      <c r="D1393" s="19">
        <v>3</v>
      </c>
      <c r="E1393" s="19" t="s">
        <v>1284</v>
      </c>
      <c r="F1393" s="80">
        <f>IF(Table2[[#This Row],[M5B]]="",Table2[[#This Row],[M5B_h]],SUM(Table2[[#This Row],[M5B_h]],Table2[[#This Row],[M5B]]))</f>
        <v>3</v>
      </c>
      <c r="H1393" s="13" t="str">
        <f>IF(Table2[[#This Row],[M1A]]="","",Table2[[#This Row],[M1A]]-Table2[[#This Row],[AWAL]])</f>
        <v/>
      </c>
      <c r="J1393" s="13" t="str">
        <f>IF(Table2[[#This Row],[M2A]]="","",SUM(Table2[[#This Row],[M2A]]-Table2[[#This Row],[M2B_h]]))</f>
        <v/>
      </c>
      <c r="L1393" s="13" t="str">
        <f>IF(Table2[[#This Row],[M3A]]="","",SUM(Table2[[#This Row],[M3A]]-Table2[[#This Row],[M3B_h]]))</f>
        <v/>
      </c>
      <c r="N1393" s="13" t="str">
        <f>IF(Table2[[#This Row],[M4A]]="","",SUM(Table2[[#This Row],[M4A]]-Table2[[#This Row],[M4B_h]]))</f>
        <v/>
      </c>
      <c r="O1393" s="15"/>
      <c r="P1393" s="15" t="str">
        <f>IF(Table2[[#This Row],[M5A]]="","",SUM(Table2[[#This Row],[M5A]]-Table2[[#This Row],[M5B_h]]))</f>
        <v/>
      </c>
      <c r="Q1393" s="15">
        <f>SUM(Table2[[#This Row],[AWAL]],Table2[[#This Row],[M1B]])</f>
        <v>3</v>
      </c>
      <c r="R1393" s="15">
        <f>SUM(Table2[[#This Row],[M2B]],Table2[[#This Row],[M2B_h]])</f>
        <v>3</v>
      </c>
      <c r="S1393" s="15">
        <f>SUM(Table2[[#This Row],[M3B]],Table2[[#This Row],[M3B_h]])</f>
        <v>3</v>
      </c>
      <c r="T1393" s="15">
        <f>SUM(Table2[[#This Row],[M4B]],Table2[[#This Row],[M4B_h]])</f>
        <v>3</v>
      </c>
    </row>
    <row r="1394" spans="1:20">
      <c r="A1394" s="12">
        <f>IF(Table2[[#This Row],[TT]]&lt;1,"",COUNT($A$2:$A1393)+1)</f>
        <v>1107</v>
      </c>
      <c r="B1394" s="12" t="str">
        <f>LOWER(SUBSTITUTE(SUBSTITUTE(SUBSTITUTE(SUBSTITUTE(SUBSTITUTE(SUBSTITUTE(SUBSTITUTE(SUBSTITUTE(Table2[[#This Row],[NAMA BARANG]]," ",""),"""",""),"-",""),"/",""),"(",""),")",""),"&amp;",""),",",""))</f>
        <v>kuascath4poai</v>
      </c>
      <c r="C1394" s="18" t="s">
        <v>1285</v>
      </c>
      <c r="D1394" s="19">
        <v>8</v>
      </c>
      <c r="E1394" s="19" t="s">
        <v>813</v>
      </c>
      <c r="F1394" s="80">
        <f>IF(Table2[[#This Row],[M5B]]="",Table2[[#This Row],[M5B_h]],SUM(Table2[[#This Row],[M5B_h]],Table2[[#This Row],[M5B]]))</f>
        <v>8</v>
      </c>
      <c r="H1394" s="13" t="str">
        <f>IF(Table2[[#This Row],[M1A]]="","",Table2[[#This Row],[M1A]]-Table2[[#This Row],[AWAL]])</f>
        <v/>
      </c>
      <c r="J1394" s="13" t="str">
        <f>IF(Table2[[#This Row],[M2A]]="","",SUM(Table2[[#This Row],[M2A]]-Table2[[#This Row],[M2B_h]]))</f>
        <v/>
      </c>
      <c r="L1394" s="13" t="str">
        <f>IF(Table2[[#This Row],[M3A]]="","",SUM(Table2[[#This Row],[M3A]]-Table2[[#This Row],[M3B_h]]))</f>
        <v/>
      </c>
      <c r="N1394" s="13" t="str">
        <f>IF(Table2[[#This Row],[M4A]]="","",SUM(Table2[[#This Row],[M4A]]-Table2[[#This Row],[M4B_h]]))</f>
        <v/>
      </c>
      <c r="O1394" s="15"/>
      <c r="P1394" s="15" t="str">
        <f>IF(Table2[[#This Row],[M5A]]="","",SUM(Table2[[#This Row],[M5A]]-Table2[[#This Row],[M5B_h]]))</f>
        <v/>
      </c>
      <c r="Q1394" s="15">
        <f>SUM(Table2[[#This Row],[AWAL]],Table2[[#This Row],[M1B]])</f>
        <v>8</v>
      </c>
      <c r="R1394" s="15">
        <f>SUM(Table2[[#This Row],[M2B]],Table2[[#This Row],[M2B_h]])</f>
        <v>8</v>
      </c>
      <c r="S1394" s="15">
        <f>SUM(Table2[[#This Row],[M3B]],Table2[[#This Row],[M3B_h]])</f>
        <v>8</v>
      </c>
      <c r="T1394" s="15">
        <f>SUM(Table2[[#This Row],[M4B]],Table2[[#This Row],[M4B_h]])</f>
        <v>8</v>
      </c>
    </row>
    <row r="1395" spans="1:20">
      <c r="A1395" s="12" t="str">
        <f>IF(Table2[[#This Row],[TT]]&lt;1,"",COUNT($A$2:$A1394)+1)</f>
        <v/>
      </c>
      <c r="B1395" s="12" t="str">
        <f>LOWER(SUBSTITUTE(SUBSTITUTE(SUBSTITUTE(SUBSTITUTE(SUBSTITUTE(SUBSTITUTE(SUBSTITUTE(SUBSTITUTE(Table2[[#This Row],[NAMA BARANG]]," ",""),"""",""),"-",""),"/",""),"(",""),")",""),"&amp;",""),",",""))</f>
        <v>kuasenter9291</v>
      </c>
      <c r="C1395" s="18" t="s">
        <v>1286</v>
      </c>
      <c r="D1395" s="19">
        <v>1</v>
      </c>
      <c r="E1395" s="19" t="s">
        <v>121</v>
      </c>
      <c r="F1395" s="80">
        <f>IF(Table2[[#This Row],[M5B]]="",Table2[[#This Row],[M5B_h]],SUM(Table2[[#This Row],[M5B_h]],Table2[[#This Row],[M5B]]))</f>
        <v>0</v>
      </c>
      <c r="H1395" s="13" t="str">
        <f>IF(Table2[[#This Row],[M1A]]="","",Table2[[#This Row],[M1A]]-Table2[[#This Row],[AWAL]])</f>
        <v/>
      </c>
      <c r="J1395" s="13" t="str">
        <f>IF(Table2[[#This Row],[M2A]]="","",SUM(Table2[[#This Row],[M2A]]-Table2[[#This Row],[M2B_h]]))</f>
        <v/>
      </c>
      <c r="K1395" s="13">
        <v>0</v>
      </c>
      <c r="L1395" s="13">
        <f>IF(Table2[[#This Row],[M3A]]="","",SUM(Table2[[#This Row],[M3A]]-Table2[[#This Row],[M3B_h]]))</f>
        <v>-1</v>
      </c>
      <c r="N1395" s="13" t="str">
        <f>IF(Table2[[#This Row],[M4A]]="","",SUM(Table2[[#This Row],[M4A]]-Table2[[#This Row],[M4B_h]]))</f>
        <v/>
      </c>
      <c r="O1395" s="15"/>
      <c r="P1395" s="15" t="str">
        <f>IF(Table2[[#This Row],[M5A]]="","",SUM(Table2[[#This Row],[M5A]]-Table2[[#This Row],[M5B_h]]))</f>
        <v/>
      </c>
      <c r="Q1395" s="15">
        <f>SUM(Table2[[#This Row],[AWAL]],Table2[[#This Row],[M1B]])</f>
        <v>1</v>
      </c>
      <c r="R1395" s="15">
        <f>SUM(Table2[[#This Row],[M2B]],Table2[[#This Row],[M2B_h]])</f>
        <v>1</v>
      </c>
      <c r="S1395" s="15">
        <f>SUM(Table2[[#This Row],[M3B]],Table2[[#This Row],[M3B_h]])</f>
        <v>0</v>
      </c>
      <c r="T1395" s="15">
        <f>SUM(Table2[[#This Row],[M4B]],Table2[[#This Row],[M4B_h]])</f>
        <v>0</v>
      </c>
    </row>
    <row r="1396" spans="1:20">
      <c r="A1396" s="12" t="str">
        <f>IF(Table2[[#This Row],[TT]]&lt;1,"",COUNT($A$2:$A1395)+1)</f>
        <v/>
      </c>
      <c r="B1396" s="12" t="str">
        <f>LOWER(SUBSTITUTE(SUBSTITUTE(SUBSTITUTE(SUBSTITUTE(SUBSTITUTE(SUBSTITUTE(SUBSTITUTE(SUBSTITUTE(Table2[[#This Row],[NAMA BARANG]]," ",""),"""",""),"-",""),"/",""),"(",""),")",""),"&amp;",""),",",""))</f>
        <v>kuasenter9292</v>
      </c>
      <c r="C1396" s="18" t="s">
        <v>1287</v>
      </c>
      <c r="D1396" s="19">
        <v>1</v>
      </c>
      <c r="E1396" s="19" t="s">
        <v>121</v>
      </c>
      <c r="F1396" s="80">
        <f>IF(Table2[[#This Row],[M5B]]="",Table2[[#This Row],[M5B_h]],SUM(Table2[[#This Row],[M5B_h]],Table2[[#This Row],[M5B]]))</f>
        <v>0</v>
      </c>
      <c r="H1396" s="13" t="str">
        <f>IF(Table2[[#This Row],[M1A]]="","",Table2[[#This Row],[M1A]]-Table2[[#This Row],[AWAL]])</f>
        <v/>
      </c>
      <c r="J1396" s="13" t="str">
        <f>IF(Table2[[#This Row],[M2A]]="","",SUM(Table2[[#This Row],[M2A]]-Table2[[#This Row],[M2B_h]]))</f>
        <v/>
      </c>
      <c r="K1396" s="13">
        <v>0</v>
      </c>
      <c r="L1396" s="13">
        <f>IF(Table2[[#This Row],[M3A]]="","",SUM(Table2[[#This Row],[M3A]]-Table2[[#This Row],[M3B_h]]))</f>
        <v>-1</v>
      </c>
      <c r="N1396" s="13" t="str">
        <f>IF(Table2[[#This Row],[M4A]]="","",SUM(Table2[[#This Row],[M4A]]-Table2[[#This Row],[M4B_h]]))</f>
        <v/>
      </c>
      <c r="O1396" s="15"/>
      <c r="P1396" s="15" t="str">
        <f>IF(Table2[[#This Row],[M5A]]="","",SUM(Table2[[#This Row],[M5A]]-Table2[[#This Row],[M5B_h]]))</f>
        <v/>
      </c>
      <c r="Q1396" s="15">
        <f>SUM(Table2[[#This Row],[AWAL]],Table2[[#This Row],[M1B]])</f>
        <v>1</v>
      </c>
      <c r="R1396" s="15">
        <f>SUM(Table2[[#This Row],[M2B]],Table2[[#This Row],[M2B_h]])</f>
        <v>1</v>
      </c>
      <c r="S1396" s="15">
        <f>SUM(Table2[[#This Row],[M3B]],Table2[[#This Row],[M3B_h]])</f>
        <v>0</v>
      </c>
      <c r="T1396" s="15">
        <f>SUM(Table2[[#This Row],[M4B]],Table2[[#This Row],[M4B_h]])</f>
        <v>0</v>
      </c>
    </row>
    <row r="1397" spans="1:20">
      <c r="A1397" s="12">
        <f>IF(Table2[[#This Row],[TT]]&lt;1,"",COUNT($A$2:$A1396)+1)</f>
        <v>1108</v>
      </c>
      <c r="B1397" s="12" t="str">
        <f>LOWER(SUBSTITUTE(SUBSTITUTE(SUBSTITUTE(SUBSTITUTE(SUBSTITUTE(SUBSTITUTE(SUBSTITUTE(SUBSTITUTE(Table2[[#This Row],[NAMA BARANG]]," ",""),"""",""),"-",""),"/",""),"(",""),")",""),"&amp;",""),",",""))</f>
        <v>kuasenterno8</v>
      </c>
      <c r="C1397" s="18" t="s">
        <v>1288</v>
      </c>
      <c r="D1397" s="19">
        <v>1</v>
      </c>
      <c r="E1397" s="19" t="s">
        <v>117</v>
      </c>
      <c r="F1397" s="80">
        <f>IF(Table2[[#This Row],[M5B]]="",Table2[[#This Row],[M5B_h]],SUM(Table2[[#This Row],[M5B_h]],Table2[[#This Row],[M5B]]))</f>
        <v>1</v>
      </c>
      <c r="H1397" s="13" t="str">
        <f>IF(Table2[[#This Row],[M1A]]="","",Table2[[#This Row],[M1A]]-Table2[[#This Row],[AWAL]])</f>
        <v/>
      </c>
      <c r="J1397" s="13" t="str">
        <f>IF(Table2[[#This Row],[M2A]]="","",SUM(Table2[[#This Row],[M2A]]-Table2[[#This Row],[M2B_h]]))</f>
        <v/>
      </c>
      <c r="L1397" s="13" t="str">
        <f>IF(Table2[[#This Row],[M3A]]="","",SUM(Table2[[#This Row],[M3A]]-Table2[[#This Row],[M3B_h]]))</f>
        <v/>
      </c>
      <c r="N1397" s="13" t="str">
        <f>IF(Table2[[#This Row],[M4A]]="","",SUM(Table2[[#This Row],[M4A]]-Table2[[#This Row],[M4B_h]]))</f>
        <v/>
      </c>
      <c r="O1397" s="15"/>
      <c r="P1397" s="15" t="str">
        <f>IF(Table2[[#This Row],[M5A]]="","",SUM(Table2[[#This Row],[M5A]]-Table2[[#This Row],[M5B_h]]))</f>
        <v/>
      </c>
      <c r="Q1397" s="15">
        <f>SUM(Table2[[#This Row],[AWAL]],Table2[[#This Row],[M1B]])</f>
        <v>1</v>
      </c>
      <c r="R1397" s="15">
        <f>SUM(Table2[[#This Row],[M2B]],Table2[[#This Row],[M2B_h]])</f>
        <v>1</v>
      </c>
      <c r="S1397" s="15">
        <f>SUM(Table2[[#This Row],[M3B]],Table2[[#This Row],[M3B_h]])</f>
        <v>1</v>
      </c>
      <c r="T1397" s="15">
        <f>SUM(Table2[[#This Row],[M4B]],Table2[[#This Row],[M4B_h]])</f>
        <v>1</v>
      </c>
    </row>
    <row r="1398" spans="1:20">
      <c r="A1398" s="12">
        <f>IF(Table2[[#This Row],[TT]]&lt;1,"",COUNT($A$2:$A1397)+1)</f>
        <v>1109</v>
      </c>
      <c r="B1398" s="12" t="str">
        <f>LOWER(SUBSTITUTE(SUBSTITUTE(SUBSTITUTE(SUBSTITUTE(SUBSTITUTE(SUBSTITUTE(SUBSTITUTE(SUBSTITUTE(Table2[[#This Row],[NAMA BARANG]]," ",""),"""",""),"-",""),"/",""),"(",""),")",""),"&amp;",""),",",""))</f>
        <v>kuasenterset1929</v>
      </c>
      <c r="C1398" s="25" t="s">
        <v>1289</v>
      </c>
      <c r="D1398" s="26">
        <v>5</v>
      </c>
      <c r="E1398" s="26" t="s">
        <v>619</v>
      </c>
      <c r="F1398" s="80">
        <f>IF(Table2[[#This Row],[M5B]]="",Table2[[#This Row],[M5B_h]],SUM(Table2[[#This Row],[M5B_h]],Table2[[#This Row],[M5B]]))</f>
        <v>5</v>
      </c>
      <c r="H1398" s="13" t="str">
        <f>IF(Table2[[#This Row],[M1A]]="","",Table2[[#This Row],[M1A]]-Table2[[#This Row],[AWAL]])</f>
        <v/>
      </c>
      <c r="J1398" s="13" t="str">
        <f>IF(Table2[[#This Row],[M2A]]="","",SUM(Table2[[#This Row],[M2A]]-Table2[[#This Row],[M2B_h]]))</f>
        <v/>
      </c>
      <c r="L1398" s="13" t="str">
        <f>IF(Table2[[#This Row],[M3A]]="","",SUM(Table2[[#This Row],[M3A]]-Table2[[#This Row],[M3B_h]]))</f>
        <v/>
      </c>
      <c r="N1398" s="13" t="str">
        <f>IF(Table2[[#This Row],[M4A]]="","",SUM(Table2[[#This Row],[M4A]]-Table2[[#This Row],[M4B_h]]))</f>
        <v/>
      </c>
      <c r="O1398" s="15"/>
      <c r="P1398" s="15" t="str">
        <f>IF(Table2[[#This Row],[M5A]]="","",SUM(Table2[[#This Row],[M5A]]-Table2[[#This Row],[M5B_h]]))</f>
        <v/>
      </c>
      <c r="Q1398" s="15">
        <f>SUM(Table2[[#This Row],[AWAL]],Table2[[#This Row],[M1B]])</f>
        <v>5</v>
      </c>
      <c r="R1398" s="15">
        <f>SUM(Table2[[#This Row],[M2B]],Table2[[#This Row],[M2B_h]])</f>
        <v>5</v>
      </c>
      <c r="S1398" s="15">
        <f>SUM(Table2[[#This Row],[M3B]],Table2[[#This Row],[M3B_h]])</f>
        <v>5</v>
      </c>
      <c r="T1398" s="15">
        <f>SUM(Table2[[#This Row],[M4B]],Table2[[#This Row],[M4B_h]])</f>
        <v>5</v>
      </c>
    </row>
    <row r="1399" spans="1:20">
      <c r="A1399" s="12">
        <f>IF(Table2[[#This Row],[TT]]&lt;1,"",COUNT($A$2:$A1398)+1)</f>
        <v>1110</v>
      </c>
      <c r="B1399" s="12" t="str">
        <f>LOWER(SUBSTITUTE(SUBSTITUTE(SUBSTITUTE(SUBSTITUTE(SUBSTITUTE(SUBSTITUTE(SUBSTITUTE(SUBSTITUTE(Table2[[#This Row],[NAMA BARANG]]," ",""),"""",""),"-",""),"/",""),"(",""),")",""),"&amp;",""),",",""))</f>
        <v>kuasinficono6</v>
      </c>
      <c r="C1399" s="25" t="s">
        <v>1290</v>
      </c>
      <c r="D1399" s="26">
        <v>4</v>
      </c>
      <c r="E1399" s="26" t="s">
        <v>121</v>
      </c>
      <c r="F1399" s="80">
        <f>IF(Table2[[#This Row],[M5B]]="",Table2[[#This Row],[M5B_h]],SUM(Table2[[#This Row],[M5B_h]],Table2[[#This Row],[M5B]]))</f>
        <v>4</v>
      </c>
      <c r="H1399" s="13" t="str">
        <f>IF(Table2[[#This Row],[M1A]]="","",Table2[[#This Row],[M1A]]-Table2[[#This Row],[AWAL]])</f>
        <v/>
      </c>
      <c r="J1399" s="13" t="str">
        <f>IF(Table2[[#This Row],[M2A]]="","",SUM(Table2[[#This Row],[M2A]]-Table2[[#This Row],[M2B_h]]))</f>
        <v/>
      </c>
      <c r="L1399" s="13" t="str">
        <f>IF(Table2[[#This Row],[M3A]]="","",SUM(Table2[[#This Row],[M3A]]-Table2[[#This Row],[M3B_h]]))</f>
        <v/>
      </c>
      <c r="N1399" s="13" t="str">
        <f>IF(Table2[[#This Row],[M4A]]="","",SUM(Table2[[#This Row],[M4A]]-Table2[[#This Row],[M4B_h]]))</f>
        <v/>
      </c>
      <c r="O1399" s="15"/>
      <c r="P1399" s="15" t="str">
        <f>IF(Table2[[#This Row],[M5A]]="","",SUM(Table2[[#This Row],[M5A]]-Table2[[#This Row],[M5B_h]]))</f>
        <v/>
      </c>
      <c r="Q1399" s="15">
        <f>SUM(Table2[[#This Row],[AWAL]],Table2[[#This Row],[M1B]])</f>
        <v>4</v>
      </c>
      <c r="R1399" s="15">
        <f>SUM(Table2[[#This Row],[M2B]],Table2[[#This Row],[M2B_h]])</f>
        <v>4</v>
      </c>
      <c r="S1399" s="15">
        <f>SUM(Table2[[#This Row],[M3B]],Table2[[#This Row],[M3B_h]])</f>
        <v>4</v>
      </c>
      <c r="T1399" s="15">
        <f>SUM(Table2[[#This Row],[M4B]],Table2[[#This Row],[M4B_h]])</f>
        <v>4</v>
      </c>
    </row>
    <row r="1400" spans="1:20">
      <c r="A1400" s="12">
        <f>IF(Table2[[#This Row],[TT]]&lt;1,"",COUNT($A$2:$A1399)+1)</f>
        <v>1111</v>
      </c>
      <c r="B1400" s="12" t="str">
        <f>LOWER(SUBSTITUTE(SUBSTITUTE(SUBSTITUTE(SUBSTITUTE(SUBSTITUTE(SUBSTITUTE(SUBSTITUTE(SUBSTITUTE(Table2[[#This Row],[NAMA BARANG]]," ",""),"""",""),"-",""),"/",""),"(",""),")",""),"&amp;",""),",",""))</f>
        <v>kuasmofiecb02kecil2cb03besar1</v>
      </c>
      <c r="C1400" s="25" t="s">
        <v>1291</v>
      </c>
      <c r="D1400" s="26">
        <v>3</v>
      </c>
      <c r="E1400" s="26" t="s">
        <v>390</v>
      </c>
      <c r="F1400" s="80">
        <f>IF(Table2[[#This Row],[M5B]]="",Table2[[#This Row],[M5B_h]],SUM(Table2[[#This Row],[M5B_h]],Table2[[#This Row],[M5B]]))</f>
        <v>3</v>
      </c>
      <c r="H1400" s="13" t="str">
        <f>IF(Table2[[#This Row],[M1A]]="","",Table2[[#This Row],[M1A]]-Table2[[#This Row],[AWAL]])</f>
        <v/>
      </c>
      <c r="J1400" s="13" t="str">
        <f>IF(Table2[[#This Row],[M2A]]="","",SUM(Table2[[#This Row],[M2A]]-Table2[[#This Row],[M2B_h]]))</f>
        <v/>
      </c>
      <c r="L1400" s="13" t="str">
        <f>IF(Table2[[#This Row],[M3A]]="","",SUM(Table2[[#This Row],[M3A]]-Table2[[#This Row],[M3B_h]]))</f>
        <v/>
      </c>
      <c r="N1400" s="13" t="str">
        <f>IF(Table2[[#This Row],[M4A]]="","",SUM(Table2[[#This Row],[M4A]]-Table2[[#This Row],[M4B_h]]))</f>
        <v/>
      </c>
      <c r="O1400" s="15"/>
      <c r="P1400" s="15" t="str">
        <f>IF(Table2[[#This Row],[M5A]]="","",SUM(Table2[[#This Row],[M5A]]-Table2[[#This Row],[M5B_h]]))</f>
        <v/>
      </c>
      <c r="Q1400" s="15">
        <f>SUM(Table2[[#This Row],[AWAL]],Table2[[#This Row],[M1B]])</f>
        <v>3</v>
      </c>
      <c r="R1400" s="15">
        <f>SUM(Table2[[#This Row],[M2B]],Table2[[#This Row],[M2B_h]])</f>
        <v>3</v>
      </c>
      <c r="S1400" s="15">
        <f>SUM(Table2[[#This Row],[M3B]],Table2[[#This Row],[M3B_h]])</f>
        <v>3</v>
      </c>
      <c r="T1400" s="15">
        <f>SUM(Table2[[#This Row],[M4B]],Table2[[#This Row],[M4B_h]])</f>
        <v>3</v>
      </c>
    </row>
    <row r="1401" spans="1:20">
      <c r="A1401" s="12">
        <f>IF(Table2[[#This Row],[TT]]&lt;1,"",COUNT($A$2:$A1400)+1)</f>
        <v>1112</v>
      </c>
      <c r="B1401" s="12" t="str">
        <f>LOWER(SUBSTITUTE(SUBSTITUTE(SUBSTITUTE(SUBSTITUTE(SUBSTITUTE(SUBSTITUTE(SUBSTITUTE(SUBSTITUTE(Table2[[#This Row],[NAMA BARANG]]," ",""),"""",""),"-",""),"/",""),"(",""),")",""),"&amp;",""),",",""))</f>
        <v>kuasmontanano1</v>
      </c>
      <c r="C1401" s="18" t="s">
        <v>1292</v>
      </c>
      <c r="D1401" s="19">
        <v>7</v>
      </c>
      <c r="E1401" s="19" t="s">
        <v>121</v>
      </c>
      <c r="F1401" s="80">
        <f>IF(Table2[[#This Row],[M5B]]="",Table2[[#This Row],[M5B_h]],SUM(Table2[[#This Row],[M5B_h]],Table2[[#This Row],[M5B]]))</f>
        <v>7</v>
      </c>
      <c r="H1401" s="13" t="str">
        <f>IF(Table2[[#This Row],[M1A]]="","",Table2[[#This Row],[M1A]]-Table2[[#This Row],[AWAL]])</f>
        <v/>
      </c>
      <c r="J1401" s="13" t="str">
        <f>IF(Table2[[#This Row],[M2A]]="","",SUM(Table2[[#This Row],[M2A]]-Table2[[#This Row],[M2B_h]]))</f>
        <v/>
      </c>
      <c r="L1401" s="13" t="str">
        <f>IF(Table2[[#This Row],[M3A]]="","",SUM(Table2[[#This Row],[M3A]]-Table2[[#This Row],[M3B_h]]))</f>
        <v/>
      </c>
      <c r="N1401" s="13" t="str">
        <f>IF(Table2[[#This Row],[M4A]]="","",SUM(Table2[[#This Row],[M4A]]-Table2[[#This Row],[M4B_h]]))</f>
        <v/>
      </c>
      <c r="O1401" s="15"/>
      <c r="P1401" s="15" t="str">
        <f>IF(Table2[[#This Row],[M5A]]="","",SUM(Table2[[#This Row],[M5A]]-Table2[[#This Row],[M5B_h]]))</f>
        <v/>
      </c>
      <c r="Q1401" s="15">
        <f>SUM(Table2[[#This Row],[AWAL]],Table2[[#This Row],[M1B]])</f>
        <v>7</v>
      </c>
      <c r="R1401" s="15">
        <f>SUM(Table2[[#This Row],[M2B]],Table2[[#This Row],[M2B_h]])</f>
        <v>7</v>
      </c>
      <c r="S1401" s="15">
        <f>SUM(Table2[[#This Row],[M3B]],Table2[[#This Row],[M3B_h]])</f>
        <v>7</v>
      </c>
      <c r="T1401" s="15">
        <f>SUM(Table2[[#This Row],[M4B]],Table2[[#This Row],[M4B_h]])</f>
        <v>7</v>
      </c>
    </row>
    <row r="1402" spans="1:20">
      <c r="A1402" s="12">
        <f>IF(Table2[[#This Row],[TT]]&lt;1,"",COUNT($A$2:$A1401)+1)</f>
        <v>1113</v>
      </c>
      <c r="B1402" s="12" t="str">
        <f>LOWER(SUBSTITUTE(SUBSTITUTE(SUBSTITUTE(SUBSTITUTE(SUBSTITUTE(SUBSTITUTE(SUBSTITUTE(SUBSTITUTE(Table2[[#This Row],[NAMA BARANG]]," ",""),"""",""),"-",""),"/",""),"(",""),")",""),"&amp;",""),",",""))</f>
        <v>kuasmontanano2</v>
      </c>
      <c r="C1402" s="18" t="s">
        <v>1293</v>
      </c>
      <c r="D1402" s="19">
        <v>11</v>
      </c>
      <c r="E1402" s="19" t="s">
        <v>1294</v>
      </c>
      <c r="F1402" s="80">
        <f>IF(Table2[[#This Row],[M5B]]="",Table2[[#This Row],[M5B_h]],SUM(Table2[[#This Row],[M5B_h]],Table2[[#This Row],[M5B]]))</f>
        <v>11</v>
      </c>
      <c r="H1402" s="13" t="str">
        <f>IF(Table2[[#This Row],[M1A]]="","",Table2[[#This Row],[M1A]]-Table2[[#This Row],[AWAL]])</f>
        <v/>
      </c>
      <c r="J1402" s="13" t="str">
        <f>IF(Table2[[#This Row],[M2A]]="","",SUM(Table2[[#This Row],[M2A]]-Table2[[#This Row],[M2B_h]]))</f>
        <v/>
      </c>
      <c r="L1402" s="13" t="str">
        <f>IF(Table2[[#This Row],[M3A]]="","",SUM(Table2[[#This Row],[M3A]]-Table2[[#This Row],[M3B_h]]))</f>
        <v/>
      </c>
      <c r="N1402" s="13" t="str">
        <f>IF(Table2[[#This Row],[M4A]]="","",SUM(Table2[[#This Row],[M4A]]-Table2[[#This Row],[M4B_h]]))</f>
        <v/>
      </c>
      <c r="O1402" s="15"/>
      <c r="P1402" s="15" t="str">
        <f>IF(Table2[[#This Row],[M5A]]="","",SUM(Table2[[#This Row],[M5A]]-Table2[[#This Row],[M5B_h]]))</f>
        <v/>
      </c>
      <c r="Q1402" s="15">
        <f>SUM(Table2[[#This Row],[AWAL]],Table2[[#This Row],[M1B]])</f>
        <v>11</v>
      </c>
      <c r="R1402" s="15">
        <f>SUM(Table2[[#This Row],[M2B]],Table2[[#This Row],[M2B_h]])</f>
        <v>11</v>
      </c>
      <c r="S1402" s="15">
        <f>SUM(Table2[[#This Row],[M3B]],Table2[[#This Row],[M3B_h]])</f>
        <v>11</v>
      </c>
      <c r="T1402" s="15">
        <f>SUM(Table2[[#This Row],[M4B]],Table2[[#This Row],[M4B_h]])</f>
        <v>11</v>
      </c>
    </row>
    <row r="1403" spans="1:20">
      <c r="A1403" s="12">
        <f>IF(Table2[[#This Row],[TT]]&lt;1,"",COUNT($A$2:$A1402)+1)</f>
        <v>1114</v>
      </c>
      <c r="B1403" s="12" t="str">
        <f>LOWER(SUBSTITUTE(SUBSTITUTE(SUBSTITUTE(SUBSTITUTE(SUBSTITUTE(SUBSTITUTE(SUBSTITUTE(SUBSTITUTE(Table2[[#This Row],[NAMA BARANG]]," ",""),"""",""),"-",""),"/",""),"(",""),")",""),"&amp;",""),",",""))</f>
        <v>kuasmontanano3</v>
      </c>
      <c r="C1403" s="18" t="s">
        <v>1295</v>
      </c>
      <c r="D1403" s="19">
        <v>6</v>
      </c>
      <c r="E1403" s="19" t="s">
        <v>1294</v>
      </c>
      <c r="F1403" s="80">
        <f>IF(Table2[[#This Row],[M5B]]="",Table2[[#This Row],[M5B_h]],SUM(Table2[[#This Row],[M5B_h]],Table2[[#This Row],[M5B]]))</f>
        <v>6</v>
      </c>
      <c r="H1403" s="13" t="str">
        <f>IF(Table2[[#This Row],[M1A]]="","",Table2[[#This Row],[M1A]]-Table2[[#This Row],[AWAL]])</f>
        <v/>
      </c>
      <c r="J1403" s="13" t="str">
        <f>IF(Table2[[#This Row],[M2A]]="","",SUM(Table2[[#This Row],[M2A]]-Table2[[#This Row],[M2B_h]]))</f>
        <v/>
      </c>
      <c r="L1403" s="13" t="str">
        <f>IF(Table2[[#This Row],[M3A]]="","",SUM(Table2[[#This Row],[M3A]]-Table2[[#This Row],[M3B_h]]))</f>
        <v/>
      </c>
      <c r="N1403" s="13" t="str">
        <f>IF(Table2[[#This Row],[M4A]]="","",SUM(Table2[[#This Row],[M4A]]-Table2[[#This Row],[M4B_h]]))</f>
        <v/>
      </c>
      <c r="O1403" s="15"/>
      <c r="P1403" s="15" t="str">
        <f>IF(Table2[[#This Row],[M5A]]="","",SUM(Table2[[#This Row],[M5A]]-Table2[[#This Row],[M5B_h]]))</f>
        <v/>
      </c>
      <c r="Q1403" s="15">
        <f>SUM(Table2[[#This Row],[AWAL]],Table2[[#This Row],[M1B]])</f>
        <v>6</v>
      </c>
      <c r="R1403" s="15">
        <f>SUM(Table2[[#This Row],[M2B]],Table2[[#This Row],[M2B_h]])</f>
        <v>6</v>
      </c>
      <c r="S1403" s="15">
        <f>SUM(Table2[[#This Row],[M3B]],Table2[[#This Row],[M3B_h]])</f>
        <v>6</v>
      </c>
      <c r="T1403" s="15">
        <f>SUM(Table2[[#This Row],[M4B]],Table2[[#This Row],[M4B_h]])</f>
        <v>6</v>
      </c>
    </row>
    <row r="1404" spans="1:20">
      <c r="A1404" s="12">
        <f>IF(Table2[[#This Row],[TT]]&lt;1,"",COUNT($A$2:$A1403)+1)</f>
        <v>1115</v>
      </c>
      <c r="B1404" s="12" t="str">
        <f>LOWER(SUBSTITUTE(SUBSTITUTE(SUBSTITUTE(SUBSTITUTE(SUBSTITUTE(SUBSTITUTE(SUBSTITUTE(SUBSTITUTE(Table2[[#This Row],[NAMA BARANG]]," ",""),"""",""),"-",""),"/",""),"(",""),")",""),"&amp;",""),",",""))</f>
        <v>kuasmontanano4</v>
      </c>
      <c r="C1404" s="25" t="s">
        <v>1296</v>
      </c>
      <c r="D1404" s="26">
        <v>7</v>
      </c>
      <c r="E1404" s="26" t="s">
        <v>1294</v>
      </c>
      <c r="F1404" s="80">
        <f>IF(Table2[[#This Row],[M5B]]="",Table2[[#This Row],[M5B_h]],SUM(Table2[[#This Row],[M5B_h]],Table2[[#This Row],[M5B]]))</f>
        <v>7</v>
      </c>
      <c r="H1404" s="13" t="str">
        <f>IF(Table2[[#This Row],[M1A]]="","",Table2[[#This Row],[M1A]]-Table2[[#This Row],[AWAL]])</f>
        <v/>
      </c>
      <c r="J1404" s="13" t="str">
        <f>IF(Table2[[#This Row],[M2A]]="","",SUM(Table2[[#This Row],[M2A]]-Table2[[#This Row],[M2B_h]]))</f>
        <v/>
      </c>
      <c r="L1404" s="13" t="str">
        <f>IF(Table2[[#This Row],[M3A]]="","",SUM(Table2[[#This Row],[M3A]]-Table2[[#This Row],[M3B_h]]))</f>
        <v/>
      </c>
      <c r="N1404" s="13" t="str">
        <f>IF(Table2[[#This Row],[M4A]]="","",SUM(Table2[[#This Row],[M4A]]-Table2[[#This Row],[M4B_h]]))</f>
        <v/>
      </c>
      <c r="O1404" s="15"/>
      <c r="P1404" s="15" t="str">
        <f>IF(Table2[[#This Row],[M5A]]="","",SUM(Table2[[#This Row],[M5A]]-Table2[[#This Row],[M5B_h]]))</f>
        <v/>
      </c>
      <c r="Q1404" s="15">
        <f>SUM(Table2[[#This Row],[AWAL]],Table2[[#This Row],[M1B]])</f>
        <v>7</v>
      </c>
      <c r="R1404" s="15">
        <f>SUM(Table2[[#This Row],[M2B]],Table2[[#This Row],[M2B_h]])</f>
        <v>7</v>
      </c>
      <c r="S1404" s="15">
        <f>SUM(Table2[[#This Row],[M3B]],Table2[[#This Row],[M3B_h]])</f>
        <v>7</v>
      </c>
      <c r="T1404" s="15">
        <f>SUM(Table2[[#This Row],[M4B]],Table2[[#This Row],[M4B_h]])</f>
        <v>7</v>
      </c>
    </row>
    <row r="1405" spans="1:20">
      <c r="A1405" s="12">
        <f>IF(Table2[[#This Row],[TT]]&lt;1,"",COUNT($A$2:$A1404)+1)</f>
        <v>1116</v>
      </c>
      <c r="B1405" s="12" t="str">
        <f>LOWER(SUBSTITUTE(SUBSTITUTE(SUBSTITUTE(SUBSTITUTE(SUBSTITUTE(SUBSTITUTE(SUBSTITUTE(SUBSTITUTE(Table2[[#This Row],[NAMA BARANG]]," ",""),"""",""),"-",""),"/",""),"(",""),")",""),"&amp;",""),",",""))</f>
        <v>kuasmontanano5</v>
      </c>
      <c r="C1405" s="25" t="s">
        <v>1297</v>
      </c>
      <c r="D1405" s="26">
        <v>9</v>
      </c>
      <c r="E1405" s="26" t="s">
        <v>1298</v>
      </c>
      <c r="F1405" s="80">
        <f>IF(Table2[[#This Row],[M5B]]="",Table2[[#This Row],[M5B_h]],SUM(Table2[[#This Row],[M5B_h]],Table2[[#This Row],[M5B]]))</f>
        <v>9</v>
      </c>
      <c r="H1405" s="13" t="str">
        <f>IF(Table2[[#This Row],[M1A]]="","",Table2[[#This Row],[M1A]]-Table2[[#This Row],[AWAL]])</f>
        <v/>
      </c>
      <c r="J1405" s="13" t="str">
        <f>IF(Table2[[#This Row],[M2A]]="","",SUM(Table2[[#This Row],[M2A]]-Table2[[#This Row],[M2B_h]]))</f>
        <v/>
      </c>
      <c r="L1405" s="13" t="str">
        <f>IF(Table2[[#This Row],[M3A]]="","",SUM(Table2[[#This Row],[M3A]]-Table2[[#This Row],[M3B_h]]))</f>
        <v/>
      </c>
      <c r="N1405" s="13" t="str">
        <f>IF(Table2[[#This Row],[M4A]]="","",SUM(Table2[[#This Row],[M4A]]-Table2[[#This Row],[M4B_h]]))</f>
        <v/>
      </c>
      <c r="O1405" s="15"/>
      <c r="P1405" s="15" t="str">
        <f>IF(Table2[[#This Row],[M5A]]="","",SUM(Table2[[#This Row],[M5A]]-Table2[[#This Row],[M5B_h]]))</f>
        <v/>
      </c>
      <c r="Q1405" s="15">
        <f>SUM(Table2[[#This Row],[AWAL]],Table2[[#This Row],[M1B]])</f>
        <v>9</v>
      </c>
      <c r="R1405" s="15">
        <f>SUM(Table2[[#This Row],[M2B]],Table2[[#This Row],[M2B_h]])</f>
        <v>9</v>
      </c>
      <c r="S1405" s="15">
        <f>SUM(Table2[[#This Row],[M3B]],Table2[[#This Row],[M3B_h]])</f>
        <v>9</v>
      </c>
      <c r="T1405" s="15">
        <f>SUM(Table2[[#This Row],[M4B]],Table2[[#This Row],[M4B_h]])</f>
        <v>9</v>
      </c>
    </row>
    <row r="1406" spans="1:20">
      <c r="A1406" s="12">
        <f>IF(Table2[[#This Row],[TT]]&lt;1,"",COUNT($A$2:$A1405)+1)</f>
        <v>1117</v>
      </c>
      <c r="B1406" s="12" t="str">
        <f>LOWER(SUBSTITUTE(SUBSTITUTE(SUBSTITUTE(SUBSTITUTE(SUBSTITUTE(SUBSTITUTE(SUBSTITUTE(SUBSTITUTE(Table2[[#This Row],[NAMA BARANG]]," ",""),"""",""),"-",""),"/",""),"(",""),")",""),"&amp;",""),",",""))</f>
        <v>kuasmontanano6</v>
      </c>
      <c r="C1406" s="25" t="s">
        <v>1299</v>
      </c>
      <c r="D1406" s="26">
        <v>10</v>
      </c>
      <c r="E1406" s="26" t="s">
        <v>1298</v>
      </c>
      <c r="F1406" s="80">
        <f>IF(Table2[[#This Row],[M5B]]="",Table2[[#This Row],[M5B_h]],SUM(Table2[[#This Row],[M5B_h]],Table2[[#This Row],[M5B]]))</f>
        <v>10</v>
      </c>
      <c r="H1406" s="13" t="str">
        <f>IF(Table2[[#This Row],[M1A]]="","",Table2[[#This Row],[M1A]]-Table2[[#This Row],[AWAL]])</f>
        <v/>
      </c>
      <c r="J1406" s="13" t="str">
        <f>IF(Table2[[#This Row],[M2A]]="","",SUM(Table2[[#This Row],[M2A]]-Table2[[#This Row],[M2B_h]]))</f>
        <v/>
      </c>
      <c r="L1406" s="13" t="str">
        <f>IF(Table2[[#This Row],[M3A]]="","",SUM(Table2[[#This Row],[M3A]]-Table2[[#This Row],[M3B_h]]))</f>
        <v/>
      </c>
      <c r="N1406" s="13" t="str">
        <f>IF(Table2[[#This Row],[M4A]]="","",SUM(Table2[[#This Row],[M4A]]-Table2[[#This Row],[M4B_h]]))</f>
        <v/>
      </c>
      <c r="O1406" s="15"/>
      <c r="P1406" s="15" t="str">
        <f>IF(Table2[[#This Row],[M5A]]="","",SUM(Table2[[#This Row],[M5A]]-Table2[[#This Row],[M5B_h]]))</f>
        <v/>
      </c>
      <c r="Q1406" s="15">
        <f>SUM(Table2[[#This Row],[AWAL]],Table2[[#This Row],[M1B]])</f>
        <v>10</v>
      </c>
      <c r="R1406" s="15">
        <f>SUM(Table2[[#This Row],[M2B]],Table2[[#This Row],[M2B_h]])</f>
        <v>10</v>
      </c>
      <c r="S1406" s="15">
        <f>SUM(Table2[[#This Row],[M3B]],Table2[[#This Row],[M3B_h]])</f>
        <v>10</v>
      </c>
      <c r="T1406" s="15">
        <f>SUM(Table2[[#This Row],[M4B]],Table2[[#This Row],[M4B_h]])</f>
        <v>10</v>
      </c>
    </row>
    <row r="1407" spans="1:20">
      <c r="A1407" s="12">
        <f>IF(Table2[[#This Row],[TT]]&lt;1,"",COUNT($A$2:$A1406)+1)</f>
        <v>1118</v>
      </c>
      <c r="B1407" s="12" t="str">
        <f>LOWER(SUBSTITUTE(SUBSTITUTE(SUBSTITUTE(SUBSTITUTE(SUBSTITUTE(SUBSTITUTE(SUBSTITUTE(SUBSTITUTE(Table2[[#This Row],[NAMA BARANG]]," ",""),"""",""),"-",""),"/",""),"(",""),")",""),"&amp;",""),",",""))</f>
        <v>kuaspagoda2518</v>
      </c>
      <c r="C1407" s="25" t="s">
        <v>1300</v>
      </c>
      <c r="D1407" s="26">
        <v>2</v>
      </c>
      <c r="E1407" s="26" t="s">
        <v>1301</v>
      </c>
      <c r="F1407" s="80">
        <f>IF(Table2[[#This Row],[M5B]]="",Table2[[#This Row],[M5B_h]],SUM(Table2[[#This Row],[M5B_h]],Table2[[#This Row],[M5B]]))</f>
        <v>2</v>
      </c>
      <c r="H1407" s="13" t="str">
        <f>IF(Table2[[#This Row],[M1A]]="","",Table2[[#This Row],[M1A]]-Table2[[#This Row],[AWAL]])</f>
        <v/>
      </c>
      <c r="J1407" s="13" t="str">
        <f>IF(Table2[[#This Row],[M2A]]="","",SUM(Table2[[#This Row],[M2A]]-Table2[[#This Row],[M2B_h]]))</f>
        <v/>
      </c>
      <c r="L1407" s="13" t="str">
        <f>IF(Table2[[#This Row],[M3A]]="","",SUM(Table2[[#This Row],[M3A]]-Table2[[#This Row],[M3B_h]]))</f>
        <v/>
      </c>
      <c r="N1407" s="13" t="str">
        <f>IF(Table2[[#This Row],[M4A]]="","",SUM(Table2[[#This Row],[M4A]]-Table2[[#This Row],[M4B_h]]))</f>
        <v/>
      </c>
      <c r="O1407" s="15"/>
      <c r="P1407" s="15" t="str">
        <f>IF(Table2[[#This Row],[M5A]]="","",SUM(Table2[[#This Row],[M5A]]-Table2[[#This Row],[M5B_h]]))</f>
        <v/>
      </c>
      <c r="Q1407" s="15">
        <f>SUM(Table2[[#This Row],[AWAL]],Table2[[#This Row],[M1B]])</f>
        <v>2</v>
      </c>
      <c r="R1407" s="15">
        <f>SUM(Table2[[#This Row],[M2B]],Table2[[#This Row],[M2B_h]])</f>
        <v>2</v>
      </c>
      <c r="S1407" s="15">
        <f>SUM(Table2[[#This Row],[M3B]],Table2[[#This Row],[M3B_h]])</f>
        <v>2</v>
      </c>
      <c r="T1407" s="15">
        <f>SUM(Table2[[#This Row],[M4B]],Table2[[#This Row],[M4B_h]])</f>
        <v>2</v>
      </c>
    </row>
    <row r="1408" spans="1:20">
      <c r="A1408" s="12">
        <f>IF(Table2[[#This Row],[TT]]&lt;1,"",COUNT($A$2:$A1407)+1)</f>
        <v>1119</v>
      </c>
      <c r="B1408" s="12" t="str">
        <f>LOWER(SUBSTITUTE(SUBSTITUTE(SUBSTITUTE(SUBSTITUTE(SUBSTITUTE(SUBSTITUTE(SUBSTITUTE(SUBSTITUTE(Table2[[#This Row],[NAMA BARANG]]," ",""),"""",""),"-",""),"/",""),"(",""),")",""),"&amp;",""),",",""))</f>
        <v>kuaspagoda5262</v>
      </c>
      <c r="C1408" s="25" t="s">
        <v>1302</v>
      </c>
      <c r="D1408" s="26">
        <v>4</v>
      </c>
      <c r="E1408" s="26" t="s">
        <v>1303</v>
      </c>
      <c r="F1408" s="80">
        <f>IF(Table2[[#This Row],[M5B]]="",Table2[[#This Row],[M5B_h]],SUM(Table2[[#This Row],[M5B_h]],Table2[[#This Row],[M5B]]))</f>
        <v>4</v>
      </c>
      <c r="H1408" s="13" t="str">
        <f>IF(Table2[[#This Row],[M1A]]="","",Table2[[#This Row],[M1A]]-Table2[[#This Row],[AWAL]])</f>
        <v/>
      </c>
      <c r="J1408" s="13" t="str">
        <f>IF(Table2[[#This Row],[M2A]]="","",SUM(Table2[[#This Row],[M2A]]-Table2[[#This Row],[M2B_h]]))</f>
        <v/>
      </c>
      <c r="L1408" s="13" t="str">
        <f>IF(Table2[[#This Row],[M3A]]="","",SUM(Table2[[#This Row],[M3A]]-Table2[[#This Row],[M3B_h]]))</f>
        <v/>
      </c>
      <c r="N1408" s="13" t="str">
        <f>IF(Table2[[#This Row],[M4A]]="","",SUM(Table2[[#This Row],[M4A]]-Table2[[#This Row],[M4B_h]]))</f>
        <v/>
      </c>
      <c r="O1408" s="15"/>
      <c r="P1408" s="15" t="str">
        <f>IF(Table2[[#This Row],[M5A]]="","",SUM(Table2[[#This Row],[M5A]]-Table2[[#This Row],[M5B_h]]))</f>
        <v/>
      </c>
      <c r="Q1408" s="15">
        <f>SUM(Table2[[#This Row],[AWAL]],Table2[[#This Row],[M1B]])</f>
        <v>4</v>
      </c>
      <c r="R1408" s="15">
        <f>SUM(Table2[[#This Row],[M2B]],Table2[[#This Row],[M2B_h]])</f>
        <v>4</v>
      </c>
      <c r="S1408" s="15">
        <f>SUM(Table2[[#This Row],[M3B]],Table2[[#This Row],[M3B_h]])</f>
        <v>4</v>
      </c>
      <c r="T1408" s="15">
        <f>SUM(Table2[[#This Row],[M4B]],Table2[[#This Row],[M4B_h]])</f>
        <v>4</v>
      </c>
    </row>
    <row r="1409" spans="1:20">
      <c r="A1409" s="12">
        <f>IF(Table2[[#This Row],[TT]]&lt;1,"",COUNT($A$2:$A1408)+1)</f>
        <v>1120</v>
      </c>
      <c r="B1409" s="12" t="str">
        <f>LOWER(SUBSTITUTE(SUBSTITUTE(SUBSTITUTE(SUBSTITUTE(SUBSTITUTE(SUBSTITUTE(SUBSTITUTE(SUBSTITUTE(Table2[[#This Row],[NAMA BARANG]]," ",""),"""",""),"-",""),"/",""),"(",""),")",""),"&amp;",""),",",""))</f>
        <v>kuaspagodano12511</v>
      </c>
      <c r="C1409" s="27" t="s">
        <v>1304</v>
      </c>
      <c r="D1409" s="28">
        <v>1</v>
      </c>
      <c r="E1409" s="28" t="s">
        <v>1301</v>
      </c>
      <c r="F1409" s="80">
        <f>IF(Table2[[#This Row],[M5B]]="",Table2[[#This Row],[M5B_h]],SUM(Table2[[#This Row],[M5B_h]],Table2[[#This Row],[M5B]]))</f>
        <v>1</v>
      </c>
      <c r="H1409" s="13" t="str">
        <f>IF(Table2[[#This Row],[M1A]]="","",Table2[[#This Row],[M1A]]-Table2[[#This Row],[AWAL]])</f>
        <v/>
      </c>
      <c r="J1409" s="13" t="str">
        <f>IF(Table2[[#This Row],[M2A]]="","",SUM(Table2[[#This Row],[M2A]]-Table2[[#This Row],[M2B_h]]))</f>
        <v/>
      </c>
      <c r="L1409" s="13" t="str">
        <f>IF(Table2[[#This Row],[M3A]]="","",SUM(Table2[[#This Row],[M3A]]-Table2[[#This Row],[M3B_h]]))</f>
        <v/>
      </c>
      <c r="N1409" s="13" t="str">
        <f>IF(Table2[[#This Row],[M4A]]="","",SUM(Table2[[#This Row],[M4A]]-Table2[[#This Row],[M4B_h]]))</f>
        <v/>
      </c>
      <c r="O1409" s="15"/>
      <c r="P1409" s="15" t="str">
        <f>IF(Table2[[#This Row],[M5A]]="","",SUM(Table2[[#This Row],[M5A]]-Table2[[#This Row],[M5B_h]]))</f>
        <v/>
      </c>
      <c r="Q1409" s="15">
        <f>SUM(Table2[[#This Row],[AWAL]],Table2[[#This Row],[M1B]])</f>
        <v>1</v>
      </c>
      <c r="R1409" s="15">
        <f>SUM(Table2[[#This Row],[M2B]],Table2[[#This Row],[M2B_h]])</f>
        <v>1</v>
      </c>
      <c r="S1409" s="15">
        <f>SUM(Table2[[#This Row],[M3B]],Table2[[#This Row],[M3B_h]])</f>
        <v>1</v>
      </c>
      <c r="T1409" s="15">
        <f>SUM(Table2[[#This Row],[M4B]],Table2[[#This Row],[M4B_h]])</f>
        <v>1</v>
      </c>
    </row>
    <row r="1410" spans="1:20">
      <c r="A1410" s="12">
        <f>IF(Table2[[#This Row],[TT]]&lt;1,"",COUNT($A$2:$A1409)+1)</f>
        <v>1121</v>
      </c>
      <c r="B1410" s="12" t="str">
        <f>LOWER(SUBSTITUTE(SUBSTITUTE(SUBSTITUTE(SUBSTITUTE(SUBSTITUTE(SUBSTITUTE(SUBSTITUTE(SUBSTITUTE(Table2[[#This Row],[NAMA BARANG]]," ",""),"""",""),"-",""),"/",""),"(",""),")",""),"&amp;",""),",",""))</f>
        <v>kuaspagodano11</v>
      </c>
      <c r="C1410" s="18" t="s">
        <v>1305</v>
      </c>
      <c r="D1410" s="19">
        <v>3</v>
      </c>
      <c r="E1410" s="19" t="s">
        <v>1306</v>
      </c>
      <c r="F1410" s="80">
        <f>IF(Table2[[#This Row],[M5B]]="",Table2[[#This Row],[M5B_h]],SUM(Table2[[#This Row],[M5B_h]],Table2[[#This Row],[M5B]]))</f>
        <v>3</v>
      </c>
      <c r="H1410" s="13" t="str">
        <f>IF(Table2[[#This Row],[M1A]]="","",Table2[[#This Row],[M1A]]-Table2[[#This Row],[AWAL]])</f>
        <v/>
      </c>
      <c r="J1410" s="13" t="str">
        <f>IF(Table2[[#This Row],[M2A]]="","",SUM(Table2[[#This Row],[M2A]]-Table2[[#This Row],[M2B_h]]))</f>
        <v/>
      </c>
      <c r="L1410" s="13" t="str">
        <f>IF(Table2[[#This Row],[M3A]]="","",SUM(Table2[[#This Row],[M3A]]-Table2[[#This Row],[M3B_h]]))</f>
        <v/>
      </c>
      <c r="N1410" s="13" t="str">
        <f>IF(Table2[[#This Row],[M4A]]="","",SUM(Table2[[#This Row],[M4A]]-Table2[[#This Row],[M4B_h]]))</f>
        <v/>
      </c>
      <c r="O1410" s="15"/>
      <c r="P1410" s="15" t="str">
        <f>IF(Table2[[#This Row],[M5A]]="","",SUM(Table2[[#This Row],[M5A]]-Table2[[#This Row],[M5B_h]]))</f>
        <v/>
      </c>
      <c r="Q1410" s="15">
        <f>SUM(Table2[[#This Row],[AWAL]],Table2[[#This Row],[M1B]])</f>
        <v>3</v>
      </c>
      <c r="R1410" s="15">
        <f>SUM(Table2[[#This Row],[M2B]],Table2[[#This Row],[M2B_h]])</f>
        <v>3</v>
      </c>
      <c r="S1410" s="15">
        <f>SUM(Table2[[#This Row],[M3B]],Table2[[#This Row],[M3B_h]])</f>
        <v>3</v>
      </c>
      <c r="T1410" s="15">
        <f>SUM(Table2[[#This Row],[M4B]],Table2[[#This Row],[M4B_h]])</f>
        <v>3</v>
      </c>
    </row>
    <row r="1411" spans="1:20">
      <c r="A1411" s="12">
        <f>IF(Table2[[#This Row],[TT]]&lt;1,"",COUNT($A$2:$A1410)+1)</f>
        <v>1122</v>
      </c>
      <c r="B1411" s="12" t="str">
        <f>LOWER(SUBSTITUTE(SUBSTITUTE(SUBSTITUTE(SUBSTITUTE(SUBSTITUTE(SUBSTITUTE(SUBSTITUTE(SUBSTITUTE(Table2[[#This Row],[NAMA BARANG]]," ",""),"""",""),"-",""),"/",""),"(",""),")",""),"&amp;",""),",",""))</f>
        <v>kuaspagodaset1928</v>
      </c>
      <c r="C1411" s="18" t="s">
        <v>1307</v>
      </c>
      <c r="D1411" s="19">
        <v>7</v>
      </c>
      <c r="E1411" s="19" t="s">
        <v>342</v>
      </c>
      <c r="F1411" s="80">
        <f>IF(Table2[[#This Row],[M5B]]="",Table2[[#This Row],[M5B_h]],SUM(Table2[[#This Row],[M5B_h]],Table2[[#This Row],[M5B]]))</f>
        <v>7</v>
      </c>
      <c r="H1411" s="13" t="str">
        <f>IF(Table2[[#This Row],[M1A]]="","",Table2[[#This Row],[M1A]]-Table2[[#This Row],[AWAL]])</f>
        <v/>
      </c>
      <c r="J1411" s="13" t="str">
        <f>IF(Table2[[#This Row],[M2A]]="","",SUM(Table2[[#This Row],[M2A]]-Table2[[#This Row],[M2B_h]]))</f>
        <v/>
      </c>
      <c r="L1411" s="13" t="str">
        <f>IF(Table2[[#This Row],[M3A]]="","",SUM(Table2[[#This Row],[M3A]]-Table2[[#This Row],[M3B_h]]))</f>
        <v/>
      </c>
      <c r="N1411" s="13" t="str">
        <f>IF(Table2[[#This Row],[M4A]]="","",SUM(Table2[[#This Row],[M4A]]-Table2[[#This Row],[M4B_h]]))</f>
        <v/>
      </c>
      <c r="O1411" s="15"/>
      <c r="P1411" s="15" t="str">
        <f>IF(Table2[[#This Row],[M5A]]="","",SUM(Table2[[#This Row],[M5A]]-Table2[[#This Row],[M5B_h]]))</f>
        <v/>
      </c>
      <c r="Q1411" s="15">
        <f>SUM(Table2[[#This Row],[AWAL]],Table2[[#This Row],[M1B]])</f>
        <v>7</v>
      </c>
      <c r="R1411" s="15">
        <f>SUM(Table2[[#This Row],[M2B]],Table2[[#This Row],[M2B_h]])</f>
        <v>7</v>
      </c>
      <c r="S1411" s="15">
        <f>SUM(Table2[[#This Row],[M3B]],Table2[[#This Row],[M3B_h]])</f>
        <v>7</v>
      </c>
      <c r="T1411" s="15">
        <f>SUM(Table2[[#This Row],[M4B]],Table2[[#This Row],[M4B_h]])</f>
        <v>7</v>
      </c>
    </row>
    <row r="1412" spans="1:20">
      <c r="A1412" s="12">
        <f>IF(Table2[[#This Row],[TT]]&lt;1,"",COUNT($A$2:$A1411)+1)</f>
        <v>1123</v>
      </c>
      <c r="B1412" s="12" t="str">
        <f>LOWER(SUBSTITUTE(SUBSTITUTE(SUBSTITUTE(SUBSTITUTE(SUBSTITUTE(SUBSTITUTE(SUBSTITUTE(SUBSTITUTE(Table2[[#This Row],[NAMA BARANG]]," ",""),"""",""),"-",""),"/",""),"(",""),")",""),"&amp;",""),",",""))</f>
        <v>kuaspbb1110pagoda</v>
      </c>
      <c r="C1412" s="18" t="s">
        <v>4238</v>
      </c>
      <c r="D1412" s="19">
        <v>5</v>
      </c>
      <c r="E1412" s="19" t="s">
        <v>655</v>
      </c>
      <c r="F1412" s="80">
        <f>IF(Table2[[#This Row],[M5B]]="",Table2[[#This Row],[M5B_h]],SUM(Table2[[#This Row],[M5B_h]],Table2[[#This Row],[M5B]]))</f>
        <v>4</v>
      </c>
      <c r="H1412" s="13" t="str">
        <f>IF(Table2[[#This Row],[M1A]]="","",Table2[[#This Row],[M1A]]-Table2[[#This Row],[AWAL]])</f>
        <v/>
      </c>
      <c r="J1412" s="13" t="str">
        <f>IF(Table2[[#This Row],[M2A]]="","",SUM(Table2[[#This Row],[M2A]]-Table2[[#This Row],[M2B_h]]))</f>
        <v/>
      </c>
      <c r="K1412" s="13">
        <v>4</v>
      </c>
      <c r="L1412" s="13">
        <f>IF(Table2[[#This Row],[M3A]]="","",SUM(Table2[[#This Row],[M3A]]-Table2[[#This Row],[M3B_h]]))</f>
        <v>-1</v>
      </c>
      <c r="N1412" s="13" t="str">
        <f>IF(Table2[[#This Row],[M4A]]="","",SUM(Table2[[#This Row],[M4A]]-Table2[[#This Row],[M4B_h]]))</f>
        <v/>
      </c>
      <c r="O1412" s="15"/>
      <c r="P1412" s="15" t="str">
        <f>IF(Table2[[#This Row],[M5A]]="","",SUM(Table2[[#This Row],[M5A]]-Table2[[#This Row],[M5B_h]]))</f>
        <v/>
      </c>
      <c r="Q1412" s="15">
        <f>SUM(Table2[[#This Row],[AWAL]],Table2[[#This Row],[M1B]])</f>
        <v>5</v>
      </c>
      <c r="R1412" s="15">
        <f>SUM(Table2[[#This Row],[M2B]],Table2[[#This Row],[M2B_h]])</f>
        <v>5</v>
      </c>
      <c r="S1412" s="15">
        <f>SUM(Table2[[#This Row],[M3B]],Table2[[#This Row],[M3B_h]])</f>
        <v>4</v>
      </c>
      <c r="T1412" s="15">
        <f>SUM(Table2[[#This Row],[M4B]],Table2[[#This Row],[M4B_h]])</f>
        <v>4</v>
      </c>
    </row>
    <row r="1413" spans="1:20">
      <c r="A1413" s="12">
        <f>IF(Table2[[#This Row],[TT]]&lt;1,"",COUNT($A$2:$A1412)+1)</f>
        <v>1124</v>
      </c>
      <c r="B1413" s="12" t="str">
        <f>LOWER(SUBSTITUTE(SUBSTITUTE(SUBSTITUTE(SUBSTITUTE(SUBSTITUTE(SUBSTITUTE(SUBSTITUTE(SUBSTITUTE(Table2[[#This Row],[NAMA BARANG]]," ",""),"""",""),"-",""),"/",""),"(",""),")",""),"&amp;",""),",",""))</f>
        <v>kuaspbb1111pagoda</v>
      </c>
      <c r="C1413" s="18" t="s">
        <v>4239</v>
      </c>
      <c r="D1413" s="19">
        <v>6</v>
      </c>
      <c r="E1413" s="19" t="s">
        <v>1308</v>
      </c>
      <c r="F1413" s="80">
        <f>IF(Table2[[#This Row],[M5B]]="",Table2[[#This Row],[M5B_h]],SUM(Table2[[#This Row],[M5B_h]],Table2[[#This Row],[M5B]]))</f>
        <v>5</v>
      </c>
      <c r="H1413" s="13" t="str">
        <f>IF(Table2[[#This Row],[M1A]]="","",Table2[[#This Row],[M1A]]-Table2[[#This Row],[AWAL]])</f>
        <v/>
      </c>
      <c r="J1413" s="13" t="str">
        <f>IF(Table2[[#This Row],[M2A]]="","",SUM(Table2[[#This Row],[M2A]]-Table2[[#This Row],[M2B_h]]))</f>
        <v/>
      </c>
      <c r="K1413" s="13">
        <v>5</v>
      </c>
      <c r="L1413" s="13">
        <f>IF(Table2[[#This Row],[M3A]]="","",SUM(Table2[[#This Row],[M3A]]-Table2[[#This Row],[M3B_h]]))</f>
        <v>-1</v>
      </c>
      <c r="N1413" s="13" t="str">
        <f>IF(Table2[[#This Row],[M4A]]="","",SUM(Table2[[#This Row],[M4A]]-Table2[[#This Row],[M4B_h]]))</f>
        <v/>
      </c>
      <c r="O1413" s="15"/>
      <c r="P1413" s="15" t="str">
        <f>IF(Table2[[#This Row],[M5A]]="","",SUM(Table2[[#This Row],[M5A]]-Table2[[#This Row],[M5B_h]]))</f>
        <v/>
      </c>
      <c r="Q1413" s="15">
        <f>SUM(Table2[[#This Row],[AWAL]],Table2[[#This Row],[M1B]])</f>
        <v>6</v>
      </c>
      <c r="R1413" s="15">
        <f>SUM(Table2[[#This Row],[M2B]],Table2[[#This Row],[M2B_h]])</f>
        <v>6</v>
      </c>
      <c r="S1413" s="15">
        <f>SUM(Table2[[#This Row],[M3B]],Table2[[#This Row],[M3B_h]])</f>
        <v>5</v>
      </c>
      <c r="T1413" s="15">
        <f>SUM(Table2[[#This Row],[M4B]],Table2[[#This Row],[M4B_h]])</f>
        <v>5</v>
      </c>
    </row>
    <row r="1414" spans="1:20">
      <c r="A1414" s="12">
        <f>IF(Table2[[#This Row],[TT]]&lt;1,"",COUNT($A$2:$A1413)+1)</f>
        <v>1125</v>
      </c>
      <c r="B1414" s="12" t="str">
        <f>LOWER(SUBSTITUTE(SUBSTITUTE(SUBSTITUTE(SUBSTITUTE(SUBSTITUTE(SUBSTITUTE(SUBSTITUTE(SUBSTITUTE(Table2[[#This Row],[NAMA BARANG]]," ",""),"""",""),"-",""),"/",""),"(",""),")",""),"&amp;",""),",",""))</f>
        <v>kuastf2620</v>
      </c>
      <c r="C1414" s="18" t="s">
        <v>1309</v>
      </c>
      <c r="D1414" s="19">
        <v>4</v>
      </c>
      <c r="E1414" s="19">
        <v>240</v>
      </c>
      <c r="F1414" s="80">
        <f>IF(Table2[[#This Row],[M5B]]="",Table2[[#This Row],[M5B_h]],SUM(Table2[[#This Row],[M5B_h]],Table2[[#This Row],[M5B]]))</f>
        <v>3</v>
      </c>
      <c r="H1414" s="13" t="str">
        <f>IF(Table2[[#This Row],[M1A]]="","",Table2[[#This Row],[M1A]]-Table2[[#This Row],[AWAL]])</f>
        <v/>
      </c>
      <c r="I1414" s="13">
        <v>3</v>
      </c>
      <c r="J1414" s="13">
        <f>IF(Table2[[#This Row],[M2A]]="","",SUM(Table2[[#This Row],[M2A]]-Table2[[#This Row],[M2B_h]]))</f>
        <v>-1</v>
      </c>
      <c r="L1414" s="13" t="str">
        <f>IF(Table2[[#This Row],[M3A]]="","",SUM(Table2[[#This Row],[M3A]]-Table2[[#This Row],[M3B_h]]))</f>
        <v/>
      </c>
      <c r="N1414" s="13" t="str">
        <f>IF(Table2[[#This Row],[M4A]]="","",SUM(Table2[[#This Row],[M4A]]-Table2[[#This Row],[M4B_h]]))</f>
        <v/>
      </c>
      <c r="O1414" s="15"/>
      <c r="P1414" s="15" t="str">
        <f>IF(Table2[[#This Row],[M5A]]="","",SUM(Table2[[#This Row],[M5A]]-Table2[[#This Row],[M5B_h]]))</f>
        <v/>
      </c>
      <c r="Q1414" s="15">
        <f>SUM(Table2[[#This Row],[AWAL]],Table2[[#This Row],[M1B]])</f>
        <v>4</v>
      </c>
      <c r="R1414" s="15">
        <f>SUM(Table2[[#This Row],[M2B]],Table2[[#This Row],[M2B_h]])</f>
        <v>3</v>
      </c>
      <c r="S1414" s="15">
        <f>SUM(Table2[[#This Row],[M3B]],Table2[[#This Row],[M3B_h]])</f>
        <v>3</v>
      </c>
      <c r="T1414" s="15">
        <f>SUM(Table2[[#This Row],[M4B]],Table2[[#This Row],[M4B_h]])</f>
        <v>3</v>
      </c>
    </row>
    <row r="1415" spans="1:20">
      <c r="A1415" s="14" t="str">
        <f>IF(Table2[[#This Row],[TT]]&lt;1,"",COUNT($A$2:$A1414)+1)</f>
        <v/>
      </c>
      <c r="B1415" s="14" t="str">
        <f>LOWER(SUBSTITUTE(SUBSTITUTE(SUBSTITUTE(SUBSTITUTE(SUBSTITUTE(SUBSTITUTE(SUBSTITUTE(SUBSTITUTE(Table2[[#This Row],[NAMA BARANG]]," ",""),"""",""),"-",""),"/",""),"(",""),")",""),"&amp;",""),",",""))</f>
        <v>kuastfart202324681012</v>
      </c>
      <c r="C1415" s="17" t="s">
        <v>3143</v>
      </c>
      <c r="D1415" s="19">
        <v>1</v>
      </c>
      <c r="E1415" s="29" t="s">
        <v>2692</v>
      </c>
      <c r="F1415" s="80">
        <f>IF(Table2[[#This Row],[M5B]]="",Table2[[#This Row],[M5B_h]],SUM(Table2[[#This Row],[M5B_h]],Table2[[#This Row],[M5B]]))</f>
        <v>0</v>
      </c>
      <c r="H1415" s="15" t="str">
        <f>IF(Table2[[#This Row],[M1A]]="","",Table2[[#This Row],[M1A]]-Table2[[#This Row],[AWAL]])</f>
        <v/>
      </c>
      <c r="J1415" s="15" t="str">
        <f>IF(Table2[[#This Row],[M2A]]="","",SUM(Table2[[#This Row],[M2A]]-Table2[[#This Row],[M2B_h]]))</f>
        <v/>
      </c>
      <c r="K1415" s="13">
        <v>0</v>
      </c>
      <c r="L1415" s="15">
        <f>IF(Table2[[#This Row],[M3A]]="","",SUM(Table2[[#This Row],[M3A]]-Table2[[#This Row],[M3B_h]]))</f>
        <v>-1</v>
      </c>
      <c r="N1415" s="15" t="str">
        <f>IF(Table2[[#This Row],[M4A]]="","",SUM(Table2[[#This Row],[M4A]]-Table2[[#This Row],[M4B_h]]))</f>
        <v/>
      </c>
      <c r="O1415" s="15"/>
      <c r="P1415" s="15" t="str">
        <f>IF(Table2[[#This Row],[M5A]]="","",SUM(Table2[[#This Row],[M5A]]-Table2[[#This Row],[M5B_h]]))</f>
        <v/>
      </c>
      <c r="Q1415" s="15">
        <f>SUM(Table2[[#This Row],[AWAL]],Table2[[#This Row],[M1B]])</f>
        <v>1</v>
      </c>
      <c r="R1415" s="15">
        <f>SUM(Table2[[#This Row],[M2B]],Table2[[#This Row],[M2B_h]])</f>
        <v>1</v>
      </c>
      <c r="S1415" s="15">
        <f>SUM(Table2[[#This Row],[M3B]],Table2[[#This Row],[M3B_h]])</f>
        <v>0</v>
      </c>
      <c r="T1415" s="15">
        <f>SUM(Table2[[#This Row],[M4B]],Table2[[#This Row],[M4B_h]])</f>
        <v>0</v>
      </c>
    </row>
    <row r="1416" spans="1:20">
      <c r="A1416" s="12">
        <f>IF(Table2[[#This Row],[TT]]&lt;1,"",COUNT($A$2:$A1415)+1)</f>
        <v>1126</v>
      </c>
      <c r="B1416" s="12" t="str">
        <f>LOWER(SUBSTITUTE(SUBSTITUTE(SUBSTITUTE(SUBSTITUTE(SUBSTITUTE(SUBSTITUTE(SUBSTITUTE(SUBSTITUTE(Table2[[#This Row],[NAMA BARANG]]," ",""),"""",""),"-",""),"/",""),"(",""),")",""),"&amp;",""),",",""))</f>
        <v>kuaswalito6626</v>
      </c>
      <c r="C1416" s="18" t="s">
        <v>1310</v>
      </c>
      <c r="D1416" s="19">
        <v>1</v>
      </c>
      <c r="E1416" s="68" t="s">
        <v>2818</v>
      </c>
      <c r="F1416" s="80">
        <f>IF(Table2[[#This Row],[M5B]]="",Table2[[#This Row],[M5B_h]],SUM(Table2[[#This Row],[M5B_h]],Table2[[#This Row],[M5B]]))</f>
        <v>1</v>
      </c>
      <c r="H1416" s="13" t="str">
        <f>IF(Table2[[#This Row],[M1A]]="","",Table2[[#This Row],[M1A]]-Table2[[#This Row],[AWAL]])</f>
        <v/>
      </c>
      <c r="J1416" s="13" t="str">
        <f>IF(Table2[[#This Row],[M2A]]="","",SUM(Table2[[#This Row],[M2A]]-Table2[[#This Row],[M2B_h]]))</f>
        <v/>
      </c>
      <c r="L1416" s="13" t="str">
        <f>IF(Table2[[#This Row],[M3A]]="","",SUM(Table2[[#This Row],[M3A]]-Table2[[#This Row],[M3B_h]]))</f>
        <v/>
      </c>
      <c r="N1416" s="13" t="str">
        <f>IF(Table2[[#This Row],[M4A]]="","",SUM(Table2[[#This Row],[M4A]]-Table2[[#This Row],[M4B_h]]))</f>
        <v/>
      </c>
      <c r="O1416" s="15"/>
      <c r="P1416" s="15" t="str">
        <f>IF(Table2[[#This Row],[M5A]]="","",SUM(Table2[[#This Row],[M5A]]-Table2[[#This Row],[M5B_h]]))</f>
        <v/>
      </c>
      <c r="Q1416" s="15">
        <f>SUM(Table2[[#This Row],[AWAL]],Table2[[#This Row],[M1B]])</f>
        <v>1</v>
      </c>
      <c r="R1416" s="15">
        <f>SUM(Table2[[#This Row],[M2B]],Table2[[#This Row],[M2B_h]])</f>
        <v>1</v>
      </c>
      <c r="S1416" s="15">
        <f>SUM(Table2[[#This Row],[M3B]],Table2[[#This Row],[M3B_h]])</f>
        <v>1</v>
      </c>
      <c r="T1416" s="15">
        <f>SUM(Table2[[#This Row],[M4B]],Table2[[#This Row],[M4B_h]])</f>
        <v>1</v>
      </c>
    </row>
    <row r="1417" spans="1:20">
      <c r="A1417" s="12">
        <f>IF(Table2[[#This Row],[TT]]&lt;1,"",COUNT($A$2:$A1416)+1)</f>
        <v>1127</v>
      </c>
      <c r="B1417" s="12" t="str">
        <f>LOWER(SUBSTITUTE(SUBSTITUTE(SUBSTITUTE(SUBSTITUTE(SUBSTITUTE(SUBSTITUTE(SUBSTITUTE(SUBSTITUTE(Table2[[#This Row],[NAMA BARANG]]," ",""),"""",""),"-",""),"/",""),"(",""),")",""),"&amp;",""),",",""))</f>
        <v>kuasbrushe02</v>
      </c>
      <c r="C1417" s="18" t="s">
        <v>1311</v>
      </c>
      <c r="D1417" s="19">
        <v>1</v>
      </c>
      <c r="E1417" s="19" t="s">
        <v>192</v>
      </c>
      <c r="F1417" s="80">
        <f>IF(Table2[[#This Row],[M5B]]="",Table2[[#This Row],[M5B_h]],SUM(Table2[[#This Row],[M5B_h]],Table2[[#This Row],[M5B]]))</f>
        <v>1</v>
      </c>
      <c r="H1417" s="13" t="str">
        <f>IF(Table2[[#This Row],[M1A]]="","",Table2[[#This Row],[M1A]]-Table2[[#This Row],[AWAL]])</f>
        <v/>
      </c>
      <c r="J1417" s="13" t="str">
        <f>IF(Table2[[#This Row],[M2A]]="","",SUM(Table2[[#This Row],[M2A]]-Table2[[#This Row],[M2B_h]]))</f>
        <v/>
      </c>
      <c r="L1417" s="13" t="str">
        <f>IF(Table2[[#This Row],[M3A]]="","",SUM(Table2[[#This Row],[M3A]]-Table2[[#This Row],[M3B_h]]))</f>
        <v/>
      </c>
      <c r="N1417" s="13" t="str">
        <f>IF(Table2[[#This Row],[M4A]]="","",SUM(Table2[[#This Row],[M4A]]-Table2[[#This Row],[M4B_h]]))</f>
        <v/>
      </c>
      <c r="O1417" s="15"/>
      <c r="P1417" s="15" t="str">
        <f>IF(Table2[[#This Row],[M5A]]="","",SUM(Table2[[#This Row],[M5A]]-Table2[[#This Row],[M5B_h]]))</f>
        <v/>
      </c>
      <c r="Q1417" s="15">
        <f>SUM(Table2[[#This Row],[AWAL]],Table2[[#This Row],[M1B]])</f>
        <v>1</v>
      </c>
      <c r="R1417" s="15">
        <f>SUM(Table2[[#This Row],[M2B]],Table2[[#This Row],[M2B_h]])</f>
        <v>1</v>
      </c>
      <c r="S1417" s="15">
        <f>SUM(Table2[[#This Row],[M3B]],Table2[[#This Row],[M3B_h]])</f>
        <v>1</v>
      </c>
      <c r="T1417" s="15">
        <f>SUM(Table2[[#This Row],[M4B]],Table2[[#This Row],[M4B_h]])</f>
        <v>1</v>
      </c>
    </row>
    <row r="1418" spans="1:20">
      <c r="A1418" s="12">
        <f>IF(Table2[[#This Row],[TT]]&lt;1,"",COUNT($A$2:$A1417)+1)</f>
        <v>1128</v>
      </c>
      <c r="B1418" s="12" t="str">
        <f>LOWER(SUBSTITUTE(SUBSTITUTE(SUBSTITUTE(SUBSTITUTE(SUBSTITUTE(SUBSTITUTE(SUBSTITUTE(SUBSTITUTE(Table2[[#This Row],[NAMA BARANG]]," ",""),"""",""),"-",""),"/",""),"(",""),")",""),"&amp;",""),",",""))</f>
        <v>kutmcnbesar</v>
      </c>
      <c r="C1418" s="18" t="s">
        <v>1312</v>
      </c>
      <c r="D1418" s="19">
        <v>5</v>
      </c>
      <c r="E1418" s="19" t="s">
        <v>125</v>
      </c>
      <c r="F1418" s="80">
        <f>IF(Table2[[#This Row],[M5B]]="",Table2[[#This Row],[M5B_h]],SUM(Table2[[#This Row],[M5B_h]],Table2[[#This Row],[M5B]]))</f>
        <v>5</v>
      </c>
      <c r="H1418" s="13" t="str">
        <f>IF(Table2[[#This Row],[M1A]]="","",Table2[[#This Row],[M1A]]-Table2[[#This Row],[AWAL]])</f>
        <v/>
      </c>
      <c r="J1418" s="13" t="str">
        <f>IF(Table2[[#This Row],[M2A]]="","",SUM(Table2[[#This Row],[M2A]]-Table2[[#This Row],[M2B_h]]))</f>
        <v/>
      </c>
      <c r="L1418" s="13" t="str">
        <f>IF(Table2[[#This Row],[M3A]]="","",SUM(Table2[[#This Row],[M3A]]-Table2[[#This Row],[M3B_h]]))</f>
        <v/>
      </c>
      <c r="N1418" s="13" t="str">
        <f>IF(Table2[[#This Row],[M4A]]="","",SUM(Table2[[#This Row],[M4A]]-Table2[[#This Row],[M4B_h]]))</f>
        <v/>
      </c>
      <c r="O1418" s="15"/>
      <c r="P1418" s="15" t="str">
        <f>IF(Table2[[#This Row],[M5A]]="","",SUM(Table2[[#This Row],[M5A]]-Table2[[#This Row],[M5B_h]]))</f>
        <v/>
      </c>
      <c r="Q1418" s="15">
        <f>SUM(Table2[[#This Row],[AWAL]],Table2[[#This Row],[M1B]])</f>
        <v>5</v>
      </c>
      <c r="R1418" s="15">
        <f>SUM(Table2[[#This Row],[M2B]],Table2[[#This Row],[M2B_h]])</f>
        <v>5</v>
      </c>
      <c r="S1418" s="15">
        <f>SUM(Table2[[#This Row],[M3B]],Table2[[#This Row],[M3B_h]])</f>
        <v>5</v>
      </c>
      <c r="T1418" s="15">
        <f>SUM(Table2[[#This Row],[M4B]],Table2[[#This Row],[M4B_h]])</f>
        <v>5</v>
      </c>
    </row>
    <row r="1419" spans="1:20">
      <c r="A1419" s="12">
        <f>IF(Table2[[#This Row],[TT]]&lt;1,"",COUNT($A$2:$A1418)+1)</f>
        <v>1129</v>
      </c>
      <c r="B1419" s="12" t="str">
        <f>LOWER(SUBSTITUTE(SUBSTITUTE(SUBSTITUTE(SUBSTITUTE(SUBSTITUTE(SUBSTITUTE(SUBSTITUTE(SUBSTITUTE(Table2[[#This Row],[NAMA BARANG]]," ",""),"""",""),"-",""),"/",""),"(",""),")",""),"&amp;",""),",",""))</f>
        <v>lleafa5100gastakitty</v>
      </c>
      <c r="C1419" s="18" t="s">
        <v>3155</v>
      </c>
      <c r="D1419" s="19">
        <v>1</v>
      </c>
      <c r="E1419" s="68">
        <v>360</v>
      </c>
      <c r="F1419" s="80">
        <f>IF(Table2[[#This Row],[M5B]]="",Table2[[#This Row],[M5B_h]],SUM(Table2[[#This Row],[M5B_h]],Table2[[#This Row],[M5B]]))</f>
        <v>1</v>
      </c>
      <c r="H1419" s="13" t="str">
        <f>IF(Table2[[#This Row],[M1A]]="","",Table2[[#This Row],[M1A]]-Table2[[#This Row],[AWAL]])</f>
        <v/>
      </c>
      <c r="J1419" s="13" t="str">
        <f>IF(Table2[[#This Row],[M2A]]="","",SUM(Table2[[#This Row],[M2A]]-Table2[[#This Row],[M2B_h]]))</f>
        <v/>
      </c>
      <c r="L1419" s="13" t="str">
        <f>IF(Table2[[#This Row],[M3A]]="","",SUM(Table2[[#This Row],[M3A]]-Table2[[#This Row],[M3B_h]]))</f>
        <v/>
      </c>
      <c r="N1419" s="13" t="str">
        <f>IF(Table2[[#This Row],[M4A]]="","",SUM(Table2[[#This Row],[M4A]]-Table2[[#This Row],[M4B_h]]))</f>
        <v/>
      </c>
      <c r="O1419" s="15"/>
      <c r="P1419" s="15" t="str">
        <f>IF(Table2[[#This Row],[M5A]]="","",SUM(Table2[[#This Row],[M5A]]-Table2[[#This Row],[M5B_h]]))</f>
        <v/>
      </c>
      <c r="Q1419" s="15">
        <f>SUM(Table2[[#This Row],[AWAL]],Table2[[#This Row],[M1B]])</f>
        <v>1</v>
      </c>
      <c r="R1419" s="15">
        <f>SUM(Table2[[#This Row],[M2B]],Table2[[#This Row],[M2B_h]])</f>
        <v>1</v>
      </c>
      <c r="S1419" s="15">
        <f>SUM(Table2[[#This Row],[M3B]],Table2[[#This Row],[M3B_h]])</f>
        <v>1</v>
      </c>
      <c r="T1419" s="15">
        <f>SUM(Table2[[#This Row],[M4B]],Table2[[#This Row],[M4B_h]])</f>
        <v>1</v>
      </c>
    </row>
    <row r="1420" spans="1:20">
      <c r="A1420" s="12">
        <f>IF(Table2[[#This Row],[TT]]&lt;1,"",COUNT($A$2:$A1419)+1)</f>
        <v>1130</v>
      </c>
      <c r="B1420" s="12" t="str">
        <f>LOWER(SUBSTITUTE(SUBSTITUTE(SUBSTITUTE(SUBSTITUTE(SUBSTITUTE(SUBSTITUTE(SUBSTITUTE(SUBSTITUTE(Table2[[#This Row],[NAMA BARANG]]," ",""),"""",""),"-",""),"/",""),"(",""),")",""),"&amp;",""),",",""))</f>
        <v>lleafa5100hologramav15bellsmart</v>
      </c>
      <c r="C1420" s="18" t="s">
        <v>1313</v>
      </c>
      <c r="D1420" s="19">
        <v>15</v>
      </c>
      <c r="E1420" s="19">
        <v>600</v>
      </c>
      <c r="F1420" s="80">
        <f>IF(Table2[[#This Row],[M5B]]="",Table2[[#This Row],[M5B_h]],SUM(Table2[[#This Row],[M5B_h]],Table2[[#This Row],[M5B]]))</f>
        <v>15</v>
      </c>
      <c r="H1420" s="13" t="str">
        <f>IF(Table2[[#This Row],[M1A]]="","",Table2[[#This Row],[M1A]]-Table2[[#This Row],[AWAL]])</f>
        <v/>
      </c>
      <c r="J1420" s="13" t="str">
        <f>IF(Table2[[#This Row],[M2A]]="","",SUM(Table2[[#This Row],[M2A]]-Table2[[#This Row],[M2B_h]]))</f>
        <v/>
      </c>
      <c r="L1420" s="13" t="str">
        <f>IF(Table2[[#This Row],[M3A]]="","",SUM(Table2[[#This Row],[M3A]]-Table2[[#This Row],[M3B_h]]))</f>
        <v/>
      </c>
      <c r="N1420" s="13" t="str">
        <f>IF(Table2[[#This Row],[M4A]]="","",SUM(Table2[[#This Row],[M4A]]-Table2[[#This Row],[M4B_h]]))</f>
        <v/>
      </c>
      <c r="O1420" s="15"/>
      <c r="P1420" s="15" t="str">
        <f>IF(Table2[[#This Row],[M5A]]="","",SUM(Table2[[#This Row],[M5A]]-Table2[[#This Row],[M5B_h]]))</f>
        <v/>
      </c>
      <c r="Q1420" s="15">
        <f>SUM(Table2[[#This Row],[AWAL]],Table2[[#This Row],[M1B]])</f>
        <v>15</v>
      </c>
      <c r="R1420" s="15">
        <f>SUM(Table2[[#This Row],[M2B]],Table2[[#This Row],[M2B_h]])</f>
        <v>15</v>
      </c>
      <c r="S1420" s="15">
        <f>SUM(Table2[[#This Row],[M3B]],Table2[[#This Row],[M3B_h]])</f>
        <v>15</v>
      </c>
      <c r="T1420" s="15">
        <f>SUM(Table2[[#This Row],[M4B]],Table2[[#This Row],[M4B_h]])</f>
        <v>15</v>
      </c>
    </row>
    <row r="1421" spans="1:20">
      <c r="A1421" s="12">
        <f>IF(Table2[[#This Row],[TT]]&lt;1,"",COUNT($A$2:$A1420)+1)</f>
        <v>1131</v>
      </c>
      <c r="B1421" s="12" t="str">
        <f>LOWER(SUBSTITUTE(SUBSTITUTE(SUBSTITUTE(SUBSTITUTE(SUBSTITUTE(SUBSTITUTE(SUBSTITUTE(SUBSTITUTE(Table2[[#This Row],[NAMA BARANG]]," ",""),"""",""),"-",""),"/",""),"(",""),")",""),"&amp;",""),",",""))</f>
        <v>lleafa5100hologramcar</v>
      </c>
      <c r="C1421" s="18" t="s">
        <v>1314</v>
      </c>
      <c r="D1421" s="19">
        <v>1</v>
      </c>
      <c r="E1421" s="19">
        <v>600</v>
      </c>
      <c r="F1421" s="80">
        <f>IF(Table2[[#This Row],[M5B]]="",Table2[[#This Row],[M5B_h]],SUM(Table2[[#This Row],[M5B_h]],Table2[[#This Row],[M5B]]))</f>
        <v>1</v>
      </c>
      <c r="H1421" s="13" t="str">
        <f>IF(Table2[[#This Row],[M1A]]="","",Table2[[#This Row],[M1A]]-Table2[[#This Row],[AWAL]])</f>
        <v/>
      </c>
      <c r="J1421" s="13" t="str">
        <f>IF(Table2[[#This Row],[M2A]]="","",SUM(Table2[[#This Row],[M2A]]-Table2[[#This Row],[M2B_h]]))</f>
        <v/>
      </c>
      <c r="L1421" s="13" t="str">
        <f>IF(Table2[[#This Row],[M3A]]="","",SUM(Table2[[#This Row],[M3A]]-Table2[[#This Row],[M3B_h]]))</f>
        <v/>
      </c>
      <c r="N1421" s="13" t="str">
        <f>IF(Table2[[#This Row],[M4A]]="","",SUM(Table2[[#This Row],[M4A]]-Table2[[#This Row],[M4B_h]]))</f>
        <v/>
      </c>
      <c r="O1421" s="15"/>
      <c r="P1421" s="15" t="str">
        <f>IF(Table2[[#This Row],[M5A]]="","",SUM(Table2[[#This Row],[M5A]]-Table2[[#This Row],[M5B_h]]))</f>
        <v/>
      </c>
      <c r="Q1421" s="15">
        <f>SUM(Table2[[#This Row],[AWAL]],Table2[[#This Row],[M1B]])</f>
        <v>1</v>
      </c>
      <c r="R1421" s="15">
        <f>SUM(Table2[[#This Row],[M2B]],Table2[[#This Row],[M2B_h]])</f>
        <v>1</v>
      </c>
      <c r="S1421" s="15">
        <f>SUM(Table2[[#This Row],[M3B]],Table2[[#This Row],[M3B_h]])</f>
        <v>1</v>
      </c>
      <c r="T1421" s="15">
        <f>SUM(Table2[[#This Row],[M4B]],Table2[[#This Row],[M4B_h]])</f>
        <v>1</v>
      </c>
    </row>
    <row r="1422" spans="1:20">
      <c r="A1422" s="12">
        <f>IF(Table2[[#This Row],[TT]]&lt;1,"",COUNT($A$2:$A1421)+1)</f>
        <v>1132</v>
      </c>
      <c r="B1422" s="12" t="str">
        <f>LOWER(SUBSTITUTE(SUBSTITUTE(SUBSTITUTE(SUBSTITUTE(SUBSTITUTE(SUBSTITUTE(SUBSTITUTE(SUBSTITUTE(Table2[[#This Row],[NAMA BARANG]]," ",""),"""",""),"-",""),"/",""),"(",""),")",""),"&amp;",""),",",""))</f>
        <v>lleafa5100lbrkoalamtkstrimin</v>
      </c>
      <c r="C1422" s="25" t="s">
        <v>4057</v>
      </c>
      <c r="D1422" s="26">
        <v>2</v>
      </c>
      <c r="E1422" s="26">
        <v>60</v>
      </c>
      <c r="F1422" s="80">
        <f>IF(Table2[[#This Row],[M5B]]="",Table2[[#This Row],[M5B_h]],SUM(Table2[[#This Row],[M5B_h]],Table2[[#This Row],[M5B]]))</f>
        <v>1</v>
      </c>
      <c r="G1422" s="13">
        <v>1</v>
      </c>
      <c r="H1422" s="13">
        <f>IF(Table2[[#This Row],[M1A]]="","",Table2[[#This Row],[M1A]]-Table2[[#This Row],[AWAL]])</f>
        <v>-1</v>
      </c>
      <c r="J1422" s="13" t="str">
        <f>IF(Table2[[#This Row],[M2A]]="","",SUM(Table2[[#This Row],[M2A]]-Table2[[#This Row],[M2B_h]]))</f>
        <v/>
      </c>
      <c r="L1422" s="13" t="str">
        <f>IF(Table2[[#This Row],[M3A]]="","",SUM(Table2[[#This Row],[M3A]]-Table2[[#This Row],[M3B_h]]))</f>
        <v/>
      </c>
      <c r="N1422" s="13" t="str">
        <f>IF(Table2[[#This Row],[M4A]]="","",SUM(Table2[[#This Row],[M4A]]-Table2[[#This Row],[M4B_h]]))</f>
        <v/>
      </c>
      <c r="O1422" s="15"/>
      <c r="P1422" s="15" t="str">
        <f>IF(Table2[[#This Row],[M5A]]="","",SUM(Table2[[#This Row],[M5A]]-Table2[[#This Row],[M5B_h]]))</f>
        <v/>
      </c>
      <c r="Q1422" s="15">
        <f>SUM(Table2[[#This Row],[AWAL]],Table2[[#This Row],[M1B]])</f>
        <v>1</v>
      </c>
      <c r="R1422" s="15">
        <f>SUM(Table2[[#This Row],[M2B]],Table2[[#This Row],[M2B_h]])</f>
        <v>1</v>
      </c>
      <c r="S1422" s="15">
        <f>SUM(Table2[[#This Row],[M3B]],Table2[[#This Row],[M3B_h]])</f>
        <v>1</v>
      </c>
      <c r="T1422" s="15">
        <f>SUM(Table2[[#This Row],[M4B]],Table2[[#This Row],[M4B_h]])</f>
        <v>1</v>
      </c>
    </row>
    <row r="1423" spans="1:20">
      <c r="A1423" s="12" t="str">
        <f>IF(Table2[[#This Row],[TT]]&lt;1,"",COUNT($A$2:$A1422)+1)</f>
        <v/>
      </c>
      <c r="B1423" s="12" t="str">
        <f>LOWER(SUBSTITUTE(SUBSTITUTE(SUBSTITUTE(SUBSTITUTE(SUBSTITUTE(SUBSTITUTE(SUBSTITUTE(SUBSTITUTE(Table2[[#This Row],[NAMA BARANG]]," ",""),"""",""),"-",""),"/",""),"(",""),")",""),"&amp;",""),",",""))</f>
        <v>lleafa5100mtkkotakb</v>
      </c>
      <c r="C1423" s="18" t="s">
        <v>4058</v>
      </c>
      <c r="D1423" s="19">
        <v>1</v>
      </c>
      <c r="E1423" s="19">
        <v>150</v>
      </c>
      <c r="F1423" s="80">
        <f>IF(Table2[[#This Row],[M5B]]="",Table2[[#This Row],[M5B_h]],SUM(Table2[[#This Row],[M5B_h]],Table2[[#This Row],[M5B]]))</f>
        <v>0</v>
      </c>
      <c r="H1423" s="13" t="str">
        <f>IF(Table2[[#This Row],[M1A]]="","",Table2[[#This Row],[M1A]]-Table2[[#This Row],[AWAL]])</f>
        <v/>
      </c>
      <c r="J1423" s="13" t="str">
        <f>IF(Table2[[#This Row],[M2A]]="","",SUM(Table2[[#This Row],[M2A]]-Table2[[#This Row],[M2B_h]]))</f>
        <v/>
      </c>
      <c r="K1423" s="13">
        <v>0</v>
      </c>
      <c r="L1423" s="13">
        <f>IF(Table2[[#This Row],[M3A]]="","",SUM(Table2[[#This Row],[M3A]]-Table2[[#This Row],[M3B_h]]))</f>
        <v>-1</v>
      </c>
      <c r="N1423" s="13" t="str">
        <f>IF(Table2[[#This Row],[M4A]]="","",SUM(Table2[[#This Row],[M4A]]-Table2[[#This Row],[M4B_h]]))</f>
        <v/>
      </c>
      <c r="O1423" s="15"/>
      <c r="P1423" s="15" t="str">
        <f>IF(Table2[[#This Row],[M5A]]="","",SUM(Table2[[#This Row],[M5A]]-Table2[[#This Row],[M5B_h]]))</f>
        <v/>
      </c>
      <c r="Q1423" s="15">
        <f>SUM(Table2[[#This Row],[AWAL]],Table2[[#This Row],[M1B]])</f>
        <v>1</v>
      </c>
      <c r="R1423" s="15">
        <f>SUM(Table2[[#This Row],[M2B]],Table2[[#This Row],[M2B_h]])</f>
        <v>1</v>
      </c>
      <c r="S1423" s="15">
        <f>SUM(Table2[[#This Row],[M3B]],Table2[[#This Row],[M3B_h]])</f>
        <v>0</v>
      </c>
      <c r="T1423" s="15">
        <f>SUM(Table2[[#This Row],[M4B]],Table2[[#This Row],[M4B_h]])</f>
        <v>0</v>
      </c>
    </row>
    <row r="1424" spans="1:20">
      <c r="A1424" s="12" t="str">
        <f>IF(Table2[[#This Row],[TT]]&lt;1,"",COUNT($A$2:$A1423)+1)</f>
        <v/>
      </c>
      <c r="B1424" s="12" t="str">
        <f>LOWER(SUBSTITUTE(SUBSTITUTE(SUBSTITUTE(SUBSTITUTE(SUBSTITUTE(SUBSTITUTE(SUBSTITUTE(SUBSTITUTE(Table2[[#This Row],[NAMA BARANG]]," ",""),"""",""),"-",""),"/",""),"(",""),")",""),"&amp;",""),",",""))</f>
        <v>lleafa5100rainbowpolos</v>
      </c>
      <c r="C1424" s="18" t="s">
        <v>1315</v>
      </c>
      <c r="D1424" s="19"/>
      <c r="E1424" s="19" t="s">
        <v>34</v>
      </c>
      <c r="F1424" s="80">
        <f>IF(Table2[[#This Row],[M5B]]="",Table2[[#This Row],[M5B_h]],SUM(Table2[[#This Row],[M5B_h]],Table2[[#This Row],[M5B]]))</f>
        <v>0</v>
      </c>
      <c r="H1424" s="13" t="str">
        <f>IF(Table2[[#This Row],[M1A]]="","",Table2[[#This Row],[M1A]]-Table2[[#This Row],[AWAL]])</f>
        <v/>
      </c>
      <c r="J1424" s="13" t="str">
        <f>IF(Table2[[#This Row],[M2A]]="","",SUM(Table2[[#This Row],[M2A]]-Table2[[#This Row],[M2B_h]]))</f>
        <v/>
      </c>
      <c r="L1424" s="13" t="str">
        <f>IF(Table2[[#This Row],[M3A]]="","",SUM(Table2[[#This Row],[M3A]]-Table2[[#This Row],[M3B_h]]))</f>
        <v/>
      </c>
      <c r="N1424" s="13" t="str">
        <f>IF(Table2[[#This Row],[M4A]]="","",SUM(Table2[[#This Row],[M4A]]-Table2[[#This Row],[M4B_h]]))</f>
        <v/>
      </c>
      <c r="O1424" s="15"/>
      <c r="P1424" s="15" t="str">
        <f>IF(Table2[[#This Row],[M5A]]="","",SUM(Table2[[#This Row],[M5A]]-Table2[[#This Row],[M5B_h]]))</f>
        <v/>
      </c>
      <c r="Q1424" s="15">
        <f>SUM(Table2[[#This Row],[AWAL]],Table2[[#This Row],[M1B]])</f>
        <v>0</v>
      </c>
      <c r="R1424" s="15">
        <f>SUM(Table2[[#This Row],[M2B]],Table2[[#This Row],[M2B_h]])</f>
        <v>0</v>
      </c>
      <c r="S1424" s="15">
        <f>SUM(Table2[[#This Row],[M3B]],Table2[[#This Row],[M3B_h]])</f>
        <v>0</v>
      </c>
      <c r="T1424" s="15">
        <f>SUM(Table2[[#This Row],[M4B]],Table2[[#This Row],[M4B_h]])</f>
        <v>0</v>
      </c>
    </row>
    <row r="1425" spans="1:20">
      <c r="A1425" s="12">
        <f>IF(Table2[[#This Row],[TT]]&lt;1,"",COUNT($A$2:$A1424)+1)</f>
        <v>1133</v>
      </c>
      <c r="B1425" s="12" t="str">
        <f>LOWER(SUBSTITUTE(SUBSTITUTE(SUBSTITUTE(SUBSTITUTE(SUBSTITUTE(SUBSTITUTE(SUBSTITUTE(SUBSTITUTE(Table2[[#This Row],[NAMA BARANG]]," ",""),"""",""),"-",""),"/",""),"(",""),")",""),"&amp;",""),",",""))</f>
        <v>lleafa5100vintage</v>
      </c>
      <c r="C1425" s="18" t="s">
        <v>1316</v>
      </c>
      <c r="D1425" s="19">
        <v>1</v>
      </c>
      <c r="E1425" s="19" t="s">
        <v>56</v>
      </c>
      <c r="F1425" s="80">
        <f>IF(Table2[[#This Row],[M5B]]="",Table2[[#This Row],[M5B_h]],SUM(Table2[[#This Row],[M5B_h]],Table2[[#This Row],[M5B]]))</f>
        <v>1</v>
      </c>
      <c r="H1425" s="13" t="str">
        <f>IF(Table2[[#This Row],[M1A]]="","",Table2[[#This Row],[M1A]]-Table2[[#This Row],[AWAL]])</f>
        <v/>
      </c>
      <c r="J1425" s="13" t="str">
        <f>IF(Table2[[#This Row],[M2A]]="","",SUM(Table2[[#This Row],[M2A]]-Table2[[#This Row],[M2B_h]]))</f>
        <v/>
      </c>
      <c r="L1425" s="13" t="str">
        <f>IF(Table2[[#This Row],[M3A]]="","",SUM(Table2[[#This Row],[M3A]]-Table2[[#This Row],[M3B_h]]))</f>
        <v/>
      </c>
      <c r="N1425" s="13" t="str">
        <f>IF(Table2[[#This Row],[M4A]]="","",SUM(Table2[[#This Row],[M4A]]-Table2[[#This Row],[M4B_h]]))</f>
        <v/>
      </c>
      <c r="O1425" s="15"/>
      <c r="P1425" s="15" t="str">
        <f>IF(Table2[[#This Row],[M5A]]="","",SUM(Table2[[#This Row],[M5A]]-Table2[[#This Row],[M5B_h]]))</f>
        <v/>
      </c>
      <c r="Q1425" s="15">
        <f>SUM(Table2[[#This Row],[AWAL]],Table2[[#This Row],[M1B]])</f>
        <v>1</v>
      </c>
      <c r="R1425" s="15">
        <f>SUM(Table2[[#This Row],[M2B]],Table2[[#This Row],[M2B_h]])</f>
        <v>1</v>
      </c>
      <c r="S1425" s="15">
        <f>SUM(Table2[[#This Row],[M3B]],Table2[[#This Row],[M3B_h]])</f>
        <v>1</v>
      </c>
      <c r="T1425" s="15">
        <f>SUM(Table2[[#This Row],[M4B]],Table2[[#This Row],[M4B_h]])</f>
        <v>1</v>
      </c>
    </row>
    <row r="1426" spans="1:20">
      <c r="A1426" s="12">
        <f>IF(Table2[[#This Row],[TT]]&lt;1,"",COUNT($A$2:$A1425)+1)</f>
        <v>1134</v>
      </c>
      <c r="B1426" s="12" t="str">
        <f>LOWER(SUBSTITUTE(SUBSTITUTE(SUBSTITUTE(SUBSTITUTE(SUBSTITUTE(SUBSTITUTE(SUBSTITUTE(SUBSTITUTE(Table2[[#This Row],[NAMA BARANG]]," ",""),"""",""),"-",""),"/",""),"(",""),")",""),"&amp;",""),",",""))</f>
        <v>lleafa5100vintagegastafrozen</v>
      </c>
      <c r="C1426" s="18" t="s">
        <v>3156</v>
      </c>
      <c r="D1426" s="19">
        <v>2</v>
      </c>
      <c r="E1426" s="68">
        <v>360</v>
      </c>
      <c r="F1426" s="80">
        <f>IF(Table2[[#This Row],[M5B]]="",Table2[[#This Row],[M5B_h]],SUM(Table2[[#This Row],[M5B_h]],Table2[[#This Row],[M5B]]))</f>
        <v>2</v>
      </c>
      <c r="H1426" s="13" t="str">
        <f>IF(Table2[[#This Row],[M1A]]="","",Table2[[#This Row],[M1A]]-Table2[[#This Row],[AWAL]])</f>
        <v/>
      </c>
      <c r="J1426" s="13" t="str">
        <f>IF(Table2[[#This Row],[M2A]]="","",SUM(Table2[[#This Row],[M2A]]-Table2[[#This Row],[M2B_h]]))</f>
        <v/>
      </c>
      <c r="L1426" s="13" t="str">
        <f>IF(Table2[[#This Row],[M3A]]="","",SUM(Table2[[#This Row],[M3A]]-Table2[[#This Row],[M3B_h]]))</f>
        <v/>
      </c>
      <c r="N1426" s="13" t="str">
        <f>IF(Table2[[#This Row],[M4A]]="","",SUM(Table2[[#This Row],[M4A]]-Table2[[#This Row],[M4B_h]]))</f>
        <v/>
      </c>
      <c r="O1426" s="15"/>
      <c r="P1426" s="15" t="str">
        <f>IF(Table2[[#This Row],[M5A]]="","",SUM(Table2[[#This Row],[M5A]]-Table2[[#This Row],[M5B_h]]))</f>
        <v/>
      </c>
      <c r="Q1426" s="15">
        <f>SUM(Table2[[#This Row],[AWAL]],Table2[[#This Row],[M1B]])</f>
        <v>2</v>
      </c>
      <c r="R1426" s="15">
        <f>SUM(Table2[[#This Row],[M2B]],Table2[[#This Row],[M2B_h]])</f>
        <v>2</v>
      </c>
      <c r="S1426" s="15">
        <f>SUM(Table2[[#This Row],[M3B]],Table2[[#This Row],[M3B_h]])</f>
        <v>2</v>
      </c>
      <c r="T1426" s="15">
        <f>SUM(Table2[[#This Row],[M4B]],Table2[[#This Row],[M4B_h]])</f>
        <v>2</v>
      </c>
    </row>
    <row r="1427" spans="1:20">
      <c r="A1427" s="12">
        <f>IF(Table2[[#This Row],[TT]]&lt;1,"",COUNT($A$2:$A1426)+1)</f>
        <v>1135</v>
      </c>
      <c r="B1427" s="12" t="str">
        <f>LOWER(SUBSTITUTE(SUBSTITUTE(SUBSTITUTE(SUBSTITUTE(SUBSTITUTE(SUBSTITUTE(SUBSTITUTE(SUBSTITUTE(Table2[[#This Row],[NAMA BARANG]]," ",""),"""",""),"-",""),"/",""),"(",""),")",""),"&amp;",""),",",""))</f>
        <v>lleafa510012frozen</v>
      </c>
      <c r="C1427" s="18" t="s">
        <v>1317</v>
      </c>
      <c r="D1427" s="19">
        <v>1</v>
      </c>
      <c r="E1427" s="19">
        <v>360</v>
      </c>
      <c r="F1427" s="80">
        <f>IF(Table2[[#This Row],[M5B]]="",Table2[[#This Row],[M5B_h]],SUM(Table2[[#This Row],[M5B_h]],Table2[[#This Row],[M5B]]))</f>
        <v>1</v>
      </c>
      <c r="H1427" s="13" t="str">
        <f>IF(Table2[[#This Row],[M1A]]="","",Table2[[#This Row],[M1A]]-Table2[[#This Row],[AWAL]])</f>
        <v/>
      </c>
      <c r="J1427" s="13" t="str">
        <f>IF(Table2[[#This Row],[M2A]]="","",SUM(Table2[[#This Row],[M2A]]-Table2[[#This Row],[M2B_h]]))</f>
        <v/>
      </c>
      <c r="L1427" s="13" t="str">
        <f>IF(Table2[[#This Row],[M3A]]="","",SUM(Table2[[#This Row],[M3A]]-Table2[[#This Row],[M3B_h]]))</f>
        <v/>
      </c>
      <c r="N1427" s="13" t="str">
        <f>IF(Table2[[#This Row],[M4A]]="","",SUM(Table2[[#This Row],[M4A]]-Table2[[#This Row],[M4B_h]]))</f>
        <v/>
      </c>
      <c r="O1427" s="15"/>
      <c r="P1427" s="15" t="str">
        <f>IF(Table2[[#This Row],[M5A]]="","",SUM(Table2[[#This Row],[M5A]]-Table2[[#This Row],[M5B_h]]))</f>
        <v/>
      </c>
      <c r="Q1427" s="15">
        <f>SUM(Table2[[#This Row],[AWAL]],Table2[[#This Row],[M1B]])</f>
        <v>1</v>
      </c>
      <c r="R1427" s="15">
        <f>SUM(Table2[[#This Row],[M2B]],Table2[[#This Row],[M2B_h]])</f>
        <v>1</v>
      </c>
      <c r="S1427" s="15">
        <f>SUM(Table2[[#This Row],[M3B]],Table2[[#This Row],[M3B_h]])</f>
        <v>1</v>
      </c>
      <c r="T1427" s="15">
        <f>SUM(Table2[[#This Row],[M4B]],Table2[[#This Row],[M4B_h]])</f>
        <v>1</v>
      </c>
    </row>
    <row r="1428" spans="1:20">
      <c r="A1428" s="12">
        <f>IF(Table2[[#This Row],[TT]]&lt;1,"",COUNT($A$2:$A1427)+1)</f>
        <v>1136</v>
      </c>
      <c r="B1428" s="12" t="str">
        <f>LOWER(SUBSTITUTE(SUBSTITUTE(SUBSTITUTE(SUBSTITUTE(SUBSTITUTE(SUBSTITUTE(SUBSTITUTE(SUBSTITUTE(Table2[[#This Row],[NAMA BARANG]]," ",""),"""",""),"-",""),"/",""),"(",""),")",""),"&amp;",""),",",""))</f>
        <v>lleafa510012tsunkitty</v>
      </c>
      <c r="C1428" s="18" t="s">
        <v>1318</v>
      </c>
      <c r="D1428" s="19">
        <v>2</v>
      </c>
      <c r="E1428" s="19">
        <v>360</v>
      </c>
      <c r="F1428" s="80">
        <f>IF(Table2[[#This Row],[M5B]]="",Table2[[#This Row],[M5B_h]],SUM(Table2[[#This Row],[M5B_h]],Table2[[#This Row],[M5B]]))</f>
        <v>2</v>
      </c>
      <c r="H1428" s="13" t="str">
        <f>IF(Table2[[#This Row],[M1A]]="","",Table2[[#This Row],[M1A]]-Table2[[#This Row],[AWAL]])</f>
        <v/>
      </c>
      <c r="J1428" s="13" t="str">
        <f>IF(Table2[[#This Row],[M2A]]="","",SUM(Table2[[#This Row],[M2A]]-Table2[[#This Row],[M2B_h]]))</f>
        <v/>
      </c>
      <c r="L1428" s="13" t="str">
        <f>IF(Table2[[#This Row],[M3A]]="","",SUM(Table2[[#This Row],[M3A]]-Table2[[#This Row],[M3B_h]]))</f>
        <v/>
      </c>
      <c r="N1428" s="13" t="str">
        <f>IF(Table2[[#This Row],[M4A]]="","",SUM(Table2[[#This Row],[M4A]]-Table2[[#This Row],[M4B_h]]))</f>
        <v/>
      </c>
      <c r="O1428" s="15"/>
      <c r="P1428" s="15" t="str">
        <f>IF(Table2[[#This Row],[M5A]]="","",SUM(Table2[[#This Row],[M5A]]-Table2[[#This Row],[M5B_h]]))</f>
        <v/>
      </c>
      <c r="Q1428" s="15">
        <f>SUM(Table2[[#This Row],[AWAL]],Table2[[#This Row],[M1B]])</f>
        <v>2</v>
      </c>
      <c r="R1428" s="15">
        <f>SUM(Table2[[#This Row],[M2B]],Table2[[#This Row],[M2B_h]])</f>
        <v>2</v>
      </c>
      <c r="S1428" s="15">
        <f>SUM(Table2[[#This Row],[M3B]],Table2[[#This Row],[M3B_h]])</f>
        <v>2</v>
      </c>
      <c r="T1428" s="15">
        <f>SUM(Table2[[#This Row],[M4B]],Table2[[#This Row],[M4B_h]])</f>
        <v>2</v>
      </c>
    </row>
    <row r="1429" spans="1:20">
      <c r="A1429" s="12">
        <f>IF(Table2[[#This Row],[TT]]&lt;1,"",COUNT($A$2:$A1428)+1)</f>
        <v>1137</v>
      </c>
      <c r="B1429" s="12" t="str">
        <f>LOWER(SUBSTITUTE(SUBSTITUTE(SUBSTITUTE(SUBSTITUTE(SUBSTITUTE(SUBSTITUTE(SUBSTITUTE(SUBSTITUTE(Table2[[#This Row],[NAMA BARANG]]," ",""),"""",""),"-",""),"/",""),"(",""),")",""),"&amp;",""),",",""))</f>
        <v>lleafa51213paint</v>
      </c>
      <c r="C1429" s="18" t="s">
        <v>1319</v>
      </c>
      <c r="D1429" s="19">
        <v>4</v>
      </c>
      <c r="E1429" s="19">
        <v>720</v>
      </c>
      <c r="F1429" s="80">
        <f>IF(Table2[[#This Row],[M5B]]="",Table2[[#This Row],[M5B_h]],SUM(Table2[[#This Row],[M5B_h]],Table2[[#This Row],[M5B]]))</f>
        <v>4</v>
      </c>
      <c r="H1429" s="13" t="str">
        <f>IF(Table2[[#This Row],[M1A]]="","",Table2[[#This Row],[M1A]]-Table2[[#This Row],[AWAL]])</f>
        <v/>
      </c>
      <c r="J1429" s="13" t="str">
        <f>IF(Table2[[#This Row],[M2A]]="","",SUM(Table2[[#This Row],[M2A]]-Table2[[#This Row],[M2B_h]]))</f>
        <v/>
      </c>
      <c r="L1429" s="13" t="str">
        <f>IF(Table2[[#This Row],[M3A]]="","",SUM(Table2[[#This Row],[M3A]]-Table2[[#This Row],[M3B_h]]))</f>
        <v/>
      </c>
      <c r="N1429" s="13" t="str">
        <f>IF(Table2[[#This Row],[M4A]]="","",SUM(Table2[[#This Row],[M4A]]-Table2[[#This Row],[M4B_h]]))</f>
        <v/>
      </c>
      <c r="O1429" s="15"/>
      <c r="P1429" s="15" t="str">
        <f>IF(Table2[[#This Row],[M5A]]="","",SUM(Table2[[#This Row],[M5A]]-Table2[[#This Row],[M5B_h]]))</f>
        <v/>
      </c>
      <c r="Q1429" s="15">
        <f>SUM(Table2[[#This Row],[AWAL]],Table2[[#This Row],[M1B]])</f>
        <v>4</v>
      </c>
      <c r="R1429" s="15">
        <f>SUM(Table2[[#This Row],[M2B]],Table2[[#This Row],[M2B_h]])</f>
        <v>4</v>
      </c>
      <c r="S1429" s="15">
        <f>SUM(Table2[[#This Row],[M3B]],Table2[[#This Row],[M3B_h]])</f>
        <v>4</v>
      </c>
      <c r="T1429" s="15">
        <f>SUM(Table2[[#This Row],[M4B]],Table2[[#This Row],[M4B_h]])</f>
        <v>4</v>
      </c>
    </row>
    <row r="1430" spans="1:20">
      <c r="A1430" s="12" t="str">
        <f>IF(Table2[[#This Row],[TT]]&lt;1,"",COUNT($A$2:$A1429)+1)</f>
        <v/>
      </c>
      <c r="B1430" s="12" t="str">
        <f>LOWER(SUBSTITUTE(SUBSTITUTE(SUBSTITUTE(SUBSTITUTE(SUBSTITUTE(SUBSTITUTE(SUBSTITUTE(SUBSTITUTE(Table2[[#This Row],[NAMA BARANG]]," ",""),"""",""),"-",""),"/",""),"(",""),")",""),"&amp;",""),",",""))</f>
        <v>lleafa550koalamtkkotakk</v>
      </c>
      <c r="C1430" s="18" t="s">
        <v>4059</v>
      </c>
      <c r="D1430" s="19"/>
      <c r="E1430" s="68"/>
      <c r="F1430" s="80">
        <f>IF(Table2[[#This Row],[M5B]]="",Table2[[#This Row],[M5B_h]],SUM(Table2[[#This Row],[M5B_h]],Table2[[#This Row],[M5B]]))</f>
        <v>0</v>
      </c>
      <c r="H1430" s="13" t="str">
        <f>IF(Table2[[#This Row],[M1A]]="","",Table2[[#This Row],[M1A]]-Table2[[#This Row],[AWAL]])</f>
        <v/>
      </c>
      <c r="J1430" s="13" t="str">
        <f>IF(Table2[[#This Row],[M2A]]="","",SUM(Table2[[#This Row],[M2A]]-Table2[[#This Row],[M2B_h]]))</f>
        <v/>
      </c>
      <c r="L1430" s="13" t="str">
        <f>IF(Table2[[#This Row],[M3A]]="","",SUM(Table2[[#This Row],[M3A]]-Table2[[#This Row],[M3B_h]]))</f>
        <v/>
      </c>
      <c r="N1430" s="13" t="str">
        <f>IF(Table2[[#This Row],[M4A]]="","",SUM(Table2[[#This Row],[M4A]]-Table2[[#This Row],[M4B_h]]))</f>
        <v/>
      </c>
      <c r="O1430" s="15"/>
      <c r="P1430" s="15" t="str">
        <f>IF(Table2[[#This Row],[M5A]]="","",SUM(Table2[[#This Row],[M5A]]-Table2[[#This Row],[M5B_h]]))</f>
        <v/>
      </c>
      <c r="Q1430" s="15">
        <f>SUM(Table2[[#This Row],[AWAL]],Table2[[#This Row],[M1B]])</f>
        <v>0</v>
      </c>
      <c r="R1430" s="15">
        <f>SUM(Table2[[#This Row],[M2B]],Table2[[#This Row],[M2B_h]])</f>
        <v>0</v>
      </c>
      <c r="S1430" s="15">
        <f>SUM(Table2[[#This Row],[M3B]],Table2[[#This Row],[M3B_h]])</f>
        <v>0</v>
      </c>
      <c r="T1430" s="15">
        <f>SUM(Table2[[#This Row],[M4B]],Table2[[#This Row],[M4B_h]])</f>
        <v>0</v>
      </c>
    </row>
    <row r="1431" spans="1:20">
      <c r="A1431" s="12" t="str">
        <f>IF(Table2[[#This Row],[TT]]&lt;1,"",COUNT($A$2:$A1430)+1)</f>
        <v/>
      </c>
      <c r="B1431" s="12" t="str">
        <f>LOWER(SUBSTITUTE(SUBSTITUTE(SUBSTITUTE(SUBSTITUTE(SUBSTITUTE(SUBSTITUTE(SUBSTITUTE(SUBSTITUTE(Table2[[#This Row],[NAMA BARANG]]," ",""),"""",""),"-",""),"/",""),"(",""),")",""),"&amp;",""),",",""))</f>
        <v>lleafa550mtkkotakb</v>
      </c>
      <c r="C1431" s="18" t="s">
        <v>4060</v>
      </c>
      <c r="D1431" s="19">
        <v>1</v>
      </c>
      <c r="E1431" s="19">
        <v>300</v>
      </c>
      <c r="F1431" s="80">
        <f>IF(Table2[[#This Row],[M5B]]="",Table2[[#This Row],[M5B_h]],SUM(Table2[[#This Row],[M5B_h]],Table2[[#This Row],[M5B]]))</f>
        <v>0</v>
      </c>
      <c r="H1431" s="13" t="str">
        <f>IF(Table2[[#This Row],[M1A]]="","",Table2[[#This Row],[M1A]]-Table2[[#This Row],[AWAL]])</f>
        <v/>
      </c>
      <c r="J1431" s="13" t="str">
        <f>IF(Table2[[#This Row],[M2A]]="","",SUM(Table2[[#This Row],[M2A]]-Table2[[#This Row],[M2B_h]]))</f>
        <v/>
      </c>
      <c r="K1431" s="13">
        <v>0</v>
      </c>
      <c r="L1431" s="13">
        <f>IF(Table2[[#This Row],[M3A]]="","",SUM(Table2[[#This Row],[M3A]]-Table2[[#This Row],[M3B_h]]))</f>
        <v>-1</v>
      </c>
      <c r="N1431" s="13" t="str">
        <f>IF(Table2[[#This Row],[M4A]]="","",SUM(Table2[[#This Row],[M4A]]-Table2[[#This Row],[M4B_h]]))</f>
        <v/>
      </c>
      <c r="O1431" s="15"/>
      <c r="P1431" s="15" t="str">
        <f>IF(Table2[[#This Row],[M5A]]="","",SUM(Table2[[#This Row],[M5A]]-Table2[[#This Row],[M5B_h]]))</f>
        <v/>
      </c>
      <c r="Q1431" s="15">
        <f>SUM(Table2[[#This Row],[AWAL]],Table2[[#This Row],[M1B]])</f>
        <v>1</v>
      </c>
      <c r="R1431" s="15">
        <f>SUM(Table2[[#This Row],[M2B]],Table2[[#This Row],[M2B_h]])</f>
        <v>1</v>
      </c>
      <c r="S1431" s="15">
        <f>SUM(Table2[[#This Row],[M3B]],Table2[[#This Row],[M3B_h]])</f>
        <v>0</v>
      </c>
      <c r="T1431" s="15">
        <f>SUM(Table2[[#This Row],[M4B]],Table2[[#This Row],[M4B_h]])</f>
        <v>0</v>
      </c>
    </row>
    <row r="1432" spans="1:20">
      <c r="A1432" s="12">
        <f>IF(Table2[[#This Row],[TT]]&lt;1,"",COUNT($A$2:$A1431)+1)</f>
        <v>1138</v>
      </c>
      <c r="B1432" s="12" t="str">
        <f>LOWER(SUBSTITUTE(SUBSTITUTE(SUBSTITUTE(SUBSTITUTE(SUBSTITUTE(SUBSTITUTE(SUBSTITUTE(SUBSTITUTE(Table2[[#This Row],[NAMA BARANG]]," ",""),"""",""),"-",""),"/",""),"(",""),")",""),"&amp;",""),",",""))</f>
        <v>lleafa550rainbowgaris</v>
      </c>
      <c r="C1432" s="18" t="s">
        <v>1320</v>
      </c>
      <c r="D1432" s="19">
        <v>1</v>
      </c>
      <c r="E1432" s="19">
        <v>200</v>
      </c>
      <c r="F1432" s="80">
        <f>IF(Table2[[#This Row],[M5B]]="",Table2[[#This Row],[M5B_h]],SUM(Table2[[#This Row],[M5B_h]],Table2[[#This Row],[M5B]]))</f>
        <v>1</v>
      </c>
      <c r="H1432" s="13" t="str">
        <f>IF(Table2[[#This Row],[M1A]]="","",Table2[[#This Row],[M1A]]-Table2[[#This Row],[AWAL]])</f>
        <v/>
      </c>
      <c r="J1432" s="13" t="str">
        <f>IF(Table2[[#This Row],[M2A]]="","",SUM(Table2[[#This Row],[M2A]]-Table2[[#This Row],[M2B_h]]))</f>
        <v/>
      </c>
      <c r="L1432" s="13" t="str">
        <f>IF(Table2[[#This Row],[M3A]]="","",SUM(Table2[[#This Row],[M3A]]-Table2[[#This Row],[M3B_h]]))</f>
        <v/>
      </c>
      <c r="N1432" s="13" t="str">
        <f>IF(Table2[[#This Row],[M4A]]="","",SUM(Table2[[#This Row],[M4A]]-Table2[[#This Row],[M4B_h]]))</f>
        <v/>
      </c>
      <c r="O1432" s="15"/>
      <c r="P1432" s="15" t="str">
        <f>IF(Table2[[#This Row],[M5A]]="","",SUM(Table2[[#This Row],[M5A]]-Table2[[#This Row],[M5B_h]]))</f>
        <v/>
      </c>
      <c r="Q1432" s="15">
        <f>SUM(Table2[[#This Row],[AWAL]],Table2[[#This Row],[M1B]])</f>
        <v>1</v>
      </c>
      <c r="R1432" s="15">
        <f>SUM(Table2[[#This Row],[M2B]],Table2[[#This Row],[M2B_h]])</f>
        <v>1</v>
      </c>
      <c r="S1432" s="15">
        <f>SUM(Table2[[#This Row],[M3B]],Table2[[#This Row],[M3B_h]])</f>
        <v>1</v>
      </c>
      <c r="T1432" s="15">
        <f>SUM(Table2[[#This Row],[M4B]],Table2[[#This Row],[M4B_h]])</f>
        <v>1</v>
      </c>
    </row>
    <row r="1433" spans="1:20">
      <c r="A1433" s="12">
        <f>IF(Table2[[#This Row],[TT]]&lt;1,"",COUNT($A$2:$A1432)+1)</f>
        <v>1139</v>
      </c>
      <c r="B1433" s="12" t="str">
        <f>LOWER(SUBSTITUTE(SUBSTITUTE(SUBSTITUTE(SUBSTITUTE(SUBSTITUTE(SUBSTITUTE(SUBSTITUTE(SUBSTITUTE(Table2[[#This Row],[NAMA BARANG]]," ",""),"""",""),"-",""),"/",""),"(",""),")",""),"&amp;",""),",",""))</f>
        <v>lleafa5biasaminion</v>
      </c>
      <c r="C1433" s="18" t="s">
        <v>1321</v>
      </c>
      <c r="D1433" s="19">
        <v>1</v>
      </c>
      <c r="E1433" s="19">
        <v>720</v>
      </c>
      <c r="F1433" s="80">
        <f>IF(Table2[[#This Row],[M5B]]="",Table2[[#This Row],[M5B_h]],SUM(Table2[[#This Row],[M5B_h]],Table2[[#This Row],[M5B]]))</f>
        <v>1</v>
      </c>
      <c r="H1433" s="13" t="str">
        <f>IF(Table2[[#This Row],[M1A]]="","",Table2[[#This Row],[M1A]]-Table2[[#This Row],[AWAL]])</f>
        <v/>
      </c>
      <c r="J1433" s="13" t="str">
        <f>IF(Table2[[#This Row],[M2A]]="","",SUM(Table2[[#This Row],[M2A]]-Table2[[#This Row],[M2B_h]]))</f>
        <v/>
      </c>
      <c r="L1433" s="13" t="str">
        <f>IF(Table2[[#This Row],[M3A]]="","",SUM(Table2[[#This Row],[M3A]]-Table2[[#This Row],[M3B_h]]))</f>
        <v/>
      </c>
      <c r="N1433" s="13" t="str">
        <f>IF(Table2[[#This Row],[M4A]]="","",SUM(Table2[[#This Row],[M4A]]-Table2[[#This Row],[M4B_h]]))</f>
        <v/>
      </c>
      <c r="O1433" s="15"/>
      <c r="P1433" s="15" t="str">
        <f>IF(Table2[[#This Row],[M5A]]="","",SUM(Table2[[#This Row],[M5A]]-Table2[[#This Row],[M5B_h]]))</f>
        <v/>
      </c>
      <c r="Q1433" s="15">
        <f>SUM(Table2[[#This Row],[AWAL]],Table2[[#This Row],[M1B]])</f>
        <v>1</v>
      </c>
      <c r="R1433" s="15">
        <f>SUM(Table2[[#This Row],[M2B]],Table2[[#This Row],[M2B_h]])</f>
        <v>1</v>
      </c>
      <c r="S1433" s="15">
        <f>SUM(Table2[[#This Row],[M3B]],Table2[[#This Row],[M3B_h]])</f>
        <v>1</v>
      </c>
      <c r="T1433" s="15">
        <f>SUM(Table2[[#This Row],[M4B]],Table2[[#This Row],[M4B_h]])</f>
        <v>1</v>
      </c>
    </row>
    <row r="1434" spans="1:20">
      <c r="A1434" s="12">
        <f>IF(Table2[[#This Row],[TT]]&lt;1,"",COUNT($A$2:$A1433)+1)</f>
        <v>1140</v>
      </c>
      <c r="B1434" s="12" t="str">
        <f>LOWER(SUBSTITUTE(SUBSTITUTE(SUBSTITUTE(SUBSTITUTE(SUBSTITUTE(SUBSTITUTE(SUBSTITUTE(SUBSTITUTE(Table2[[#This Row],[NAMA BARANG]]," ",""),"""",""),"-",""),"/",""),"(",""),")",""),"&amp;",""),",",""))</f>
        <v>lleafa5fancy20lbcpr</v>
      </c>
      <c r="C1434" s="18" t="s">
        <v>1322</v>
      </c>
      <c r="D1434" s="19">
        <v>6</v>
      </c>
      <c r="E1434" s="19">
        <v>720</v>
      </c>
      <c r="F1434" s="80">
        <f>IF(Table2[[#This Row],[M5B]]="",Table2[[#This Row],[M5B_h]],SUM(Table2[[#This Row],[M5B_h]],Table2[[#This Row],[M5B]]))</f>
        <v>6</v>
      </c>
      <c r="H1434" s="13" t="str">
        <f>IF(Table2[[#This Row],[M1A]]="","",Table2[[#This Row],[M1A]]-Table2[[#This Row],[AWAL]])</f>
        <v/>
      </c>
      <c r="J1434" s="13" t="str">
        <f>IF(Table2[[#This Row],[M2A]]="","",SUM(Table2[[#This Row],[M2A]]-Table2[[#This Row],[M2B_h]]))</f>
        <v/>
      </c>
      <c r="L1434" s="13" t="str">
        <f>IF(Table2[[#This Row],[M3A]]="","",SUM(Table2[[#This Row],[M3A]]-Table2[[#This Row],[M3B_h]]))</f>
        <v/>
      </c>
      <c r="N1434" s="13" t="str">
        <f>IF(Table2[[#This Row],[M4A]]="","",SUM(Table2[[#This Row],[M4A]]-Table2[[#This Row],[M4B_h]]))</f>
        <v/>
      </c>
      <c r="O1434" s="15"/>
      <c r="P1434" s="15" t="str">
        <f>IF(Table2[[#This Row],[M5A]]="","",SUM(Table2[[#This Row],[M5A]]-Table2[[#This Row],[M5B_h]]))</f>
        <v/>
      </c>
      <c r="Q1434" s="15">
        <f>SUM(Table2[[#This Row],[AWAL]],Table2[[#This Row],[M1B]])</f>
        <v>6</v>
      </c>
      <c r="R1434" s="15">
        <f>SUM(Table2[[#This Row],[M2B]],Table2[[#This Row],[M2B_h]])</f>
        <v>6</v>
      </c>
      <c r="S1434" s="15">
        <f>SUM(Table2[[#This Row],[M3B]],Table2[[#This Row],[M3B_h]])</f>
        <v>6</v>
      </c>
      <c r="T1434" s="15">
        <f>SUM(Table2[[#This Row],[M4B]],Table2[[#This Row],[M4B_h]])</f>
        <v>6</v>
      </c>
    </row>
    <row r="1435" spans="1:20">
      <c r="A1435" s="12">
        <f>IF(Table2[[#This Row],[TT]]&lt;1,"",COUNT($A$2:$A1434)+1)</f>
        <v>1141</v>
      </c>
      <c r="B1435" s="12" t="str">
        <f>LOWER(SUBSTITUTE(SUBSTITUTE(SUBSTITUTE(SUBSTITUTE(SUBSTITUTE(SUBSTITUTE(SUBSTITUTE(SUBSTITUTE(Table2[[#This Row],[NAMA BARANG]]," ",""),"""",""),"-",""),"/",""),"(",""),")",""),"&amp;",""),",",""))</f>
        <v>lleafa5fancypsasiong</v>
      </c>
      <c r="C1435" s="18" t="s">
        <v>1323</v>
      </c>
      <c r="D1435" s="19">
        <v>4</v>
      </c>
      <c r="E1435" s="19" t="s">
        <v>929</v>
      </c>
      <c r="F1435" s="80">
        <f>IF(Table2[[#This Row],[M5B]]="",Table2[[#This Row],[M5B_h]],SUM(Table2[[#This Row],[M5B_h]],Table2[[#This Row],[M5B]]))</f>
        <v>4</v>
      </c>
      <c r="H1435" s="13" t="str">
        <f>IF(Table2[[#This Row],[M1A]]="","",Table2[[#This Row],[M1A]]-Table2[[#This Row],[AWAL]])</f>
        <v/>
      </c>
      <c r="J1435" s="13" t="str">
        <f>IF(Table2[[#This Row],[M2A]]="","",SUM(Table2[[#This Row],[M2A]]-Table2[[#This Row],[M2B_h]]))</f>
        <v/>
      </c>
      <c r="L1435" s="13" t="str">
        <f>IF(Table2[[#This Row],[M3A]]="","",SUM(Table2[[#This Row],[M3A]]-Table2[[#This Row],[M3B_h]]))</f>
        <v/>
      </c>
      <c r="N1435" s="13" t="str">
        <f>IF(Table2[[#This Row],[M4A]]="","",SUM(Table2[[#This Row],[M4A]]-Table2[[#This Row],[M4B_h]]))</f>
        <v/>
      </c>
      <c r="O1435" s="15"/>
      <c r="P1435" s="15" t="str">
        <f>IF(Table2[[#This Row],[M5A]]="","",SUM(Table2[[#This Row],[M5A]]-Table2[[#This Row],[M5B_h]]))</f>
        <v/>
      </c>
      <c r="Q1435" s="15">
        <f>SUM(Table2[[#This Row],[AWAL]],Table2[[#This Row],[M1B]])</f>
        <v>4</v>
      </c>
      <c r="R1435" s="15">
        <f>SUM(Table2[[#This Row],[M2B]],Table2[[#This Row],[M2B_h]])</f>
        <v>4</v>
      </c>
      <c r="S1435" s="15">
        <f>SUM(Table2[[#This Row],[M3B]],Table2[[#This Row],[M3B_h]])</f>
        <v>4</v>
      </c>
      <c r="T1435" s="15">
        <f>SUM(Table2[[#This Row],[M4B]],Table2[[#This Row],[M4B_h]])</f>
        <v>4</v>
      </c>
    </row>
    <row r="1436" spans="1:20">
      <c r="A1436" s="12">
        <f>IF(Table2[[#This Row],[TT]]&lt;1,"",COUNT($A$2:$A1435)+1)</f>
        <v>1142</v>
      </c>
      <c r="B1436" s="12" t="str">
        <f>LOWER(SUBSTITUTE(SUBSTITUTE(SUBSTITUTE(SUBSTITUTE(SUBSTITUTE(SUBSTITUTE(SUBSTITUTE(SUBSTITUTE(Table2[[#This Row],[NAMA BARANG]]," ",""),"""",""),"-",""),"/",""),"(",""),")",""),"&amp;",""),",",""))</f>
        <v>lleafa5fancy+sticker</v>
      </c>
      <c r="C1436" s="18" t="s">
        <v>1324</v>
      </c>
      <c r="D1436" s="19">
        <v>1</v>
      </c>
      <c r="E1436" s="19" t="s">
        <v>929</v>
      </c>
      <c r="F1436" s="80">
        <f>IF(Table2[[#This Row],[M5B]]="",Table2[[#This Row],[M5B_h]],SUM(Table2[[#This Row],[M5B_h]],Table2[[#This Row],[M5B]]))</f>
        <v>1</v>
      </c>
      <c r="H1436" s="13" t="str">
        <f>IF(Table2[[#This Row],[M1A]]="","",Table2[[#This Row],[M1A]]-Table2[[#This Row],[AWAL]])</f>
        <v/>
      </c>
      <c r="J1436" s="13" t="str">
        <f>IF(Table2[[#This Row],[M2A]]="","",SUM(Table2[[#This Row],[M2A]]-Table2[[#This Row],[M2B_h]]))</f>
        <v/>
      </c>
      <c r="L1436" s="13" t="str">
        <f>IF(Table2[[#This Row],[M3A]]="","",SUM(Table2[[#This Row],[M3A]]-Table2[[#This Row],[M3B_h]]))</f>
        <v/>
      </c>
      <c r="N1436" s="13" t="str">
        <f>IF(Table2[[#This Row],[M4A]]="","",SUM(Table2[[#This Row],[M4A]]-Table2[[#This Row],[M4B_h]]))</f>
        <v/>
      </c>
      <c r="O1436" s="15"/>
      <c r="P1436" s="15" t="str">
        <f>IF(Table2[[#This Row],[M5A]]="","",SUM(Table2[[#This Row],[M5A]]-Table2[[#This Row],[M5B_h]]))</f>
        <v/>
      </c>
      <c r="Q1436" s="15">
        <f>SUM(Table2[[#This Row],[AWAL]],Table2[[#This Row],[M1B]])</f>
        <v>1</v>
      </c>
      <c r="R1436" s="15">
        <f>SUM(Table2[[#This Row],[M2B]],Table2[[#This Row],[M2B_h]])</f>
        <v>1</v>
      </c>
      <c r="S1436" s="15">
        <f>SUM(Table2[[#This Row],[M3B]],Table2[[#This Row],[M3B_h]])</f>
        <v>1</v>
      </c>
      <c r="T1436" s="15">
        <f>SUM(Table2[[#This Row],[M4B]],Table2[[#This Row],[M4B_h]])</f>
        <v>1</v>
      </c>
    </row>
    <row r="1437" spans="1:20">
      <c r="A1437" s="12">
        <f>IF(Table2[[#This Row],[TT]]&lt;1,"",COUNT($A$2:$A1436)+1)</f>
        <v>1143</v>
      </c>
      <c r="B1437" s="12" t="str">
        <f>LOWER(SUBSTITUTE(SUBSTITUTE(SUBSTITUTE(SUBSTITUTE(SUBSTITUTE(SUBSTITUTE(SUBSTITUTE(SUBSTITUTE(Table2[[#This Row],[NAMA BARANG]]," ",""),"""",""),"-",""),"/",""),"(",""),")",""),"&amp;",""),",",""))</f>
        <v>lleafa5holoplongponyhkcarbiodata</v>
      </c>
      <c r="C1437" s="18" t="s">
        <v>1325</v>
      </c>
      <c r="D1437" s="19">
        <v>2</v>
      </c>
      <c r="E1437" s="19">
        <v>600</v>
      </c>
      <c r="F1437" s="80">
        <f>IF(Table2[[#This Row],[M5B]]="",Table2[[#This Row],[M5B_h]],SUM(Table2[[#This Row],[M5B_h]],Table2[[#This Row],[M5B]]))</f>
        <v>2</v>
      </c>
      <c r="H1437" s="13" t="str">
        <f>IF(Table2[[#This Row],[M1A]]="","",Table2[[#This Row],[M1A]]-Table2[[#This Row],[AWAL]])</f>
        <v/>
      </c>
      <c r="J1437" s="13" t="str">
        <f>IF(Table2[[#This Row],[M2A]]="","",SUM(Table2[[#This Row],[M2A]]-Table2[[#This Row],[M2B_h]]))</f>
        <v/>
      </c>
      <c r="L1437" s="13" t="str">
        <f>IF(Table2[[#This Row],[M3A]]="","",SUM(Table2[[#This Row],[M3A]]-Table2[[#This Row],[M3B_h]]))</f>
        <v/>
      </c>
      <c r="N1437" s="13" t="str">
        <f>IF(Table2[[#This Row],[M4A]]="","",SUM(Table2[[#This Row],[M4A]]-Table2[[#This Row],[M4B_h]]))</f>
        <v/>
      </c>
      <c r="O1437" s="15"/>
      <c r="P1437" s="15" t="str">
        <f>IF(Table2[[#This Row],[M5A]]="","",SUM(Table2[[#This Row],[M5A]]-Table2[[#This Row],[M5B_h]]))</f>
        <v/>
      </c>
      <c r="Q1437" s="15">
        <f>SUM(Table2[[#This Row],[AWAL]],Table2[[#This Row],[M1B]])</f>
        <v>2</v>
      </c>
      <c r="R1437" s="15">
        <f>SUM(Table2[[#This Row],[M2B]],Table2[[#This Row],[M2B_h]])</f>
        <v>2</v>
      </c>
      <c r="S1437" s="15">
        <f>SUM(Table2[[#This Row],[M3B]],Table2[[#This Row],[M3B_h]])</f>
        <v>2</v>
      </c>
      <c r="T1437" s="15">
        <f>SUM(Table2[[#This Row],[M4B]],Table2[[#This Row],[M4B_h]])</f>
        <v>2</v>
      </c>
    </row>
    <row r="1438" spans="1:20">
      <c r="A1438" s="12">
        <f>IF(Table2[[#This Row],[TT]]&lt;1,"",COUNT($A$2:$A1437)+1)</f>
        <v>1144</v>
      </c>
      <c r="B1438" s="12" t="str">
        <f>LOWER(SUBSTITUTE(SUBSTITUTE(SUBSTITUTE(SUBSTITUTE(SUBSTITUTE(SUBSTITUTE(SUBSTITUTE(SUBSTITUTE(Table2[[#This Row],[NAMA BARANG]]," ",""),"""",""),"-",""),"/",""),"(",""),")",""),"&amp;",""),",",""))</f>
        <v>lleafa5holo+sticker</v>
      </c>
      <c r="C1438" s="18" t="s">
        <v>1326</v>
      </c>
      <c r="D1438" s="19">
        <v>4</v>
      </c>
      <c r="E1438" s="19" t="s">
        <v>929</v>
      </c>
      <c r="F1438" s="80">
        <f>IF(Table2[[#This Row],[M5B]]="",Table2[[#This Row],[M5B_h]],SUM(Table2[[#This Row],[M5B_h]],Table2[[#This Row],[M5B]]))</f>
        <v>4</v>
      </c>
      <c r="H1438" s="13" t="str">
        <f>IF(Table2[[#This Row],[M1A]]="","",Table2[[#This Row],[M1A]]-Table2[[#This Row],[AWAL]])</f>
        <v/>
      </c>
      <c r="J1438" s="13" t="str">
        <f>IF(Table2[[#This Row],[M2A]]="","",SUM(Table2[[#This Row],[M2A]]-Table2[[#This Row],[M2B_h]]))</f>
        <v/>
      </c>
      <c r="L1438" s="13" t="str">
        <f>IF(Table2[[#This Row],[M3A]]="","",SUM(Table2[[#This Row],[M3A]]-Table2[[#This Row],[M3B_h]]))</f>
        <v/>
      </c>
      <c r="N1438" s="13" t="str">
        <f>IF(Table2[[#This Row],[M4A]]="","",SUM(Table2[[#This Row],[M4A]]-Table2[[#This Row],[M4B_h]]))</f>
        <v/>
      </c>
      <c r="O1438" s="15"/>
      <c r="P1438" s="15" t="str">
        <f>IF(Table2[[#This Row],[M5A]]="","",SUM(Table2[[#This Row],[M5A]]-Table2[[#This Row],[M5B_h]]))</f>
        <v/>
      </c>
      <c r="Q1438" s="15">
        <f>SUM(Table2[[#This Row],[AWAL]],Table2[[#This Row],[M1B]])</f>
        <v>4</v>
      </c>
      <c r="R1438" s="15">
        <f>SUM(Table2[[#This Row],[M2B]],Table2[[#This Row],[M2B_h]])</f>
        <v>4</v>
      </c>
      <c r="S1438" s="15">
        <f>SUM(Table2[[#This Row],[M3B]],Table2[[#This Row],[M3B_h]])</f>
        <v>4</v>
      </c>
      <c r="T1438" s="15">
        <f>SUM(Table2[[#This Row],[M4B]],Table2[[#This Row],[M4B_h]])</f>
        <v>4</v>
      </c>
    </row>
    <row r="1439" spans="1:20">
      <c r="A1439" s="12">
        <f>IF(Table2[[#This Row],[TT]]&lt;1,"",COUNT($A$2:$A1438)+1)</f>
        <v>1145</v>
      </c>
      <c r="B1439" s="12" t="str">
        <f>LOWER(SUBSTITUTE(SUBSTITUTE(SUBSTITUTE(SUBSTITUTE(SUBSTITUTE(SUBSTITUTE(SUBSTITUTE(SUBSTITUTE(Table2[[#This Row],[NAMA BARANG]]," ",""),"""",""),"-",""),"/",""),"(",""),")",""),"&amp;",""),",",""))</f>
        <v>lleafa5plonghk</v>
      </c>
      <c r="C1439" s="18" t="s">
        <v>1327</v>
      </c>
      <c r="D1439" s="19">
        <v>14</v>
      </c>
      <c r="E1439" s="19">
        <v>480</v>
      </c>
      <c r="F1439" s="80">
        <f>IF(Table2[[#This Row],[M5B]]="",Table2[[#This Row],[M5B_h]],SUM(Table2[[#This Row],[M5B_h]],Table2[[#This Row],[M5B]]))</f>
        <v>14</v>
      </c>
      <c r="H1439" s="13" t="str">
        <f>IF(Table2[[#This Row],[M1A]]="","",Table2[[#This Row],[M1A]]-Table2[[#This Row],[AWAL]])</f>
        <v/>
      </c>
      <c r="J1439" s="13" t="str">
        <f>IF(Table2[[#This Row],[M2A]]="","",SUM(Table2[[#This Row],[M2A]]-Table2[[#This Row],[M2B_h]]))</f>
        <v/>
      </c>
      <c r="L1439" s="13" t="str">
        <f>IF(Table2[[#This Row],[M3A]]="","",SUM(Table2[[#This Row],[M3A]]-Table2[[#This Row],[M3B_h]]))</f>
        <v/>
      </c>
      <c r="N1439" s="13" t="str">
        <f>IF(Table2[[#This Row],[M4A]]="","",SUM(Table2[[#This Row],[M4A]]-Table2[[#This Row],[M4B_h]]))</f>
        <v/>
      </c>
      <c r="O1439" s="15"/>
      <c r="P1439" s="15" t="str">
        <f>IF(Table2[[#This Row],[M5A]]="","",SUM(Table2[[#This Row],[M5A]]-Table2[[#This Row],[M5B_h]]))</f>
        <v/>
      </c>
      <c r="Q1439" s="15">
        <f>SUM(Table2[[#This Row],[AWAL]],Table2[[#This Row],[M1B]])</f>
        <v>14</v>
      </c>
      <c r="R1439" s="15">
        <f>SUM(Table2[[#This Row],[M2B]],Table2[[#This Row],[M2B_h]])</f>
        <v>14</v>
      </c>
      <c r="S1439" s="15">
        <f>SUM(Table2[[#This Row],[M3B]],Table2[[#This Row],[M3B_h]])</f>
        <v>14</v>
      </c>
      <c r="T1439" s="15">
        <f>SUM(Table2[[#This Row],[M4B]],Table2[[#This Row],[M4B_h]])</f>
        <v>14</v>
      </c>
    </row>
    <row r="1440" spans="1:20">
      <c r="A1440" s="12">
        <f>IF(Table2[[#This Row],[TT]]&lt;1,"",COUNT($A$2:$A1439)+1)</f>
        <v>1146</v>
      </c>
      <c r="B1440" s="12" t="str">
        <f>LOWER(SUBSTITUTE(SUBSTITUTE(SUBSTITUTE(SUBSTITUTE(SUBSTITUTE(SUBSTITUTE(SUBSTITUTE(SUBSTITUTE(Table2[[#This Row],[NAMA BARANG]]," ",""),"""",""),"-",""),"/",""),"(",""),")",""),"&amp;",""),",",""))</f>
        <v>lleafa5plongholoiq</v>
      </c>
      <c r="C1440" s="25" t="s">
        <v>1328</v>
      </c>
      <c r="D1440" s="26">
        <v>2</v>
      </c>
      <c r="E1440" s="26">
        <v>600</v>
      </c>
      <c r="F1440" s="80">
        <f>IF(Table2[[#This Row],[M5B]]="",Table2[[#This Row],[M5B_h]],SUM(Table2[[#This Row],[M5B_h]],Table2[[#This Row],[M5B]]))</f>
        <v>2</v>
      </c>
      <c r="H1440" s="13" t="str">
        <f>IF(Table2[[#This Row],[M1A]]="","",Table2[[#This Row],[M1A]]-Table2[[#This Row],[AWAL]])</f>
        <v/>
      </c>
      <c r="J1440" s="13" t="str">
        <f>IF(Table2[[#This Row],[M2A]]="","",SUM(Table2[[#This Row],[M2A]]-Table2[[#This Row],[M2B_h]]))</f>
        <v/>
      </c>
      <c r="L1440" s="13" t="str">
        <f>IF(Table2[[#This Row],[M3A]]="","",SUM(Table2[[#This Row],[M3A]]-Table2[[#This Row],[M3B_h]]))</f>
        <v/>
      </c>
      <c r="N1440" s="13" t="str">
        <f>IF(Table2[[#This Row],[M4A]]="","",SUM(Table2[[#This Row],[M4A]]-Table2[[#This Row],[M4B_h]]))</f>
        <v/>
      </c>
      <c r="O1440" s="15"/>
      <c r="P1440" s="15" t="str">
        <f>IF(Table2[[#This Row],[M5A]]="","",SUM(Table2[[#This Row],[M5A]]-Table2[[#This Row],[M5B_h]]))</f>
        <v/>
      </c>
      <c r="Q1440" s="15">
        <f>SUM(Table2[[#This Row],[AWAL]],Table2[[#This Row],[M1B]])</f>
        <v>2</v>
      </c>
      <c r="R1440" s="15">
        <f>SUM(Table2[[#This Row],[M2B]],Table2[[#This Row],[M2B_h]])</f>
        <v>2</v>
      </c>
      <c r="S1440" s="15">
        <f>SUM(Table2[[#This Row],[M3B]],Table2[[#This Row],[M3B_h]])</f>
        <v>2</v>
      </c>
      <c r="T1440" s="15">
        <f>SUM(Table2[[#This Row],[M4B]],Table2[[#This Row],[M4B_h]])</f>
        <v>2</v>
      </c>
    </row>
    <row r="1441" spans="1:20">
      <c r="A1441" s="12">
        <f>IF(Table2[[#This Row],[TT]]&lt;1,"",COUNT($A$2:$A1440)+1)</f>
        <v>1147</v>
      </c>
      <c r="B1441" s="12" t="str">
        <f>LOWER(SUBSTITUTE(SUBSTITUTE(SUBSTITUTE(SUBSTITUTE(SUBSTITUTE(SUBSTITUTE(SUBSTITUTE(SUBSTITUTE(Table2[[#This Row],[NAMA BARANG]]," ",""),"""",""),"-",""),"/",""),"(",""),")",""),"&amp;",""),",",""))</f>
        <v>lleafa5plongholosnowwhite</v>
      </c>
      <c r="C1441" s="18" t="s">
        <v>1329</v>
      </c>
      <c r="D1441" s="19">
        <v>2</v>
      </c>
      <c r="E1441" s="19">
        <v>600</v>
      </c>
      <c r="F1441" s="80">
        <f>IF(Table2[[#This Row],[M5B]]="",Table2[[#This Row],[M5B_h]],SUM(Table2[[#This Row],[M5B_h]],Table2[[#This Row],[M5B]]))</f>
        <v>2</v>
      </c>
      <c r="H1441" s="13" t="str">
        <f>IF(Table2[[#This Row],[M1A]]="","",Table2[[#This Row],[M1A]]-Table2[[#This Row],[AWAL]])</f>
        <v/>
      </c>
      <c r="J1441" s="13" t="str">
        <f>IF(Table2[[#This Row],[M2A]]="","",SUM(Table2[[#This Row],[M2A]]-Table2[[#This Row],[M2B_h]]))</f>
        <v/>
      </c>
      <c r="L1441" s="13" t="str">
        <f>IF(Table2[[#This Row],[M3A]]="","",SUM(Table2[[#This Row],[M3A]]-Table2[[#This Row],[M3B_h]]))</f>
        <v/>
      </c>
      <c r="N1441" s="13" t="str">
        <f>IF(Table2[[#This Row],[M4A]]="","",SUM(Table2[[#This Row],[M4A]]-Table2[[#This Row],[M4B_h]]))</f>
        <v/>
      </c>
      <c r="O1441" s="15"/>
      <c r="P1441" s="15" t="str">
        <f>IF(Table2[[#This Row],[M5A]]="","",SUM(Table2[[#This Row],[M5A]]-Table2[[#This Row],[M5B_h]]))</f>
        <v/>
      </c>
      <c r="Q1441" s="15">
        <f>SUM(Table2[[#This Row],[AWAL]],Table2[[#This Row],[M1B]])</f>
        <v>2</v>
      </c>
      <c r="R1441" s="15">
        <f>SUM(Table2[[#This Row],[M2B]],Table2[[#This Row],[M2B_h]])</f>
        <v>2</v>
      </c>
      <c r="S1441" s="15">
        <f>SUM(Table2[[#This Row],[M3B]],Table2[[#This Row],[M3B_h]])</f>
        <v>2</v>
      </c>
      <c r="T1441" s="15">
        <f>SUM(Table2[[#This Row],[M4B]],Table2[[#This Row],[M4B_h]])</f>
        <v>2</v>
      </c>
    </row>
    <row r="1442" spans="1:20">
      <c r="A1442" s="12">
        <f>IF(Table2[[#This Row],[TT]]&lt;1,"",COUNT($A$2:$A1441)+1)</f>
        <v>1148</v>
      </c>
      <c r="B1442" s="12" t="str">
        <f>LOWER(SUBSTITUTE(SUBSTITUTE(SUBSTITUTE(SUBSTITUTE(SUBSTITUTE(SUBSTITUTE(SUBSTITUTE(SUBSTITUTE(Table2[[#This Row],[NAMA BARANG]]," ",""),"""",""),"-",""),"/",""),"(",""),")",""),"&amp;",""),",",""))</f>
        <v>lleafa5plongholosofia3bbsmart3</v>
      </c>
      <c r="C1442" s="18" t="s">
        <v>1330</v>
      </c>
      <c r="D1442" s="19">
        <v>6</v>
      </c>
      <c r="E1442" s="19">
        <v>600</v>
      </c>
      <c r="F1442" s="80">
        <f>IF(Table2[[#This Row],[M5B]]="",Table2[[#This Row],[M5B_h]],SUM(Table2[[#This Row],[M5B_h]],Table2[[#This Row],[M5B]]))</f>
        <v>6</v>
      </c>
      <c r="H1442" s="13" t="str">
        <f>IF(Table2[[#This Row],[M1A]]="","",Table2[[#This Row],[M1A]]-Table2[[#This Row],[AWAL]])</f>
        <v/>
      </c>
      <c r="J1442" s="13" t="str">
        <f>IF(Table2[[#This Row],[M2A]]="","",SUM(Table2[[#This Row],[M2A]]-Table2[[#This Row],[M2B_h]]))</f>
        <v/>
      </c>
      <c r="L1442" s="13" t="str">
        <f>IF(Table2[[#This Row],[M3A]]="","",SUM(Table2[[#This Row],[M3A]]-Table2[[#This Row],[M3B_h]]))</f>
        <v/>
      </c>
      <c r="N1442" s="13" t="str">
        <f>IF(Table2[[#This Row],[M4A]]="","",SUM(Table2[[#This Row],[M4A]]-Table2[[#This Row],[M4B_h]]))</f>
        <v/>
      </c>
      <c r="O1442" s="15"/>
      <c r="P1442" s="15" t="str">
        <f>IF(Table2[[#This Row],[M5A]]="","",SUM(Table2[[#This Row],[M5A]]-Table2[[#This Row],[M5B_h]]))</f>
        <v/>
      </c>
      <c r="Q1442" s="15">
        <f>SUM(Table2[[#This Row],[AWAL]],Table2[[#This Row],[M1B]])</f>
        <v>6</v>
      </c>
      <c r="R1442" s="15">
        <f>SUM(Table2[[#This Row],[M2B]],Table2[[#This Row],[M2B_h]])</f>
        <v>6</v>
      </c>
      <c r="S1442" s="15">
        <f>SUM(Table2[[#This Row],[M3B]],Table2[[#This Row],[M3B_h]])</f>
        <v>6</v>
      </c>
      <c r="T1442" s="15">
        <f>SUM(Table2[[#This Row],[M4B]],Table2[[#This Row],[M4B_h]])</f>
        <v>6</v>
      </c>
    </row>
    <row r="1443" spans="1:20">
      <c r="A1443" s="12">
        <f>IF(Table2[[#This Row],[TT]]&lt;1,"",COUNT($A$2:$A1442)+1)</f>
        <v>1149</v>
      </c>
      <c r="B1443" s="12" t="str">
        <f>LOWER(SUBSTITUTE(SUBSTITUTE(SUBSTITUTE(SUBSTITUTE(SUBSTITUTE(SUBSTITUTE(SUBSTITUTE(SUBSTITUTE(Table2[[#This Row],[NAMA BARANG]]," ",""),"""",""),"-",""),"/",""),"(",""),")",""),"&amp;",""),",",""))</f>
        <v>lleafa5plongmonster</v>
      </c>
      <c r="C1443" s="18" t="s">
        <v>1331</v>
      </c>
      <c r="D1443" s="19">
        <v>1</v>
      </c>
      <c r="E1443" s="19">
        <v>480</v>
      </c>
      <c r="F1443" s="80">
        <f>IF(Table2[[#This Row],[M5B]]="",Table2[[#This Row],[M5B_h]],SUM(Table2[[#This Row],[M5B_h]],Table2[[#This Row],[M5B]]))</f>
        <v>1</v>
      </c>
      <c r="H1443" s="13" t="str">
        <f>IF(Table2[[#This Row],[M1A]]="","",Table2[[#This Row],[M1A]]-Table2[[#This Row],[AWAL]])</f>
        <v/>
      </c>
      <c r="J1443" s="13" t="str">
        <f>IF(Table2[[#This Row],[M2A]]="","",SUM(Table2[[#This Row],[M2A]]-Table2[[#This Row],[M2B_h]]))</f>
        <v/>
      </c>
      <c r="L1443" s="13" t="str">
        <f>IF(Table2[[#This Row],[M3A]]="","",SUM(Table2[[#This Row],[M3A]]-Table2[[#This Row],[M3B_h]]))</f>
        <v/>
      </c>
      <c r="N1443" s="13" t="str">
        <f>IF(Table2[[#This Row],[M4A]]="","",SUM(Table2[[#This Row],[M4A]]-Table2[[#This Row],[M4B_h]]))</f>
        <v/>
      </c>
      <c r="O1443" s="15"/>
      <c r="P1443" s="15" t="str">
        <f>IF(Table2[[#This Row],[M5A]]="","",SUM(Table2[[#This Row],[M5A]]-Table2[[#This Row],[M5B_h]]))</f>
        <v/>
      </c>
      <c r="Q1443" s="15">
        <f>SUM(Table2[[#This Row],[AWAL]],Table2[[#This Row],[M1B]])</f>
        <v>1</v>
      </c>
      <c r="R1443" s="15">
        <f>SUM(Table2[[#This Row],[M2B]],Table2[[#This Row],[M2B_h]])</f>
        <v>1</v>
      </c>
      <c r="S1443" s="15">
        <f>SUM(Table2[[#This Row],[M3B]],Table2[[#This Row],[M3B_h]])</f>
        <v>1</v>
      </c>
      <c r="T1443" s="15">
        <f>SUM(Table2[[#This Row],[M4B]],Table2[[#This Row],[M4B_h]])</f>
        <v>1</v>
      </c>
    </row>
    <row r="1444" spans="1:20">
      <c r="A1444" s="12">
        <f>IF(Table2[[#This Row],[TT]]&lt;1,"",COUNT($A$2:$A1443)+1)</f>
        <v>1150</v>
      </c>
      <c r="B1444" s="12" t="str">
        <f>LOWER(SUBSTITUTE(SUBSTITUTE(SUBSTITUTE(SUBSTITUTE(SUBSTITUTE(SUBSTITUTE(SUBSTITUTE(SUBSTITUTE(Table2[[#This Row],[NAMA BARANG]]," ",""),"""",""),"-",""),"/",""),"(",""),")",""),"&amp;",""),",",""))</f>
        <v>lleafa5plongqf</v>
      </c>
      <c r="C1444" s="18" t="s">
        <v>1332</v>
      </c>
      <c r="D1444" s="19">
        <v>1</v>
      </c>
      <c r="E1444" s="19">
        <v>600</v>
      </c>
      <c r="F1444" s="80">
        <f>IF(Table2[[#This Row],[M5B]]="",Table2[[#This Row],[M5B_h]],SUM(Table2[[#This Row],[M5B_h]],Table2[[#This Row],[M5B]]))</f>
        <v>1</v>
      </c>
      <c r="H1444" s="13" t="str">
        <f>IF(Table2[[#This Row],[M1A]]="","",Table2[[#This Row],[M1A]]-Table2[[#This Row],[AWAL]])</f>
        <v/>
      </c>
      <c r="J1444" s="13" t="str">
        <f>IF(Table2[[#This Row],[M2A]]="","",SUM(Table2[[#This Row],[M2A]]-Table2[[#This Row],[M2B_h]]))</f>
        <v/>
      </c>
      <c r="L1444" s="13" t="str">
        <f>IF(Table2[[#This Row],[M3A]]="","",SUM(Table2[[#This Row],[M3A]]-Table2[[#This Row],[M3B_h]]))</f>
        <v/>
      </c>
      <c r="N1444" s="13" t="str">
        <f>IF(Table2[[#This Row],[M4A]]="","",SUM(Table2[[#This Row],[M4A]]-Table2[[#This Row],[M4B_h]]))</f>
        <v/>
      </c>
      <c r="O1444" s="15"/>
      <c r="P1444" s="15" t="str">
        <f>IF(Table2[[#This Row],[M5A]]="","",SUM(Table2[[#This Row],[M5A]]-Table2[[#This Row],[M5B_h]]))</f>
        <v/>
      </c>
      <c r="Q1444" s="15">
        <f>SUM(Table2[[#This Row],[AWAL]],Table2[[#This Row],[M1B]])</f>
        <v>1</v>
      </c>
      <c r="R1444" s="15">
        <f>SUM(Table2[[#This Row],[M2B]],Table2[[#This Row],[M2B_h]])</f>
        <v>1</v>
      </c>
      <c r="S1444" s="15">
        <f>SUM(Table2[[#This Row],[M3B]],Table2[[#This Row],[M3B_h]])</f>
        <v>1</v>
      </c>
      <c r="T1444" s="15">
        <f>SUM(Table2[[#This Row],[M4B]],Table2[[#This Row],[M4B_h]])</f>
        <v>1</v>
      </c>
    </row>
    <row r="1445" spans="1:20">
      <c r="A1445" s="12">
        <f>IF(Table2[[#This Row],[TT]]&lt;1,"",COUNT($A$2:$A1444)+1)</f>
        <v>1151</v>
      </c>
      <c r="B1445" s="12" t="str">
        <f>LOWER(SUBSTITUTE(SUBSTITUTE(SUBSTITUTE(SUBSTITUTE(SUBSTITUTE(SUBSTITUTE(SUBSTITUTE(SUBSTITUTE(Table2[[#This Row],[NAMA BARANG]]," ",""),"""",""),"-",""),"/",""),"(",""),")",""),"&amp;",""),",",""))</f>
        <v>lleafa5plongsofia</v>
      </c>
      <c r="C1445" s="18" t="s">
        <v>1333</v>
      </c>
      <c r="D1445" s="19">
        <v>17</v>
      </c>
      <c r="E1445" s="19">
        <v>480</v>
      </c>
      <c r="F1445" s="80">
        <f>IF(Table2[[#This Row],[M5B]]="",Table2[[#This Row],[M5B_h]],SUM(Table2[[#This Row],[M5B_h]],Table2[[#This Row],[M5B]]))</f>
        <v>17</v>
      </c>
      <c r="H1445" s="13" t="str">
        <f>IF(Table2[[#This Row],[M1A]]="","",Table2[[#This Row],[M1A]]-Table2[[#This Row],[AWAL]])</f>
        <v/>
      </c>
      <c r="J1445" s="13" t="str">
        <f>IF(Table2[[#This Row],[M2A]]="","",SUM(Table2[[#This Row],[M2A]]-Table2[[#This Row],[M2B_h]]))</f>
        <v/>
      </c>
      <c r="L1445" s="13" t="str">
        <f>IF(Table2[[#This Row],[M3A]]="","",SUM(Table2[[#This Row],[M3A]]-Table2[[#This Row],[M3B_h]]))</f>
        <v/>
      </c>
      <c r="N1445" s="13" t="str">
        <f>IF(Table2[[#This Row],[M4A]]="","",SUM(Table2[[#This Row],[M4A]]-Table2[[#This Row],[M4B_h]]))</f>
        <v/>
      </c>
      <c r="O1445" s="15"/>
      <c r="P1445" s="15" t="str">
        <f>IF(Table2[[#This Row],[M5A]]="","",SUM(Table2[[#This Row],[M5A]]-Table2[[#This Row],[M5B_h]]))</f>
        <v/>
      </c>
      <c r="Q1445" s="15">
        <f>SUM(Table2[[#This Row],[AWAL]],Table2[[#This Row],[M1B]])</f>
        <v>17</v>
      </c>
      <c r="R1445" s="15">
        <f>SUM(Table2[[#This Row],[M2B]],Table2[[#This Row],[M2B_h]])</f>
        <v>17</v>
      </c>
      <c r="S1445" s="15">
        <f>SUM(Table2[[#This Row],[M3B]],Table2[[#This Row],[M3B_h]])</f>
        <v>17</v>
      </c>
      <c r="T1445" s="15">
        <f>SUM(Table2[[#This Row],[M4B]],Table2[[#This Row],[M4B_h]])</f>
        <v>17</v>
      </c>
    </row>
    <row r="1446" spans="1:20">
      <c r="A1446" s="12">
        <f>IF(Table2[[#This Row],[TT]]&lt;1,"",COUNT($A$2:$A1445)+1)</f>
        <v>1152</v>
      </c>
      <c r="B1446" s="12" t="str">
        <f>LOWER(SUBSTITUTE(SUBSTITUTE(SUBSTITUTE(SUBSTITUTE(SUBSTITUTE(SUBSTITUTE(SUBSTITUTE(SUBSTITUTE(Table2[[#This Row],[NAMA BARANG]]," ",""),"""",""),"-",""),"/",""),"(",""),")",""),"&amp;",""),",",""))</f>
        <v>lleafa5plongzodiak</v>
      </c>
      <c r="C1446" s="18" t="s">
        <v>1334</v>
      </c>
      <c r="D1446" s="19">
        <v>61</v>
      </c>
      <c r="E1446" s="19">
        <v>480</v>
      </c>
      <c r="F1446" s="80">
        <f>IF(Table2[[#This Row],[M5B]]="",Table2[[#This Row],[M5B_h]],SUM(Table2[[#This Row],[M5B_h]],Table2[[#This Row],[M5B]]))</f>
        <v>61</v>
      </c>
      <c r="H1446" s="13" t="str">
        <f>IF(Table2[[#This Row],[M1A]]="","",Table2[[#This Row],[M1A]]-Table2[[#This Row],[AWAL]])</f>
        <v/>
      </c>
      <c r="J1446" s="13" t="str">
        <f>IF(Table2[[#This Row],[M2A]]="","",SUM(Table2[[#This Row],[M2A]]-Table2[[#This Row],[M2B_h]]))</f>
        <v/>
      </c>
      <c r="L1446" s="13" t="str">
        <f>IF(Table2[[#This Row],[M3A]]="","",SUM(Table2[[#This Row],[M3A]]-Table2[[#This Row],[M3B_h]]))</f>
        <v/>
      </c>
      <c r="N1446" s="13" t="str">
        <f>IF(Table2[[#This Row],[M4A]]="","",SUM(Table2[[#This Row],[M4A]]-Table2[[#This Row],[M4B_h]]))</f>
        <v/>
      </c>
      <c r="O1446" s="15"/>
      <c r="P1446" s="15" t="str">
        <f>IF(Table2[[#This Row],[M5A]]="","",SUM(Table2[[#This Row],[M5A]]-Table2[[#This Row],[M5B_h]]))</f>
        <v/>
      </c>
      <c r="Q1446" s="15">
        <f>SUM(Table2[[#This Row],[AWAL]],Table2[[#This Row],[M1B]])</f>
        <v>61</v>
      </c>
      <c r="R1446" s="15">
        <f>SUM(Table2[[#This Row],[M2B]],Table2[[#This Row],[M2B_h]])</f>
        <v>61</v>
      </c>
      <c r="S1446" s="15">
        <f>SUM(Table2[[#This Row],[M3B]],Table2[[#This Row],[M3B_h]])</f>
        <v>61</v>
      </c>
      <c r="T1446" s="15">
        <f>SUM(Table2[[#This Row],[M4B]],Table2[[#This Row],[M4B_h]])</f>
        <v>61</v>
      </c>
    </row>
    <row r="1447" spans="1:20">
      <c r="A1447" s="12" t="str">
        <f>IF(Table2[[#This Row],[TT]]&lt;1,"",COUNT($A$2:$A1446)+1)</f>
        <v/>
      </c>
      <c r="B1447" s="12" t="str">
        <f>LOWER(SUBSTITUTE(SUBSTITUTE(SUBSTITUTE(SUBSTITUTE(SUBSTITUTE(SUBSTITUTE(SUBSTITUTE(SUBSTITUTE(Table2[[#This Row],[NAMA BARANG]]," ",""),"""",""),"-",""),"/",""),"(",""),")",""),"&amp;",""),",",""))</f>
        <v>lleafa5polos</v>
      </c>
      <c r="C1447" s="18" t="s">
        <v>1335</v>
      </c>
      <c r="D1447" s="19"/>
      <c r="E1447" s="19" t="s">
        <v>1336</v>
      </c>
      <c r="F1447" s="80">
        <f>IF(Table2[[#This Row],[M5B]]="",Table2[[#This Row],[M5B_h]],SUM(Table2[[#This Row],[M5B_h]],Table2[[#This Row],[M5B]]))</f>
        <v>0</v>
      </c>
      <c r="H1447" s="13" t="str">
        <f>IF(Table2[[#This Row],[M1A]]="","",Table2[[#This Row],[M1A]]-Table2[[#This Row],[AWAL]])</f>
        <v/>
      </c>
      <c r="J1447" s="13" t="str">
        <f>IF(Table2[[#This Row],[M2A]]="","",SUM(Table2[[#This Row],[M2A]]-Table2[[#This Row],[M2B_h]]))</f>
        <v/>
      </c>
      <c r="L1447" s="13" t="str">
        <f>IF(Table2[[#This Row],[M3A]]="","",SUM(Table2[[#This Row],[M3A]]-Table2[[#This Row],[M3B_h]]))</f>
        <v/>
      </c>
      <c r="N1447" s="13" t="str">
        <f>IF(Table2[[#This Row],[M4A]]="","",SUM(Table2[[#This Row],[M4A]]-Table2[[#This Row],[M4B_h]]))</f>
        <v/>
      </c>
      <c r="O1447" s="15"/>
      <c r="P1447" s="15" t="str">
        <f>IF(Table2[[#This Row],[M5A]]="","",SUM(Table2[[#This Row],[M5A]]-Table2[[#This Row],[M5B_h]]))</f>
        <v/>
      </c>
      <c r="Q1447" s="15">
        <f>SUM(Table2[[#This Row],[AWAL]],Table2[[#This Row],[M1B]])</f>
        <v>0</v>
      </c>
      <c r="R1447" s="15">
        <f>SUM(Table2[[#This Row],[M2B]],Table2[[#This Row],[M2B_h]])</f>
        <v>0</v>
      </c>
      <c r="S1447" s="15">
        <f>SUM(Table2[[#This Row],[M3B]],Table2[[#This Row],[M3B_h]])</f>
        <v>0</v>
      </c>
      <c r="T1447" s="15">
        <f>SUM(Table2[[#This Row],[M4B]],Table2[[#This Row],[M4B_h]])</f>
        <v>0</v>
      </c>
    </row>
    <row r="1448" spans="1:20">
      <c r="A1448" s="12">
        <f>IF(Table2[[#This Row],[TT]]&lt;1,"",COUNT($A$2:$A1447)+1)</f>
        <v>1153</v>
      </c>
      <c r="B1448" s="12" t="str">
        <f>LOWER(SUBSTITUTE(SUBSTITUTE(SUBSTITUTE(SUBSTITUTE(SUBSTITUTE(SUBSTITUTE(SUBSTITUTE(SUBSTITUTE(Table2[[#This Row],[NAMA BARANG]]," ",""),"""",""),"-",""),"/",""),"(",""),")",""),"&amp;",""),",",""))</f>
        <v>lleafalfaa5holocampur</v>
      </c>
      <c r="C1448" s="18" t="s">
        <v>1337</v>
      </c>
      <c r="D1448" s="19">
        <v>27</v>
      </c>
      <c r="E1448" s="19">
        <v>480</v>
      </c>
      <c r="F1448" s="80">
        <f>IF(Table2[[#This Row],[M5B]]="",Table2[[#This Row],[M5B_h]],SUM(Table2[[#This Row],[M5B_h]],Table2[[#This Row],[M5B]]))</f>
        <v>27</v>
      </c>
      <c r="H1448" s="13" t="str">
        <f>IF(Table2[[#This Row],[M1A]]="","",Table2[[#This Row],[M1A]]-Table2[[#This Row],[AWAL]])</f>
        <v/>
      </c>
      <c r="J1448" s="13" t="str">
        <f>IF(Table2[[#This Row],[M2A]]="","",SUM(Table2[[#This Row],[M2A]]-Table2[[#This Row],[M2B_h]]))</f>
        <v/>
      </c>
      <c r="L1448" s="13" t="str">
        <f>IF(Table2[[#This Row],[M3A]]="","",SUM(Table2[[#This Row],[M3A]]-Table2[[#This Row],[M3B_h]]))</f>
        <v/>
      </c>
      <c r="N1448" s="13" t="str">
        <f>IF(Table2[[#This Row],[M4A]]="","",SUM(Table2[[#This Row],[M4A]]-Table2[[#This Row],[M4B_h]]))</f>
        <v/>
      </c>
      <c r="O1448" s="15"/>
      <c r="P1448" s="15" t="str">
        <f>IF(Table2[[#This Row],[M5A]]="","",SUM(Table2[[#This Row],[M5A]]-Table2[[#This Row],[M5B_h]]))</f>
        <v/>
      </c>
      <c r="Q1448" s="15">
        <f>SUM(Table2[[#This Row],[AWAL]],Table2[[#This Row],[M1B]])</f>
        <v>27</v>
      </c>
      <c r="R1448" s="15">
        <f>SUM(Table2[[#This Row],[M2B]],Table2[[#This Row],[M2B_h]])</f>
        <v>27</v>
      </c>
      <c r="S1448" s="15">
        <f>SUM(Table2[[#This Row],[M3B]],Table2[[#This Row],[M3B_h]])</f>
        <v>27</v>
      </c>
      <c r="T1448" s="15">
        <f>SUM(Table2[[#This Row],[M4B]],Table2[[#This Row],[M4B_h]])</f>
        <v>27</v>
      </c>
    </row>
    <row r="1449" spans="1:20">
      <c r="A1449" s="12">
        <f>IF(Table2[[#This Row],[TT]]&lt;1,"",COUNT($A$2:$A1448)+1)</f>
        <v>1154</v>
      </c>
      <c r="B1449" s="12" t="str">
        <f>LOWER(SUBSTITUTE(SUBSTITUTE(SUBSTITUTE(SUBSTITUTE(SUBSTITUTE(SUBSTITUTE(SUBSTITUTE(SUBSTITUTE(Table2[[#This Row],[NAMA BARANG]]," ",""),"""",""),"-",""),"/",""),"(",""),")",""),"&amp;",""),",",""))</f>
        <v>lleafb540polos</v>
      </c>
      <c r="C1449" s="18" t="s">
        <v>1338</v>
      </c>
      <c r="D1449" s="19">
        <v>20</v>
      </c>
      <c r="E1449" s="19" t="s">
        <v>58</v>
      </c>
      <c r="F1449" s="80">
        <f>IF(Table2[[#This Row],[M5B]]="",Table2[[#This Row],[M5B_h]],SUM(Table2[[#This Row],[M5B_h]],Table2[[#This Row],[M5B]]))</f>
        <v>12</v>
      </c>
      <c r="G1449" s="13">
        <v>19</v>
      </c>
      <c r="H1449" s="13">
        <f>IF(Table2[[#This Row],[M1A]]="","",Table2[[#This Row],[M1A]]-Table2[[#This Row],[AWAL]])</f>
        <v>-1</v>
      </c>
      <c r="J1449" s="13" t="str">
        <f>IF(Table2[[#This Row],[M2A]]="","",SUM(Table2[[#This Row],[M2A]]-Table2[[#This Row],[M2B_h]]))</f>
        <v/>
      </c>
      <c r="K1449" s="13">
        <v>12</v>
      </c>
      <c r="L1449" s="13">
        <f>IF(Table2[[#This Row],[M3A]]="","",SUM(Table2[[#This Row],[M3A]]-Table2[[#This Row],[M3B_h]]))</f>
        <v>-7</v>
      </c>
      <c r="N1449" s="13" t="str">
        <f>IF(Table2[[#This Row],[M4A]]="","",SUM(Table2[[#This Row],[M4A]]-Table2[[#This Row],[M4B_h]]))</f>
        <v/>
      </c>
      <c r="O1449" s="15"/>
      <c r="P1449" s="15" t="str">
        <f>IF(Table2[[#This Row],[M5A]]="","",SUM(Table2[[#This Row],[M5A]]-Table2[[#This Row],[M5B_h]]))</f>
        <v/>
      </c>
      <c r="Q1449" s="15">
        <f>SUM(Table2[[#This Row],[AWAL]],Table2[[#This Row],[M1B]])</f>
        <v>19</v>
      </c>
      <c r="R1449" s="15">
        <f>SUM(Table2[[#This Row],[M2B]],Table2[[#This Row],[M2B_h]])</f>
        <v>19</v>
      </c>
      <c r="S1449" s="15">
        <f>SUM(Table2[[#This Row],[M3B]],Table2[[#This Row],[M3B_h]])</f>
        <v>12</v>
      </c>
      <c r="T1449" s="15">
        <f>SUM(Table2[[#This Row],[M4B]],Table2[[#This Row],[M4B_h]])</f>
        <v>12</v>
      </c>
    </row>
    <row r="1450" spans="1:20">
      <c r="A1450" s="12">
        <f>IF(Table2[[#This Row],[TT]]&lt;1,"",COUNT($A$2:$A1449)+1)</f>
        <v>1155</v>
      </c>
      <c r="B1450" s="12" t="str">
        <f>LOWER(SUBSTITUTE(SUBSTITUTE(SUBSTITUTE(SUBSTITUTE(SUBSTITUTE(SUBSTITUTE(SUBSTITUTE(SUBSTITUTE(Table2[[#This Row],[NAMA BARANG]]," ",""),"""",""),"-",""),"/",""),"(",""),")",""),"&amp;",""),",",""))</f>
        <v>lleaffancya520lbminion3bear1rilakuma2</v>
      </c>
      <c r="C1450" s="18" t="s">
        <v>1339</v>
      </c>
      <c r="D1450" s="19">
        <v>6</v>
      </c>
      <c r="E1450" s="19" t="s">
        <v>929</v>
      </c>
      <c r="F1450" s="80">
        <f>IF(Table2[[#This Row],[M5B]]="",Table2[[#This Row],[M5B_h]],SUM(Table2[[#This Row],[M5B_h]],Table2[[#This Row],[M5B]]))</f>
        <v>6</v>
      </c>
      <c r="H1450" s="13" t="str">
        <f>IF(Table2[[#This Row],[M1A]]="","",Table2[[#This Row],[M1A]]-Table2[[#This Row],[AWAL]])</f>
        <v/>
      </c>
      <c r="J1450" s="13" t="str">
        <f>IF(Table2[[#This Row],[M2A]]="","",SUM(Table2[[#This Row],[M2A]]-Table2[[#This Row],[M2B_h]]))</f>
        <v/>
      </c>
      <c r="L1450" s="13" t="str">
        <f>IF(Table2[[#This Row],[M3A]]="","",SUM(Table2[[#This Row],[M3A]]-Table2[[#This Row],[M3B_h]]))</f>
        <v/>
      </c>
      <c r="N1450" s="13" t="str">
        <f>IF(Table2[[#This Row],[M4A]]="","",SUM(Table2[[#This Row],[M4A]]-Table2[[#This Row],[M4B_h]]))</f>
        <v/>
      </c>
      <c r="O1450" s="15"/>
      <c r="P1450" s="15" t="str">
        <f>IF(Table2[[#This Row],[M5A]]="","",SUM(Table2[[#This Row],[M5A]]-Table2[[#This Row],[M5B_h]]))</f>
        <v/>
      </c>
      <c r="Q1450" s="15">
        <f>SUM(Table2[[#This Row],[AWAL]],Table2[[#This Row],[M1B]])</f>
        <v>6</v>
      </c>
      <c r="R1450" s="15">
        <f>SUM(Table2[[#This Row],[M2B]],Table2[[#This Row],[M2B_h]])</f>
        <v>6</v>
      </c>
      <c r="S1450" s="15">
        <f>SUM(Table2[[#This Row],[M3B]],Table2[[#This Row],[M3B_h]])</f>
        <v>6</v>
      </c>
      <c r="T1450" s="15">
        <f>SUM(Table2[[#This Row],[M4B]],Table2[[#This Row],[M4B_h]])</f>
        <v>6</v>
      </c>
    </row>
    <row r="1451" spans="1:20">
      <c r="A1451" s="12">
        <f>IF(Table2[[#This Row],[TT]]&lt;1,"",COUNT($A$2:$A1450)+1)</f>
        <v>1156</v>
      </c>
      <c r="B1451" s="12" t="str">
        <f>LOWER(SUBSTITUTE(SUBSTITUTE(SUBSTITUTE(SUBSTITUTE(SUBSTITUTE(SUBSTITUTE(SUBSTITUTE(SUBSTITUTE(Table2[[#This Row],[NAMA BARANG]]," ",""),"""",""),"-",""),"/",""),"(",""),")",""),"&amp;",""),",",""))</f>
        <v>lleaffancyutnbiodatablk</v>
      </c>
      <c r="C1451" s="18" t="s">
        <v>1340</v>
      </c>
      <c r="D1451" s="19">
        <v>10</v>
      </c>
      <c r="E1451" s="19" t="s">
        <v>192</v>
      </c>
      <c r="F1451" s="80">
        <f>IF(Table2[[#This Row],[M5B]]="",Table2[[#This Row],[M5B_h]],SUM(Table2[[#This Row],[M5B_h]],Table2[[#This Row],[M5B]]))</f>
        <v>10</v>
      </c>
      <c r="H1451" s="13" t="str">
        <f>IF(Table2[[#This Row],[M1A]]="","",Table2[[#This Row],[M1A]]-Table2[[#This Row],[AWAL]])</f>
        <v/>
      </c>
      <c r="J1451" s="13" t="str">
        <f>IF(Table2[[#This Row],[M2A]]="","",SUM(Table2[[#This Row],[M2A]]-Table2[[#This Row],[M2B_h]]))</f>
        <v/>
      </c>
      <c r="L1451" s="13" t="str">
        <f>IF(Table2[[#This Row],[M3A]]="","",SUM(Table2[[#This Row],[M3A]]-Table2[[#This Row],[M3B_h]]))</f>
        <v/>
      </c>
      <c r="N1451" s="13" t="str">
        <f>IF(Table2[[#This Row],[M4A]]="","",SUM(Table2[[#This Row],[M4A]]-Table2[[#This Row],[M4B_h]]))</f>
        <v/>
      </c>
      <c r="O1451" s="15"/>
      <c r="P1451" s="15" t="str">
        <f>IF(Table2[[#This Row],[M5A]]="","",SUM(Table2[[#This Row],[M5A]]-Table2[[#This Row],[M5B_h]]))</f>
        <v/>
      </c>
      <c r="Q1451" s="15">
        <f>SUM(Table2[[#This Row],[AWAL]],Table2[[#This Row],[M1B]])</f>
        <v>10</v>
      </c>
      <c r="R1451" s="15">
        <f>SUM(Table2[[#This Row],[M2B]],Table2[[#This Row],[M2B_h]])</f>
        <v>10</v>
      </c>
      <c r="S1451" s="15">
        <f>SUM(Table2[[#This Row],[M3B]],Table2[[#This Row],[M3B_h]])</f>
        <v>10</v>
      </c>
      <c r="T1451" s="15">
        <f>SUM(Table2[[#This Row],[M4B]],Table2[[#This Row],[M4B_h]])</f>
        <v>10</v>
      </c>
    </row>
    <row r="1452" spans="1:20">
      <c r="A1452" s="12">
        <f>IF(Table2[[#This Row],[TT]]&lt;1,"",COUNT($A$2:$A1451)+1)</f>
        <v>1157</v>
      </c>
      <c r="B1452" s="12" t="str">
        <f>LOWER(SUBSTITUTE(SUBSTITUTE(SUBSTITUTE(SUBSTITUTE(SUBSTITUTE(SUBSTITUTE(SUBSTITUTE(SUBSTITUTE(Table2[[#This Row],[NAMA BARANG]]," ",""),"""",""),"-",""),"/",""),"(",""),")",""),"&amp;",""),",",""))</f>
        <v>lleafholoa5+puzzleav3hk2</v>
      </c>
      <c r="C1452" s="18" t="s">
        <v>1341</v>
      </c>
      <c r="D1452" s="19">
        <v>4</v>
      </c>
      <c r="E1452" s="19">
        <v>600</v>
      </c>
      <c r="F1452" s="80">
        <f>IF(Table2[[#This Row],[M5B]]="",Table2[[#This Row],[M5B_h]],SUM(Table2[[#This Row],[M5B_h]],Table2[[#This Row],[M5B]]))</f>
        <v>4</v>
      </c>
      <c r="H1452" s="13" t="str">
        <f>IF(Table2[[#This Row],[M1A]]="","",Table2[[#This Row],[M1A]]-Table2[[#This Row],[AWAL]])</f>
        <v/>
      </c>
      <c r="J1452" s="13" t="str">
        <f>IF(Table2[[#This Row],[M2A]]="","",SUM(Table2[[#This Row],[M2A]]-Table2[[#This Row],[M2B_h]]))</f>
        <v/>
      </c>
      <c r="L1452" s="13" t="str">
        <f>IF(Table2[[#This Row],[M3A]]="","",SUM(Table2[[#This Row],[M3A]]-Table2[[#This Row],[M3B_h]]))</f>
        <v/>
      </c>
      <c r="N1452" s="13" t="str">
        <f>IF(Table2[[#This Row],[M4A]]="","",SUM(Table2[[#This Row],[M4A]]-Table2[[#This Row],[M4B_h]]))</f>
        <v/>
      </c>
      <c r="O1452" s="15"/>
      <c r="P1452" s="15" t="str">
        <f>IF(Table2[[#This Row],[M5A]]="","",SUM(Table2[[#This Row],[M5A]]-Table2[[#This Row],[M5B_h]]))</f>
        <v/>
      </c>
      <c r="Q1452" s="15">
        <f>SUM(Table2[[#This Row],[AWAL]],Table2[[#This Row],[M1B]])</f>
        <v>4</v>
      </c>
      <c r="R1452" s="15">
        <f>SUM(Table2[[#This Row],[M2B]],Table2[[#This Row],[M2B_h]])</f>
        <v>4</v>
      </c>
      <c r="S1452" s="15">
        <f>SUM(Table2[[#This Row],[M3B]],Table2[[#This Row],[M3B_h]])</f>
        <v>4</v>
      </c>
      <c r="T1452" s="15">
        <f>SUM(Table2[[#This Row],[M4B]],Table2[[#This Row],[M4B_h]])</f>
        <v>4</v>
      </c>
    </row>
    <row r="1453" spans="1:20">
      <c r="A1453" s="12">
        <f>IF(Table2[[#This Row],[TT]]&lt;1,"",COUNT($A$2:$A1452)+1)</f>
        <v>1158</v>
      </c>
      <c r="B1453" s="12" t="str">
        <f>LOWER(SUBSTITUTE(SUBSTITUTE(SUBSTITUTE(SUBSTITUTE(SUBSTITUTE(SUBSTITUTE(SUBSTITUTE(SUBSTITUTE(Table2[[#This Row],[NAMA BARANG]]," ",""),"""",""),"-",""),"/",""),"(",""),")",""),"&amp;",""),",",""))</f>
        <v>lleafholo+puzzlesnowwhitebb</v>
      </c>
      <c r="C1453" s="18" t="s">
        <v>1342</v>
      </c>
      <c r="D1453" s="19">
        <v>2</v>
      </c>
      <c r="E1453" s="19">
        <v>600</v>
      </c>
      <c r="F1453" s="80">
        <f>IF(Table2[[#This Row],[M5B]]="",Table2[[#This Row],[M5B_h]],SUM(Table2[[#This Row],[M5B_h]],Table2[[#This Row],[M5B]]))</f>
        <v>2</v>
      </c>
      <c r="H1453" s="13" t="str">
        <f>IF(Table2[[#This Row],[M1A]]="","",Table2[[#This Row],[M1A]]-Table2[[#This Row],[AWAL]])</f>
        <v/>
      </c>
      <c r="J1453" s="13" t="str">
        <f>IF(Table2[[#This Row],[M2A]]="","",SUM(Table2[[#This Row],[M2A]]-Table2[[#This Row],[M2B_h]]))</f>
        <v/>
      </c>
      <c r="L1453" s="13" t="str">
        <f>IF(Table2[[#This Row],[M3A]]="","",SUM(Table2[[#This Row],[M3A]]-Table2[[#This Row],[M3B_h]]))</f>
        <v/>
      </c>
      <c r="N1453" s="13" t="str">
        <f>IF(Table2[[#This Row],[M4A]]="","",SUM(Table2[[#This Row],[M4A]]-Table2[[#This Row],[M4B_h]]))</f>
        <v/>
      </c>
      <c r="O1453" s="15"/>
      <c r="P1453" s="15" t="str">
        <f>IF(Table2[[#This Row],[M5A]]="","",SUM(Table2[[#This Row],[M5A]]-Table2[[#This Row],[M5B_h]]))</f>
        <v/>
      </c>
      <c r="Q1453" s="15">
        <f>SUM(Table2[[#This Row],[AWAL]],Table2[[#This Row],[M1B]])</f>
        <v>2</v>
      </c>
      <c r="R1453" s="15">
        <f>SUM(Table2[[#This Row],[M2B]],Table2[[#This Row],[M2B_h]])</f>
        <v>2</v>
      </c>
      <c r="S1453" s="15">
        <f>SUM(Table2[[#This Row],[M3B]],Table2[[#This Row],[M3B_h]])</f>
        <v>2</v>
      </c>
      <c r="T1453" s="15">
        <f>SUM(Table2[[#This Row],[M4B]],Table2[[#This Row],[M4B_h]])</f>
        <v>2</v>
      </c>
    </row>
    <row r="1454" spans="1:20">
      <c r="A1454" s="12">
        <f>IF(Table2[[#This Row],[TT]]&lt;1,"",COUNT($A$2:$A1453)+1)</f>
        <v>1159</v>
      </c>
      <c r="B1454" s="12" t="str">
        <f>LOWER(SUBSTITUTE(SUBSTITUTE(SUBSTITUTE(SUBSTITUTE(SUBSTITUTE(SUBSTITUTE(SUBSTITUTE(SUBSTITUTE(Table2[[#This Row],[NAMA BARANG]]," ",""),"""",""),"-",""),"/",""),"(",""),")",""),"&amp;",""),",",""))</f>
        <v>lleafplongholoav5qf7</v>
      </c>
      <c r="C1454" s="18" t="s">
        <v>1343</v>
      </c>
      <c r="D1454" s="19">
        <v>12</v>
      </c>
      <c r="E1454" s="19">
        <v>480</v>
      </c>
      <c r="F1454" s="80">
        <f>IF(Table2[[#This Row],[M5B]]="",Table2[[#This Row],[M5B_h]],SUM(Table2[[#This Row],[M5B_h]],Table2[[#This Row],[M5B]]))</f>
        <v>12</v>
      </c>
      <c r="H1454" s="13" t="str">
        <f>IF(Table2[[#This Row],[M1A]]="","",Table2[[#This Row],[M1A]]-Table2[[#This Row],[AWAL]])</f>
        <v/>
      </c>
      <c r="J1454" s="13" t="str">
        <f>IF(Table2[[#This Row],[M2A]]="","",SUM(Table2[[#This Row],[M2A]]-Table2[[#This Row],[M2B_h]]))</f>
        <v/>
      </c>
      <c r="L1454" s="13" t="str">
        <f>IF(Table2[[#This Row],[M3A]]="","",SUM(Table2[[#This Row],[M3A]]-Table2[[#This Row],[M3B_h]]))</f>
        <v/>
      </c>
      <c r="N1454" s="13" t="str">
        <f>IF(Table2[[#This Row],[M4A]]="","",SUM(Table2[[#This Row],[M4A]]-Table2[[#This Row],[M4B_h]]))</f>
        <v/>
      </c>
      <c r="O1454" s="15"/>
      <c r="P1454" s="15" t="str">
        <f>IF(Table2[[#This Row],[M5A]]="","",SUM(Table2[[#This Row],[M5A]]-Table2[[#This Row],[M5B_h]]))</f>
        <v/>
      </c>
      <c r="Q1454" s="15">
        <f>SUM(Table2[[#This Row],[AWAL]],Table2[[#This Row],[M1B]])</f>
        <v>12</v>
      </c>
      <c r="R1454" s="15">
        <f>SUM(Table2[[#This Row],[M2B]],Table2[[#This Row],[M2B_h]])</f>
        <v>12</v>
      </c>
      <c r="S1454" s="15">
        <f>SUM(Table2[[#This Row],[M3B]],Table2[[#This Row],[M3B_h]])</f>
        <v>12</v>
      </c>
      <c r="T1454" s="15">
        <f>SUM(Table2[[#This Row],[M4B]],Table2[[#This Row],[M4B_h]])</f>
        <v>12</v>
      </c>
    </row>
    <row r="1455" spans="1:20">
      <c r="A1455" s="12">
        <f>IF(Table2[[#This Row],[TT]]&lt;1,"",COUNT($A$2:$A1454)+1)</f>
        <v>1160</v>
      </c>
      <c r="B1455" s="12" t="str">
        <f>LOWER(SUBSTITUTE(SUBSTITUTE(SUBSTITUTE(SUBSTITUTE(SUBSTITUTE(SUBSTITUTE(SUBSTITUTE(SUBSTITUTE(Table2[[#This Row],[NAMA BARANG]]," ",""),"""",""),"-",""),"/",""),"(",""),")",""),"&amp;",""),",",""))</f>
        <v>lleafplongholoqueen</v>
      </c>
      <c r="C1455" s="18" t="s">
        <v>1344</v>
      </c>
      <c r="D1455" s="19">
        <v>7</v>
      </c>
      <c r="E1455" s="19">
        <v>480</v>
      </c>
      <c r="F1455" s="80">
        <f>IF(Table2[[#This Row],[M5B]]="",Table2[[#This Row],[M5B_h]],SUM(Table2[[#This Row],[M5B_h]],Table2[[#This Row],[M5B]]))</f>
        <v>7</v>
      </c>
      <c r="H1455" s="13" t="str">
        <f>IF(Table2[[#This Row],[M1A]]="","",Table2[[#This Row],[M1A]]-Table2[[#This Row],[AWAL]])</f>
        <v/>
      </c>
      <c r="J1455" s="13" t="str">
        <f>IF(Table2[[#This Row],[M2A]]="","",SUM(Table2[[#This Row],[M2A]]-Table2[[#This Row],[M2B_h]]))</f>
        <v/>
      </c>
      <c r="L1455" s="13" t="str">
        <f>IF(Table2[[#This Row],[M3A]]="","",SUM(Table2[[#This Row],[M3A]]-Table2[[#This Row],[M3B_h]]))</f>
        <v/>
      </c>
      <c r="N1455" s="13" t="str">
        <f>IF(Table2[[#This Row],[M4A]]="","",SUM(Table2[[#This Row],[M4A]]-Table2[[#This Row],[M4B_h]]))</f>
        <v/>
      </c>
      <c r="O1455" s="15"/>
      <c r="P1455" s="15" t="str">
        <f>IF(Table2[[#This Row],[M5A]]="","",SUM(Table2[[#This Row],[M5A]]-Table2[[#This Row],[M5B_h]]))</f>
        <v/>
      </c>
      <c r="Q1455" s="15">
        <f>SUM(Table2[[#This Row],[AWAL]],Table2[[#This Row],[M1B]])</f>
        <v>7</v>
      </c>
      <c r="R1455" s="15">
        <f>SUM(Table2[[#This Row],[M2B]],Table2[[#This Row],[M2B_h]])</f>
        <v>7</v>
      </c>
      <c r="S1455" s="15">
        <f>SUM(Table2[[#This Row],[M3B]],Table2[[#This Row],[M3B_h]])</f>
        <v>7</v>
      </c>
      <c r="T1455" s="15">
        <f>SUM(Table2[[#This Row],[M4B]],Table2[[#This Row],[M4B_h]])</f>
        <v>7</v>
      </c>
    </row>
    <row r="1456" spans="1:20">
      <c r="A1456" s="12">
        <f>IF(Table2[[#This Row],[TT]]&lt;1,"",COUNT($A$2:$A1455)+1)</f>
        <v>1161</v>
      </c>
      <c r="B1456" s="12" t="str">
        <f>LOWER(SUBSTITUTE(SUBSTITUTE(SUBSTITUTE(SUBSTITUTE(SUBSTITUTE(SUBSTITUTE(SUBSTITUTE(SUBSTITUTE(Table2[[#This Row],[NAMA BARANG]]," ",""),"""",""),"-",""),"/",""),"(",""),")",""),"&amp;",""),",",""))</f>
        <v>lleafplongsnow10sofia8bbsmart8</v>
      </c>
      <c r="C1456" s="18" t="s">
        <v>1345</v>
      </c>
      <c r="D1456" s="19">
        <v>26</v>
      </c>
      <c r="E1456" s="19">
        <v>480</v>
      </c>
      <c r="F1456" s="80">
        <f>IF(Table2[[#This Row],[M5B]]="",Table2[[#This Row],[M5B_h]],SUM(Table2[[#This Row],[M5B_h]],Table2[[#This Row],[M5B]]))</f>
        <v>26</v>
      </c>
      <c r="H1456" s="13" t="str">
        <f>IF(Table2[[#This Row],[M1A]]="","",Table2[[#This Row],[M1A]]-Table2[[#This Row],[AWAL]])</f>
        <v/>
      </c>
      <c r="J1456" s="13" t="str">
        <f>IF(Table2[[#This Row],[M2A]]="","",SUM(Table2[[#This Row],[M2A]]-Table2[[#This Row],[M2B_h]]))</f>
        <v/>
      </c>
      <c r="L1456" s="13" t="str">
        <f>IF(Table2[[#This Row],[M3A]]="","",SUM(Table2[[#This Row],[M3A]]-Table2[[#This Row],[M3B_h]]))</f>
        <v/>
      </c>
      <c r="N1456" s="13" t="str">
        <f>IF(Table2[[#This Row],[M4A]]="","",SUM(Table2[[#This Row],[M4A]]-Table2[[#This Row],[M4B_h]]))</f>
        <v/>
      </c>
      <c r="O1456" s="15"/>
      <c r="P1456" s="15" t="str">
        <f>IF(Table2[[#This Row],[M5A]]="","",SUM(Table2[[#This Row],[M5A]]-Table2[[#This Row],[M5B_h]]))</f>
        <v/>
      </c>
      <c r="Q1456" s="15">
        <f>SUM(Table2[[#This Row],[AWAL]],Table2[[#This Row],[M1B]])</f>
        <v>26</v>
      </c>
      <c r="R1456" s="15">
        <f>SUM(Table2[[#This Row],[M2B]],Table2[[#This Row],[M2B_h]])</f>
        <v>26</v>
      </c>
      <c r="S1456" s="15">
        <f>SUM(Table2[[#This Row],[M3B]],Table2[[#This Row],[M3B_h]])</f>
        <v>26</v>
      </c>
      <c r="T1456" s="15">
        <f>SUM(Table2[[#This Row],[M4B]],Table2[[#This Row],[M4B_h]])</f>
        <v>26</v>
      </c>
    </row>
    <row r="1457" spans="1:20">
      <c r="A1457" s="12">
        <f>IF(Table2[[#This Row],[TT]]&lt;1,"",COUNT($A$2:$A1456)+1)</f>
        <v>1162</v>
      </c>
      <c r="B1457" s="12" t="str">
        <f>LOWER(SUBSTITUTE(SUBSTITUTE(SUBSTITUTE(SUBSTITUTE(SUBSTITUTE(SUBSTITUTE(SUBSTITUTE(SUBSTITUTE(Table2[[#This Row],[NAMA BARANG]]," ",""),"""",""),"-",""),"/",""),"(",""),")",""),"&amp;",""),",",""))</f>
        <v>lleafpolos40sisipan5wpembatas</v>
      </c>
      <c r="C1457" s="18" t="s">
        <v>1346</v>
      </c>
      <c r="D1457" s="19">
        <v>4</v>
      </c>
      <c r="E1457" s="19">
        <v>180</v>
      </c>
      <c r="F1457" s="80">
        <f>IF(Table2[[#This Row],[M5B]]="",Table2[[#This Row],[M5B_h]],SUM(Table2[[#This Row],[M5B_h]],Table2[[#This Row],[M5B]]))</f>
        <v>4</v>
      </c>
      <c r="H1457" s="13" t="str">
        <f>IF(Table2[[#This Row],[M1A]]="","",Table2[[#This Row],[M1A]]-Table2[[#This Row],[AWAL]])</f>
        <v/>
      </c>
      <c r="J1457" s="13" t="str">
        <f>IF(Table2[[#This Row],[M2A]]="","",SUM(Table2[[#This Row],[M2A]]-Table2[[#This Row],[M2B_h]]))</f>
        <v/>
      </c>
      <c r="L1457" s="13" t="str">
        <f>IF(Table2[[#This Row],[M3A]]="","",SUM(Table2[[#This Row],[M3A]]-Table2[[#This Row],[M3B_h]]))</f>
        <v/>
      </c>
      <c r="N1457" s="13" t="str">
        <f>IF(Table2[[#This Row],[M4A]]="","",SUM(Table2[[#This Row],[M4A]]-Table2[[#This Row],[M4B_h]]))</f>
        <v/>
      </c>
      <c r="O1457" s="15"/>
      <c r="P1457" s="15" t="str">
        <f>IF(Table2[[#This Row],[M5A]]="","",SUM(Table2[[#This Row],[M5A]]-Table2[[#This Row],[M5B_h]]))</f>
        <v/>
      </c>
      <c r="Q1457" s="15">
        <f>SUM(Table2[[#This Row],[AWAL]],Table2[[#This Row],[M1B]])</f>
        <v>4</v>
      </c>
      <c r="R1457" s="15">
        <f>SUM(Table2[[#This Row],[M2B]],Table2[[#This Row],[M2B_h]])</f>
        <v>4</v>
      </c>
      <c r="S1457" s="15">
        <f>SUM(Table2[[#This Row],[M3B]],Table2[[#This Row],[M3B_h]])</f>
        <v>4</v>
      </c>
      <c r="T1457" s="15">
        <f>SUM(Table2[[#This Row],[M4B]],Table2[[#This Row],[M4B_h]])</f>
        <v>4</v>
      </c>
    </row>
    <row r="1458" spans="1:20">
      <c r="A1458" s="12">
        <f>IF(Table2[[#This Row],[TT]]&lt;1,"",COUNT($A$2:$A1457)+1)</f>
        <v>1163</v>
      </c>
      <c r="B1458" s="12" t="str">
        <f>LOWER(SUBSTITUTE(SUBSTITUTE(SUBSTITUTE(SUBSTITUTE(SUBSTITUTE(SUBSTITUTE(SUBSTITUTE(SUBSTITUTE(Table2[[#This Row],[NAMA BARANG]]," ",""),"""",""),"-",""),"/",""),"(",""),")",""),"&amp;",""),",",""))</f>
        <v>lleafpolost</v>
      </c>
      <c r="C1458" s="25" t="s">
        <v>4056</v>
      </c>
      <c r="D1458" s="26">
        <v>1</v>
      </c>
      <c r="E1458" s="26" t="s">
        <v>447</v>
      </c>
      <c r="F1458" s="80">
        <f>IF(Table2[[#This Row],[M5B]]="",Table2[[#This Row],[M5B_h]],SUM(Table2[[#This Row],[M5B_h]],Table2[[#This Row],[M5B]]))</f>
        <v>1</v>
      </c>
      <c r="H1458" s="13" t="str">
        <f>IF(Table2[[#This Row],[M1A]]="","",Table2[[#This Row],[M1A]]-Table2[[#This Row],[AWAL]])</f>
        <v/>
      </c>
      <c r="J1458" s="13" t="str">
        <f>IF(Table2[[#This Row],[M2A]]="","",SUM(Table2[[#This Row],[M2A]]-Table2[[#This Row],[M2B_h]]))</f>
        <v/>
      </c>
      <c r="L1458" s="13" t="str">
        <f>IF(Table2[[#This Row],[M3A]]="","",SUM(Table2[[#This Row],[M3A]]-Table2[[#This Row],[M3B_h]]))</f>
        <v/>
      </c>
      <c r="N1458" s="13" t="str">
        <f>IF(Table2[[#This Row],[M4A]]="","",SUM(Table2[[#This Row],[M4A]]-Table2[[#This Row],[M4B_h]]))</f>
        <v/>
      </c>
      <c r="O1458" s="15"/>
      <c r="P1458" s="15" t="str">
        <f>IF(Table2[[#This Row],[M5A]]="","",SUM(Table2[[#This Row],[M5A]]-Table2[[#This Row],[M5B_h]]))</f>
        <v/>
      </c>
      <c r="Q1458" s="15">
        <f>SUM(Table2[[#This Row],[AWAL]],Table2[[#This Row],[M1B]])</f>
        <v>1</v>
      </c>
      <c r="R1458" s="15">
        <f>SUM(Table2[[#This Row],[M2B]],Table2[[#This Row],[M2B_h]])</f>
        <v>1</v>
      </c>
      <c r="S1458" s="15">
        <f>SUM(Table2[[#This Row],[M3B]],Table2[[#This Row],[M3B_h]])</f>
        <v>1</v>
      </c>
      <c r="T1458" s="15">
        <f>SUM(Table2[[#This Row],[M4B]],Table2[[#This Row],[M4B_h]])</f>
        <v>1</v>
      </c>
    </row>
    <row r="1459" spans="1:20">
      <c r="A1459" s="12">
        <f>IF(Table2[[#This Row],[TT]]&lt;1,"",COUNT($A$2:$A1458)+1)</f>
        <v>1164</v>
      </c>
      <c r="B1459" s="12" t="str">
        <f>LOWER(SUBSTITUTE(SUBSTITUTE(SUBSTITUTE(SUBSTITUTE(SUBSTITUTE(SUBSTITUTE(SUBSTITUTE(SUBSTITUTE(Table2[[#This Row],[NAMA BARANG]]," ",""),"""",""),"-",""),"/",""),"(",""),")",""),"&amp;",""),",",""))</f>
        <v>lleafponmobilelegendgostar</v>
      </c>
      <c r="C1459" s="18" t="s">
        <v>1347</v>
      </c>
      <c r="D1459" s="19">
        <v>15</v>
      </c>
      <c r="E1459" s="19">
        <v>800</v>
      </c>
      <c r="F1459" s="80">
        <f>IF(Table2[[#This Row],[M5B]]="",Table2[[#This Row],[M5B_h]],SUM(Table2[[#This Row],[M5B_h]],Table2[[#This Row],[M5B]]))</f>
        <v>15</v>
      </c>
      <c r="H1459" s="13" t="str">
        <f>IF(Table2[[#This Row],[M1A]]="","",Table2[[#This Row],[M1A]]-Table2[[#This Row],[AWAL]])</f>
        <v/>
      </c>
      <c r="J1459" s="13" t="str">
        <f>IF(Table2[[#This Row],[M2A]]="","",SUM(Table2[[#This Row],[M2A]]-Table2[[#This Row],[M2B_h]]))</f>
        <v/>
      </c>
      <c r="L1459" s="13" t="str">
        <f>IF(Table2[[#This Row],[M3A]]="","",SUM(Table2[[#This Row],[M3A]]-Table2[[#This Row],[M3B_h]]))</f>
        <v/>
      </c>
      <c r="N1459" s="13" t="str">
        <f>IF(Table2[[#This Row],[M4A]]="","",SUM(Table2[[#This Row],[M4A]]-Table2[[#This Row],[M4B_h]]))</f>
        <v/>
      </c>
      <c r="O1459" s="15"/>
      <c r="P1459" s="15" t="str">
        <f>IF(Table2[[#This Row],[M5A]]="","",SUM(Table2[[#This Row],[M5A]]-Table2[[#This Row],[M5B_h]]))</f>
        <v/>
      </c>
      <c r="Q1459" s="15">
        <f>SUM(Table2[[#This Row],[AWAL]],Table2[[#This Row],[M1B]])</f>
        <v>15</v>
      </c>
      <c r="R1459" s="15">
        <f>SUM(Table2[[#This Row],[M2B]],Table2[[#This Row],[M2B_h]])</f>
        <v>15</v>
      </c>
      <c r="S1459" s="15">
        <f>SUM(Table2[[#This Row],[M3B]],Table2[[#This Row],[M3B_h]])</f>
        <v>15</v>
      </c>
      <c r="T1459" s="15">
        <f>SUM(Table2[[#This Row],[M4B]],Table2[[#This Row],[M4B_h]])</f>
        <v>15</v>
      </c>
    </row>
    <row r="1460" spans="1:20">
      <c r="A1460" s="12">
        <f>IF(Table2[[#This Row],[TT]]&lt;1,"",COUNT($A$2:$A1459)+1)</f>
        <v>1165</v>
      </c>
      <c r="B1460" s="12" t="str">
        <f>LOWER(SUBSTITUTE(SUBSTITUTE(SUBSTITUTE(SUBSTITUTE(SUBSTITUTE(SUBSTITUTE(SUBSTITUTE(SUBSTITUTE(Table2[[#This Row],[NAMA BARANG]]," ",""),"""",""),"-",""),"/",""),"(",""),")",""),"&amp;",""),",",""))</f>
        <v>lleafpunchneo</v>
      </c>
      <c r="C1460" s="18" t="s">
        <v>1348</v>
      </c>
      <c r="D1460" s="19">
        <v>5</v>
      </c>
      <c r="E1460" s="19">
        <v>480</v>
      </c>
      <c r="F1460" s="80">
        <f>IF(Table2[[#This Row],[M5B]]="",Table2[[#This Row],[M5B_h]],SUM(Table2[[#This Row],[M5B_h]],Table2[[#This Row],[M5B]]))</f>
        <v>5</v>
      </c>
      <c r="H1460" s="13" t="str">
        <f>IF(Table2[[#This Row],[M1A]]="","",Table2[[#This Row],[M1A]]-Table2[[#This Row],[AWAL]])</f>
        <v/>
      </c>
      <c r="J1460" s="13" t="str">
        <f>IF(Table2[[#This Row],[M2A]]="","",SUM(Table2[[#This Row],[M2A]]-Table2[[#This Row],[M2B_h]]))</f>
        <v/>
      </c>
      <c r="L1460" s="13" t="str">
        <f>IF(Table2[[#This Row],[M3A]]="","",SUM(Table2[[#This Row],[M3A]]-Table2[[#This Row],[M3B_h]]))</f>
        <v/>
      </c>
      <c r="N1460" s="13" t="str">
        <f>IF(Table2[[#This Row],[M4A]]="","",SUM(Table2[[#This Row],[M4A]]-Table2[[#This Row],[M4B_h]]))</f>
        <v/>
      </c>
      <c r="O1460" s="15"/>
      <c r="P1460" s="15" t="str">
        <f>IF(Table2[[#This Row],[M5A]]="","",SUM(Table2[[#This Row],[M5A]]-Table2[[#This Row],[M5B_h]]))</f>
        <v/>
      </c>
      <c r="Q1460" s="15">
        <f>SUM(Table2[[#This Row],[AWAL]],Table2[[#This Row],[M1B]])</f>
        <v>5</v>
      </c>
      <c r="R1460" s="15">
        <f>SUM(Table2[[#This Row],[M2B]],Table2[[#This Row],[M2B_h]])</f>
        <v>5</v>
      </c>
      <c r="S1460" s="15">
        <f>SUM(Table2[[#This Row],[M3B]],Table2[[#This Row],[M3B_h]])</f>
        <v>5</v>
      </c>
      <c r="T1460" s="15">
        <f>SUM(Table2[[#This Row],[M4B]],Table2[[#This Row],[M4B_h]])</f>
        <v>5</v>
      </c>
    </row>
    <row r="1461" spans="1:20">
      <c r="A1461" s="96">
        <f>IF(Table2[[#This Row],[TT]]&lt;1,"",COUNT($A$2:$A1460)+1)</f>
        <v>1166</v>
      </c>
      <c r="B1461" s="96" t="str">
        <f>LOWER(SUBSTITUTE(SUBSTITUTE(SUBSTITUTE(SUBSTITUTE(SUBSTITUTE(SUBSTITUTE(SUBSTITUTE(SUBSTITUTE(Table2[[#This Row],[NAMA BARANG]]," ",""),"""",""),"-",""),"/",""),"(",""),")",""),"&amp;",""),",",""))</f>
        <v>labelhargakojiko99</v>
      </c>
      <c r="C1461" s="97" t="s">
        <v>4186</v>
      </c>
      <c r="D1461" s="98"/>
      <c r="E1461" s="99">
        <v>800</v>
      </c>
      <c r="F1461" s="100">
        <f>IF(Table2[[#This Row],[M5B]]="",Table2[[#This Row],[M5B_h]],SUM(Table2[[#This Row],[M5B_h]],Table2[[#This Row],[M5B]]))</f>
        <v>3</v>
      </c>
      <c r="G1461" s="101"/>
      <c r="H1461" s="102" t="str">
        <f>IF(Table2[[#This Row],[M1A]]="","",Table2[[#This Row],[M1A]]-Table2[[#This Row],[AWAL]])</f>
        <v/>
      </c>
      <c r="I1461" s="101">
        <v>3</v>
      </c>
      <c r="J1461" s="102">
        <f>IF(Table2[[#This Row],[M2A]]="","",SUM(Table2[[#This Row],[M2A]]-Table2[[#This Row],[M2B_h]]))</f>
        <v>3</v>
      </c>
      <c r="K1461" s="101"/>
      <c r="L1461" s="102" t="str">
        <f>IF(Table2[[#This Row],[M3A]]="","",SUM(Table2[[#This Row],[M3A]]-Table2[[#This Row],[M3B_h]]))</f>
        <v/>
      </c>
      <c r="M1461" s="101"/>
      <c r="N1461" s="102" t="str">
        <f>IF(Table2[[#This Row],[M4A]]="","",SUM(Table2[[#This Row],[M4A]]-Table2[[#This Row],[M4B_h]]))</f>
        <v/>
      </c>
      <c r="O1461" s="102"/>
      <c r="P1461" s="102" t="str">
        <f>IF(Table2[[#This Row],[M5A]]="","",SUM(Table2[[#This Row],[M5A]]-Table2[[#This Row],[M5B_h]]))</f>
        <v/>
      </c>
      <c r="Q1461" s="102">
        <f>SUM(Table2[[#This Row],[AWAL]],Table2[[#This Row],[M1B]])</f>
        <v>0</v>
      </c>
      <c r="R1461" s="102">
        <f>SUM(Table2[[#This Row],[M2B]],Table2[[#This Row],[M2B_h]])</f>
        <v>3</v>
      </c>
      <c r="S1461" s="102">
        <f>SUM(Table2[[#This Row],[M3B]],Table2[[#This Row],[M3B_h]])</f>
        <v>3</v>
      </c>
      <c r="T1461" s="102">
        <f>SUM(Table2[[#This Row],[M4B]],Table2[[#This Row],[M4B_h]])</f>
        <v>3</v>
      </c>
    </row>
    <row r="1462" spans="1:20">
      <c r="A1462" s="88">
        <f>IF(Table2[[#This Row],[TT]]&lt;1,"",COUNT($A$2:$A1461)+1)</f>
        <v>1167</v>
      </c>
      <c r="B1462" s="88" t="str">
        <f>LOWER(SUBSTITUTE(SUBSTITUTE(SUBSTITUTE(SUBSTITUTE(SUBSTITUTE(SUBSTITUTE(SUBSTITUTE(SUBSTITUTE(Table2[[#This Row],[NAMA BARANG]]," ",""),"""",""),"-",""),"/",""),"(",""),")",""),"&amp;",""),",",""))</f>
        <v>labelkenjoy103</v>
      </c>
      <c r="C1462" s="17" t="s">
        <v>4240</v>
      </c>
      <c r="D1462" s="90">
        <v>2</v>
      </c>
      <c r="E1462" s="91">
        <v>800</v>
      </c>
      <c r="F1462" s="92">
        <f>IF(Table2[[#This Row],[M5B]]="",Table2[[#This Row],[M5B_h]],SUM(Table2[[#This Row],[M5B_h]],Table2[[#This Row],[M5B]]))</f>
        <v>1</v>
      </c>
      <c r="G1462" s="93"/>
      <c r="H1462" s="94" t="str">
        <f>IF(Table2[[#This Row],[M1A]]="","",Table2[[#This Row],[M1A]]-Table2[[#This Row],[AWAL]])</f>
        <v/>
      </c>
      <c r="I1462" s="93"/>
      <c r="J1462" s="94" t="str">
        <f>IF(Table2[[#This Row],[M2A]]="","",SUM(Table2[[#This Row],[M2A]]-Table2[[#This Row],[M2B_h]]))</f>
        <v/>
      </c>
      <c r="K1462" s="93">
        <v>1</v>
      </c>
      <c r="L1462" s="94">
        <f>IF(Table2[[#This Row],[M3A]]="","",SUM(Table2[[#This Row],[M3A]]-Table2[[#This Row],[M3B_h]]))</f>
        <v>-1</v>
      </c>
      <c r="M1462" s="93"/>
      <c r="N1462" s="94" t="str">
        <f>IF(Table2[[#This Row],[M4A]]="","",SUM(Table2[[#This Row],[M4A]]-Table2[[#This Row],[M4B_h]]))</f>
        <v/>
      </c>
      <c r="O1462" s="15"/>
      <c r="P1462" s="15" t="str">
        <f>IF(Table2[[#This Row],[M5A]]="","",SUM(Table2[[#This Row],[M5A]]-Table2[[#This Row],[M5B_h]]))</f>
        <v/>
      </c>
      <c r="Q1462" s="15">
        <f>SUM(Table2[[#This Row],[AWAL]],Table2[[#This Row],[M1B]])</f>
        <v>2</v>
      </c>
      <c r="R1462" s="15">
        <f>SUM(Table2[[#This Row],[M2B]],Table2[[#This Row],[M2B_h]])</f>
        <v>2</v>
      </c>
      <c r="S1462" s="15">
        <f>SUM(Table2[[#This Row],[M3B]],Table2[[#This Row],[M3B_h]])</f>
        <v>1</v>
      </c>
      <c r="T1462" s="15">
        <f>SUM(Table2[[#This Row],[M4B]],Table2[[#This Row],[M4B_h]])</f>
        <v>1</v>
      </c>
    </row>
    <row r="1463" spans="1:20">
      <c r="A1463" s="12">
        <f>IF(Table2[[#This Row],[TT]]&lt;1,"",COUNT($A$2:$A1462)+1)</f>
        <v>1168</v>
      </c>
      <c r="B1463" s="12" t="str">
        <f>LOWER(SUBSTITUTE(SUBSTITUTE(SUBSTITUTE(SUBSTITUTE(SUBSTITUTE(SUBSTITUTE(SUBSTITUTE(SUBSTITUTE(Table2[[#This Row],[NAMA BARANG]]," ",""),"""",""),"-",""),"/",""),"(",""),")",""),"&amp;",""),",",""))</f>
        <v>laminatingdb6898ktp</v>
      </c>
      <c r="C1463" s="18" t="s">
        <v>1349</v>
      </c>
      <c r="D1463" s="19">
        <v>1</v>
      </c>
      <c r="E1463" s="19">
        <v>100</v>
      </c>
      <c r="F1463" s="80">
        <f>IF(Table2[[#This Row],[M5B]]="",Table2[[#This Row],[M5B_h]],SUM(Table2[[#This Row],[M5B_h]],Table2[[#This Row],[M5B]]))</f>
        <v>1</v>
      </c>
      <c r="H1463" s="13" t="str">
        <f>IF(Table2[[#This Row],[M1A]]="","",Table2[[#This Row],[M1A]]-Table2[[#This Row],[AWAL]])</f>
        <v/>
      </c>
      <c r="J1463" s="13" t="str">
        <f>IF(Table2[[#This Row],[M2A]]="","",SUM(Table2[[#This Row],[M2A]]-Table2[[#This Row],[M2B_h]]))</f>
        <v/>
      </c>
      <c r="L1463" s="13" t="str">
        <f>IF(Table2[[#This Row],[M3A]]="","",SUM(Table2[[#This Row],[M3A]]-Table2[[#This Row],[M3B_h]]))</f>
        <v/>
      </c>
      <c r="N1463" s="13" t="str">
        <f>IF(Table2[[#This Row],[M4A]]="","",SUM(Table2[[#This Row],[M4A]]-Table2[[#This Row],[M4B_h]]))</f>
        <v/>
      </c>
      <c r="O1463" s="15"/>
      <c r="P1463" s="15" t="str">
        <f>IF(Table2[[#This Row],[M5A]]="","",SUM(Table2[[#This Row],[M5A]]-Table2[[#This Row],[M5B_h]]))</f>
        <v/>
      </c>
      <c r="Q1463" s="15">
        <f>SUM(Table2[[#This Row],[AWAL]],Table2[[#This Row],[M1B]])</f>
        <v>1</v>
      </c>
      <c r="R1463" s="15">
        <f>SUM(Table2[[#This Row],[M2B]],Table2[[#This Row],[M2B_h]])</f>
        <v>1</v>
      </c>
      <c r="S1463" s="15">
        <f>SUM(Table2[[#This Row],[M3B]],Table2[[#This Row],[M3B_h]])</f>
        <v>1</v>
      </c>
      <c r="T1463" s="15">
        <f>SUM(Table2[[#This Row],[M4B]],Table2[[#This Row],[M4B_h]])</f>
        <v>1</v>
      </c>
    </row>
    <row r="1464" spans="1:20">
      <c r="A1464" s="12">
        <f>IF(Table2[[#This Row],[TT]]&lt;1,"",COUNT($A$2:$A1463)+1)</f>
        <v>1169</v>
      </c>
      <c r="B1464" s="12" t="str">
        <f>LOWER(SUBSTITUTE(SUBSTITUTE(SUBSTITUTE(SUBSTITUTE(SUBSTITUTE(SUBSTITUTE(SUBSTITUTE(SUBSTITUTE(Table2[[#This Row],[NAMA BARANG]]," ",""),"""",""),"-",""),"/",""),"(",""),")",""),"&amp;",""),",",""))</f>
        <v>laminatingfilm100db255340</v>
      </c>
      <c r="C1464" s="18" t="s">
        <v>1350</v>
      </c>
      <c r="D1464" s="19">
        <v>2</v>
      </c>
      <c r="E1464" s="19" t="s">
        <v>1351</v>
      </c>
      <c r="F1464" s="80">
        <f>IF(Table2[[#This Row],[M5B]]="",Table2[[#This Row],[M5B_h]],SUM(Table2[[#This Row],[M5B_h]],Table2[[#This Row],[M5B]]))</f>
        <v>2</v>
      </c>
      <c r="H1464" s="13" t="str">
        <f>IF(Table2[[#This Row],[M1A]]="","",Table2[[#This Row],[M1A]]-Table2[[#This Row],[AWAL]])</f>
        <v/>
      </c>
      <c r="J1464" s="13" t="str">
        <f>IF(Table2[[#This Row],[M2A]]="","",SUM(Table2[[#This Row],[M2A]]-Table2[[#This Row],[M2B_h]]))</f>
        <v/>
      </c>
      <c r="L1464" s="13" t="str">
        <f>IF(Table2[[#This Row],[M3A]]="","",SUM(Table2[[#This Row],[M3A]]-Table2[[#This Row],[M3B_h]]))</f>
        <v/>
      </c>
      <c r="N1464" s="13" t="str">
        <f>IF(Table2[[#This Row],[M4A]]="","",SUM(Table2[[#This Row],[M4A]]-Table2[[#This Row],[M4B_h]]))</f>
        <v/>
      </c>
      <c r="O1464" s="15"/>
      <c r="P1464" s="15" t="str">
        <f>IF(Table2[[#This Row],[M5A]]="","",SUM(Table2[[#This Row],[M5A]]-Table2[[#This Row],[M5B_h]]))</f>
        <v/>
      </c>
      <c r="Q1464" s="15">
        <f>SUM(Table2[[#This Row],[AWAL]],Table2[[#This Row],[M1B]])</f>
        <v>2</v>
      </c>
      <c r="R1464" s="15">
        <f>SUM(Table2[[#This Row],[M2B]],Table2[[#This Row],[M2B_h]])</f>
        <v>2</v>
      </c>
      <c r="S1464" s="15">
        <f>SUM(Table2[[#This Row],[M3B]],Table2[[#This Row],[M3B_h]])</f>
        <v>2</v>
      </c>
      <c r="T1464" s="15">
        <f>SUM(Table2[[#This Row],[M4B]],Table2[[#This Row],[M4B_h]])</f>
        <v>2</v>
      </c>
    </row>
    <row r="1465" spans="1:20">
      <c r="A1465" s="12">
        <f>IF(Table2[[#This Row],[TT]]&lt;1,"",COUNT($A$2:$A1464)+1)</f>
        <v>1170</v>
      </c>
      <c r="B1465" s="12" t="str">
        <f>LOWER(SUBSTITUTE(SUBSTITUTE(SUBSTITUTE(SUBSTITUTE(SUBSTITUTE(SUBSTITUTE(SUBSTITUTE(SUBSTITUTE(Table2[[#This Row],[NAMA BARANG]]," ",""),"""",""),"-",""),"/",""),"(",""),")",""),"&amp;",""),",",""))</f>
        <v>laminatingidcarddb100ktpatas</v>
      </c>
      <c r="C1465" s="18" t="s">
        <v>1352</v>
      </c>
      <c r="D1465" s="19">
        <v>2</v>
      </c>
      <c r="E1465" s="19">
        <v>100</v>
      </c>
      <c r="F1465" s="80">
        <f>IF(Table2[[#This Row],[M5B]]="",Table2[[#This Row],[M5B_h]],SUM(Table2[[#This Row],[M5B_h]],Table2[[#This Row],[M5B]]))</f>
        <v>1</v>
      </c>
      <c r="G1465" s="13">
        <v>1</v>
      </c>
      <c r="H1465" s="13">
        <f>IF(Table2[[#This Row],[M1A]]="","",Table2[[#This Row],[M1A]]-Table2[[#This Row],[AWAL]])</f>
        <v>-1</v>
      </c>
      <c r="J1465" s="13" t="str">
        <f>IF(Table2[[#This Row],[M2A]]="","",SUM(Table2[[#This Row],[M2A]]-Table2[[#This Row],[M2B_h]]))</f>
        <v/>
      </c>
      <c r="L1465" s="13" t="str">
        <f>IF(Table2[[#This Row],[M3A]]="","",SUM(Table2[[#This Row],[M3A]]-Table2[[#This Row],[M3B_h]]))</f>
        <v/>
      </c>
      <c r="N1465" s="13" t="str">
        <f>IF(Table2[[#This Row],[M4A]]="","",SUM(Table2[[#This Row],[M4A]]-Table2[[#This Row],[M4B_h]]))</f>
        <v/>
      </c>
      <c r="O1465" s="15"/>
      <c r="P1465" s="15" t="str">
        <f>IF(Table2[[#This Row],[M5A]]="","",SUM(Table2[[#This Row],[M5A]]-Table2[[#This Row],[M5B_h]]))</f>
        <v/>
      </c>
      <c r="Q1465" s="15">
        <f>SUM(Table2[[#This Row],[AWAL]],Table2[[#This Row],[M1B]])</f>
        <v>1</v>
      </c>
      <c r="R1465" s="15">
        <f>SUM(Table2[[#This Row],[M2B]],Table2[[#This Row],[M2B_h]])</f>
        <v>1</v>
      </c>
      <c r="S1465" s="15">
        <f>SUM(Table2[[#This Row],[M3B]],Table2[[#This Row],[M3B_h]])</f>
        <v>1</v>
      </c>
      <c r="T1465" s="15">
        <f>SUM(Table2[[#This Row],[M4B]],Table2[[#This Row],[M4B_h]])</f>
        <v>1</v>
      </c>
    </row>
    <row r="1466" spans="1:20">
      <c r="A1466" s="12">
        <f>IF(Table2[[#This Row],[TT]]&lt;1,"",COUNT($A$2:$A1465)+1)</f>
        <v>1171</v>
      </c>
      <c r="B1466" s="12" t="str">
        <f>LOWER(SUBSTITUTE(SUBSTITUTE(SUBSTITUTE(SUBSTITUTE(SUBSTITUTE(SUBSTITUTE(SUBSTITUTE(SUBSTITUTE(Table2[[#This Row],[NAMA BARANG]]," ",""),"""",""),"-",""),"/",""),"(",""),")",""),"&amp;",""),",",""))</f>
        <v>laminatingtf100ktp</v>
      </c>
      <c r="C1466" s="18" t="s">
        <v>1353</v>
      </c>
      <c r="D1466" s="19">
        <v>7</v>
      </c>
      <c r="E1466" s="19" t="s">
        <v>1354</v>
      </c>
      <c r="F1466" s="80">
        <f>IF(Table2[[#This Row],[M5B]]="",Table2[[#This Row],[M5B_h]],SUM(Table2[[#This Row],[M5B_h]],Table2[[#This Row],[M5B]]))</f>
        <v>7</v>
      </c>
      <c r="H1466" s="13" t="str">
        <f>IF(Table2[[#This Row],[M1A]]="","",Table2[[#This Row],[M1A]]-Table2[[#This Row],[AWAL]])</f>
        <v/>
      </c>
      <c r="J1466" s="13" t="str">
        <f>IF(Table2[[#This Row],[M2A]]="","",SUM(Table2[[#This Row],[M2A]]-Table2[[#This Row],[M2B_h]]))</f>
        <v/>
      </c>
      <c r="L1466" s="13" t="str">
        <f>IF(Table2[[#This Row],[M3A]]="","",SUM(Table2[[#This Row],[M3A]]-Table2[[#This Row],[M3B_h]]))</f>
        <v/>
      </c>
      <c r="N1466" s="13" t="str">
        <f>IF(Table2[[#This Row],[M4A]]="","",SUM(Table2[[#This Row],[M4A]]-Table2[[#This Row],[M4B_h]]))</f>
        <v/>
      </c>
      <c r="O1466" s="15"/>
      <c r="P1466" s="15" t="str">
        <f>IF(Table2[[#This Row],[M5A]]="","",SUM(Table2[[#This Row],[M5A]]-Table2[[#This Row],[M5B_h]]))</f>
        <v/>
      </c>
      <c r="Q1466" s="15">
        <f>SUM(Table2[[#This Row],[AWAL]],Table2[[#This Row],[M1B]])</f>
        <v>7</v>
      </c>
      <c r="R1466" s="15">
        <f>SUM(Table2[[#This Row],[M2B]],Table2[[#This Row],[M2B_h]])</f>
        <v>7</v>
      </c>
      <c r="S1466" s="15">
        <f>SUM(Table2[[#This Row],[M3B]],Table2[[#This Row],[M3B_h]])</f>
        <v>7</v>
      </c>
      <c r="T1466" s="15">
        <f>SUM(Table2[[#This Row],[M4B]],Table2[[#This Row],[M4B_h]])</f>
        <v>7</v>
      </c>
    </row>
    <row r="1467" spans="1:20">
      <c r="A1467" s="12" t="str">
        <f>IF(Table2[[#This Row],[TT]]&lt;1,"",COUNT($A$2:$A1466)+1)</f>
        <v/>
      </c>
      <c r="B1467" s="12" t="str">
        <f>LOWER(SUBSTITUTE(SUBSTITUTE(SUBSTITUTE(SUBSTITUTE(SUBSTITUTE(SUBSTITUTE(SUBSTITUTE(SUBSTITUTE(Table2[[#This Row],[NAMA BARANG]]," ",""),"""",""),"-",""),"/",""),"(",""),")",""),"&amp;",""),",",""))</f>
        <v>lemcairb.glue22mlmini</v>
      </c>
      <c r="C1467" s="18" t="s">
        <v>1355</v>
      </c>
      <c r="D1467" s="19"/>
      <c r="E1467" s="19" t="s">
        <v>83</v>
      </c>
      <c r="F1467" s="80">
        <f>IF(Table2[[#This Row],[M5B]]="",Table2[[#This Row],[M5B_h]],SUM(Table2[[#This Row],[M5B_h]],Table2[[#This Row],[M5B]]))</f>
        <v>0</v>
      </c>
      <c r="H1467" s="13" t="str">
        <f>IF(Table2[[#This Row],[M1A]]="","",Table2[[#This Row],[M1A]]-Table2[[#This Row],[AWAL]])</f>
        <v/>
      </c>
      <c r="J1467" s="13" t="str">
        <f>IF(Table2[[#This Row],[M2A]]="","",SUM(Table2[[#This Row],[M2A]]-Table2[[#This Row],[M2B_h]]))</f>
        <v/>
      </c>
      <c r="L1467" s="13" t="str">
        <f>IF(Table2[[#This Row],[M3A]]="","",SUM(Table2[[#This Row],[M3A]]-Table2[[#This Row],[M3B_h]]))</f>
        <v/>
      </c>
      <c r="N1467" s="13" t="str">
        <f>IF(Table2[[#This Row],[M4A]]="","",SUM(Table2[[#This Row],[M4A]]-Table2[[#This Row],[M4B_h]]))</f>
        <v/>
      </c>
      <c r="O1467" s="15"/>
      <c r="P1467" s="15" t="str">
        <f>IF(Table2[[#This Row],[M5A]]="","",SUM(Table2[[#This Row],[M5A]]-Table2[[#This Row],[M5B_h]]))</f>
        <v/>
      </c>
      <c r="Q1467" s="15">
        <f>SUM(Table2[[#This Row],[AWAL]],Table2[[#This Row],[M1B]])</f>
        <v>0</v>
      </c>
      <c r="R1467" s="15">
        <f>SUM(Table2[[#This Row],[M2B]],Table2[[#This Row],[M2B_h]])</f>
        <v>0</v>
      </c>
      <c r="S1467" s="15">
        <f>SUM(Table2[[#This Row],[M3B]],Table2[[#This Row],[M3B_h]])</f>
        <v>0</v>
      </c>
      <c r="T1467" s="15">
        <f>SUM(Table2[[#This Row],[M4B]],Table2[[#This Row],[M4B_h]])</f>
        <v>0</v>
      </c>
    </row>
    <row r="1468" spans="1:20">
      <c r="A1468" s="12">
        <f>IF(Table2[[#This Row],[TT]]&lt;1,"",COUNT($A$2:$A1467)+1)</f>
        <v>1172</v>
      </c>
      <c r="B1468" s="12" t="str">
        <f>LOWER(SUBSTITUTE(SUBSTITUTE(SUBSTITUTE(SUBSTITUTE(SUBSTITUTE(SUBSTITUTE(SUBSTITUTE(SUBSTITUTE(Table2[[#This Row],[NAMA BARANG]]," ",""),"""",""),"-",""),"/",""),"(",""),")",""),"&amp;",""),",",""))</f>
        <v>lemcairb.glue75mlt</v>
      </c>
      <c r="C1468" s="18" t="s">
        <v>1356</v>
      </c>
      <c r="D1468" s="19">
        <v>15</v>
      </c>
      <c r="E1468" s="19" t="s">
        <v>803</v>
      </c>
      <c r="F1468" s="80">
        <f>IF(Table2[[#This Row],[M5B]]="",Table2[[#This Row],[M5B_h]],SUM(Table2[[#This Row],[M5B_h]],Table2[[#This Row],[M5B]]))</f>
        <v>14</v>
      </c>
      <c r="H1468" s="13" t="str">
        <f>IF(Table2[[#This Row],[M1A]]="","",Table2[[#This Row],[M1A]]-Table2[[#This Row],[AWAL]])</f>
        <v/>
      </c>
      <c r="I1468" s="13">
        <v>14</v>
      </c>
      <c r="J1468" s="13">
        <f>IF(Table2[[#This Row],[M2A]]="","",SUM(Table2[[#This Row],[M2A]]-Table2[[#This Row],[M2B_h]]))</f>
        <v>-1</v>
      </c>
      <c r="L1468" s="13" t="str">
        <f>IF(Table2[[#This Row],[M3A]]="","",SUM(Table2[[#This Row],[M3A]]-Table2[[#This Row],[M3B_h]]))</f>
        <v/>
      </c>
      <c r="N1468" s="13" t="str">
        <f>IF(Table2[[#This Row],[M4A]]="","",SUM(Table2[[#This Row],[M4A]]-Table2[[#This Row],[M4B_h]]))</f>
        <v/>
      </c>
      <c r="O1468" s="15"/>
      <c r="P1468" s="15" t="str">
        <f>IF(Table2[[#This Row],[M5A]]="","",SUM(Table2[[#This Row],[M5A]]-Table2[[#This Row],[M5B_h]]))</f>
        <v/>
      </c>
      <c r="Q1468" s="15">
        <f>SUM(Table2[[#This Row],[AWAL]],Table2[[#This Row],[M1B]])</f>
        <v>15</v>
      </c>
      <c r="R1468" s="15">
        <f>SUM(Table2[[#This Row],[M2B]],Table2[[#This Row],[M2B_h]])</f>
        <v>14</v>
      </c>
      <c r="S1468" s="15">
        <f>SUM(Table2[[#This Row],[M3B]],Table2[[#This Row],[M3B_h]])</f>
        <v>14</v>
      </c>
      <c r="T1468" s="15">
        <f>SUM(Table2[[#This Row],[M4B]],Table2[[#This Row],[M4B_h]])</f>
        <v>14</v>
      </c>
    </row>
    <row r="1469" spans="1:20">
      <c r="A1469" s="12">
        <f>IF(Table2[[#This Row],[TT]]&lt;1,"",COUNT($A$2:$A1468)+1)</f>
        <v>1173</v>
      </c>
      <c r="B1469" s="12" t="str">
        <f>LOWER(SUBSTITUTE(SUBSTITUTE(SUBSTITUTE(SUBSTITUTE(SUBSTITUTE(SUBSTITUTE(SUBSTITUTE(SUBSTITUTE(Table2[[#This Row],[NAMA BARANG]]," ",""),"""",""),"-",""),"/",""),"(",""),")",""),"&amp;",""),",",""))</f>
        <v>lemcairby30938ml24</v>
      </c>
      <c r="C1469" s="18" t="s">
        <v>1357</v>
      </c>
      <c r="D1469" s="19">
        <v>7</v>
      </c>
      <c r="E1469" s="19" t="s">
        <v>190</v>
      </c>
      <c r="F1469" s="80">
        <f>IF(Table2[[#This Row],[M5B]]="",Table2[[#This Row],[M5B_h]],SUM(Table2[[#This Row],[M5B_h]],Table2[[#This Row],[M5B]]))</f>
        <v>7</v>
      </c>
      <c r="H1469" s="13" t="str">
        <f>IF(Table2[[#This Row],[M1A]]="","",Table2[[#This Row],[M1A]]-Table2[[#This Row],[AWAL]])</f>
        <v/>
      </c>
      <c r="J1469" s="13" t="str">
        <f>IF(Table2[[#This Row],[M2A]]="","",SUM(Table2[[#This Row],[M2A]]-Table2[[#This Row],[M2B_h]]))</f>
        <v/>
      </c>
      <c r="L1469" s="13" t="str">
        <f>IF(Table2[[#This Row],[M3A]]="","",SUM(Table2[[#This Row],[M3A]]-Table2[[#This Row],[M3B_h]]))</f>
        <v/>
      </c>
      <c r="N1469" s="13" t="str">
        <f>IF(Table2[[#This Row],[M4A]]="","",SUM(Table2[[#This Row],[M4A]]-Table2[[#This Row],[M4B_h]]))</f>
        <v/>
      </c>
      <c r="O1469" s="15"/>
      <c r="P1469" s="15" t="str">
        <f>IF(Table2[[#This Row],[M5A]]="","",SUM(Table2[[#This Row],[M5A]]-Table2[[#This Row],[M5B_h]]))</f>
        <v/>
      </c>
      <c r="Q1469" s="15">
        <f>SUM(Table2[[#This Row],[AWAL]],Table2[[#This Row],[M1B]])</f>
        <v>7</v>
      </c>
      <c r="R1469" s="15">
        <f>SUM(Table2[[#This Row],[M2B]],Table2[[#This Row],[M2B_h]])</f>
        <v>7</v>
      </c>
      <c r="S1469" s="15">
        <f>SUM(Table2[[#This Row],[M3B]],Table2[[#This Row],[M3B_h]])</f>
        <v>7</v>
      </c>
      <c r="T1469" s="15">
        <f>SUM(Table2[[#This Row],[M4B]],Table2[[#This Row],[M4B_h]])</f>
        <v>7</v>
      </c>
    </row>
    <row r="1470" spans="1:20">
      <c r="A1470" s="12">
        <f>IF(Table2[[#This Row],[TT]]&lt;1,"",COUNT($A$2:$A1469)+1)</f>
        <v>1174</v>
      </c>
      <c r="B1470" s="12" t="str">
        <f>LOWER(SUBSTITUTE(SUBSTITUTE(SUBSTITUTE(SUBSTITUTE(SUBSTITUTE(SUBSTITUTE(SUBSTITUTE(SUBSTITUTE(Table2[[#This Row],[NAMA BARANG]]," ",""),"""",""),"-",""),"/",""),"(",""),")",""),"&amp;",""),",",""))</f>
        <v>lemcairby31330ml24</v>
      </c>
      <c r="C1470" s="18" t="s">
        <v>1358</v>
      </c>
      <c r="D1470" s="19">
        <v>2</v>
      </c>
      <c r="E1470" s="19" t="s">
        <v>190</v>
      </c>
      <c r="F1470" s="80">
        <f>IF(Table2[[#This Row],[M5B]]="",Table2[[#This Row],[M5B_h]],SUM(Table2[[#This Row],[M5B_h]],Table2[[#This Row],[M5B]]))</f>
        <v>2</v>
      </c>
      <c r="H1470" s="13" t="str">
        <f>IF(Table2[[#This Row],[M1A]]="","",Table2[[#This Row],[M1A]]-Table2[[#This Row],[AWAL]])</f>
        <v/>
      </c>
      <c r="J1470" s="13" t="str">
        <f>IF(Table2[[#This Row],[M2A]]="","",SUM(Table2[[#This Row],[M2A]]-Table2[[#This Row],[M2B_h]]))</f>
        <v/>
      </c>
      <c r="L1470" s="13" t="str">
        <f>IF(Table2[[#This Row],[M3A]]="","",SUM(Table2[[#This Row],[M3A]]-Table2[[#This Row],[M3B_h]]))</f>
        <v/>
      </c>
      <c r="N1470" s="13" t="str">
        <f>IF(Table2[[#This Row],[M4A]]="","",SUM(Table2[[#This Row],[M4A]]-Table2[[#This Row],[M4B_h]]))</f>
        <v/>
      </c>
      <c r="O1470" s="15"/>
      <c r="P1470" s="15" t="str">
        <f>IF(Table2[[#This Row],[M5A]]="","",SUM(Table2[[#This Row],[M5A]]-Table2[[#This Row],[M5B_h]]))</f>
        <v/>
      </c>
      <c r="Q1470" s="15">
        <f>SUM(Table2[[#This Row],[AWAL]],Table2[[#This Row],[M1B]])</f>
        <v>2</v>
      </c>
      <c r="R1470" s="15">
        <f>SUM(Table2[[#This Row],[M2B]],Table2[[#This Row],[M2B_h]])</f>
        <v>2</v>
      </c>
      <c r="S1470" s="15">
        <f>SUM(Table2[[#This Row],[M3B]],Table2[[#This Row],[M3B_h]])</f>
        <v>2</v>
      </c>
      <c r="T1470" s="15">
        <f>SUM(Table2[[#This Row],[M4B]],Table2[[#This Row],[M4B_h]])</f>
        <v>2</v>
      </c>
    </row>
    <row r="1471" spans="1:20">
      <c r="A1471" s="12">
        <f>IF(Table2[[#This Row],[TT]]&lt;1,"",COUNT($A$2:$A1470)+1)</f>
        <v>1175</v>
      </c>
      <c r="B1471" s="12" t="str">
        <f>LOWER(SUBSTITUTE(SUBSTITUTE(SUBSTITUTE(SUBSTITUTE(SUBSTITUTE(SUBSTITUTE(SUBSTITUTE(SUBSTITUTE(Table2[[#This Row],[NAMA BARANG]]," ",""),"""",""),"-",""),"/",""),"(",""),")",""),"&amp;",""),",",""))</f>
        <v>lemcairby82030ml24</v>
      </c>
      <c r="C1471" s="18" t="s">
        <v>1359</v>
      </c>
      <c r="D1471" s="19">
        <v>9</v>
      </c>
      <c r="E1471" s="19" t="s">
        <v>190</v>
      </c>
      <c r="F1471" s="80">
        <f>IF(Table2[[#This Row],[M5B]]="",Table2[[#This Row],[M5B_h]],SUM(Table2[[#This Row],[M5B_h]],Table2[[#This Row],[M5B]]))</f>
        <v>9</v>
      </c>
      <c r="H1471" s="13" t="str">
        <f>IF(Table2[[#This Row],[M1A]]="","",Table2[[#This Row],[M1A]]-Table2[[#This Row],[AWAL]])</f>
        <v/>
      </c>
      <c r="J1471" s="13" t="str">
        <f>IF(Table2[[#This Row],[M2A]]="","",SUM(Table2[[#This Row],[M2A]]-Table2[[#This Row],[M2B_h]]))</f>
        <v/>
      </c>
      <c r="L1471" s="13" t="str">
        <f>IF(Table2[[#This Row],[M3A]]="","",SUM(Table2[[#This Row],[M3A]]-Table2[[#This Row],[M3B_h]]))</f>
        <v/>
      </c>
      <c r="N1471" s="13" t="str">
        <f>IF(Table2[[#This Row],[M4A]]="","",SUM(Table2[[#This Row],[M4A]]-Table2[[#This Row],[M4B_h]]))</f>
        <v/>
      </c>
      <c r="O1471" s="15"/>
      <c r="P1471" s="15" t="str">
        <f>IF(Table2[[#This Row],[M5A]]="","",SUM(Table2[[#This Row],[M5A]]-Table2[[#This Row],[M5B_h]]))</f>
        <v/>
      </c>
      <c r="Q1471" s="15">
        <f>SUM(Table2[[#This Row],[AWAL]],Table2[[#This Row],[M1B]])</f>
        <v>9</v>
      </c>
      <c r="R1471" s="15">
        <f>SUM(Table2[[#This Row],[M2B]],Table2[[#This Row],[M2B_h]])</f>
        <v>9</v>
      </c>
      <c r="S1471" s="15">
        <f>SUM(Table2[[#This Row],[M3B]],Table2[[#This Row],[M3B_h]])</f>
        <v>9</v>
      </c>
      <c r="T1471" s="15">
        <f>SUM(Table2[[#This Row],[M4B]],Table2[[#This Row],[M4B_h]])</f>
        <v>9</v>
      </c>
    </row>
    <row r="1472" spans="1:20">
      <c r="A1472" s="12">
        <f>IF(Table2[[#This Row],[TT]]&lt;1,"",COUNT($A$2:$A1471)+1)</f>
        <v>1176</v>
      </c>
      <c r="B1472" s="12" t="str">
        <f>LOWER(SUBSTITUTE(SUBSTITUTE(SUBSTITUTE(SUBSTITUTE(SUBSTITUTE(SUBSTITUTE(SUBSTITUTE(SUBSTITUTE(Table2[[#This Row],[NAMA BARANG]]," ",""),"""",""),"-",""),"/",""),"(",""),")",""),"&amp;",""),",",""))</f>
        <v>lemexecellentaltecoyushinca</v>
      </c>
      <c r="C1472" s="18" t="s">
        <v>1360</v>
      </c>
      <c r="D1472" s="19">
        <v>14</v>
      </c>
      <c r="E1472" s="19" t="s">
        <v>192</v>
      </c>
      <c r="F1472" s="80">
        <f>IF(Table2[[#This Row],[M5B]]="",Table2[[#This Row],[M5B_h]],SUM(Table2[[#This Row],[M5B_h]],Table2[[#This Row],[M5B]]))</f>
        <v>14</v>
      </c>
      <c r="H1472" s="13" t="str">
        <f>IF(Table2[[#This Row],[M1A]]="","",Table2[[#This Row],[M1A]]-Table2[[#This Row],[AWAL]])</f>
        <v/>
      </c>
      <c r="J1472" s="13" t="str">
        <f>IF(Table2[[#This Row],[M2A]]="","",SUM(Table2[[#This Row],[M2A]]-Table2[[#This Row],[M2B_h]]))</f>
        <v/>
      </c>
      <c r="L1472" s="13" t="str">
        <f>IF(Table2[[#This Row],[M3A]]="","",SUM(Table2[[#This Row],[M3A]]-Table2[[#This Row],[M3B_h]]))</f>
        <v/>
      </c>
      <c r="N1472" s="13" t="str">
        <f>IF(Table2[[#This Row],[M4A]]="","",SUM(Table2[[#This Row],[M4A]]-Table2[[#This Row],[M4B_h]]))</f>
        <v/>
      </c>
      <c r="O1472" s="15"/>
      <c r="P1472" s="15" t="str">
        <f>IF(Table2[[#This Row],[M5A]]="","",SUM(Table2[[#This Row],[M5A]]-Table2[[#This Row],[M5B_h]]))</f>
        <v/>
      </c>
      <c r="Q1472" s="15">
        <f>SUM(Table2[[#This Row],[AWAL]],Table2[[#This Row],[M1B]])</f>
        <v>14</v>
      </c>
      <c r="R1472" s="15">
        <f>SUM(Table2[[#This Row],[M2B]],Table2[[#This Row],[M2B_h]])</f>
        <v>14</v>
      </c>
      <c r="S1472" s="15">
        <f>SUM(Table2[[#This Row],[M3B]],Table2[[#This Row],[M3B_h]])</f>
        <v>14</v>
      </c>
      <c r="T1472" s="15">
        <f>SUM(Table2[[#This Row],[M4B]],Table2[[#This Row],[M4B_h]])</f>
        <v>14</v>
      </c>
    </row>
    <row r="1473" spans="1:20">
      <c r="A1473" s="12">
        <f>IF(Table2[[#This Row],[TT]]&lt;1,"",COUNT($A$2:$A1472)+1)</f>
        <v>1177</v>
      </c>
      <c r="B1473" s="12" t="str">
        <f>LOWER(SUBSTITUTE(SUBSTITUTE(SUBSTITUTE(SUBSTITUTE(SUBSTITUTE(SUBSTITUTE(SUBSTITUTE(SUBSTITUTE(Table2[[#This Row],[NAMA BARANG]]," ",""),"""",""),"-",""),"/",""),"(",""),")",""),"&amp;",""),",",""))</f>
        <v>lemexecutivecairqmsa401x12</v>
      </c>
      <c r="C1473" s="18" t="s">
        <v>1361</v>
      </c>
      <c r="D1473" s="19">
        <v>12</v>
      </c>
      <c r="E1473" s="19" t="s">
        <v>67</v>
      </c>
      <c r="F1473" s="80">
        <f>IF(Table2[[#This Row],[M5B]]="",Table2[[#This Row],[M5B_h]],SUM(Table2[[#This Row],[M5B_h]],Table2[[#This Row],[M5B]]))</f>
        <v>12</v>
      </c>
      <c r="H1473" s="13" t="str">
        <f>IF(Table2[[#This Row],[M1A]]="","",Table2[[#This Row],[M1A]]-Table2[[#This Row],[AWAL]])</f>
        <v/>
      </c>
      <c r="J1473" s="13" t="str">
        <f>IF(Table2[[#This Row],[M2A]]="","",SUM(Table2[[#This Row],[M2A]]-Table2[[#This Row],[M2B_h]]))</f>
        <v/>
      </c>
      <c r="L1473" s="13" t="str">
        <f>IF(Table2[[#This Row],[M3A]]="","",SUM(Table2[[#This Row],[M3A]]-Table2[[#This Row],[M3B_h]]))</f>
        <v/>
      </c>
      <c r="N1473" s="13" t="str">
        <f>IF(Table2[[#This Row],[M4A]]="","",SUM(Table2[[#This Row],[M4A]]-Table2[[#This Row],[M4B_h]]))</f>
        <v/>
      </c>
      <c r="O1473" s="15"/>
      <c r="P1473" s="15" t="str">
        <f>IF(Table2[[#This Row],[M5A]]="","",SUM(Table2[[#This Row],[M5A]]-Table2[[#This Row],[M5B_h]]))</f>
        <v/>
      </c>
      <c r="Q1473" s="15">
        <f>SUM(Table2[[#This Row],[AWAL]],Table2[[#This Row],[M1B]])</f>
        <v>12</v>
      </c>
      <c r="R1473" s="15">
        <f>SUM(Table2[[#This Row],[M2B]],Table2[[#This Row],[M2B_h]])</f>
        <v>12</v>
      </c>
      <c r="S1473" s="15">
        <f>SUM(Table2[[#This Row],[M3B]],Table2[[#This Row],[M3B_h]])</f>
        <v>12</v>
      </c>
      <c r="T1473" s="15">
        <f>SUM(Table2[[#This Row],[M4B]],Table2[[#This Row],[M4B_h]])</f>
        <v>12</v>
      </c>
    </row>
    <row r="1474" spans="1:20">
      <c r="A1474" s="12">
        <f>IF(Table2[[#This Row],[TT]]&lt;1,"",COUNT($A$2:$A1473)+1)</f>
        <v>1178</v>
      </c>
      <c r="B1474" s="12" t="str">
        <f>LOWER(SUBSTITUTE(SUBSTITUTE(SUBSTITUTE(SUBSTITUTE(SUBSTITUTE(SUBSTITUTE(SUBSTITUTE(SUBSTITUTE(Table2[[#This Row],[NAMA BARANG]]," ",""),"""",""),"-",""),"/",""),"(",""),")",""),"&amp;",""),",",""))</f>
        <v>lemfancyhp1911x48</v>
      </c>
      <c r="C1474" s="18" t="s">
        <v>1362</v>
      </c>
      <c r="D1474" s="19">
        <v>2</v>
      </c>
      <c r="E1474" s="19" t="s">
        <v>494</v>
      </c>
      <c r="F1474" s="80">
        <f>IF(Table2[[#This Row],[M5B]]="",Table2[[#This Row],[M5B_h]],SUM(Table2[[#This Row],[M5B_h]],Table2[[#This Row],[M5B]]))</f>
        <v>2</v>
      </c>
      <c r="H1474" s="13" t="str">
        <f>IF(Table2[[#This Row],[M1A]]="","",Table2[[#This Row],[M1A]]-Table2[[#This Row],[AWAL]])</f>
        <v/>
      </c>
      <c r="J1474" s="13" t="str">
        <f>IF(Table2[[#This Row],[M2A]]="","",SUM(Table2[[#This Row],[M2A]]-Table2[[#This Row],[M2B_h]]))</f>
        <v/>
      </c>
      <c r="L1474" s="13" t="str">
        <f>IF(Table2[[#This Row],[M3A]]="","",SUM(Table2[[#This Row],[M3A]]-Table2[[#This Row],[M3B_h]]))</f>
        <v/>
      </c>
      <c r="N1474" s="13" t="str">
        <f>IF(Table2[[#This Row],[M4A]]="","",SUM(Table2[[#This Row],[M4A]]-Table2[[#This Row],[M4B_h]]))</f>
        <v/>
      </c>
      <c r="O1474" s="15"/>
      <c r="P1474" s="15" t="str">
        <f>IF(Table2[[#This Row],[M5A]]="","",SUM(Table2[[#This Row],[M5A]]-Table2[[#This Row],[M5B_h]]))</f>
        <v/>
      </c>
      <c r="Q1474" s="15">
        <f>SUM(Table2[[#This Row],[AWAL]],Table2[[#This Row],[M1B]])</f>
        <v>2</v>
      </c>
      <c r="R1474" s="15">
        <f>SUM(Table2[[#This Row],[M2B]],Table2[[#This Row],[M2B_h]])</f>
        <v>2</v>
      </c>
      <c r="S1474" s="15">
        <f>SUM(Table2[[#This Row],[M3B]],Table2[[#This Row],[M3B_h]])</f>
        <v>2</v>
      </c>
      <c r="T1474" s="15">
        <f>SUM(Table2[[#This Row],[M4B]],Table2[[#This Row],[M4B_h]])</f>
        <v>2</v>
      </c>
    </row>
    <row r="1475" spans="1:20">
      <c r="A1475" s="12">
        <f>IF(Table2[[#This Row],[TT]]&lt;1,"",COUNT($A$2:$A1474)+1)</f>
        <v>1179</v>
      </c>
      <c r="B1475" s="12" t="str">
        <f>LOWER(SUBSTITUTE(SUBSTITUTE(SUBSTITUTE(SUBSTITUTE(SUBSTITUTE(SUBSTITUTE(SUBSTITUTE(SUBSTITUTE(Table2[[#This Row],[NAMA BARANG]]," ",""),"""",""),"-",""),"/",""),"(",""),")",""),"&amp;",""),",",""))</f>
        <v>lemgliter9006</v>
      </c>
      <c r="C1475" s="18" t="s">
        <v>1363</v>
      </c>
      <c r="D1475" s="19">
        <v>24</v>
      </c>
      <c r="E1475" s="19" t="s">
        <v>1364</v>
      </c>
      <c r="F1475" s="80">
        <f>IF(Table2[[#This Row],[M5B]]="",Table2[[#This Row],[M5B_h]],SUM(Table2[[#This Row],[M5B_h]],Table2[[#This Row],[M5B]]))</f>
        <v>24</v>
      </c>
      <c r="H1475" s="13" t="str">
        <f>IF(Table2[[#This Row],[M1A]]="","",Table2[[#This Row],[M1A]]-Table2[[#This Row],[AWAL]])</f>
        <v/>
      </c>
      <c r="J1475" s="13" t="str">
        <f>IF(Table2[[#This Row],[M2A]]="","",SUM(Table2[[#This Row],[M2A]]-Table2[[#This Row],[M2B_h]]))</f>
        <v/>
      </c>
      <c r="L1475" s="13" t="str">
        <f>IF(Table2[[#This Row],[M3A]]="","",SUM(Table2[[#This Row],[M3A]]-Table2[[#This Row],[M3B_h]]))</f>
        <v/>
      </c>
      <c r="N1475" s="13" t="str">
        <f>IF(Table2[[#This Row],[M4A]]="","",SUM(Table2[[#This Row],[M4A]]-Table2[[#This Row],[M4B_h]]))</f>
        <v/>
      </c>
      <c r="O1475" s="15"/>
      <c r="P1475" s="15" t="str">
        <f>IF(Table2[[#This Row],[M5A]]="","",SUM(Table2[[#This Row],[M5A]]-Table2[[#This Row],[M5B_h]]))</f>
        <v/>
      </c>
      <c r="Q1475" s="15">
        <f>SUM(Table2[[#This Row],[AWAL]],Table2[[#This Row],[M1B]])</f>
        <v>24</v>
      </c>
      <c r="R1475" s="15">
        <f>SUM(Table2[[#This Row],[M2B]],Table2[[#This Row],[M2B_h]])</f>
        <v>24</v>
      </c>
      <c r="S1475" s="15">
        <f>SUM(Table2[[#This Row],[M3B]],Table2[[#This Row],[M3B_h]])</f>
        <v>24</v>
      </c>
      <c r="T1475" s="15">
        <f>SUM(Table2[[#This Row],[M4B]],Table2[[#This Row],[M4B_h]])</f>
        <v>24</v>
      </c>
    </row>
    <row r="1476" spans="1:20">
      <c r="A1476" s="12">
        <f>IF(Table2[[#This Row],[TT]]&lt;1,"",COUNT($A$2:$A1475)+1)</f>
        <v>1180</v>
      </c>
      <c r="B1476" s="12" t="str">
        <f>LOWER(SUBSTITUTE(SUBSTITUTE(SUBSTITUTE(SUBSTITUTE(SUBSTITUTE(SUBSTITUTE(SUBSTITUTE(SUBSTITUTE(Table2[[#This Row],[NAMA BARANG]]," ",""),"""",""),"-",""),"/",""),"(",""),")",""),"&amp;",""),",",""))</f>
        <v>lemgluestick702823gr24</v>
      </c>
      <c r="C1476" s="18" t="s">
        <v>1365</v>
      </c>
      <c r="D1476" s="19">
        <v>2</v>
      </c>
      <c r="E1476" s="19" t="s">
        <v>240</v>
      </c>
      <c r="F1476" s="80">
        <f>IF(Table2[[#This Row],[M5B]]="",Table2[[#This Row],[M5B_h]],SUM(Table2[[#This Row],[M5B_h]],Table2[[#This Row],[M5B]]))</f>
        <v>2</v>
      </c>
      <c r="H1476" s="13" t="str">
        <f>IF(Table2[[#This Row],[M1A]]="","",Table2[[#This Row],[M1A]]-Table2[[#This Row],[AWAL]])</f>
        <v/>
      </c>
      <c r="J1476" s="13" t="str">
        <f>IF(Table2[[#This Row],[M2A]]="","",SUM(Table2[[#This Row],[M2A]]-Table2[[#This Row],[M2B_h]]))</f>
        <v/>
      </c>
      <c r="L1476" s="13" t="str">
        <f>IF(Table2[[#This Row],[M3A]]="","",SUM(Table2[[#This Row],[M3A]]-Table2[[#This Row],[M3B_h]]))</f>
        <v/>
      </c>
      <c r="N1476" s="13" t="str">
        <f>IF(Table2[[#This Row],[M4A]]="","",SUM(Table2[[#This Row],[M4A]]-Table2[[#This Row],[M4B_h]]))</f>
        <v/>
      </c>
      <c r="O1476" s="15"/>
      <c r="P1476" s="15" t="str">
        <f>IF(Table2[[#This Row],[M5A]]="","",SUM(Table2[[#This Row],[M5A]]-Table2[[#This Row],[M5B_h]]))</f>
        <v/>
      </c>
      <c r="Q1476" s="15">
        <f>SUM(Table2[[#This Row],[AWAL]],Table2[[#This Row],[M1B]])</f>
        <v>2</v>
      </c>
      <c r="R1476" s="15">
        <f>SUM(Table2[[#This Row],[M2B]],Table2[[#This Row],[M2B_h]])</f>
        <v>2</v>
      </c>
      <c r="S1476" s="15">
        <f>SUM(Table2[[#This Row],[M3B]],Table2[[#This Row],[M3B_h]])</f>
        <v>2</v>
      </c>
      <c r="T1476" s="15">
        <f>SUM(Table2[[#This Row],[M4B]],Table2[[#This Row],[M4B_h]])</f>
        <v>2</v>
      </c>
    </row>
    <row r="1477" spans="1:20">
      <c r="A1477" s="14">
        <f>IF(Table2[[#This Row],[TT]]&lt;1,"",COUNT($A$2:$A1476)+1)</f>
        <v>1181</v>
      </c>
      <c r="B1477" s="14" t="str">
        <f>LOWER(SUBSTITUTE(SUBSTITUTE(SUBSTITUTE(SUBSTITUTE(SUBSTITUTE(SUBSTITUTE(SUBSTITUTE(SUBSTITUTE(Table2[[#This Row],[NAMA BARANG]]," ",""),"""",""),"-",""),"/",""),"(",""),")",""),"&amp;",""),",",""))</f>
        <v>lemlilintembak11x30b</v>
      </c>
      <c r="C1477" s="18" t="s">
        <v>1366</v>
      </c>
      <c r="D1477" s="19">
        <v>25</v>
      </c>
      <c r="E1477" s="19" t="s">
        <v>1367</v>
      </c>
      <c r="F1477" s="80">
        <f>IF(Table2[[#This Row],[M5B]]="",Table2[[#This Row],[M5B_h]],SUM(Table2[[#This Row],[M5B_h]],Table2[[#This Row],[M5B]]))</f>
        <v>25</v>
      </c>
      <c r="H1477" s="15" t="str">
        <f>IF(Table2[[#This Row],[M1A]]="","",Table2[[#This Row],[M1A]]-Table2[[#This Row],[AWAL]])</f>
        <v/>
      </c>
      <c r="J1477" s="13" t="str">
        <f>IF(Table2[[#This Row],[M2A]]="","",SUM(Table2[[#This Row],[M2A]]-Table2[[#This Row],[M2B_h]]))</f>
        <v/>
      </c>
      <c r="L1477" s="13" t="str">
        <f>IF(Table2[[#This Row],[M3A]]="","",SUM(Table2[[#This Row],[M3A]]-Table2[[#This Row],[M3B_h]]))</f>
        <v/>
      </c>
      <c r="N1477" s="13" t="str">
        <f>IF(Table2[[#This Row],[M4A]]="","",SUM(Table2[[#This Row],[M4A]]-Table2[[#This Row],[M4B_h]]))</f>
        <v/>
      </c>
      <c r="O1477" s="15"/>
      <c r="P1477" s="15" t="str">
        <f>IF(Table2[[#This Row],[M5A]]="","",SUM(Table2[[#This Row],[M5A]]-Table2[[#This Row],[M5B_h]]))</f>
        <v/>
      </c>
      <c r="Q1477" s="15">
        <f>SUM(Table2[[#This Row],[AWAL]],Table2[[#This Row],[M1B]])</f>
        <v>25</v>
      </c>
      <c r="R1477" s="15">
        <f>SUM(Table2[[#This Row],[M2B]],Table2[[#This Row],[M2B_h]])</f>
        <v>25</v>
      </c>
      <c r="S1477" s="15">
        <f>SUM(Table2[[#This Row],[M3B]],Table2[[#This Row],[M3B_h]])</f>
        <v>25</v>
      </c>
      <c r="T1477" s="15">
        <f>SUM(Table2[[#This Row],[M4B]],Table2[[#This Row],[M4B_h]])</f>
        <v>25</v>
      </c>
    </row>
    <row r="1478" spans="1:20">
      <c r="A1478" s="12">
        <f>IF(Table2[[#This Row],[TT]]&lt;1,"",COUNT($A$2:$A1477)+1)</f>
        <v>1182</v>
      </c>
      <c r="B1478" s="12" t="str">
        <f>LOWER(SUBSTITUTE(SUBSTITUTE(SUBSTITUTE(SUBSTITUTE(SUBSTITUTE(SUBSTITUTE(SUBSTITUTE(SUBSTITUTE(Table2[[#This Row],[NAMA BARANG]]," ",""),"""",""),"-",""),"/",""),"(",""),")",""),"&amp;",""),",",""))</f>
        <v>lempastaminilb</v>
      </c>
      <c r="C1478" s="18" t="s">
        <v>1368</v>
      </c>
      <c r="D1478" s="19">
        <v>4</v>
      </c>
      <c r="E1478" s="19" t="s">
        <v>1369</v>
      </c>
      <c r="F1478" s="80">
        <f>IF(Table2[[#This Row],[M5B]]="",Table2[[#This Row],[M5B_h]],SUM(Table2[[#This Row],[M5B_h]],Table2[[#This Row],[M5B]]))</f>
        <v>4</v>
      </c>
      <c r="H1478" s="13" t="str">
        <f>IF(Table2[[#This Row],[M1A]]="","",Table2[[#This Row],[M1A]]-Table2[[#This Row],[AWAL]])</f>
        <v/>
      </c>
      <c r="J1478" s="13" t="str">
        <f>IF(Table2[[#This Row],[M2A]]="","",SUM(Table2[[#This Row],[M2A]]-Table2[[#This Row],[M2B_h]]))</f>
        <v/>
      </c>
      <c r="L1478" s="13" t="str">
        <f>IF(Table2[[#This Row],[M3A]]="","",SUM(Table2[[#This Row],[M3A]]-Table2[[#This Row],[M3B_h]]))</f>
        <v/>
      </c>
      <c r="N1478" s="13" t="str">
        <f>IF(Table2[[#This Row],[M4A]]="","",SUM(Table2[[#This Row],[M4A]]-Table2[[#This Row],[M4B_h]]))</f>
        <v/>
      </c>
      <c r="O1478" s="15"/>
      <c r="P1478" s="15" t="str">
        <f>IF(Table2[[#This Row],[M5A]]="","",SUM(Table2[[#This Row],[M5A]]-Table2[[#This Row],[M5B_h]]))</f>
        <v/>
      </c>
      <c r="Q1478" s="15">
        <f>SUM(Table2[[#This Row],[AWAL]],Table2[[#This Row],[M1B]])</f>
        <v>4</v>
      </c>
      <c r="R1478" s="15">
        <f>SUM(Table2[[#This Row],[M2B]],Table2[[#This Row],[M2B_h]])</f>
        <v>4</v>
      </c>
      <c r="S1478" s="15">
        <f>SUM(Table2[[#This Row],[M3B]],Table2[[#This Row],[M3B_h]])</f>
        <v>4</v>
      </c>
      <c r="T1478" s="15">
        <f>SUM(Table2[[#This Row],[M4B]],Table2[[#This Row],[M4B_h]])</f>
        <v>4</v>
      </c>
    </row>
    <row r="1479" spans="1:20">
      <c r="A1479" s="12">
        <f>IF(Table2[[#This Row],[TT]]&lt;1,"",COUNT($A$2:$A1478)+1)</f>
        <v>1183</v>
      </c>
      <c r="B1479" s="12" t="str">
        <f>LOWER(SUBSTITUTE(SUBSTITUTE(SUBSTITUTE(SUBSTITUTE(SUBSTITUTE(SUBSTITUTE(SUBSTITUTE(SUBSTITUTE(Table2[[#This Row],[NAMA BARANG]]," ",""),"""",""),"-",""),"/",""),"(",""),")",""),"&amp;",""),",",""))</f>
        <v>lempastaminipremium25gr</v>
      </c>
      <c r="C1479" s="18" t="s">
        <v>1370</v>
      </c>
      <c r="D1479" s="19">
        <v>3</v>
      </c>
      <c r="E1479" s="19" t="s">
        <v>83</v>
      </c>
      <c r="F1479" s="80">
        <f>IF(Table2[[#This Row],[M5B]]="",Table2[[#This Row],[M5B_h]],SUM(Table2[[#This Row],[M5B_h]],Table2[[#This Row],[M5B]]))</f>
        <v>3</v>
      </c>
      <c r="H1479" s="13" t="str">
        <f>IF(Table2[[#This Row],[M1A]]="","",Table2[[#This Row],[M1A]]-Table2[[#This Row],[AWAL]])</f>
        <v/>
      </c>
      <c r="J1479" s="13" t="str">
        <f>IF(Table2[[#This Row],[M2A]]="","",SUM(Table2[[#This Row],[M2A]]-Table2[[#This Row],[M2B_h]]))</f>
        <v/>
      </c>
      <c r="L1479" s="13" t="str">
        <f>IF(Table2[[#This Row],[M3A]]="","",SUM(Table2[[#This Row],[M3A]]-Table2[[#This Row],[M3B_h]]))</f>
        <v/>
      </c>
      <c r="N1479" s="13" t="str">
        <f>IF(Table2[[#This Row],[M4A]]="","",SUM(Table2[[#This Row],[M4A]]-Table2[[#This Row],[M4B_h]]))</f>
        <v/>
      </c>
      <c r="O1479" s="15"/>
      <c r="P1479" s="15" t="str">
        <f>IF(Table2[[#This Row],[M5A]]="","",SUM(Table2[[#This Row],[M5A]]-Table2[[#This Row],[M5B_h]]))</f>
        <v/>
      </c>
      <c r="Q1479" s="15">
        <f>SUM(Table2[[#This Row],[AWAL]],Table2[[#This Row],[M1B]])</f>
        <v>3</v>
      </c>
      <c r="R1479" s="15">
        <f>SUM(Table2[[#This Row],[M2B]],Table2[[#This Row],[M2B_h]])</f>
        <v>3</v>
      </c>
      <c r="S1479" s="15">
        <f>SUM(Table2[[#This Row],[M3B]],Table2[[#This Row],[M3B_h]])</f>
        <v>3</v>
      </c>
      <c r="T1479" s="15">
        <f>SUM(Table2[[#This Row],[M4B]],Table2[[#This Row],[M4B_h]])</f>
        <v>3</v>
      </c>
    </row>
    <row r="1480" spans="1:20">
      <c r="A1480" s="12">
        <f>IF(Table2[[#This Row],[TT]]&lt;1,"",COUNT($A$2:$A1479)+1)</f>
        <v>1184</v>
      </c>
      <c r="B1480" s="12" t="str">
        <f>LOWER(SUBSTITUTE(SUBSTITUTE(SUBSTITUTE(SUBSTITUTE(SUBSTITUTE(SUBSTITUTE(SUBSTITUTE(SUBSTITUTE(Table2[[#This Row],[NAMA BARANG]]," ",""),"""",""),"-",""),"/",""),"(",""),")",""),"&amp;",""),",",""))</f>
        <v>lempastatpremium80gr</v>
      </c>
      <c r="C1480" s="18" t="s">
        <v>1371</v>
      </c>
      <c r="D1480" s="19">
        <v>2</v>
      </c>
      <c r="E1480" s="19" t="s">
        <v>66</v>
      </c>
      <c r="F1480" s="80">
        <f>IF(Table2[[#This Row],[M5B]]="",Table2[[#This Row],[M5B_h]],SUM(Table2[[#This Row],[M5B_h]],Table2[[#This Row],[M5B]]))</f>
        <v>2</v>
      </c>
      <c r="H1480" s="13" t="str">
        <f>IF(Table2[[#This Row],[M1A]]="","",Table2[[#This Row],[M1A]]-Table2[[#This Row],[AWAL]])</f>
        <v/>
      </c>
      <c r="J1480" s="13" t="str">
        <f>IF(Table2[[#This Row],[M2A]]="","",SUM(Table2[[#This Row],[M2A]]-Table2[[#This Row],[M2B_h]]))</f>
        <v/>
      </c>
      <c r="L1480" s="13" t="str">
        <f>IF(Table2[[#This Row],[M3A]]="","",SUM(Table2[[#This Row],[M3A]]-Table2[[#This Row],[M3B_h]]))</f>
        <v/>
      </c>
      <c r="N1480" s="13" t="str">
        <f>IF(Table2[[#This Row],[M4A]]="","",SUM(Table2[[#This Row],[M4A]]-Table2[[#This Row],[M4B_h]]))</f>
        <v/>
      </c>
      <c r="O1480" s="15"/>
      <c r="P1480" s="15" t="str">
        <f>IF(Table2[[#This Row],[M5A]]="","",SUM(Table2[[#This Row],[M5A]]-Table2[[#This Row],[M5B_h]]))</f>
        <v/>
      </c>
      <c r="Q1480" s="15">
        <f>SUM(Table2[[#This Row],[AWAL]],Table2[[#This Row],[M1B]])</f>
        <v>2</v>
      </c>
      <c r="R1480" s="15">
        <f>SUM(Table2[[#This Row],[M2B]],Table2[[#This Row],[M2B_h]])</f>
        <v>2</v>
      </c>
      <c r="S1480" s="15">
        <f>SUM(Table2[[#This Row],[M3B]],Table2[[#This Row],[M3B_h]])</f>
        <v>2</v>
      </c>
      <c r="T1480" s="15">
        <f>SUM(Table2[[#This Row],[M4B]],Table2[[#This Row],[M4B_h]])</f>
        <v>2</v>
      </c>
    </row>
    <row r="1481" spans="1:20">
      <c r="A1481" s="12">
        <f>IF(Table2[[#This Row],[TT]]&lt;1,"",COUNT($A$2:$A1480)+1)</f>
        <v>1185</v>
      </c>
      <c r="B1481" s="12" t="str">
        <f>LOWER(SUBSTITUTE(SUBSTITUTE(SUBSTITUTE(SUBSTITUTE(SUBSTITUTE(SUBSTITUTE(SUBSTITUTE(SUBSTITUTE(Table2[[#This Row],[NAMA BARANG]]," ",""),"""",""),"-",""),"/",""),"(",""),")",""),"&amp;",""),",",""))</f>
        <v>lemstick7x29womy</v>
      </c>
      <c r="C1481" s="18" t="s">
        <v>2659</v>
      </c>
      <c r="D1481" s="19">
        <v>44</v>
      </c>
      <c r="E1481" s="19" t="s">
        <v>2703</v>
      </c>
      <c r="F1481" s="80">
        <f>IF(Table2[[#This Row],[M5B]]="",Table2[[#This Row],[M5B_h]],SUM(Table2[[#This Row],[M5B_h]],Table2[[#This Row],[M5B]]))</f>
        <v>41</v>
      </c>
      <c r="H1481" s="13" t="str">
        <f>IF(Table2[[#This Row],[M1A]]="","",Table2[[#This Row],[M1A]]-Table2[[#This Row],[AWAL]])</f>
        <v/>
      </c>
      <c r="J1481" s="13" t="str">
        <f>IF(Table2[[#This Row],[M2A]]="","",SUM(Table2[[#This Row],[M2A]]-Table2[[#This Row],[M2B_h]]))</f>
        <v/>
      </c>
      <c r="K1481" s="13">
        <v>41</v>
      </c>
      <c r="L1481" s="13">
        <f>IF(Table2[[#This Row],[M3A]]="","",SUM(Table2[[#This Row],[M3A]]-Table2[[#This Row],[M3B_h]]))</f>
        <v>-3</v>
      </c>
      <c r="N1481" s="13" t="str">
        <f>IF(Table2[[#This Row],[M4A]]="","",SUM(Table2[[#This Row],[M4A]]-Table2[[#This Row],[M4B_h]]))</f>
        <v/>
      </c>
      <c r="O1481" s="15"/>
      <c r="P1481" s="15" t="str">
        <f>IF(Table2[[#This Row],[M5A]]="","",SUM(Table2[[#This Row],[M5A]]-Table2[[#This Row],[M5B_h]]))</f>
        <v/>
      </c>
      <c r="Q1481" s="15">
        <f>SUM(Table2[[#This Row],[AWAL]],Table2[[#This Row],[M1B]])</f>
        <v>44</v>
      </c>
      <c r="R1481" s="15">
        <f>SUM(Table2[[#This Row],[M2B]],Table2[[#This Row],[M2B_h]])</f>
        <v>44</v>
      </c>
      <c r="S1481" s="15">
        <f>SUM(Table2[[#This Row],[M3B]],Table2[[#This Row],[M3B_h]])</f>
        <v>41</v>
      </c>
      <c r="T1481" s="15">
        <f>SUM(Table2[[#This Row],[M4B]],Table2[[#This Row],[M4B_h]])</f>
        <v>41</v>
      </c>
    </row>
    <row r="1482" spans="1:20">
      <c r="A1482" s="96" t="str">
        <f>IF(Table2[[#This Row],[TT]]&lt;1,"",COUNT($A$2:$A1481)+1)</f>
        <v/>
      </c>
      <c r="B1482" s="96" t="str">
        <f>LOWER(SUBSTITUTE(SUBSTITUTE(SUBSTITUTE(SUBSTITUTE(SUBSTITUTE(SUBSTITUTE(SUBSTITUTE(SUBSTITUTE(Table2[[#This Row],[NAMA BARANG]]," ",""),"""",""),"-",""),"/",""),"(",""),")",""),"&amp;",""),",",""))</f>
        <v>lemtebakbmsputih</v>
      </c>
      <c r="C1482" s="97" t="s">
        <v>4170</v>
      </c>
      <c r="D1482" s="98"/>
      <c r="E1482" s="99" t="s">
        <v>2703</v>
      </c>
      <c r="F1482" s="100">
        <f>IF(Table2[[#This Row],[M5B]]="",Table2[[#This Row],[M5B_h]],SUM(Table2[[#This Row],[M5B_h]],Table2[[#This Row],[M5B]]))</f>
        <v>0</v>
      </c>
      <c r="G1482" s="101">
        <v>3</v>
      </c>
      <c r="H1482" s="102">
        <f>IF(Table2[[#This Row],[M1A]]="","",Table2[[#This Row],[M1A]]-Table2[[#This Row],[AWAL]])</f>
        <v>3</v>
      </c>
      <c r="I1482" s="101"/>
      <c r="J1482" s="102" t="str">
        <f>IF(Table2[[#This Row],[M2A]]="","",SUM(Table2[[#This Row],[M2A]]-Table2[[#This Row],[M2B_h]]))</f>
        <v/>
      </c>
      <c r="K1482" s="101"/>
      <c r="L1482" s="102" t="str">
        <f>IF(Table2[[#This Row],[M3A]]="","",SUM(Table2[[#This Row],[M3A]]-Table2[[#This Row],[M3B_h]]))</f>
        <v/>
      </c>
      <c r="M1482" s="101">
        <v>0</v>
      </c>
      <c r="N1482" s="102">
        <f>IF(Table2[[#This Row],[M4A]]="","",SUM(Table2[[#This Row],[M4A]]-Table2[[#This Row],[M4B_h]]))</f>
        <v>-3</v>
      </c>
      <c r="O1482" s="102"/>
      <c r="P1482" s="102" t="str">
        <f>IF(Table2[[#This Row],[M5A]]="","",SUM(Table2[[#This Row],[M5A]]-Table2[[#This Row],[M5B_h]]))</f>
        <v/>
      </c>
      <c r="Q1482" s="102">
        <f>SUM(Table2[[#This Row],[AWAL]],Table2[[#This Row],[M1B]])</f>
        <v>3</v>
      </c>
      <c r="R1482" s="102">
        <f>SUM(Table2[[#This Row],[M2B]],Table2[[#This Row],[M2B_h]])</f>
        <v>3</v>
      </c>
      <c r="S1482" s="102">
        <f>SUM(Table2[[#This Row],[M3B]],Table2[[#This Row],[M3B_h]])</f>
        <v>3</v>
      </c>
      <c r="T1482" s="102">
        <f>SUM(Table2[[#This Row],[M4B]],Table2[[#This Row],[M4B_h]])</f>
        <v>0</v>
      </c>
    </row>
    <row r="1483" spans="1:20">
      <c r="A1483" s="12">
        <f>IF(Table2[[#This Row],[TT]]&lt;1,"",COUNT($A$2:$A1482)+1)</f>
        <v>1186</v>
      </c>
      <c r="B1483" s="12" t="str">
        <f>LOWER(SUBSTITUTE(SUBSTITUTE(SUBSTITUTE(SUBSTITUTE(SUBSTITUTE(SUBSTITUTE(SUBSTITUTE(SUBSTITUTE(Table2[[#This Row],[NAMA BARANG]]," ",""),"""",""),"-",""),"/",""),"(",""),")",""),"&amp;",""),",",""))</f>
        <v>lemtembakkadtekfaktur</v>
      </c>
      <c r="C1483" s="18" t="s">
        <v>4336</v>
      </c>
      <c r="D1483" s="19">
        <v>31</v>
      </c>
      <c r="E1483" s="19" t="s">
        <v>1372</v>
      </c>
      <c r="F1483" s="80">
        <f>IF(Table2[[#This Row],[M5B]]="",Table2[[#This Row],[M5B_h]],SUM(Table2[[#This Row],[M5B_h]],Table2[[#This Row],[M5B]]))</f>
        <v>23</v>
      </c>
      <c r="H1483" s="13" t="str">
        <f>IF(Table2[[#This Row],[M1A]]="","",Table2[[#This Row],[M1A]]-Table2[[#This Row],[AWAL]])</f>
        <v/>
      </c>
      <c r="J1483" s="13" t="str">
        <f>IF(Table2[[#This Row],[M2A]]="","",SUM(Table2[[#This Row],[M2A]]-Table2[[#This Row],[M2B_h]]))</f>
        <v/>
      </c>
      <c r="K1483" s="13">
        <v>26</v>
      </c>
      <c r="L1483" s="13">
        <f>IF(Table2[[#This Row],[M3A]]="","",SUM(Table2[[#This Row],[M3A]]-Table2[[#This Row],[M3B_h]]))</f>
        <v>-5</v>
      </c>
      <c r="M1483" s="13">
        <v>23</v>
      </c>
      <c r="N1483" s="13">
        <f>IF(Table2[[#This Row],[M4A]]="","",SUM(Table2[[#This Row],[M4A]]-Table2[[#This Row],[M4B_h]]))</f>
        <v>-3</v>
      </c>
      <c r="O1483" s="15"/>
      <c r="P1483" s="15" t="str">
        <f>IF(Table2[[#This Row],[M5A]]="","",SUM(Table2[[#This Row],[M5A]]-Table2[[#This Row],[M5B_h]]))</f>
        <v/>
      </c>
      <c r="Q1483" s="15">
        <f>SUM(Table2[[#This Row],[AWAL]],Table2[[#This Row],[M1B]])</f>
        <v>31</v>
      </c>
      <c r="R1483" s="15">
        <f>SUM(Table2[[#This Row],[M2B]],Table2[[#This Row],[M2B_h]])</f>
        <v>31</v>
      </c>
      <c r="S1483" s="15">
        <f>SUM(Table2[[#This Row],[M3B]],Table2[[#This Row],[M3B_h]])</f>
        <v>26</v>
      </c>
      <c r="T1483" s="15">
        <f>SUM(Table2[[#This Row],[M4B]],Table2[[#This Row],[M4B_h]])</f>
        <v>23</v>
      </c>
    </row>
    <row r="1484" spans="1:20">
      <c r="A1484" s="12">
        <f>IF(Table2[[#This Row],[TT]]&lt;1,"",COUNT($A$2:$A1483)+1)</f>
        <v>1187</v>
      </c>
      <c r="B1484" s="12" t="str">
        <f>LOWER(SUBSTITUTE(SUBSTITUTE(SUBSTITUTE(SUBSTITUTE(SUBSTITUTE(SUBSTITUTE(SUBSTITUTE(SUBSTITUTE(Table2[[#This Row],[NAMA BARANG]]," ",""),"""",""),"-",""),"/",""),"(",""),")",""),"&amp;",""),",",""))</f>
        <v>lemtembakkputihms</v>
      </c>
      <c r="C1484" s="18" t="s">
        <v>1373</v>
      </c>
      <c r="D1484" s="19">
        <v>5</v>
      </c>
      <c r="E1484" s="19" t="s">
        <v>1367</v>
      </c>
      <c r="F1484" s="80">
        <f>IF(Table2[[#This Row],[M5B]]="",Table2[[#This Row],[M5B_h]],SUM(Table2[[#This Row],[M5B_h]],Table2[[#This Row],[M5B]]))</f>
        <v>5</v>
      </c>
      <c r="H1484" s="13" t="str">
        <f>IF(Table2[[#This Row],[M1A]]="","",Table2[[#This Row],[M1A]]-Table2[[#This Row],[AWAL]])</f>
        <v/>
      </c>
      <c r="J1484" s="13" t="str">
        <f>IF(Table2[[#This Row],[M2A]]="","",SUM(Table2[[#This Row],[M2A]]-Table2[[#This Row],[M2B_h]]))</f>
        <v/>
      </c>
      <c r="L1484" s="13" t="str">
        <f>IF(Table2[[#This Row],[M3A]]="","",SUM(Table2[[#This Row],[M3A]]-Table2[[#This Row],[M3B_h]]))</f>
        <v/>
      </c>
      <c r="N1484" s="13" t="str">
        <f>IF(Table2[[#This Row],[M4A]]="","",SUM(Table2[[#This Row],[M4A]]-Table2[[#This Row],[M4B_h]]))</f>
        <v/>
      </c>
      <c r="O1484" s="15"/>
      <c r="P1484" s="15" t="str">
        <f>IF(Table2[[#This Row],[M5A]]="","",SUM(Table2[[#This Row],[M5A]]-Table2[[#This Row],[M5B_h]]))</f>
        <v/>
      </c>
      <c r="Q1484" s="15">
        <f>SUM(Table2[[#This Row],[AWAL]],Table2[[#This Row],[M1B]])</f>
        <v>5</v>
      </c>
      <c r="R1484" s="15">
        <f>SUM(Table2[[#This Row],[M2B]],Table2[[#This Row],[M2B_h]])</f>
        <v>5</v>
      </c>
      <c r="S1484" s="15">
        <f>SUM(Table2[[#This Row],[M3B]],Table2[[#This Row],[M3B_h]])</f>
        <v>5</v>
      </c>
      <c r="T1484" s="15">
        <f>SUM(Table2[[#This Row],[M4B]],Table2[[#This Row],[M4B_h]])</f>
        <v>5</v>
      </c>
    </row>
    <row r="1485" spans="1:20">
      <c r="A1485" s="12">
        <f>IF(Table2[[#This Row],[TT]]&lt;1,"",COUNT($A$2:$A1484)+1)</f>
        <v>1188</v>
      </c>
      <c r="B1485" s="12" t="str">
        <f>LOWER(SUBSTITUTE(SUBSTITUTE(SUBSTITUTE(SUBSTITUTE(SUBSTITUTE(SUBSTITUTE(SUBSTITUTE(SUBSTITUTE(Table2[[#This Row],[NAMA BARANG]]," ",""),"""",""),"-",""),"/",""),"(",""),")",""),"&amp;",""),",",""))</f>
        <v>lemwaterglue50ml</v>
      </c>
      <c r="C1485" s="18" t="s">
        <v>4062</v>
      </c>
      <c r="D1485" s="19">
        <v>3</v>
      </c>
      <c r="E1485" s="19" t="s">
        <v>95</v>
      </c>
      <c r="F1485" s="80">
        <f>IF(Table2[[#This Row],[M5B]]="",Table2[[#This Row],[M5B_h]],SUM(Table2[[#This Row],[M5B_h]],Table2[[#This Row],[M5B]]))</f>
        <v>2</v>
      </c>
      <c r="H1485" s="13" t="str">
        <f>IF(Table2[[#This Row],[M1A]]="","",Table2[[#This Row],[M1A]]-Table2[[#This Row],[AWAL]])</f>
        <v/>
      </c>
      <c r="J1485" s="13" t="str">
        <f>IF(Table2[[#This Row],[M2A]]="","",SUM(Table2[[#This Row],[M2A]]-Table2[[#This Row],[M2B_h]]))</f>
        <v/>
      </c>
      <c r="K1485" s="13">
        <v>2</v>
      </c>
      <c r="L1485" s="13">
        <f>IF(Table2[[#This Row],[M3A]]="","",SUM(Table2[[#This Row],[M3A]]-Table2[[#This Row],[M3B_h]]))</f>
        <v>-1</v>
      </c>
      <c r="N1485" s="13" t="str">
        <f>IF(Table2[[#This Row],[M4A]]="","",SUM(Table2[[#This Row],[M4A]]-Table2[[#This Row],[M4B_h]]))</f>
        <v/>
      </c>
      <c r="O1485" s="15"/>
      <c r="P1485" s="15" t="str">
        <f>IF(Table2[[#This Row],[M5A]]="","",SUM(Table2[[#This Row],[M5A]]-Table2[[#This Row],[M5B_h]]))</f>
        <v/>
      </c>
      <c r="Q1485" s="15">
        <f>SUM(Table2[[#This Row],[AWAL]],Table2[[#This Row],[M1B]])</f>
        <v>3</v>
      </c>
      <c r="R1485" s="15">
        <f>SUM(Table2[[#This Row],[M2B]],Table2[[#This Row],[M2B_h]])</f>
        <v>3</v>
      </c>
      <c r="S1485" s="15">
        <f>SUM(Table2[[#This Row],[M3B]],Table2[[#This Row],[M3B_h]])</f>
        <v>2</v>
      </c>
      <c r="T1485" s="15">
        <f>SUM(Table2[[#This Row],[M4B]],Table2[[#This Row],[M4B_h]])</f>
        <v>2</v>
      </c>
    </row>
    <row r="1486" spans="1:20">
      <c r="A1486" s="14">
        <f>IF(Table2[[#This Row],[TT]]&lt;1,"",COUNT($A$2:$A1485)+1)</f>
        <v>1189</v>
      </c>
      <c r="B1486" s="14" t="str">
        <f>LOWER(SUBSTITUTE(SUBSTITUTE(SUBSTITUTE(SUBSTITUTE(SUBSTITUTE(SUBSTITUTE(SUBSTITUTE(SUBSTITUTE(Table2[[#This Row],[NAMA BARANG]]," ",""),"""",""),"-",""),"/",""),"(",""),")",""),"&amp;",""),",",""))</f>
        <v>lemwatergluetf6038</v>
      </c>
      <c r="C1486" s="17" t="s">
        <v>3144</v>
      </c>
      <c r="D1486" s="19">
        <v>4</v>
      </c>
      <c r="E1486" s="29" t="s">
        <v>2505</v>
      </c>
      <c r="F1486" s="80">
        <f>IF(Table2[[#This Row],[M5B]]="",Table2[[#This Row],[M5B_h]],SUM(Table2[[#This Row],[M5B_h]],Table2[[#This Row],[M5B]]))</f>
        <v>4</v>
      </c>
      <c r="H1486" s="15" t="str">
        <f>IF(Table2[[#This Row],[M1A]]="","",Table2[[#This Row],[M1A]]-Table2[[#This Row],[AWAL]])</f>
        <v/>
      </c>
      <c r="J1486" s="15" t="str">
        <f>IF(Table2[[#This Row],[M2A]]="","",SUM(Table2[[#This Row],[M2A]]-Table2[[#This Row],[M2B_h]]))</f>
        <v/>
      </c>
      <c r="L1486" s="15" t="str">
        <f>IF(Table2[[#This Row],[M3A]]="","",SUM(Table2[[#This Row],[M3A]]-Table2[[#This Row],[M3B_h]]))</f>
        <v/>
      </c>
      <c r="N1486" s="15" t="str">
        <f>IF(Table2[[#This Row],[M4A]]="","",SUM(Table2[[#This Row],[M4A]]-Table2[[#This Row],[M4B_h]]))</f>
        <v/>
      </c>
      <c r="O1486" s="15"/>
      <c r="P1486" s="15" t="str">
        <f>IF(Table2[[#This Row],[M5A]]="","",SUM(Table2[[#This Row],[M5A]]-Table2[[#This Row],[M5B_h]]))</f>
        <v/>
      </c>
      <c r="Q1486" s="15">
        <f>SUM(Table2[[#This Row],[AWAL]],Table2[[#This Row],[M1B]])</f>
        <v>4</v>
      </c>
      <c r="R1486" s="15">
        <f>SUM(Table2[[#This Row],[M2B]],Table2[[#This Row],[M2B_h]])</f>
        <v>4</v>
      </c>
      <c r="S1486" s="15">
        <f>SUM(Table2[[#This Row],[M3B]],Table2[[#This Row],[M3B_h]])</f>
        <v>4</v>
      </c>
      <c r="T1486" s="15">
        <f>SUM(Table2[[#This Row],[M4B]],Table2[[#This Row],[M4B_h]])</f>
        <v>4</v>
      </c>
    </row>
    <row r="1487" spans="1:20">
      <c r="A1487" s="12">
        <f>IF(Table2[[#This Row],[TT]]&lt;1,"",COUNT($A$2:$A1486)+1)</f>
        <v>1190</v>
      </c>
      <c r="B1487" s="12" t="str">
        <f>LOWER(SUBSTITUTE(SUBSTITUTE(SUBSTITUTE(SUBSTITUTE(SUBSTITUTE(SUBSTITUTE(SUBSTITUTE(SUBSTITUTE(Table2[[#This Row],[NAMA BARANG]]," ",""),"""",""),"-",""),"/",""),"(",""),")",""),"&amp;",""),",",""))</f>
        <v>lem+gliter88912</v>
      </c>
      <c r="C1487" s="18" t="s">
        <v>1374</v>
      </c>
      <c r="D1487" s="19">
        <v>3</v>
      </c>
      <c r="E1487" s="19" t="s">
        <v>1375</v>
      </c>
      <c r="F1487" s="80">
        <f>IF(Table2[[#This Row],[M5B]]="",Table2[[#This Row],[M5B_h]],SUM(Table2[[#This Row],[M5B_h]],Table2[[#This Row],[M5B]]))</f>
        <v>3</v>
      </c>
      <c r="H1487" s="13" t="str">
        <f>IF(Table2[[#This Row],[M1A]]="","",Table2[[#This Row],[M1A]]-Table2[[#This Row],[AWAL]])</f>
        <v/>
      </c>
      <c r="J1487" s="13" t="str">
        <f>IF(Table2[[#This Row],[M2A]]="","",SUM(Table2[[#This Row],[M2A]]-Table2[[#This Row],[M2B_h]]))</f>
        <v/>
      </c>
      <c r="L1487" s="13" t="str">
        <f>IF(Table2[[#This Row],[M3A]]="","",SUM(Table2[[#This Row],[M3A]]-Table2[[#This Row],[M3B_h]]))</f>
        <v/>
      </c>
      <c r="N1487" s="13" t="str">
        <f>IF(Table2[[#This Row],[M4A]]="","",SUM(Table2[[#This Row],[M4A]]-Table2[[#This Row],[M4B_h]]))</f>
        <v/>
      </c>
      <c r="O1487" s="15"/>
      <c r="P1487" s="15" t="str">
        <f>IF(Table2[[#This Row],[M5A]]="","",SUM(Table2[[#This Row],[M5A]]-Table2[[#This Row],[M5B_h]]))</f>
        <v/>
      </c>
      <c r="Q1487" s="15">
        <f>SUM(Table2[[#This Row],[AWAL]],Table2[[#This Row],[M1B]])</f>
        <v>3</v>
      </c>
      <c r="R1487" s="15">
        <f>SUM(Table2[[#This Row],[M2B]],Table2[[#This Row],[M2B_h]])</f>
        <v>3</v>
      </c>
      <c r="S1487" s="15">
        <f>SUM(Table2[[#This Row],[M3B]],Table2[[#This Row],[M3B_h]])</f>
        <v>3</v>
      </c>
      <c r="T1487" s="15">
        <f>SUM(Table2[[#This Row],[M4B]],Table2[[#This Row],[M4B_h]])</f>
        <v>3</v>
      </c>
    </row>
    <row r="1488" spans="1:20">
      <c r="A1488" s="12" t="str">
        <f>IF(Table2[[#This Row],[TT]]&lt;1,"",COUNT($A$2:$A1487)+1)</f>
        <v/>
      </c>
      <c r="B1488" s="12" t="str">
        <f>LOWER(SUBSTITUTE(SUBSTITUTE(SUBSTITUTE(SUBSTITUTE(SUBSTITUTE(SUBSTITUTE(SUBSTITUTE(SUBSTITUTE(Table2[[#This Row],[NAMA BARANG]]," ",""),"""",""),"-",""),"/",""),"(",""),")",""),"&amp;",""),",",""))</f>
        <v>lettertray2susunlt002besijos</v>
      </c>
      <c r="C1488" s="18" t="s">
        <v>1376</v>
      </c>
      <c r="D1488" s="19"/>
      <c r="E1488" s="19" t="s">
        <v>1377</v>
      </c>
      <c r="F1488" s="80">
        <f>IF(Table2[[#This Row],[M5B]]="",Table2[[#This Row],[M5B_h]],SUM(Table2[[#This Row],[M5B_h]],Table2[[#This Row],[M5B]]))</f>
        <v>0</v>
      </c>
      <c r="H1488" s="13" t="str">
        <f>IF(Table2[[#This Row],[M1A]]="","",Table2[[#This Row],[M1A]]-Table2[[#This Row],[AWAL]])</f>
        <v/>
      </c>
      <c r="J1488" s="13" t="str">
        <f>IF(Table2[[#This Row],[M2A]]="","",SUM(Table2[[#This Row],[M2A]]-Table2[[#This Row],[M2B_h]]))</f>
        <v/>
      </c>
      <c r="L1488" s="13" t="str">
        <f>IF(Table2[[#This Row],[M3A]]="","",SUM(Table2[[#This Row],[M3A]]-Table2[[#This Row],[M3B_h]]))</f>
        <v/>
      </c>
      <c r="N1488" s="13" t="str">
        <f>IF(Table2[[#This Row],[M4A]]="","",SUM(Table2[[#This Row],[M4A]]-Table2[[#This Row],[M4B_h]]))</f>
        <v/>
      </c>
      <c r="O1488" s="15"/>
      <c r="P1488" s="15" t="str">
        <f>IF(Table2[[#This Row],[M5A]]="","",SUM(Table2[[#This Row],[M5A]]-Table2[[#This Row],[M5B_h]]))</f>
        <v/>
      </c>
      <c r="Q1488" s="15">
        <f>SUM(Table2[[#This Row],[AWAL]],Table2[[#This Row],[M1B]])</f>
        <v>0</v>
      </c>
      <c r="R1488" s="15">
        <f>SUM(Table2[[#This Row],[M2B]],Table2[[#This Row],[M2B_h]])</f>
        <v>0</v>
      </c>
      <c r="S1488" s="15">
        <f>SUM(Table2[[#This Row],[M3B]],Table2[[#This Row],[M3B_h]])</f>
        <v>0</v>
      </c>
      <c r="T1488" s="15">
        <f>SUM(Table2[[#This Row],[M4B]],Table2[[#This Row],[M4B_h]])</f>
        <v>0</v>
      </c>
    </row>
    <row r="1489" spans="1:20">
      <c r="A1489" s="14">
        <f>IF(Table2[[#This Row],[TT]]&lt;1,"",COUNT($A$2:$A1488)+1)</f>
        <v>1191</v>
      </c>
      <c r="B1489" s="14" t="str">
        <f>LOWER(SUBSTITUTE(SUBSTITUTE(SUBSTITUTE(SUBSTITUTE(SUBSTITUTE(SUBSTITUTE(SUBSTITUTE(SUBSTITUTE(Table2[[#This Row],[NAMA BARANG]]," ",""),"""",""),"-",""),"/",""),"(",""),")",""),"&amp;",""),",",""))</f>
        <v>lettertray3susundebozzdt300</v>
      </c>
      <c r="C1489" s="17" t="s">
        <v>3015</v>
      </c>
      <c r="D1489" s="19">
        <v>7</v>
      </c>
      <c r="E1489" s="29">
        <v>12</v>
      </c>
      <c r="F1489" s="80">
        <f>IF(Table2[[#This Row],[M5B]]="",Table2[[#This Row],[M5B_h]],SUM(Table2[[#This Row],[M5B_h]],Table2[[#This Row],[M5B]]))</f>
        <v>7</v>
      </c>
      <c r="H1489" s="15" t="str">
        <f>IF(Table2[[#This Row],[M1A]]="","",Table2[[#This Row],[M1A]]-Table2[[#This Row],[AWAL]])</f>
        <v/>
      </c>
      <c r="J1489" s="15" t="str">
        <f>IF(Table2[[#This Row],[M2A]]="","",SUM(Table2[[#This Row],[M2A]]-Table2[[#This Row],[M2B_h]]))</f>
        <v/>
      </c>
      <c r="L1489" s="15" t="str">
        <f>IF(Table2[[#This Row],[M3A]]="","",SUM(Table2[[#This Row],[M3A]]-Table2[[#This Row],[M3B_h]]))</f>
        <v/>
      </c>
      <c r="N1489" s="15" t="str">
        <f>IF(Table2[[#This Row],[M4A]]="","",SUM(Table2[[#This Row],[M4A]]-Table2[[#This Row],[M4B_h]]))</f>
        <v/>
      </c>
      <c r="O1489" s="15"/>
      <c r="P1489" s="15" t="str">
        <f>IF(Table2[[#This Row],[M5A]]="","",SUM(Table2[[#This Row],[M5A]]-Table2[[#This Row],[M5B_h]]))</f>
        <v/>
      </c>
      <c r="Q1489" s="15">
        <f>SUM(Table2[[#This Row],[AWAL]],Table2[[#This Row],[M1B]])</f>
        <v>7</v>
      </c>
      <c r="R1489" s="15">
        <f>SUM(Table2[[#This Row],[M2B]],Table2[[#This Row],[M2B_h]])</f>
        <v>7</v>
      </c>
      <c r="S1489" s="15">
        <f>SUM(Table2[[#This Row],[M3B]],Table2[[#This Row],[M3B_h]])</f>
        <v>7</v>
      </c>
      <c r="T1489" s="15">
        <f>SUM(Table2[[#This Row],[M4B]],Table2[[#This Row],[M4B_h]])</f>
        <v>7</v>
      </c>
    </row>
    <row r="1490" spans="1:20">
      <c r="A1490" s="12" t="str">
        <f>IF(Table2[[#This Row],[TT]]&lt;1,"",COUNT($A$2:$A1489)+1)</f>
        <v/>
      </c>
      <c r="B1490" s="12" t="str">
        <f>LOWER(SUBSTITUTE(SUBSTITUTE(SUBSTITUTE(SUBSTITUTE(SUBSTITUTE(SUBSTITUTE(SUBSTITUTE(SUBSTITUTE(Table2[[#This Row],[NAMA BARANG]]," ",""),"""",""),"-",""),"/",""),"(",""),")",""),"&amp;",""),",",""))</f>
        <v>lettertraybesi3susun2003</v>
      </c>
      <c r="C1490" s="18" t="s">
        <v>2477</v>
      </c>
      <c r="D1490" s="19"/>
      <c r="E1490" s="19" t="s">
        <v>2636</v>
      </c>
      <c r="F1490" s="80">
        <f>IF(Table2[[#This Row],[M5B]]="",Table2[[#This Row],[M5B_h]],SUM(Table2[[#This Row],[M5B_h]],Table2[[#This Row],[M5B]]))</f>
        <v>0</v>
      </c>
      <c r="H1490" s="13" t="str">
        <f>IF(Table2[[#This Row],[M1A]]="","",Table2[[#This Row],[M1A]]-Table2[[#This Row],[AWAL]])</f>
        <v/>
      </c>
      <c r="J1490" s="13" t="str">
        <f>IF(Table2[[#This Row],[M2A]]="","",SUM(Table2[[#This Row],[M2A]]-Table2[[#This Row],[M2B_h]]))</f>
        <v/>
      </c>
      <c r="L1490" s="13" t="str">
        <f>IF(Table2[[#This Row],[M3A]]="","",SUM(Table2[[#This Row],[M3A]]-Table2[[#This Row],[M3B_h]]))</f>
        <v/>
      </c>
      <c r="N1490" s="13" t="str">
        <f>IF(Table2[[#This Row],[M4A]]="","",SUM(Table2[[#This Row],[M4A]]-Table2[[#This Row],[M4B_h]]))</f>
        <v/>
      </c>
      <c r="O1490" s="15"/>
      <c r="P1490" s="15" t="str">
        <f>IF(Table2[[#This Row],[M5A]]="","",SUM(Table2[[#This Row],[M5A]]-Table2[[#This Row],[M5B_h]]))</f>
        <v/>
      </c>
      <c r="Q1490" s="15">
        <f>SUM(Table2[[#This Row],[AWAL]],Table2[[#This Row],[M1B]])</f>
        <v>0</v>
      </c>
      <c r="R1490" s="15">
        <f>SUM(Table2[[#This Row],[M2B]],Table2[[#This Row],[M2B_h]])</f>
        <v>0</v>
      </c>
      <c r="S1490" s="15">
        <f>SUM(Table2[[#This Row],[M3B]],Table2[[#This Row],[M3B_h]])</f>
        <v>0</v>
      </c>
      <c r="T1490" s="15">
        <f>SUM(Table2[[#This Row],[M4B]],Table2[[#This Row],[M4B_h]])</f>
        <v>0</v>
      </c>
    </row>
    <row r="1491" spans="1:20">
      <c r="A1491" s="12">
        <f>IF(Table2[[#This Row],[TT]]&lt;1,"",COUNT($A$2:$A1490)+1)</f>
        <v>1192</v>
      </c>
      <c r="B1491" s="12" t="str">
        <f>LOWER(SUBSTITUTE(SUBSTITUTE(SUBSTITUTE(SUBSTITUTE(SUBSTITUTE(SUBSTITUTE(SUBSTITUTE(SUBSTITUTE(Table2[[#This Row],[NAMA BARANG]]," ",""),"""",""),"-",""),"/",""),"(",""),")",""),"&amp;",""),",",""))</f>
        <v>lettertraybesi4susunlt004jos</v>
      </c>
      <c r="C1491" s="18" t="s">
        <v>1378</v>
      </c>
      <c r="D1491" s="19">
        <v>1</v>
      </c>
      <c r="E1491" s="19" t="s">
        <v>917</v>
      </c>
      <c r="F1491" s="80">
        <f>IF(Table2[[#This Row],[M5B]]="",Table2[[#This Row],[M5B_h]],SUM(Table2[[#This Row],[M5B_h]],Table2[[#This Row],[M5B]]))</f>
        <v>1</v>
      </c>
      <c r="H1491" s="13" t="str">
        <f>IF(Table2[[#This Row],[M1A]]="","",Table2[[#This Row],[M1A]]-Table2[[#This Row],[AWAL]])</f>
        <v/>
      </c>
      <c r="J1491" s="13" t="str">
        <f>IF(Table2[[#This Row],[M2A]]="","",SUM(Table2[[#This Row],[M2A]]-Table2[[#This Row],[M2B_h]]))</f>
        <v/>
      </c>
      <c r="L1491" s="13" t="str">
        <f>IF(Table2[[#This Row],[M3A]]="","",SUM(Table2[[#This Row],[M3A]]-Table2[[#This Row],[M3B_h]]))</f>
        <v/>
      </c>
      <c r="N1491" s="13" t="str">
        <f>IF(Table2[[#This Row],[M4A]]="","",SUM(Table2[[#This Row],[M4A]]-Table2[[#This Row],[M4B_h]]))</f>
        <v/>
      </c>
      <c r="O1491" s="15"/>
      <c r="P1491" s="15" t="str">
        <f>IF(Table2[[#This Row],[M5A]]="","",SUM(Table2[[#This Row],[M5A]]-Table2[[#This Row],[M5B_h]]))</f>
        <v/>
      </c>
      <c r="Q1491" s="15">
        <f>SUM(Table2[[#This Row],[AWAL]],Table2[[#This Row],[M1B]])</f>
        <v>1</v>
      </c>
      <c r="R1491" s="15">
        <f>SUM(Table2[[#This Row],[M2B]],Table2[[#This Row],[M2B_h]])</f>
        <v>1</v>
      </c>
      <c r="S1491" s="15">
        <f>SUM(Table2[[#This Row],[M3B]],Table2[[#This Row],[M3B_h]])</f>
        <v>1</v>
      </c>
      <c r="T1491" s="15">
        <f>SUM(Table2[[#This Row],[M4B]],Table2[[#This Row],[M4B_h]])</f>
        <v>1</v>
      </c>
    </row>
    <row r="1492" spans="1:20">
      <c r="A1492" s="31" t="str">
        <f>IF(Table2[[#This Row],[TT]]&lt;1,"",COUNT($A$2:$A1491)+1)</f>
        <v/>
      </c>
      <c r="B1492" s="31" t="str">
        <f>LOWER(SUBSTITUTE(SUBSTITUTE(SUBSTITUTE(SUBSTITUTE(SUBSTITUTE(SUBSTITUTE(SUBSTITUTE(SUBSTITUTE(Table2[[#This Row],[NAMA BARANG]]," ",""),"""",""),"-",""),"/",""),"(",""),")",""),"&amp;",""),",",""))</f>
        <v>lettertraybesimicrotop1183</v>
      </c>
      <c r="C1492" s="33" t="s">
        <v>2845</v>
      </c>
      <c r="E1492" s="35" t="s">
        <v>2636</v>
      </c>
      <c r="F1492" s="84">
        <f>IF(Table2[[#This Row],[M5B]]="",Table2[[#This Row],[M5B_h]],SUM(Table2[[#This Row],[M5B_h]],Table2[[#This Row],[M5B]]))</f>
        <v>0</v>
      </c>
      <c r="G1492" s="32"/>
      <c r="H1492" s="36" t="str">
        <f>IF(Table2[[#This Row],[M1A]]="","",Table2[[#This Row],[M1A]]-Table2[[#This Row],[AWAL]])</f>
        <v/>
      </c>
      <c r="I1492" s="32"/>
      <c r="J1492" s="36" t="str">
        <f>IF(Table2[[#This Row],[M2A]]="","",SUM(Table2[[#This Row],[M2A]]-Table2[[#This Row],[M2B_h]]))</f>
        <v/>
      </c>
      <c r="K1492" s="32"/>
      <c r="L1492" s="36" t="str">
        <f>IF(Table2[[#This Row],[M3A]]="","",SUM(Table2[[#This Row],[M3A]]-Table2[[#This Row],[M3B_h]]))</f>
        <v/>
      </c>
      <c r="M1492" s="32"/>
      <c r="N1492" s="36" t="str">
        <f>IF(Table2[[#This Row],[M4A]]="","",SUM(Table2[[#This Row],[M4A]]-Table2[[#This Row],[M4B_h]]))</f>
        <v/>
      </c>
      <c r="O1492" s="15"/>
      <c r="P1492" s="15" t="str">
        <f>IF(Table2[[#This Row],[M5A]]="","",SUM(Table2[[#This Row],[M5A]]-Table2[[#This Row],[M5B_h]]))</f>
        <v/>
      </c>
      <c r="Q1492" s="15">
        <f>SUM(Table2[[#This Row],[AWAL]],Table2[[#This Row],[M1B]])</f>
        <v>0</v>
      </c>
      <c r="R1492" s="15">
        <f>SUM(Table2[[#This Row],[M2B]],Table2[[#This Row],[M2B_h]])</f>
        <v>0</v>
      </c>
      <c r="S1492" s="15">
        <f>SUM(Table2[[#This Row],[M3B]],Table2[[#This Row],[M3B_h]])</f>
        <v>0</v>
      </c>
      <c r="T1492" s="15">
        <f>SUM(Table2[[#This Row],[M4B]],Table2[[#This Row],[M4B_h]])</f>
        <v>0</v>
      </c>
    </row>
    <row r="1493" spans="1:20">
      <c r="A1493" s="31" t="str">
        <f>IF(Table2[[#This Row],[TT]]&lt;1,"",COUNT($A$2:$A1492)+1)</f>
        <v/>
      </c>
      <c r="B1493" s="31" t="str">
        <f>LOWER(SUBSTITUTE(SUBSTITUTE(SUBSTITUTE(SUBSTITUTE(SUBSTITUTE(SUBSTITUTE(SUBSTITUTE(SUBSTITUTE(Table2[[#This Row],[NAMA BARANG]]," ",""),"""",""),"-",""),"/",""),"(",""),")",""),"&amp;",""),",",""))</f>
        <v>lettertraybesimicrotop1184</v>
      </c>
      <c r="C1493" s="33" t="s">
        <v>2846</v>
      </c>
      <c r="E1493" s="35" t="s">
        <v>2636</v>
      </c>
      <c r="F1493" s="84">
        <f>IF(Table2[[#This Row],[M5B]]="",Table2[[#This Row],[M5B_h]],SUM(Table2[[#This Row],[M5B_h]],Table2[[#This Row],[M5B]]))</f>
        <v>0</v>
      </c>
      <c r="G1493" s="32"/>
      <c r="H1493" s="36" t="str">
        <f>IF(Table2[[#This Row],[M1A]]="","",Table2[[#This Row],[M1A]]-Table2[[#This Row],[AWAL]])</f>
        <v/>
      </c>
      <c r="I1493" s="32"/>
      <c r="J1493" s="36" t="str">
        <f>IF(Table2[[#This Row],[M2A]]="","",SUM(Table2[[#This Row],[M2A]]-Table2[[#This Row],[M2B_h]]))</f>
        <v/>
      </c>
      <c r="K1493" s="32"/>
      <c r="L1493" s="36" t="str">
        <f>IF(Table2[[#This Row],[M3A]]="","",SUM(Table2[[#This Row],[M3A]]-Table2[[#This Row],[M3B_h]]))</f>
        <v/>
      </c>
      <c r="M1493" s="32"/>
      <c r="N1493" s="36" t="str">
        <f>IF(Table2[[#This Row],[M4A]]="","",SUM(Table2[[#This Row],[M4A]]-Table2[[#This Row],[M4B_h]]))</f>
        <v/>
      </c>
      <c r="O1493" s="15"/>
      <c r="P1493" s="15" t="str">
        <f>IF(Table2[[#This Row],[M5A]]="","",SUM(Table2[[#This Row],[M5A]]-Table2[[#This Row],[M5B_h]]))</f>
        <v/>
      </c>
      <c r="Q1493" s="15">
        <f>SUM(Table2[[#This Row],[AWAL]],Table2[[#This Row],[M1B]])</f>
        <v>0</v>
      </c>
      <c r="R1493" s="15">
        <f>SUM(Table2[[#This Row],[M2B]],Table2[[#This Row],[M2B_h]])</f>
        <v>0</v>
      </c>
      <c r="S1493" s="15">
        <f>SUM(Table2[[#This Row],[M3B]],Table2[[#This Row],[M3B_h]])</f>
        <v>0</v>
      </c>
      <c r="T1493" s="15">
        <f>SUM(Table2[[#This Row],[M4B]],Table2[[#This Row],[M4B_h]])</f>
        <v>0</v>
      </c>
    </row>
    <row r="1494" spans="1:20">
      <c r="A1494" s="31" t="str">
        <f>IF(Table2[[#This Row],[TT]]&lt;1,"",COUNT($A$2:$A1493)+1)</f>
        <v/>
      </c>
      <c r="B1494" s="31" t="str">
        <f>LOWER(SUBSTITUTE(SUBSTITUTE(SUBSTITUTE(SUBSTITUTE(SUBSTITUTE(SUBSTITUTE(SUBSTITUTE(SUBSTITUTE(Table2[[#This Row],[NAMA BARANG]]," ",""),"""",""),"-",""),"/",""),"(",""),")",""),"&amp;",""),",",""))</f>
        <v>lettertraybesimicrotop2susun</v>
      </c>
      <c r="C1494" s="33" t="s">
        <v>2844</v>
      </c>
      <c r="E1494" s="35" t="s">
        <v>2636</v>
      </c>
      <c r="F1494" s="84">
        <f>IF(Table2[[#This Row],[M5B]]="",Table2[[#This Row],[M5B_h]],SUM(Table2[[#This Row],[M5B_h]],Table2[[#This Row],[M5B]]))</f>
        <v>0</v>
      </c>
      <c r="G1494" s="32"/>
      <c r="H1494" s="36" t="str">
        <f>IF(Table2[[#This Row],[M1A]]="","",Table2[[#This Row],[M1A]]-Table2[[#This Row],[AWAL]])</f>
        <v/>
      </c>
      <c r="I1494" s="32"/>
      <c r="J1494" s="36" t="str">
        <f>IF(Table2[[#This Row],[M2A]]="","",SUM(Table2[[#This Row],[M2A]]-Table2[[#This Row],[M2B_h]]))</f>
        <v/>
      </c>
      <c r="K1494" s="32"/>
      <c r="L1494" s="36" t="str">
        <f>IF(Table2[[#This Row],[M3A]]="","",SUM(Table2[[#This Row],[M3A]]-Table2[[#This Row],[M3B_h]]))</f>
        <v/>
      </c>
      <c r="M1494" s="32"/>
      <c r="N1494" s="36" t="str">
        <f>IF(Table2[[#This Row],[M4A]]="","",SUM(Table2[[#This Row],[M4A]]-Table2[[#This Row],[M4B_h]]))</f>
        <v/>
      </c>
      <c r="O1494" s="15"/>
      <c r="P1494" s="15" t="str">
        <f>IF(Table2[[#This Row],[M5A]]="","",SUM(Table2[[#This Row],[M5A]]-Table2[[#This Row],[M5B_h]]))</f>
        <v/>
      </c>
      <c r="Q1494" s="15">
        <f>SUM(Table2[[#This Row],[AWAL]],Table2[[#This Row],[M1B]])</f>
        <v>0</v>
      </c>
      <c r="R1494" s="15">
        <f>SUM(Table2[[#This Row],[M2B]],Table2[[#This Row],[M2B_h]])</f>
        <v>0</v>
      </c>
      <c r="S1494" s="15">
        <f>SUM(Table2[[#This Row],[M3B]],Table2[[#This Row],[M3B_h]])</f>
        <v>0</v>
      </c>
      <c r="T1494" s="15">
        <f>SUM(Table2[[#This Row],[M4B]],Table2[[#This Row],[M4B_h]])</f>
        <v>0</v>
      </c>
    </row>
    <row r="1495" spans="1:20">
      <c r="A1495" s="12">
        <f>IF(Table2[[#This Row],[TT]]&lt;1,"",COUNT($A$2:$A1494)+1)</f>
        <v>1193</v>
      </c>
      <c r="B1495" s="12" t="str">
        <f>LOWER(SUBSTITUTE(SUBSTITUTE(SUBSTITUTE(SUBSTITUTE(SUBSTITUTE(SUBSTITUTE(SUBSTITUTE(SUBSTITUTE(Table2[[#This Row],[NAMA BARANG]]," ",""),"""",""),"-",""),"/",""),"(",""),")",""),"&amp;",""),",",""))</f>
        <v>lettertraysusun42004besi</v>
      </c>
      <c r="C1495" s="18" t="s">
        <v>1379</v>
      </c>
      <c r="D1495" s="19">
        <v>1</v>
      </c>
      <c r="E1495" s="19" t="s">
        <v>917</v>
      </c>
      <c r="F1495" s="80">
        <f>IF(Table2[[#This Row],[M5B]]="",Table2[[#This Row],[M5B_h]],SUM(Table2[[#This Row],[M5B_h]],Table2[[#This Row],[M5B]]))</f>
        <v>1</v>
      </c>
      <c r="H1495" s="13" t="str">
        <f>IF(Table2[[#This Row],[M1A]]="","",Table2[[#This Row],[M1A]]-Table2[[#This Row],[AWAL]])</f>
        <v/>
      </c>
      <c r="J1495" s="13" t="str">
        <f>IF(Table2[[#This Row],[M2A]]="","",SUM(Table2[[#This Row],[M2A]]-Table2[[#This Row],[M2B_h]]))</f>
        <v/>
      </c>
      <c r="L1495" s="13" t="str">
        <f>IF(Table2[[#This Row],[M3A]]="","",SUM(Table2[[#This Row],[M3A]]-Table2[[#This Row],[M3B_h]]))</f>
        <v/>
      </c>
      <c r="N1495" s="13" t="str">
        <f>IF(Table2[[#This Row],[M4A]]="","",SUM(Table2[[#This Row],[M4A]]-Table2[[#This Row],[M4B_h]]))</f>
        <v/>
      </c>
      <c r="O1495" s="15"/>
      <c r="P1495" s="15" t="str">
        <f>IF(Table2[[#This Row],[M5A]]="","",SUM(Table2[[#This Row],[M5A]]-Table2[[#This Row],[M5B_h]]))</f>
        <v/>
      </c>
      <c r="Q1495" s="15">
        <f>SUM(Table2[[#This Row],[AWAL]],Table2[[#This Row],[M1B]])</f>
        <v>1</v>
      </c>
      <c r="R1495" s="15">
        <f>SUM(Table2[[#This Row],[M2B]],Table2[[#This Row],[M2B_h]])</f>
        <v>1</v>
      </c>
      <c r="S1495" s="15">
        <f>SUM(Table2[[#This Row],[M3B]],Table2[[#This Row],[M3B_h]])</f>
        <v>1</v>
      </c>
      <c r="T1495" s="15">
        <f>SUM(Table2[[#This Row],[M4B]],Table2[[#This Row],[M4B_h]])</f>
        <v>1</v>
      </c>
    </row>
    <row r="1496" spans="1:20">
      <c r="A1496" s="12">
        <f>IF(Table2[[#This Row],[TT]]&lt;1,"",COUNT($A$2:$A1495)+1)</f>
        <v>1194</v>
      </c>
      <c r="B1496" s="12" t="str">
        <f>LOWER(SUBSTITUTE(SUBSTITUTE(SUBSTITUTE(SUBSTITUTE(SUBSTITUTE(SUBSTITUTE(SUBSTITUTE(SUBSTITUTE(Table2[[#This Row],[NAMA BARANG]]," ",""),"""",""),"-",""),"/",""),"(",""),")",""),"&amp;",""),",",""))</f>
        <v>lilinangka1tebalm10011002</v>
      </c>
      <c r="C1496" s="18" t="s">
        <v>1380</v>
      </c>
      <c r="D1496" s="19">
        <v>23</v>
      </c>
      <c r="E1496" s="19" t="s">
        <v>103</v>
      </c>
      <c r="F1496" s="80">
        <f>IF(Table2[[#This Row],[M5B]]="",Table2[[#This Row],[M5B_h]],SUM(Table2[[#This Row],[M5B_h]],Table2[[#This Row],[M5B]]))</f>
        <v>23</v>
      </c>
      <c r="H1496" s="13" t="str">
        <f>IF(Table2[[#This Row],[M1A]]="","",Table2[[#This Row],[M1A]]-Table2[[#This Row],[AWAL]])</f>
        <v/>
      </c>
      <c r="J1496" s="13" t="str">
        <f>IF(Table2[[#This Row],[M2A]]="","",SUM(Table2[[#This Row],[M2A]]-Table2[[#This Row],[M2B_h]]))</f>
        <v/>
      </c>
      <c r="L1496" s="13" t="str">
        <f>IF(Table2[[#This Row],[M3A]]="","",SUM(Table2[[#This Row],[M3A]]-Table2[[#This Row],[M3B_h]]))</f>
        <v/>
      </c>
      <c r="N1496" s="13" t="str">
        <f>IF(Table2[[#This Row],[M4A]]="","",SUM(Table2[[#This Row],[M4A]]-Table2[[#This Row],[M4B_h]]))</f>
        <v/>
      </c>
      <c r="O1496" s="15"/>
      <c r="P1496" s="15" t="str">
        <f>IF(Table2[[#This Row],[M5A]]="","",SUM(Table2[[#This Row],[M5A]]-Table2[[#This Row],[M5B_h]]))</f>
        <v/>
      </c>
      <c r="Q1496" s="15">
        <f>SUM(Table2[[#This Row],[AWAL]],Table2[[#This Row],[M1B]])</f>
        <v>23</v>
      </c>
      <c r="R1496" s="15">
        <f>SUM(Table2[[#This Row],[M2B]],Table2[[#This Row],[M2B_h]])</f>
        <v>23</v>
      </c>
      <c r="S1496" s="15">
        <f>SUM(Table2[[#This Row],[M3B]],Table2[[#This Row],[M3B_h]])</f>
        <v>23</v>
      </c>
      <c r="T1496" s="15">
        <f>SUM(Table2[[#This Row],[M4B]],Table2[[#This Row],[M4B_h]])</f>
        <v>23</v>
      </c>
    </row>
    <row r="1497" spans="1:20">
      <c r="A1497" s="12">
        <f>IF(Table2[[#This Row],[TT]]&lt;1,"",COUNT($A$2:$A1496)+1)</f>
        <v>1195</v>
      </c>
      <c r="B1497" s="12" t="str">
        <f>LOWER(SUBSTITUTE(SUBSTITUTE(SUBSTITUTE(SUBSTITUTE(SUBSTITUTE(SUBSTITUTE(SUBSTITUTE(SUBSTITUTE(Table2[[#This Row],[NAMA BARANG]]," ",""),"""",""),"-",""),"/",""),"(",""),")",""),"&amp;",""),",",""))</f>
        <v>lilinangkatebalm10011002</v>
      </c>
      <c r="C1497" s="18" t="s">
        <v>1381</v>
      </c>
      <c r="D1497" s="19">
        <v>1</v>
      </c>
      <c r="E1497" s="19">
        <v>240</v>
      </c>
      <c r="F1497" s="80">
        <f>IF(Table2[[#This Row],[M5B]]="",Table2[[#This Row],[M5B_h]],SUM(Table2[[#This Row],[M5B_h]],Table2[[#This Row],[M5B]]))</f>
        <v>1</v>
      </c>
      <c r="H1497" s="13" t="str">
        <f>IF(Table2[[#This Row],[M1A]]="","",Table2[[#This Row],[M1A]]-Table2[[#This Row],[AWAL]])</f>
        <v/>
      </c>
      <c r="J1497" s="13" t="str">
        <f>IF(Table2[[#This Row],[M2A]]="","",SUM(Table2[[#This Row],[M2A]]-Table2[[#This Row],[M2B_h]]))</f>
        <v/>
      </c>
      <c r="L1497" s="13" t="str">
        <f>IF(Table2[[#This Row],[M3A]]="","",SUM(Table2[[#This Row],[M3A]]-Table2[[#This Row],[M3B_h]]))</f>
        <v/>
      </c>
      <c r="N1497" s="13" t="str">
        <f>IF(Table2[[#This Row],[M4A]]="","",SUM(Table2[[#This Row],[M4A]]-Table2[[#This Row],[M4B_h]]))</f>
        <v/>
      </c>
      <c r="O1497" s="15"/>
      <c r="P1497" s="15" t="str">
        <f>IF(Table2[[#This Row],[M5A]]="","",SUM(Table2[[#This Row],[M5A]]-Table2[[#This Row],[M5B_h]]))</f>
        <v/>
      </c>
      <c r="Q1497" s="15">
        <f>SUM(Table2[[#This Row],[AWAL]],Table2[[#This Row],[M1B]])</f>
        <v>1</v>
      </c>
      <c r="R1497" s="15">
        <f>SUM(Table2[[#This Row],[M2B]],Table2[[#This Row],[M2B_h]])</f>
        <v>1</v>
      </c>
      <c r="S1497" s="15">
        <f>SUM(Table2[[#This Row],[M3B]],Table2[[#This Row],[M3B_h]])</f>
        <v>1</v>
      </c>
      <c r="T1497" s="15">
        <f>SUM(Table2[[#This Row],[M4B]],Table2[[#This Row],[M4B_h]])</f>
        <v>1</v>
      </c>
    </row>
    <row r="1498" spans="1:20">
      <c r="A1498" s="12">
        <f>IF(Table2[[#This Row],[TT]]&lt;1,"",COUNT($A$2:$A1497)+1)</f>
        <v>1196</v>
      </c>
      <c r="B1498" s="12" t="str">
        <f>LOWER(SUBSTITUTE(SUBSTITUTE(SUBSTITUTE(SUBSTITUTE(SUBSTITUTE(SUBSTITUTE(SUBSTITUTE(SUBSTITUTE(Table2[[#This Row],[NAMA BARANG]]," ",""),"""",""),"-",""),"/",""),"(",""),")",""),"&amp;",""),",",""))</f>
        <v>lilinangkaultahtarunano41no51</v>
      </c>
      <c r="C1498" s="18" t="s">
        <v>1382</v>
      </c>
      <c r="D1498" s="19">
        <v>2</v>
      </c>
      <c r="E1498" s="19" t="s">
        <v>117</v>
      </c>
      <c r="F1498" s="80">
        <f>IF(Table2[[#This Row],[M5B]]="",Table2[[#This Row],[M5B_h]],SUM(Table2[[#This Row],[M5B_h]],Table2[[#This Row],[M5B]]))</f>
        <v>2</v>
      </c>
      <c r="H1498" s="13" t="str">
        <f>IF(Table2[[#This Row],[M1A]]="","",Table2[[#This Row],[M1A]]-Table2[[#This Row],[AWAL]])</f>
        <v/>
      </c>
      <c r="J1498" s="13" t="str">
        <f>IF(Table2[[#This Row],[M2A]]="","",SUM(Table2[[#This Row],[M2A]]-Table2[[#This Row],[M2B_h]]))</f>
        <v/>
      </c>
      <c r="L1498" s="13" t="str">
        <f>IF(Table2[[#This Row],[M3A]]="","",SUM(Table2[[#This Row],[M3A]]-Table2[[#This Row],[M3B_h]]))</f>
        <v/>
      </c>
      <c r="N1498" s="13" t="str">
        <f>IF(Table2[[#This Row],[M4A]]="","",SUM(Table2[[#This Row],[M4A]]-Table2[[#This Row],[M4B_h]]))</f>
        <v/>
      </c>
      <c r="O1498" s="15"/>
      <c r="P1498" s="15" t="str">
        <f>IF(Table2[[#This Row],[M5A]]="","",SUM(Table2[[#This Row],[M5A]]-Table2[[#This Row],[M5B_h]]))</f>
        <v/>
      </c>
      <c r="Q1498" s="15">
        <f>SUM(Table2[[#This Row],[AWAL]],Table2[[#This Row],[M1B]])</f>
        <v>2</v>
      </c>
      <c r="R1498" s="15">
        <f>SUM(Table2[[#This Row],[M2B]],Table2[[#This Row],[M2B_h]])</f>
        <v>2</v>
      </c>
      <c r="S1498" s="15">
        <f>SUM(Table2[[#This Row],[M3B]],Table2[[#This Row],[M3B_h]])</f>
        <v>2</v>
      </c>
      <c r="T1498" s="15">
        <f>SUM(Table2[[#This Row],[M4B]],Table2[[#This Row],[M4B_h]])</f>
        <v>2</v>
      </c>
    </row>
    <row r="1499" spans="1:20">
      <c r="A1499" s="12">
        <f>IF(Table2[[#This Row],[TT]]&lt;1,"",COUNT($A$2:$A1498)+1)</f>
        <v>1197</v>
      </c>
      <c r="B1499" s="12" t="str">
        <f>LOWER(SUBSTITUTE(SUBSTITUTE(SUBSTITUTE(SUBSTITUTE(SUBSTITUTE(SUBSTITUTE(SUBSTITUTE(SUBSTITUTE(Table2[[#This Row],[NAMA BARANG]]," ",""),"""",""),"-",""),"/",""),"(",""),")",""),"&amp;",""),",",""))</f>
        <v>lilincandyty020</v>
      </c>
      <c r="C1499" s="18" t="s">
        <v>1383</v>
      </c>
      <c r="D1499" s="19">
        <v>1</v>
      </c>
      <c r="E1499" s="19" t="s">
        <v>140</v>
      </c>
      <c r="F1499" s="80">
        <f>IF(Table2[[#This Row],[M5B]]="",Table2[[#This Row],[M5B_h]],SUM(Table2[[#This Row],[M5B_h]],Table2[[#This Row],[M5B]]))</f>
        <v>1</v>
      </c>
      <c r="H1499" s="13" t="str">
        <f>IF(Table2[[#This Row],[M1A]]="","",Table2[[#This Row],[M1A]]-Table2[[#This Row],[AWAL]])</f>
        <v/>
      </c>
      <c r="J1499" s="13" t="str">
        <f>IF(Table2[[#This Row],[M2A]]="","",SUM(Table2[[#This Row],[M2A]]-Table2[[#This Row],[M2B_h]]))</f>
        <v/>
      </c>
      <c r="L1499" s="13" t="str">
        <f>IF(Table2[[#This Row],[M3A]]="","",SUM(Table2[[#This Row],[M3A]]-Table2[[#This Row],[M3B_h]]))</f>
        <v/>
      </c>
      <c r="N1499" s="13" t="str">
        <f>IF(Table2[[#This Row],[M4A]]="","",SUM(Table2[[#This Row],[M4A]]-Table2[[#This Row],[M4B_h]]))</f>
        <v/>
      </c>
      <c r="O1499" s="15"/>
      <c r="P1499" s="15" t="str">
        <f>IF(Table2[[#This Row],[M5A]]="","",SUM(Table2[[#This Row],[M5A]]-Table2[[#This Row],[M5B_h]]))</f>
        <v/>
      </c>
      <c r="Q1499" s="15">
        <f>SUM(Table2[[#This Row],[AWAL]],Table2[[#This Row],[M1B]])</f>
        <v>1</v>
      </c>
      <c r="R1499" s="15">
        <f>SUM(Table2[[#This Row],[M2B]],Table2[[#This Row],[M2B_h]])</f>
        <v>1</v>
      </c>
      <c r="S1499" s="15">
        <f>SUM(Table2[[#This Row],[M3B]],Table2[[#This Row],[M3B_h]])</f>
        <v>1</v>
      </c>
      <c r="T1499" s="15">
        <f>SUM(Table2[[#This Row],[M4B]],Table2[[#This Row],[M4B_h]])</f>
        <v>1</v>
      </c>
    </row>
    <row r="1500" spans="1:20">
      <c r="A1500" s="12">
        <f>IF(Table2[[#This Row],[TT]]&lt;1,"",COUNT($A$2:$A1499)+1)</f>
        <v>1198</v>
      </c>
      <c r="B1500" s="12" t="str">
        <f>LOWER(SUBSTITUTE(SUBSTITUTE(SUBSTITUTE(SUBSTITUTE(SUBSTITUTE(SUBSTITUTE(SUBSTITUTE(SUBSTITUTE(Table2[[#This Row],[NAMA BARANG]]," ",""),"""",""),"-",""),"/",""),"(",""),")",""),"&amp;",""),",",""))</f>
        <v>lilinmagicisi10hc7710m</v>
      </c>
      <c r="C1500" s="18" t="s">
        <v>1384</v>
      </c>
      <c r="D1500" s="19">
        <v>1</v>
      </c>
      <c r="E1500" s="19">
        <v>288</v>
      </c>
      <c r="F1500" s="80">
        <f>IF(Table2[[#This Row],[M5B]]="",Table2[[#This Row],[M5B_h]],SUM(Table2[[#This Row],[M5B_h]],Table2[[#This Row],[M5B]]))</f>
        <v>1</v>
      </c>
      <c r="H1500" s="13" t="str">
        <f>IF(Table2[[#This Row],[M1A]]="","",Table2[[#This Row],[M1A]]-Table2[[#This Row],[AWAL]])</f>
        <v/>
      </c>
      <c r="J1500" s="13" t="str">
        <f>IF(Table2[[#This Row],[M2A]]="","",SUM(Table2[[#This Row],[M2A]]-Table2[[#This Row],[M2B_h]]))</f>
        <v/>
      </c>
      <c r="L1500" s="13" t="str">
        <f>IF(Table2[[#This Row],[M3A]]="","",SUM(Table2[[#This Row],[M3A]]-Table2[[#This Row],[M3B_h]]))</f>
        <v/>
      </c>
      <c r="N1500" s="13" t="str">
        <f>IF(Table2[[#This Row],[M4A]]="","",SUM(Table2[[#This Row],[M4A]]-Table2[[#This Row],[M4B_h]]))</f>
        <v/>
      </c>
      <c r="O1500" s="15"/>
      <c r="P1500" s="15" t="str">
        <f>IF(Table2[[#This Row],[M5A]]="","",SUM(Table2[[#This Row],[M5A]]-Table2[[#This Row],[M5B_h]]))</f>
        <v/>
      </c>
      <c r="Q1500" s="15">
        <f>SUM(Table2[[#This Row],[AWAL]],Table2[[#This Row],[M1B]])</f>
        <v>1</v>
      </c>
      <c r="R1500" s="15">
        <f>SUM(Table2[[#This Row],[M2B]],Table2[[#This Row],[M2B_h]])</f>
        <v>1</v>
      </c>
      <c r="S1500" s="15">
        <f>SUM(Table2[[#This Row],[M3B]],Table2[[#This Row],[M3B_h]])</f>
        <v>1</v>
      </c>
      <c r="T1500" s="15">
        <f>SUM(Table2[[#This Row],[M4B]],Table2[[#This Row],[M4B_h]])</f>
        <v>1</v>
      </c>
    </row>
    <row r="1501" spans="1:20">
      <c r="A1501" s="12">
        <f>IF(Table2[[#This Row],[TT]]&lt;1,"",COUNT($A$2:$A1500)+1)</f>
        <v>1199</v>
      </c>
      <c r="B1501" s="12" t="str">
        <f>LOWER(SUBSTITUTE(SUBSTITUTE(SUBSTITUTE(SUBSTITUTE(SUBSTITUTE(SUBSTITUTE(SUBSTITUTE(SUBSTITUTE(Table2[[#This Row],[NAMA BARANG]]," ",""),"""",""),"-",""),"/",""),"(",""),")",""),"&amp;",""),",",""))</f>
        <v>lilinty018magic</v>
      </c>
      <c r="C1501" s="18" t="s">
        <v>1385</v>
      </c>
      <c r="D1501" s="19">
        <v>25</v>
      </c>
      <c r="E1501" s="19" t="s">
        <v>140</v>
      </c>
      <c r="F1501" s="80">
        <f>IF(Table2[[#This Row],[M5B]]="",Table2[[#This Row],[M5B_h]],SUM(Table2[[#This Row],[M5B_h]],Table2[[#This Row],[M5B]]))</f>
        <v>25</v>
      </c>
      <c r="H1501" s="13" t="str">
        <f>IF(Table2[[#This Row],[M1A]]="","",Table2[[#This Row],[M1A]]-Table2[[#This Row],[AWAL]])</f>
        <v/>
      </c>
      <c r="J1501" s="13" t="str">
        <f>IF(Table2[[#This Row],[M2A]]="","",SUM(Table2[[#This Row],[M2A]]-Table2[[#This Row],[M2B_h]]))</f>
        <v/>
      </c>
      <c r="L1501" s="13" t="str">
        <f>IF(Table2[[#This Row],[M3A]]="","",SUM(Table2[[#This Row],[M3A]]-Table2[[#This Row],[M3B_h]]))</f>
        <v/>
      </c>
      <c r="N1501" s="13" t="str">
        <f>IF(Table2[[#This Row],[M4A]]="","",SUM(Table2[[#This Row],[M4A]]-Table2[[#This Row],[M4B_h]]))</f>
        <v/>
      </c>
      <c r="O1501" s="15"/>
      <c r="P1501" s="15" t="str">
        <f>IF(Table2[[#This Row],[M5A]]="","",SUM(Table2[[#This Row],[M5A]]-Table2[[#This Row],[M5B_h]]))</f>
        <v/>
      </c>
      <c r="Q1501" s="15">
        <f>SUM(Table2[[#This Row],[AWAL]],Table2[[#This Row],[M1B]])</f>
        <v>25</v>
      </c>
      <c r="R1501" s="15">
        <f>SUM(Table2[[#This Row],[M2B]],Table2[[#This Row],[M2B_h]])</f>
        <v>25</v>
      </c>
      <c r="S1501" s="15">
        <f>SUM(Table2[[#This Row],[M3B]],Table2[[#This Row],[M3B_h]])</f>
        <v>25</v>
      </c>
      <c r="T1501" s="15">
        <f>SUM(Table2[[#This Row],[M4B]],Table2[[#This Row],[M4B_h]])</f>
        <v>25</v>
      </c>
    </row>
    <row r="1502" spans="1:20">
      <c r="A1502" s="12">
        <f>IF(Table2[[#This Row],[TT]]&lt;1,"",COUNT($A$2:$A1501)+1)</f>
        <v>1200</v>
      </c>
      <c r="B1502" s="12" t="str">
        <f>LOWER(SUBSTITUTE(SUBSTITUTE(SUBSTITUTE(SUBSTITUTE(SUBSTITUTE(SUBSTITUTE(SUBSTITUTE(SUBSTITUTE(Table2[[#This Row],[NAMA BARANG]]," ",""),"""",""),"-",""),"/",""),"(",""),")",""),"&amp;",""),",",""))</f>
        <v>lilinty331</v>
      </c>
      <c r="C1502" s="18" t="s">
        <v>1386</v>
      </c>
      <c r="D1502" s="19">
        <v>3</v>
      </c>
      <c r="E1502" s="19" t="s">
        <v>140</v>
      </c>
      <c r="F1502" s="80">
        <f>IF(Table2[[#This Row],[M5B]]="",Table2[[#This Row],[M5B_h]],SUM(Table2[[#This Row],[M5B_h]],Table2[[#This Row],[M5B]]))</f>
        <v>3</v>
      </c>
      <c r="H1502" s="13" t="str">
        <f>IF(Table2[[#This Row],[M1A]]="","",Table2[[#This Row],[M1A]]-Table2[[#This Row],[AWAL]])</f>
        <v/>
      </c>
      <c r="J1502" s="13" t="str">
        <f>IF(Table2[[#This Row],[M2A]]="","",SUM(Table2[[#This Row],[M2A]]-Table2[[#This Row],[M2B_h]]))</f>
        <v/>
      </c>
      <c r="L1502" s="13" t="str">
        <f>IF(Table2[[#This Row],[M3A]]="","",SUM(Table2[[#This Row],[M3A]]-Table2[[#This Row],[M3B_h]]))</f>
        <v/>
      </c>
      <c r="N1502" s="13" t="str">
        <f>IF(Table2[[#This Row],[M4A]]="","",SUM(Table2[[#This Row],[M4A]]-Table2[[#This Row],[M4B_h]]))</f>
        <v/>
      </c>
      <c r="O1502" s="15"/>
      <c r="P1502" s="15" t="str">
        <f>IF(Table2[[#This Row],[M5A]]="","",SUM(Table2[[#This Row],[M5A]]-Table2[[#This Row],[M5B_h]]))</f>
        <v/>
      </c>
      <c r="Q1502" s="15">
        <f>SUM(Table2[[#This Row],[AWAL]],Table2[[#This Row],[M1B]])</f>
        <v>3</v>
      </c>
      <c r="R1502" s="15">
        <f>SUM(Table2[[#This Row],[M2B]],Table2[[#This Row],[M2B_h]])</f>
        <v>3</v>
      </c>
      <c r="S1502" s="15">
        <f>SUM(Table2[[#This Row],[M3B]],Table2[[#This Row],[M3B_h]])</f>
        <v>3</v>
      </c>
      <c r="T1502" s="15">
        <f>SUM(Table2[[#This Row],[M4B]],Table2[[#This Row],[M4B_h]])</f>
        <v>3</v>
      </c>
    </row>
    <row r="1503" spans="1:20">
      <c r="A1503" s="12" t="str">
        <f>IF(Table2[[#This Row],[TT]]&lt;1,"",COUNT($A$2:$A1502)+1)</f>
        <v/>
      </c>
      <c r="B1503" s="12" t="str">
        <f>LOWER(SUBSTITUTE(SUBSTITUTE(SUBSTITUTE(SUBSTITUTE(SUBSTITUTE(SUBSTITUTE(SUBSTITUTE(SUBSTITUTE(Table2[[#This Row],[NAMA BARANG]]," ",""),"""",""),"-",""),"/",""),"(",""),")",""),"&amp;",""),",",""))</f>
        <v>looseleafb550rainbowgaris</v>
      </c>
      <c r="C1503" s="18" t="s">
        <v>2450</v>
      </c>
      <c r="D1503" s="19"/>
      <c r="E1503" s="19">
        <v>200</v>
      </c>
      <c r="F1503" s="80">
        <f>IF(Table2[[#This Row],[M5B]]="",Table2[[#This Row],[M5B_h]],SUM(Table2[[#This Row],[M5B_h]],Table2[[#This Row],[M5B]]))</f>
        <v>0</v>
      </c>
      <c r="H1503" s="13" t="str">
        <f>IF(Table2[[#This Row],[M1A]]="","",Table2[[#This Row],[M1A]]-Table2[[#This Row],[AWAL]])</f>
        <v/>
      </c>
      <c r="J1503" s="13" t="str">
        <f>IF(Table2[[#This Row],[M2A]]="","",SUM(Table2[[#This Row],[M2A]]-Table2[[#This Row],[M2B_h]]))</f>
        <v/>
      </c>
      <c r="L1503" s="13" t="str">
        <f>IF(Table2[[#This Row],[M3A]]="","",SUM(Table2[[#This Row],[M3A]]-Table2[[#This Row],[M3B_h]]))</f>
        <v/>
      </c>
      <c r="N1503" s="13" t="str">
        <f>IF(Table2[[#This Row],[M4A]]="","",SUM(Table2[[#This Row],[M4A]]-Table2[[#This Row],[M4B_h]]))</f>
        <v/>
      </c>
      <c r="O1503" s="15"/>
      <c r="P1503" s="15" t="str">
        <f>IF(Table2[[#This Row],[M5A]]="","",SUM(Table2[[#This Row],[M5A]]-Table2[[#This Row],[M5B_h]]))</f>
        <v/>
      </c>
      <c r="Q1503" s="15">
        <f>SUM(Table2[[#This Row],[AWAL]],Table2[[#This Row],[M1B]])</f>
        <v>0</v>
      </c>
      <c r="R1503" s="15">
        <f>SUM(Table2[[#This Row],[M2B]],Table2[[#This Row],[M2B_h]])</f>
        <v>0</v>
      </c>
      <c r="S1503" s="15">
        <f>SUM(Table2[[#This Row],[M3B]],Table2[[#This Row],[M3B_h]])</f>
        <v>0</v>
      </c>
      <c r="T1503" s="15">
        <f>SUM(Table2[[#This Row],[M4B]],Table2[[#This Row],[M4B_h]])</f>
        <v>0</v>
      </c>
    </row>
    <row r="1504" spans="1:20">
      <c r="A1504" s="39">
        <f>IF(Table2[[#This Row],[TT]]&lt;1,"",COUNT($A$2:$A1503)+1)</f>
        <v>1201</v>
      </c>
      <c r="B1504" s="39" t="str">
        <f>LOWER(SUBSTITUTE(SUBSTITUTE(SUBSTITUTE(SUBSTITUTE(SUBSTITUTE(SUBSTITUTE(SUBSTITUTE(SUBSTITUTE(Table2[[#This Row],[NAMA BARANG]]," ",""),"""",""),"-",""),"/",""),"(",""),")",""),"&amp;",""),",",""))</f>
        <v>magicboard105</v>
      </c>
      <c r="C1504" s="40" t="s">
        <v>2970</v>
      </c>
      <c r="D1504" s="41">
        <v>13</v>
      </c>
      <c r="E1504" s="61" t="s">
        <v>2524</v>
      </c>
      <c r="F1504" s="81">
        <f>IF(Table2[[#This Row],[M5B]]="",Table2[[#This Row],[M5B_h]],SUM(Table2[[#This Row],[M5B_h]],Table2[[#This Row],[M5B]]))</f>
        <v>13</v>
      </c>
      <c r="G1504" s="42"/>
      <c r="H1504" s="62" t="str">
        <f>IF(Table2[[#This Row],[M1A]]="","",Table2[[#This Row],[M1A]]-Table2[[#This Row],[AWAL]])</f>
        <v/>
      </c>
      <c r="I1504" s="42"/>
      <c r="J1504" s="62" t="str">
        <f>IF(Table2[[#This Row],[M2A]]="","",SUM(Table2[[#This Row],[M2A]]-Table2[[#This Row],[M2B_h]]))</f>
        <v/>
      </c>
      <c r="K1504" s="42"/>
      <c r="L1504" s="62" t="str">
        <f>IF(Table2[[#This Row],[M3A]]="","",SUM(Table2[[#This Row],[M3A]]-Table2[[#This Row],[M3B_h]]))</f>
        <v/>
      </c>
      <c r="M1504" s="42"/>
      <c r="N1504" s="62" t="str">
        <f>IF(Table2[[#This Row],[M4A]]="","",SUM(Table2[[#This Row],[M4A]]-Table2[[#This Row],[M4B_h]]))</f>
        <v/>
      </c>
      <c r="O1504" s="15"/>
      <c r="P1504" s="15" t="str">
        <f>IF(Table2[[#This Row],[M5A]]="","",SUM(Table2[[#This Row],[M5A]]-Table2[[#This Row],[M5B_h]]))</f>
        <v/>
      </c>
      <c r="Q1504" s="15">
        <f>SUM(Table2[[#This Row],[AWAL]],Table2[[#This Row],[M1B]])</f>
        <v>13</v>
      </c>
      <c r="R1504" s="15">
        <f>SUM(Table2[[#This Row],[M2B]],Table2[[#This Row],[M2B_h]])</f>
        <v>13</v>
      </c>
      <c r="S1504" s="15">
        <f>SUM(Table2[[#This Row],[M3B]],Table2[[#This Row],[M3B_h]])</f>
        <v>13</v>
      </c>
      <c r="T1504" s="15">
        <f>SUM(Table2[[#This Row],[M4B]],Table2[[#This Row],[M4B_h]])</f>
        <v>13</v>
      </c>
    </row>
    <row r="1505" spans="1:20">
      <c r="A1505" s="12" t="str">
        <f>IF(Table2[[#This Row],[TT]]&lt;1,"",COUNT($A$2:$A1504)+1)</f>
        <v/>
      </c>
      <c r="B1505" s="12" t="str">
        <f>LOWER(SUBSTITUTE(SUBSTITUTE(SUBSTITUTE(SUBSTITUTE(SUBSTITUTE(SUBSTITUTE(SUBSTITUTE(SUBSTITUTE(Table2[[#This Row],[NAMA BARANG]]," ",""),"""",""),"-",""),"/",""),"(",""),")",""),"&amp;",""),",",""))</f>
        <v>magicboard105house</v>
      </c>
      <c r="C1505" s="18" t="s">
        <v>1387</v>
      </c>
      <c r="D1505" s="19"/>
      <c r="E1505" s="19" t="s">
        <v>39</v>
      </c>
      <c r="F1505" s="80">
        <f>IF(Table2[[#This Row],[M5B]]="",Table2[[#This Row],[M5B_h]],SUM(Table2[[#This Row],[M5B_h]],Table2[[#This Row],[M5B]]))</f>
        <v>0</v>
      </c>
      <c r="H1505" s="13" t="str">
        <f>IF(Table2[[#This Row],[M1A]]="","",Table2[[#This Row],[M1A]]-Table2[[#This Row],[AWAL]])</f>
        <v/>
      </c>
      <c r="J1505" s="13" t="str">
        <f>IF(Table2[[#This Row],[M2A]]="","",SUM(Table2[[#This Row],[M2A]]-Table2[[#This Row],[M2B_h]]))</f>
        <v/>
      </c>
      <c r="L1505" s="13" t="str">
        <f>IF(Table2[[#This Row],[M3A]]="","",SUM(Table2[[#This Row],[M3A]]-Table2[[#This Row],[M3B_h]]))</f>
        <v/>
      </c>
      <c r="N1505" s="13" t="str">
        <f>IF(Table2[[#This Row],[M4A]]="","",SUM(Table2[[#This Row],[M4A]]-Table2[[#This Row],[M4B_h]]))</f>
        <v/>
      </c>
      <c r="O1505" s="15"/>
      <c r="P1505" s="15" t="str">
        <f>IF(Table2[[#This Row],[M5A]]="","",SUM(Table2[[#This Row],[M5A]]-Table2[[#This Row],[M5B_h]]))</f>
        <v/>
      </c>
      <c r="Q1505" s="15">
        <f>SUM(Table2[[#This Row],[AWAL]],Table2[[#This Row],[M1B]])</f>
        <v>0</v>
      </c>
      <c r="R1505" s="15">
        <f>SUM(Table2[[#This Row],[M2B]],Table2[[#This Row],[M2B_h]])</f>
        <v>0</v>
      </c>
      <c r="S1505" s="15">
        <f>SUM(Table2[[#This Row],[M3B]],Table2[[#This Row],[M3B_h]])</f>
        <v>0</v>
      </c>
      <c r="T1505" s="15">
        <f>SUM(Table2[[#This Row],[M4B]],Table2[[#This Row],[M4B_h]])</f>
        <v>0</v>
      </c>
    </row>
    <row r="1506" spans="1:20">
      <c r="A1506" s="39">
        <f>IF(Table2[[#This Row],[TT]]&lt;1,"",COUNT($A$2:$A1505)+1)</f>
        <v>1202</v>
      </c>
      <c r="B1506" s="39" t="str">
        <f>LOWER(SUBSTITUTE(SUBSTITUTE(SUBSTITUTE(SUBSTITUTE(SUBSTITUTE(SUBSTITUTE(SUBSTITUTE(SUBSTITUTE(Table2[[#This Row],[NAMA BARANG]]," ",""),"""",""),"-",""),"/",""),"(",""),")",""),"&amp;",""),",",""))</f>
        <v>magicboard106</v>
      </c>
      <c r="C1506" s="40" t="s">
        <v>2971</v>
      </c>
      <c r="D1506" s="41">
        <v>7</v>
      </c>
      <c r="E1506" s="61" t="s">
        <v>2524</v>
      </c>
      <c r="F1506" s="81">
        <f>IF(Table2[[#This Row],[M5B]]="",Table2[[#This Row],[M5B_h]],SUM(Table2[[#This Row],[M5B_h]],Table2[[#This Row],[M5B]]))</f>
        <v>7</v>
      </c>
      <c r="G1506" s="42"/>
      <c r="H1506" s="62" t="str">
        <f>IF(Table2[[#This Row],[M1A]]="","",Table2[[#This Row],[M1A]]-Table2[[#This Row],[AWAL]])</f>
        <v/>
      </c>
      <c r="I1506" s="42"/>
      <c r="J1506" s="62" t="str">
        <f>IF(Table2[[#This Row],[M2A]]="","",SUM(Table2[[#This Row],[M2A]]-Table2[[#This Row],[M2B_h]]))</f>
        <v/>
      </c>
      <c r="K1506" s="42"/>
      <c r="L1506" s="62" t="str">
        <f>IF(Table2[[#This Row],[M3A]]="","",SUM(Table2[[#This Row],[M3A]]-Table2[[#This Row],[M3B_h]]))</f>
        <v/>
      </c>
      <c r="M1506" s="42"/>
      <c r="N1506" s="62" t="str">
        <f>IF(Table2[[#This Row],[M4A]]="","",SUM(Table2[[#This Row],[M4A]]-Table2[[#This Row],[M4B_h]]))</f>
        <v/>
      </c>
      <c r="O1506" s="15"/>
      <c r="P1506" s="15" t="str">
        <f>IF(Table2[[#This Row],[M5A]]="","",SUM(Table2[[#This Row],[M5A]]-Table2[[#This Row],[M5B_h]]))</f>
        <v/>
      </c>
      <c r="Q1506" s="15">
        <f>SUM(Table2[[#This Row],[AWAL]],Table2[[#This Row],[M1B]])</f>
        <v>7</v>
      </c>
      <c r="R1506" s="15">
        <f>SUM(Table2[[#This Row],[M2B]],Table2[[#This Row],[M2B_h]])</f>
        <v>7</v>
      </c>
      <c r="S1506" s="15">
        <f>SUM(Table2[[#This Row],[M3B]],Table2[[#This Row],[M3B_h]])</f>
        <v>7</v>
      </c>
      <c r="T1506" s="15">
        <f>SUM(Table2[[#This Row],[M4B]],Table2[[#This Row],[M4B_h]])</f>
        <v>7</v>
      </c>
    </row>
    <row r="1507" spans="1:20">
      <c r="A1507" s="12" t="str">
        <f>IF(Table2[[#This Row],[TT]]&lt;1,"",COUNT($A$2:$A1506)+1)</f>
        <v/>
      </c>
      <c r="B1507" s="12" t="str">
        <f>LOWER(SUBSTITUTE(SUBSTITUTE(SUBSTITUTE(SUBSTITUTE(SUBSTITUTE(SUBSTITUTE(SUBSTITUTE(SUBSTITUTE(Table2[[#This Row],[NAMA BARANG]]," ",""),"""",""),"-",""),"/",""),"(",""),")",""),"&amp;",""),",",""))</f>
        <v>magicboard106dolphin</v>
      </c>
      <c r="C1507" s="18" t="s">
        <v>1388</v>
      </c>
      <c r="D1507" s="19"/>
      <c r="E1507" s="19">
        <v>96</v>
      </c>
      <c r="F1507" s="80">
        <f>IF(Table2[[#This Row],[M5B]]="",Table2[[#This Row],[M5B_h]],SUM(Table2[[#This Row],[M5B_h]],Table2[[#This Row],[M5B]]))</f>
        <v>0</v>
      </c>
      <c r="H1507" s="13" t="str">
        <f>IF(Table2[[#This Row],[M1A]]="","",Table2[[#This Row],[M1A]]-Table2[[#This Row],[AWAL]])</f>
        <v/>
      </c>
      <c r="J1507" s="13" t="str">
        <f>IF(Table2[[#This Row],[M2A]]="","",SUM(Table2[[#This Row],[M2A]]-Table2[[#This Row],[M2B_h]]))</f>
        <v/>
      </c>
      <c r="L1507" s="13" t="str">
        <f>IF(Table2[[#This Row],[M3A]]="","",SUM(Table2[[#This Row],[M3A]]-Table2[[#This Row],[M3B_h]]))</f>
        <v/>
      </c>
      <c r="N1507" s="13" t="str">
        <f>IF(Table2[[#This Row],[M4A]]="","",SUM(Table2[[#This Row],[M4A]]-Table2[[#This Row],[M4B_h]]))</f>
        <v/>
      </c>
      <c r="O1507" s="15"/>
      <c r="P1507" s="15" t="str">
        <f>IF(Table2[[#This Row],[M5A]]="","",SUM(Table2[[#This Row],[M5A]]-Table2[[#This Row],[M5B_h]]))</f>
        <v/>
      </c>
      <c r="Q1507" s="15">
        <f>SUM(Table2[[#This Row],[AWAL]],Table2[[#This Row],[M1B]])</f>
        <v>0</v>
      </c>
      <c r="R1507" s="15">
        <f>SUM(Table2[[#This Row],[M2B]],Table2[[#This Row],[M2B_h]])</f>
        <v>0</v>
      </c>
      <c r="S1507" s="15">
        <f>SUM(Table2[[#This Row],[M3B]],Table2[[#This Row],[M3B_h]])</f>
        <v>0</v>
      </c>
      <c r="T1507" s="15">
        <f>SUM(Table2[[#This Row],[M4B]],Table2[[#This Row],[M4B_h]])</f>
        <v>0</v>
      </c>
    </row>
    <row r="1508" spans="1:20">
      <c r="A1508" s="12" t="str">
        <f>IF(Table2[[#This Row],[TT]]&lt;1,"",COUNT($A$2:$A1507)+1)</f>
        <v/>
      </c>
      <c r="B1508" s="12" t="str">
        <f>LOWER(SUBSTITUTE(SUBSTITUTE(SUBSTITUTE(SUBSTITUTE(SUBSTITUTE(SUBSTITUTE(SUBSTITUTE(SUBSTITUTE(Table2[[#This Row],[NAMA BARANG]]," ",""),"""",""),"-",""),"/",""),"(",""),")",""),"&amp;",""),",",""))</f>
        <v>magicboard108</v>
      </c>
      <c r="C1508" s="18" t="s">
        <v>1389</v>
      </c>
      <c r="D1508" s="19"/>
      <c r="E1508" s="19" t="s">
        <v>39</v>
      </c>
      <c r="F1508" s="80">
        <f>IF(Table2[[#This Row],[M5B]]="",Table2[[#This Row],[M5B_h]],SUM(Table2[[#This Row],[M5B_h]],Table2[[#This Row],[M5B]]))</f>
        <v>0</v>
      </c>
      <c r="H1508" s="13" t="str">
        <f>IF(Table2[[#This Row],[M1A]]="","",Table2[[#This Row],[M1A]]-Table2[[#This Row],[AWAL]])</f>
        <v/>
      </c>
      <c r="J1508" s="13" t="str">
        <f>IF(Table2[[#This Row],[M2A]]="","",SUM(Table2[[#This Row],[M2A]]-Table2[[#This Row],[M2B_h]]))</f>
        <v/>
      </c>
      <c r="L1508" s="13" t="str">
        <f>IF(Table2[[#This Row],[M3A]]="","",SUM(Table2[[#This Row],[M3A]]-Table2[[#This Row],[M3B_h]]))</f>
        <v/>
      </c>
      <c r="N1508" s="13" t="str">
        <f>IF(Table2[[#This Row],[M4A]]="","",SUM(Table2[[#This Row],[M4A]]-Table2[[#This Row],[M4B_h]]))</f>
        <v/>
      </c>
      <c r="O1508" s="15"/>
      <c r="P1508" s="15" t="str">
        <f>IF(Table2[[#This Row],[M5A]]="","",SUM(Table2[[#This Row],[M5A]]-Table2[[#This Row],[M5B_h]]))</f>
        <v/>
      </c>
      <c r="Q1508" s="15">
        <f>SUM(Table2[[#This Row],[AWAL]],Table2[[#This Row],[M1B]])</f>
        <v>0</v>
      </c>
      <c r="R1508" s="15">
        <f>SUM(Table2[[#This Row],[M2B]],Table2[[#This Row],[M2B_h]])</f>
        <v>0</v>
      </c>
      <c r="S1508" s="15">
        <f>SUM(Table2[[#This Row],[M3B]],Table2[[#This Row],[M3B_h]])</f>
        <v>0</v>
      </c>
      <c r="T1508" s="15">
        <f>SUM(Table2[[#This Row],[M4B]],Table2[[#This Row],[M4B_h]])</f>
        <v>0</v>
      </c>
    </row>
    <row r="1509" spans="1:20">
      <c r="A1509" s="39">
        <f>IF(Table2[[#This Row],[TT]]&lt;1,"",COUNT($A$2:$A1508)+1)</f>
        <v>1203</v>
      </c>
      <c r="B1509" s="39" t="str">
        <f>LOWER(SUBSTITUTE(SUBSTITUTE(SUBSTITUTE(SUBSTITUTE(SUBSTITUTE(SUBSTITUTE(SUBSTITUTE(SUBSTITUTE(Table2[[#This Row],[NAMA BARANG]]," ",""),"""",""),"-",""),"/",""),"(",""),")",""),"&amp;",""),",",""))</f>
        <v>magicboard20196</v>
      </c>
      <c r="C1509" s="40" t="s">
        <v>2972</v>
      </c>
      <c r="D1509" s="41">
        <v>2</v>
      </c>
      <c r="E1509" s="61" t="s">
        <v>2524</v>
      </c>
      <c r="F1509" s="81">
        <f>IF(Table2[[#This Row],[M5B]]="",Table2[[#This Row],[M5B_h]],SUM(Table2[[#This Row],[M5B_h]],Table2[[#This Row],[M5B]]))</f>
        <v>2</v>
      </c>
      <c r="G1509" s="42"/>
      <c r="H1509" s="62" t="str">
        <f>IF(Table2[[#This Row],[M1A]]="","",Table2[[#This Row],[M1A]]-Table2[[#This Row],[AWAL]])</f>
        <v/>
      </c>
      <c r="I1509" s="42"/>
      <c r="J1509" s="62" t="str">
        <f>IF(Table2[[#This Row],[M2A]]="","",SUM(Table2[[#This Row],[M2A]]-Table2[[#This Row],[M2B_h]]))</f>
        <v/>
      </c>
      <c r="K1509" s="42"/>
      <c r="L1509" s="62" t="str">
        <f>IF(Table2[[#This Row],[M3A]]="","",SUM(Table2[[#This Row],[M3A]]-Table2[[#This Row],[M3B_h]]))</f>
        <v/>
      </c>
      <c r="M1509" s="42"/>
      <c r="N1509" s="62" t="str">
        <f>IF(Table2[[#This Row],[M4A]]="","",SUM(Table2[[#This Row],[M4A]]-Table2[[#This Row],[M4B_h]]))</f>
        <v/>
      </c>
      <c r="O1509" s="15"/>
      <c r="P1509" s="15" t="str">
        <f>IF(Table2[[#This Row],[M5A]]="","",SUM(Table2[[#This Row],[M5A]]-Table2[[#This Row],[M5B_h]]))</f>
        <v/>
      </c>
      <c r="Q1509" s="15">
        <f>SUM(Table2[[#This Row],[AWAL]],Table2[[#This Row],[M1B]])</f>
        <v>2</v>
      </c>
      <c r="R1509" s="15">
        <f>SUM(Table2[[#This Row],[M2B]],Table2[[#This Row],[M2B_h]])</f>
        <v>2</v>
      </c>
      <c r="S1509" s="15">
        <f>SUM(Table2[[#This Row],[M3B]],Table2[[#This Row],[M3B_h]])</f>
        <v>2</v>
      </c>
      <c r="T1509" s="15">
        <f>SUM(Table2[[#This Row],[M4B]],Table2[[#This Row],[M4B_h]])</f>
        <v>2</v>
      </c>
    </row>
    <row r="1510" spans="1:20">
      <c r="A1510" s="103">
        <f>IF(Table2[[#This Row],[TT]]&lt;1,"",COUNT($A$2:$A1509)+1)</f>
        <v>1204</v>
      </c>
      <c r="B1510" s="96" t="str">
        <f>LOWER(SUBSTITUTE(SUBSTITUTE(SUBSTITUTE(SUBSTITUTE(SUBSTITUTE(SUBSTITUTE(SUBSTITUTE(SUBSTITUTE(Table2[[#This Row],[NAMA BARANG]]," ",""),"""",""),"-",""),"/",""),"(",""),")",""),"&amp;",""),",",""))</f>
        <v>magicboard9811</v>
      </c>
      <c r="C1510" s="97" t="s">
        <v>4317</v>
      </c>
      <c r="D1510" s="98"/>
      <c r="E1510" s="99" t="s">
        <v>2707</v>
      </c>
      <c r="F1510" s="100">
        <f>IF(Table2[[#This Row],[M5B]]="",Table2[[#This Row],[M5B_h]],SUM(Table2[[#This Row],[M5B_h]],Table2[[#This Row],[M5B]]))</f>
        <v>1</v>
      </c>
      <c r="G1510" s="101"/>
      <c r="H1510" s="102" t="str">
        <f>IF(Table2[[#This Row],[M1A]]="","",Table2[[#This Row],[M1A]]-Table2[[#This Row],[AWAL]])</f>
        <v/>
      </c>
      <c r="I1510" s="101"/>
      <c r="J1510" s="102" t="str">
        <f>IF(Table2[[#This Row],[M2A]]="","",SUM(Table2[[#This Row],[M2A]]-Table2[[#This Row],[M2B_h]]))</f>
        <v/>
      </c>
      <c r="K1510" s="101"/>
      <c r="L1510" s="102" t="str">
        <f>IF(Table2[[#This Row],[M3A]]="","",SUM(Table2[[#This Row],[M3A]]-Table2[[#This Row],[M3B_h]]))</f>
        <v/>
      </c>
      <c r="M1510" s="101">
        <v>1</v>
      </c>
      <c r="N1510" s="102">
        <f>IF(Table2[[#This Row],[M4A]]="","",SUM(Table2[[#This Row],[M4A]]-Table2[[#This Row],[M4B_h]]))</f>
        <v>1</v>
      </c>
      <c r="O1510" s="102"/>
      <c r="P1510" s="102" t="str">
        <f>IF(Table2[[#This Row],[M5A]]="","",SUM(Table2[[#This Row],[M5A]]-Table2[[#This Row],[M5B_h]]))</f>
        <v/>
      </c>
      <c r="Q1510" s="102">
        <f>SUM(Table2[[#This Row],[AWAL]],Table2[[#This Row],[M1B]])</f>
        <v>0</v>
      </c>
      <c r="R1510" s="102">
        <f>SUM(Table2[[#This Row],[M2B]],Table2[[#This Row],[M2B_h]])</f>
        <v>0</v>
      </c>
      <c r="S1510" s="102">
        <f>SUM(Table2[[#This Row],[M3B]],Table2[[#This Row],[M3B_h]])</f>
        <v>0</v>
      </c>
      <c r="T1510" s="102">
        <f>SUM(Table2[[#This Row],[M4B]],Table2[[#This Row],[M4B_h]])</f>
        <v>1</v>
      </c>
    </row>
    <row r="1511" spans="1:20">
      <c r="A1511" s="39" t="str">
        <f>IF(Table2[[#This Row],[TT]]&lt;1,"",COUNT($A$2:$A1510)+1)</f>
        <v/>
      </c>
      <c r="B1511" s="39" t="str">
        <f>LOWER(SUBSTITUTE(SUBSTITUTE(SUBSTITUTE(SUBSTITUTE(SUBSTITUTE(SUBSTITUTE(SUBSTITUTE(SUBSTITUTE(Table2[[#This Row],[NAMA BARANG]]," ",""),"""",""),"-",""),"/",""),"(",""),")",""),"&amp;",""),",",""))</f>
        <v>magicboardtk2001</v>
      </c>
      <c r="C1511" s="40" t="s">
        <v>2962</v>
      </c>
      <c r="D1511" s="41"/>
      <c r="E1511" s="61" t="s">
        <v>2682</v>
      </c>
      <c r="F1511" s="81">
        <f>IF(Table2[[#This Row],[M5B]]="",Table2[[#This Row],[M5B_h]],SUM(Table2[[#This Row],[M5B_h]],Table2[[#This Row],[M5B]]))</f>
        <v>0</v>
      </c>
      <c r="G1511" s="42"/>
      <c r="H1511" s="62" t="str">
        <f>IF(Table2[[#This Row],[M1A]]="","",Table2[[#This Row],[M1A]]-Table2[[#This Row],[AWAL]])</f>
        <v/>
      </c>
      <c r="I1511" s="42"/>
      <c r="J1511" s="62" t="str">
        <f>IF(Table2[[#This Row],[M2A]]="","",SUM(Table2[[#This Row],[M2A]]-Table2[[#This Row],[M2B_h]]))</f>
        <v/>
      </c>
      <c r="K1511" s="42"/>
      <c r="L1511" s="62" t="str">
        <f>IF(Table2[[#This Row],[M3A]]="","",SUM(Table2[[#This Row],[M3A]]-Table2[[#This Row],[M3B_h]]))</f>
        <v/>
      </c>
      <c r="M1511" s="42"/>
      <c r="N1511" s="62" t="str">
        <f>IF(Table2[[#This Row],[M4A]]="","",SUM(Table2[[#This Row],[M4A]]-Table2[[#This Row],[M4B_h]]))</f>
        <v/>
      </c>
      <c r="O1511" s="15"/>
      <c r="P1511" s="15" t="str">
        <f>IF(Table2[[#This Row],[M5A]]="","",SUM(Table2[[#This Row],[M5A]]-Table2[[#This Row],[M5B_h]]))</f>
        <v/>
      </c>
      <c r="Q1511" s="15">
        <f>SUM(Table2[[#This Row],[AWAL]],Table2[[#This Row],[M1B]])</f>
        <v>0</v>
      </c>
      <c r="R1511" s="15">
        <f>SUM(Table2[[#This Row],[M2B]],Table2[[#This Row],[M2B_h]])</f>
        <v>0</v>
      </c>
      <c r="S1511" s="15">
        <f>SUM(Table2[[#This Row],[M3B]],Table2[[#This Row],[M3B_h]])</f>
        <v>0</v>
      </c>
      <c r="T1511" s="15">
        <f>SUM(Table2[[#This Row],[M4B]],Table2[[#This Row],[M4B_h]])</f>
        <v>0</v>
      </c>
    </row>
    <row r="1512" spans="1:20">
      <c r="A1512" s="39">
        <f>IF(Table2[[#This Row],[TT]]&lt;1,"",COUNT($A$2:$A1511)+1)</f>
        <v>1205</v>
      </c>
      <c r="B1512" s="39" t="str">
        <f>LOWER(SUBSTITUTE(SUBSTITUTE(SUBSTITUTE(SUBSTITUTE(SUBSTITUTE(SUBSTITUTE(SUBSTITUTE(SUBSTITUTE(Table2[[#This Row],[NAMA BARANG]]," ",""),"""",""),"-",""),"/",""),"(",""),")",""),"&amp;",""),",",""))</f>
        <v>magicboardtk2002</v>
      </c>
      <c r="C1512" s="40" t="s">
        <v>2963</v>
      </c>
      <c r="D1512" s="41">
        <v>2</v>
      </c>
      <c r="E1512" s="61" t="s">
        <v>2524</v>
      </c>
      <c r="F1512" s="81">
        <f>IF(Table2[[#This Row],[M5B]]="",Table2[[#This Row],[M5B_h]],SUM(Table2[[#This Row],[M5B_h]],Table2[[#This Row],[M5B]]))</f>
        <v>1</v>
      </c>
      <c r="G1512" s="42">
        <v>1</v>
      </c>
      <c r="H1512" s="62">
        <f>IF(Table2[[#This Row],[M1A]]="","",Table2[[#This Row],[M1A]]-Table2[[#This Row],[AWAL]])</f>
        <v>-1</v>
      </c>
      <c r="I1512" s="42"/>
      <c r="J1512" s="62" t="str">
        <f>IF(Table2[[#This Row],[M2A]]="","",SUM(Table2[[#This Row],[M2A]]-Table2[[#This Row],[M2B_h]]))</f>
        <v/>
      </c>
      <c r="K1512" s="42"/>
      <c r="L1512" s="62" t="str">
        <f>IF(Table2[[#This Row],[M3A]]="","",SUM(Table2[[#This Row],[M3A]]-Table2[[#This Row],[M3B_h]]))</f>
        <v/>
      </c>
      <c r="M1512" s="42"/>
      <c r="N1512" s="62" t="str">
        <f>IF(Table2[[#This Row],[M4A]]="","",SUM(Table2[[#This Row],[M4A]]-Table2[[#This Row],[M4B_h]]))</f>
        <v/>
      </c>
      <c r="O1512" s="15"/>
      <c r="P1512" s="15" t="str">
        <f>IF(Table2[[#This Row],[M5A]]="","",SUM(Table2[[#This Row],[M5A]]-Table2[[#This Row],[M5B_h]]))</f>
        <v/>
      </c>
      <c r="Q1512" s="15">
        <f>SUM(Table2[[#This Row],[AWAL]],Table2[[#This Row],[M1B]])</f>
        <v>1</v>
      </c>
      <c r="R1512" s="15">
        <f>SUM(Table2[[#This Row],[M2B]],Table2[[#This Row],[M2B_h]])</f>
        <v>1</v>
      </c>
      <c r="S1512" s="15">
        <f>SUM(Table2[[#This Row],[M3B]],Table2[[#This Row],[M3B_h]])</f>
        <v>1</v>
      </c>
      <c r="T1512" s="15">
        <f>SUM(Table2[[#This Row],[M4B]],Table2[[#This Row],[M4B_h]])</f>
        <v>1</v>
      </c>
    </row>
    <row r="1513" spans="1:20">
      <c r="A1513" s="39">
        <f>IF(Table2[[#This Row],[TT]]&lt;1,"",COUNT($A$2:$A1512)+1)</f>
        <v>1206</v>
      </c>
      <c r="B1513" s="39" t="str">
        <f>LOWER(SUBSTITUTE(SUBSTITUTE(SUBSTITUTE(SUBSTITUTE(SUBSTITUTE(SUBSTITUTE(SUBSTITUTE(SUBSTITUTE(Table2[[#This Row],[NAMA BARANG]]," ",""),"""",""),"-",""),"/",""),"(",""),")",""),"&amp;",""),",",""))</f>
        <v>magicboardtk207</v>
      </c>
      <c r="C1513" s="40" t="s">
        <v>2964</v>
      </c>
      <c r="D1513" s="41">
        <v>1</v>
      </c>
      <c r="E1513" s="61" t="s">
        <v>2707</v>
      </c>
      <c r="F1513" s="81">
        <f>IF(Table2[[#This Row],[M5B]]="",Table2[[#This Row],[M5B_h]],SUM(Table2[[#This Row],[M5B_h]],Table2[[#This Row],[M5B]]))</f>
        <v>1</v>
      </c>
      <c r="G1513" s="42"/>
      <c r="H1513" s="62" t="str">
        <f>IF(Table2[[#This Row],[M1A]]="","",Table2[[#This Row],[M1A]]-Table2[[#This Row],[AWAL]])</f>
        <v/>
      </c>
      <c r="I1513" s="42"/>
      <c r="J1513" s="62" t="str">
        <f>IF(Table2[[#This Row],[M2A]]="","",SUM(Table2[[#This Row],[M2A]]-Table2[[#This Row],[M2B_h]]))</f>
        <v/>
      </c>
      <c r="K1513" s="42"/>
      <c r="L1513" s="62" t="str">
        <f>IF(Table2[[#This Row],[M3A]]="","",SUM(Table2[[#This Row],[M3A]]-Table2[[#This Row],[M3B_h]]))</f>
        <v/>
      </c>
      <c r="M1513" s="42"/>
      <c r="N1513" s="62" t="str">
        <f>IF(Table2[[#This Row],[M4A]]="","",SUM(Table2[[#This Row],[M4A]]-Table2[[#This Row],[M4B_h]]))</f>
        <v/>
      </c>
      <c r="O1513" s="15"/>
      <c r="P1513" s="15" t="str">
        <f>IF(Table2[[#This Row],[M5A]]="","",SUM(Table2[[#This Row],[M5A]]-Table2[[#This Row],[M5B_h]]))</f>
        <v/>
      </c>
      <c r="Q1513" s="15">
        <f>SUM(Table2[[#This Row],[AWAL]],Table2[[#This Row],[M1B]])</f>
        <v>1</v>
      </c>
      <c r="R1513" s="15">
        <f>SUM(Table2[[#This Row],[M2B]],Table2[[#This Row],[M2B_h]])</f>
        <v>1</v>
      </c>
      <c r="S1513" s="15">
        <f>SUM(Table2[[#This Row],[M3B]],Table2[[#This Row],[M3B_h]])</f>
        <v>1</v>
      </c>
      <c r="T1513" s="15">
        <f>SUM(Table2[[#This Row],[M4B]],Table2[[#This Row],[M4B_h]])</f>
        <v>1</v>
      </c>
    </row>
    <row r="1514" spans="1:20">
      <c r="A1514" s="39">
        <f>IF(Table2[[#This Row],[TT]]&lt;1,"",COUNT($A$2:$A1513)+1)</f>
        <v>1207</v>
      </c>
      <c r="B1514" s="39" t="str">
        <f>LOWER(SUBSTITUTE(SUBSTITUTE(SUBSTITUTE(SUBSTITUTE(SUBSTITUTE(SUBSTITUTE(SUBSTITUTE(SUBSTITUTE(Table2[[#This Row],[NAMA BARANG]]," ",""),"""",""),"-",""),"/",""),"(",""),")",""),"&amp;",""),",",""))</f>
        <v>magicboardtk606</v>
      </c>
      <c r="C1514" s="40" t="s">
        <v>2965</v>
      </c>
      <c r="D1514" s="41">
        <v>2</v>
      </c>
      <c r="E1514" s="61" t="s">
        <v>2682</v>
      </c>
      <c r="F1514" s="81">
        <f>IF(Table2[[#This Row],[M5B]]="",Table2[[#This Row],[M5B_h]],SUM(Table2[[#This Row],[M5B_h]],Table2[[#This Row],[M5B]]))</f>
        <v>2</v>
      </c>
      <c r="G1514" s="42"/>
      <c r="H1514" s="62" t="str">
        <f>IF(Table2[[#This Row],[M1A]]="","",Table2[[#This Row],[M1A]]-Table2[[#This Row],[AWAL]])</f>
        <v/>
      </c>
      <c r="I1514" s="42"/>
      <c r="J1514" s="62" t="str">
        <f>IF(Table2[[#This Row],[M2A]]="","",SUM(Table2[[#This Row],[M2A]]-Table2[[#This Row],[M2B_h]]))</f>
        <v/>
      </c>
      <c r="K1514" s="42"/>
      <c r="L1514" s="62" t="str">
        <f>IF(Table2[[#This Row],[M3A]]="","",SUM(Table2[[#This Row],[M3A]]-Table2[[#This Row],[M3B_h]]))</f>
        <v/>
      </c>
      <c r="M1514" s="42"/>
      <c r="N1514" s="62" t="str">
        <f>IF(Table2[[#This Row],[M4A]]="","",SUM(Table2[[#This Row],[M4A]]-Table2[[#This Row],[M4B_h]]))</f>
        <v/>
      </c>
      <c r="O1514" s="15"/>
      <c r="P1514" s="15" t="str">
        <f>IF(Table2[[#This Row],[M5A]]="","",SUM(Table2[[#This Row],[M5A]]-Table2[[#This Row],[M5B_h]]))</f>
        <v/>
      </c>
      <c r="Q1514" s="15">
        <f>SUM(Table2[[#This Row],[AWAL]],Table2[[#This Row],[M1B]])</f>
        <v>2</v>
      </c>
      <c r="R1514" s="15">
        <f>SUM(Table2[[#This Row],[M2B]],Table2[[#This Row],[M2B_h]])</f>
        <v>2</v>
      </c>
      <c r="S1514" s="15">
        <f>SUM(Table2[[#This Row],[M3B]],Table2[[#This Row],[M3B_h]])</f>
        <v>2</v>
      </c>
      <c r="T1514" s="15">
        <f>SUM(Table2[[#This Row],[M4B]],Table2[[#This Row],[M4B_h]])</f>
        <v>2</v>
      </c>
    </row>
    <row r="1515" spans="1:20">
      <c r="A1515" s="39" t="str">
        <f>IF(Table2[[#This Row],[TT]]&lt;1,"",COUNT($A$2:$A1514)+1)</f>
        <v/>
      </c>
      <c r="B1515" s="39" t="str">
        <f>LOWER(SUBSTITUTE(SUBSTITUTE(SUBSTITUTE(SUBSTITUTE(SUBSTITUTE(SUBSTITUTE(SUBSTITUTE(SUBSTITUTE(Table2[[#This Row],[NAMA BARANG]]," ",""),"""",""),"-",""),"/",""),"(",""),")",""),"&amp;",""),",",""))</f>
        <v>magicboardtk701</v>
      </c>
      <c r="C1515" s="40" t="s">
        <v>2969</v>
      </c>
      <c r="D1515" s="41"/>
      <c r="E1515" s="61" t="s">
        <v>2682</v>
      </c>
      <c r="F1515" s="81">
        <f>IF(Table2[[#This Row],[M5B]]="",Table2[[#This Row],[M5B_h]],SUM(Table2[[#This Row],[M5B_h]],Table2[[#This Row],[M5B]]))</f>
        <v>0</v>
      </c>
      <c r="G1515" s="42"/>
      <c r="H1515" s="62" t="str">
        <f>IF(Table2[[#This Row],[M1A]]="","",Table2[[#This Row],[M1A]]-Table2[[#This Row],[AWAL]])</f>
        <v/>
      </c>
      <c r="I1515" s="42"/>
      <c r="J1515" s="62" t="str">
        <f>IF(Table2[[#This Row],[M2A]]="","",SUM(Table2[[#This Row],[M2A]]-Table2[[#This Row],[M2B_h]]))</f>
        <v/>
      </c>
      <c r="K1515" s="42"/>
      <c r="L1515" s="62" t="str">
        <f>IF(Table2[[#This Row],[M3A]]="","",SUM(Table2[[#This Row],[M3A]]-Table2[[#This Row],[M3B_h]]))</f>
        <v/>
      </c>
      <c r="M1515" s="42"/>
      <c r="N1515" s="62" t="str">
        <f>IF(Table2[[#This Row],[M4A]]="","",SUM(Table2[[#This Row],[M4A]]-Table2[[#This Row],[M4B_h]]))</f>
        <v/>
      </c>
      <c r="O1515" s="15"/>
      <c r="P1515" s="15" t="str">
        <f>IF(Table2[[#This Row],[M5A]]="","",SUM(Table2[[#This Row],[M5A]]-Table2[[#This Row],[M5B_h]]))</f>
        <v/>
      </c>
      <c r="Q1515" s="15">
        <f>SUM(Table2[[#This Row],[AWAL]],Table2[[#This Row],[M1B]])</f>
        <v>0</v>
      </c>
      <c r="R1515" s="15">
        <f>SUM(Table2[[#This Row],[M2B]],Table2[[#This Row],[M2B_h]])</f>
        <v>0</v>
      </c>
      <c r="S1515" s="15">
        <f>SUM(Table2[[#This Row],[M3B]],Table2[[#This Row],[M3B_h]])</f>
        <v>0</v>
      </c>
      <c r="T1515" s="15">
        <f>SUM(Table2[[#This Row],[M4B]],Table2[[#This Row],[M4B_h]])</f>
        <v>0</v>
      </c>
    </row>
    <row r="1516" spans="1:20">
      <c r="A1516" s="39">
        <f>IF(Table2[[#This Row],[TT]]&lt;1,"",COUNT($A$2:$A1515)+1)</f>
        <v>1208</v>
      </c>
      <c r="B1516" s="39" t="str">
        <f>LOWER(SUBSTITUTE(SUBSTITUTE(SUBSTITUTE(SUBSTITUTE(SUBSTITUTE(SUBSTITUTE(SUBSTITUTE(SUBSTITUTE(Table2[[#This Row],[NAMA BARANG]]," ",""),"""",""),"-",""),"/",""),"(",""),")",""),"&amp;",""),",",""))</f>
        <v>magicboardtk806</v>
      </c>
      <c r="C1516" s="40" t="s">
        <v>2957</v>
      </c>
      <c r="D1516" s="41">
        <v>2</v>
      </c>
      <c r="E1516" s="61" t="s">
        <v>2707</v>
      </c>
      <c r="F1516" s="81">
        <f>IF(Table2[[#This Row],[M5B]]="",Table2[[#This Row],[M5B_h]],SUM(Table2[[#This Row],[M5B_h]],Table2[[#This Row],[M5B]]))</f>
        <v>2</v>
      </c>
      <c r="G1516" s="42"/>
      <c r="H1516" s="62" t="str">
        <f>IF(Table2[[#This Row],[M1A]]="","",Table2[[#This Row],[M1A]]-Table2[[#This Row],[AWAL]])</f>
        <v/>
      </c>
      <c r="I1516" s="42"/>
      <c r="J1516" s="62" t="str">
        <f>IF(Table2[[#This Row],[M2A]]="","",SUM(Table2[[#This Row],[M2A]]-Table2[[#This Row],[M2B_h]]))</f>
        <v/>
      </c>
      <c r="K1516" s="42"/>
      <c r="L1516" s="62" t="str">
        <f>IF(Table2[[#This Row],[M3A]]="","",SUM(Table2[[#This Row],[M3A]]-Table2[[#This Row],[M3B_h]]))</f>
        <v/>
      </c>
      <c r="M1516" s="42"/>
      <c r="N1516" s="62" t="str">
        <f>IF(Table2[[#This Row],[M4A]]="","",SUM(Table2[[#This Row],[M4A]]-Table2[[#This Row],[M4B_h]]))</f>
        <v/>
      </c>
      <c r="O1516" s="15"/>
      <c r="P1516" s="15" t="str">
        <f>IF(Table2[[#This Row],[M5A]]="","",SUM(Table2[[#This Row],[M5A]]-Table2[[#This Row],[M5B_h]]))</f>
        <v/>
      </c>
      <c r="Q1516" s="15">
        <f>SUM(Table2[[#This Row],[AWAL]],Table2[[#This Row],[M1B]])</f>
        <v>2</v>
      </c>
      <c r="R1516" s="15">
        <f>SUM(Table2[[#This Row],[M2B]],Table2[[#This Row],[M2B_h]])</f>
        <v>2</v>
      </c>
      <c r="S1516" s="15">
        <f>SUM(Table2[[#This Row],[M3B]],Table2[[#This Row],[M3B_h]])</f>
        <v>2</v>
      </c>
      <c r="T1516" s="15">
        <f>SUM(Table2[[#This Row],[M4B]],Table2[[#This Row],[M4B_h]])</f>
        <v>2</v>
      </c>
    </row>
    <row r="1517" spans="1:20">
      <c r="A1517" s="39" t="str">
        <f>IF(Table2[[#This Row],[TT]]&lt;1,"",COUNT($A$2:$A1516)+1)</f>
        <v/>
      </c>
      <c r="B1517" s="39" t="str">
        <f>LOWER(SUBSTITUTE(SUBSTITUTE(SUBSTITUTE(SUBSTITUTE(SUBSTITUTE(SUBSTITUTE(SUBSTITUTE(SUBSTITUTE(Table2[[#This Row],[NAMA BARANG]]," ",""),"""",""),"-",""),"/",""),"(",""),")",""),"&amp;",""),",",""))</f>
        <v>magicboardtk808</v>
      </c>
      <c r="C1517" s="40" t="s">
        <v>2966</v>
      </c>
      <c r="D1517" s="41"/>
      <c r="E1517" s="61" t="s">
        <v>2682</v>
      </c>
      <c r="F1517" s="81">
        <f>IF(Table2[[#This Row],[M5B]]="",Table2[[#This Row],[M5B_h]],SUM(Table2[[#This Row],[M5B_h]],Table2[[#This Row],[M5B]]))</f>
        <v>0</v>
      </c>
      <c r="G1517" s="42"/>
      <c r="H1517" s="62" t="str">
        <f>IF(Table2[[#This Row],[M1A]]="","",Table2[[#This Row],[M1A]]-Table2[[#This Row],[AWAL]])</f>
        <v/>
      </c>
      <c r="I1517" s="42"/>
      <c r="J1517" s="62" t="str">
        <f>IF(Table2[[#This Row],[M2A]]="","",SUM(Table2[[#This Row],[M2A]]-Table2[[#This Row],[M2B_h]]))</f>
        <v/>
      </c>
      <c r="K1517" s="42"/>
      <c r="L1517" s="62" t="str">
        <f>IF(Table2[[#This Row],[M3A]]="","",SUM(Table2[[#This Row],[M3A]]-Table2[[#This Row],[M3B_h]]))</f>
        <v/>
      </c>
      <c r="M1517" s="42"/>
      <c r="N1517" s="62" t="str">
        <f>IF(Table2[[#This Row],[M4A]]="","",SUM(Table2[[#This Row],[M4A]]-Table2[[#This Row],[M4B_h]]))</f>
        <v/>
      </c>
      <c r="O1517" s="15"/>
      <c r="P1517" s="15" t="str">
        <f>IF(Table2[[#This Row],[M5A]]="","",SUM(Table2[[#This Row],[M5A]]-Table2[[#This Row],[M5B_h]]))</f>
        <v/>
      </c>
      <c r="Q1517" s="15">
        <f>SUM(Table2[[#This Row],[AWAL]],Table2[[#This Row],[M1B]])</f>
        <v>0</v>
      </c>
      <c r="R1517" s="15">
        <f>SUM(Table2[[#This Row],[M2B]],Table2[[#This Row],[M2B_h]])</f>
        <v>0</v>
      </c>
      <c r="S1517" s="15">
        <f>SUM(Table2[[#This Row],[M3B]],Table2[[#This Row],[M3B_h]])</f>
        <v>0</v>
      </c>
      <c r="T1517" s="15">
        <f>SUM(Table2[[#This Row],[M4B]],Table2[[#This Row],[M4B_h]])</f>
        <v>0</v>
      </c>
    </row>
    <row r="1518" spans="1:20">
      <c r="A1518" s="39">
        <f>IF(Table2[[#This Row],[TT]]&lt;1,"",COUNT($A$2:$A1517)+1)</f>
        <v>1209</v>
      </c>
      <c r="B1518" s="39" t="str">
        <f>LOWER(SUBSTITUTE(SUBSTITUTE(SUBSTITUTE(SUBSTITUTE(SUBSTITUTE(SUBSTITUTE(SUBSTITUTE(SUBSTITUTE(Table2[[#This Row],[NAMA BARANG]]," ",""),"""",""),"-",""),"/",""),"(",""),")",""),"&amp;",""),",",""))</f>
        <v>magicboardtk901</v>
      </c>
      <c r="C1518" s="40" t="s">
        <v>2967</v>
      </c>
      <c r="D1518" s="41">
        <v>2</v>
      </c>
      <c r="E1518" s="61" t="s">
        <v>2707</v>
      </c>
      <c r="F1518" s="81">
        <f>IF(Table2[[#This Row],[M5B]]="",Table2[[#This Row],[M5B_h]],SUM(Table2[[#This Row],[M5B_h]],Table2[[#This Row],[M5B]]))</f>
        <v>2</v>
      </c>
      <c r="G1518" s="42"/>
      <c r="H1518" s="62" t="str">
        <f>IF(Table2[[#This Row],[M1A]]="","",Table2[[#This Row],[M1A]]-Table2[[#This Row],[AWAL]])</f>
        <v/>
      </c>
      <c r="I1518" s="42"/>
      <c r="J1518" s="62" t="str">
        <f>IF(Table2[[#This Row],[M2A]]="","",SUM(Table2[[#This Row],[M2A]]-Table2[[#This Row],[M2B_h]]))</f>
        <v/>
      </c>
      <c r="K1518" s="42"/>
      <c r="L1518" s="62" t="str">
        <f>IF(Table2[[#This Row],[M3A]]="","",SUM(Table2[[#This Row],[M3A]]-Table2[[#This Row],[M3B_h]]))</f>
        <v/>
      </c>
      <c r="M1518" s="42"/>
      <c r="N1518" s="62" t="str">
        <f>IF(Table2[[#This Row],[M4A]]="","",SUM(Table2[[#This Row],[M4A]]-Table2[[#This Row],[M4B_h]]))</f>
        <v/>
      </c>
      <c r="O1518" s="15"/>
      <c r="P1518" s="15" t="str">
        <f>IF(Table2[[#This Row],[M5A]]="","",SUM(Table2[[#This Row],[M5A]]-Table2[[#This Row],[M5B_h]]))</f>
        <v/>
      </c>
      <c r="Q1518" s="15">
        <f>SUM(Table2[[#This Row],[AWAL]],Table2[[#This Row],[M1B]])</f>
        <v>2</v>
      </c>
      <c r="R1518" s="15">
        <f>SUM(Table2[[#This Row],[M2B]],Table2[[#This Row],[M2B_h]])</f>
        <v>2</v>
      </c>
      <c r="S1518" s="15">
        <f>SUM(Table2[[#This Row],[M3B]],Table2[[#This Row],[M3B_h]])</f>
        <v>2</v>
      </c>
      <c r="T1518" s="15">
        <f>SUM(Table2[[#This Row],[M4B]],Table2[[#This Row],[M4B_h]])</f>
        <v>2</v>
      </c>
    </row>
    <row r="1519" spans="1:20">
      <c r="A1519" s="39">
        <f>IF(Table2[[#This Row],[TT]]&lt;1,"",COUNT($A$2:$A1518)+1)</f>
        <v>1210</v>
      </c>
      <c r="B1519" s="39" t="str">
        <f>LOWER(SUBSTITUTE(SUBSTITUTE(SUBSTITUTE(SUBSTITUTE(SUBSTITUTE(SUBSTITUTE(SUBSTITUTE(SUBSTITUTE(Table2[[#This Row],[NAMA BARANG]]," ",""),"""",""),"-",""),"/",""),"(",""),")",""),"&amp;",""),",",""))</f>
        <v>magicboardtk9810</v>
      </c>
      <c r="C1519" s="40" t="s">
        <v>2958</v>
      </c>
      <c r="D1519" s="41">
        <v>2</v>
      </c>
      <c r="E1519" s="61" t="s">
        <v>2526</v>
      </c>
      <c r="F1519" s="81">
        <f>IF(Table2[[#This Row],[M5B]]="",Table2[[#This Row],[M5B_h]],SUM(Table2[[#This Row],[M5B_h]],Table2[[#This Row],[M5B]]))</f>
        <v>2</v>
      </c>
      <c r="G1519" s="42"/>
      <c r="H1519" s="62" t="str">
        <f>IF(Table2[[#This Row],[M1A]]="","",Table2[[#This Row],[M1A]]-Table2[[#This Row],[AWAL]])</f>
        <v/>
      </c>
      <c r="I1519" s="42"/>
      <c r="J1519" s="62" t="str">
        <f>IF(Table2[[#This Row],[M2A]]="","",SUM(Table2[[#This Row],[M2A]]-Table2[[#This Row],[M2B_h]]))</f>
        <v/>
      </c>
      <c r="K1519" s="42"/>
      <c r="L1519" s="62" t="str">
        <f>IF(Table2[[#This Row],[M3A]]="","",SUM(Table2[[#This Row],[M3A]]-Table2[[#This Row],[M3B_h]]))</f>
        <v/>
      </c>
      <c r="M1519" s="42"/>
      <c r="N1519" s="62" t="str">
        <f>IF(Table2[[#This Row],[M4A]]="","",SUM(Table2[[#This Row],[M4A]]-Table2[[#This Row],[M4B_h]]))</f>
        <v/>
      </c>
      <c r="O1519" s="15"/>
      <c r="P1519" s="15" t="str">
        <f>IF(Table2[[#This Row],[M5A]]="","",SUM(Table2[[#This Row],[M5A]]-Table2[[#This Row],[M5B_h]]))</f>
        <v/>
      </c>
      <c r="Q1519" s="15">
        <f>SUM(Table2[[#This Row],[AWAL]],Table2[[#This Row],[M1B]])</f>
        <v>2</v>
      </c>
      <c r="R1519" s="15">
        <f>SUM(Table2[[#This Row],[M2B]],Table2[[#This Row],[M2B_h]])</f>
        <v>2</v>
      </c>
      <c r="S1519" s="15">
        <f>SUM(Table2[[#This Row],[M3B]],Table2[[#This Row],[M3B_h]])</f>
        <v>2</v>
      </c>
      <c r="T1519" s="15">
        <f>SUM(Table2[[#This Row],[M4B]],Table2[[#This Row],[M4B_h]])</f>
        <v>2</v>
      </c>
    </row>
    <row r="1520" spans="1:20">
      <c r="A1520" s="39">
        <f>IF(Table2[[#This Row],[TT]]&lt;1,"",COUNT($A$2:$A1519)+1)</f>
        <v>1211</v>
      </c>
      <c r="B1520" s="39" t="str">
        <f>LOWER(SUBSTITUTE(SUBSTITUTE(SUBSTITUTE(SUBSTITUTE(SUBSTITUTE(SUBSTITUTE(SUBSTITUTE(SUBSTITUTE(Table2[[#This Row],[NAMA BARANG]]," ",""),"""",""),"-",""),"/",""),"(",""),")",""),"&amp;",""),",",""))</f>
        <v>magicboardtk9811</v>
      </c>
      <c r="C1520" s="40" t="s">
        <v>2959</v>
      </c>
      <c r="D1520" s="41">
        <v>1</v>
      </c>
      <c r="E1520" s="61" t="s">
        <v>2707</v>
      </c>
      <c r="F1520" s="81">
        <f>IF(Table2[[#This Row],[M5B]]="",Table2[[#This Row],[M5B_h]],SUM(Table2[[#This Row],[M5B_h]],Table2[[#This Row],[M5B]]))</f>
        <v>1</v>
      </c>
      <c r="G1520" s="42"/>
      <c r="H1520" s="62" t="str">
        <f>IF(Table2[[#This Row],[M1A]]="","",Table2[[#This Row],[M1A]]-Table2[[#This Row],[AWAL]])</f>
        <v/>
      </c>
      <c r="I1520" s="42"/>
      <c r="J1520" s="62" t="str">
        <f>IF(Table2[[#This Row],[M2A]]="","",SUM(Table2[[#This Row],[M2A]]-Table2[[#This Row],[M2B_h]]))</f>
        <v/>
      </c>
      <c r="K1520" s="42"/>
      <c r="L1520" s="62" t="str">
        <f>IF(Table2[[#This Row],[M3A]]="","",SUM(Table2[[#This Row],[M3A]]-Table2[[#This Row],[M3B_h]]))</f>
        <v/>
      </c>
      <c r="M1520" s="42"/>
      <c r="N1520" s="62" t="str">
        <f>IF(Table2[[#This Row],[M4A]]="","",SUM(Table2[[#This Row],[M4A]]-Table2[[#This Row],[M4B_h]]))</f>
        <v/>
      </c>
      <c r="O1520" s="15"/>
      <c r="P1520" s="15" t="str">
        <f>IF(Table2[[#This Row],[M5A]]="","",SUM(Table2[[#This Row],[M5A]]-Table2[[#This Row],[M5B_h]]))</f>
        <v/>
      </c>
      <c r="Q1520" s="15">
        <f>SUM(Table2[[#This Row],[AWAL]],Table2[[#This Row],[M1B]])</f>
        <v>1</v>
      </c>
      <c r="R1520" s="15">
        <f>SUM(Table2[[#This Row],[M2B]],Table2[[#This Row],[M2B_h]])</f>
        <v>1</v>
      </c>
      <c r="S1520" s="15">
        <f>SUM(Table2[[#This Row],[M3B]],Table2[[#This Row],[M3B_h]])</f>
        <v>1</v>
      </c>
      <c r="T1520" s="15">
        <f>SUM(Table2[[#This Row],[M4B]],Table2[[#This Row],[M4B_h]])</f>
        <v>1</v>
      </c>
    </row>
    <row r="1521" spans="1:20">
      <c r="A1521" s="39">
        <f>IF(Table2[[#This Row],[TT]]&lt;1,"",COUNT($A$2:$A1520)+1)</f>
        <v>1212</v>
      </c>
      <c r="B1521" s="39" t="str">
        <f>LOWER(SUBSTITUTE(SUBSTITUTE(SUBSTITUTE(SUBSTITUTE(SUBSTITUTE(SUBSTITUTE(SUBSTITUTE(SUBSTITUTE(Table2[[#This Row],[NAMA BARANG]]," ",""),"""",""),"-",""),"/",""),"(",""),")",""),"&amp;",""),",",""))</f>
        <v>magicboardtk9812</v>
      </c>
      <c r="C1521" s="40" t="s">
        <v>2960</v>
      </c>
      <c r="D1521" s="41">
        <v>2</v>
      </c>
      <c r="E1521" s="61" t="s">
        <v>2524</v>
      </c>
      <c r="F1521" s="81">
        <f>IF(Table2[[#This Row],[M5B]]="",Table2[[#This Row],[M5B_h]],SUM(Table2[[#This Row],[M5B_h]],Table2[[#This Row],[M5B]]))</f>
        <v>2</v>
      </c>
      <c r="G1521" s="42"/>
      <c r="H1521" s="62" t="str">
        <f>IF(Table2[[#This Row],[M1A]]="","",Table2[[#This Row],[M1A]]-Table2[[#This Row],[AWAL]])</f>
        <v/>
      </c>
      <c r="I1521" s="42"/>
      <c r="J1521" s="62" t="str">
        <f>IF(Table2[[#This Row],[M2A]]="","",SUM(Table2[[#This Row],[M2A]]-Table2[[#This Row],[M2B_h]]))</f>
        <v/>
      </c>
      <c r="K1521" s="42"/>
      <c r="L1521" s="62" t="str">
        <f>IF(Table2[[#This Row],[M3A]]="","",SUM(Table2[[#This Row],[M3A]]-Table2[[#This Row],[M3B_h]]))</f>
        <v/>
      </c>
      <c r="M1521" s="42"/>
      <c r="N1521" s="62" t="str">
        <f>IF(Table2[[#This Row],[M4A]]="","",SUM(Table2[[#This Row],[M4A]]-Table2[[#This Row],[M4B_h]]))</f>
        <v/>
      </c>
      <c r="O1521" s="15"/>
      <c r="P1521" s="15" t="str">
        <f>IF(Table2[[#This Row],[M5A]]="","",SUM(Table2[[#This Row],[M5A]]-Table2[[#This Row],[M5B_h]]))</f>
        <v/>
      </c>
      <c r="Q1521" s="15">
        <f>SUM(Table2[[#This Row],[AWAL]],Table2[[#This Row],[M1B]])</f>
        <v>2</v>
      </c>
      <c r="R1521" s="15">
        <f>SUM(Table2[[#This Row],[M2B]],Table2[[#This Row],[M2B_h]])</f>
        <v>2</v>
      </c>
      <c r="S1521" s="15">
        <f>SUM(Table2[[#This Row],[M3B]],Table2[[#This Row],[M3B_h]])</f>
        <v>2</v>
      </c>
      <c r="T1521" s="15">
        <f>SUM(Table2[[#This Row],[M4B]],Table2[[#This Row],[M4B_h]])</f>
        <v>2</v>
      </c>
    </row>
    <row r="1522" spans="1:20">
      <c r="A1522" s="39">
        <f>IF(Table2[[#This Row],[TT]]&lt;1,"",COUNT($A$2:$A1521)+1)</f>
        <v>1213</v>
      </c>
      <c r="B1522" s="39" t="str">
        <f>LOWER(SUBSTITUTE(SUBSTITUTE(SUBSTITUTE(SUBSTITUTE(SUBSTITUTE(SUBSTITUTE(SUBSTITUTE(SUBSTITUTE(Table2[[#This Row],[NAMA BARANG]]," ",""),"""",""),"-",""),"/",""),"(",""),")",""),"&amp;",""),",",""))</f>
        <v>magicboardtk9813</v>
      </c>
      <c r="C1522" s="40" t="s">
        <v>2961</v>
      </c>
      <c r="D1522" s="41">
        <v>2</v>
      </c>
      <c r="E1522" s="61" t="s">
        <v>2620</v>
      </c>
      <c r="F1522" s="81">
        <f>IF(Table2[[#This Row],[M5B]]="",Table2[[#This Row],[M5B_h]],SUM(Table2[[#This Row],[M5B_h]],Table2[[#This Row],[M5B]]))</f>
        <v>2</v>
      </c>
      <c r="G1522" s="42"/>
      <c r="H1522" s="62" t="str">
        <f>IF(Table2[[#This Row],[M1A]]="","",Table2[[#This Row],[M1A]]-Table2[[#This Row],[AWAL]])</f>
        <v/>
      </c>
      <c r="I1522" s="42"/>
      <c r="J1522" s="62" t="str">
        <f>IF(Table2[[#This Row],[M2A]]="","",SUM(Table2[[#This Row],[M2A]]-Table2[[#This Row],[M2B_h]]))</f>
        <v/>
      </c>
      <c r="K1522" s="42"/>
      <c r="L1522" s="62" t="str">
        <f>IF(Table2[[#This Row],[M3A]]="","",SUM(Table2[[#This Row],[M3A]]-Table2[[#This Row],[M3B_h]]))</f>
        <v/>
      </c>
      <c r="M1522" s="42"/>
      <c r="N1522" s="62" t="str">
        <f>IF(Table2[[#This Row],[M4A]]="","",SUM(Table2[[#This Row],[M4A]]-Table2[[#This Row],[M4B_h]]))</f>
        <v/>
      </c>
      <c r="O1522" s="15"/>
      <c r="P1522" s="15" t="str">
        <f>IF(Table2[[#This Row],[M5A]]="","",SUM(Table2[[#This Row],[M5A]]-Table2[[#This Row],[M5B_h]]))</f>
        <v/>
      </c>
      <c r="Q1522" s="15">
        <f>SUM(Table2[[#This Row],[AWAL]],Table2[[#This Row],[M1B]])</f>
        <v>2</v>
      </c>
      <c r="R1522" s="15">
        <f>SUM(Table2[[#This Row],[M2B]],Table2[[#This Row],[M2B_h]])</f>
        <v>2</v>
      </c>
      <c r="S1522" s="15">
        <f>SUM(Table2[[#This Row],[M3B]],Table2[[#This Row],[M3B_h]])</f>
        <v>2</v>
      </c>
      <c r="T1522" s="15">
        <f>SUM(Table2[[#This Row],[M4B]],Table2[[#This Row],[M4B_h]])</f>
        <v>2</v>
      </c>
    </row>
    <row r="1523" spans="1:20">
      <c r="A1523" s="39" t="str">
        <f>IF(Table2[[#This Row],[TT]]&lt;1,"",COUNT($A$2:$A1522)+1)</f>
        <v/>
      </c>
      <c r="B1523" s="39" t="str">
        <f>LOWER(SUBSTITUTE(SUBSTITUTE(SUBSTITUTE(SUBSTITUTE(SUBSTITUTE(SUBSTITUTE(SUBSTITUTE(SUBSTITUTE(Table2[[#This Row],[NAMA BARANG]]," ",""),"""",""),"-",""),"/",""),"(",""),")",""),"&amp;",""),",",""))</f>
        <v>magicboardtk9903</v>
      </c>
      <c r="C1523" s="40" t="s">
        <v>2968</v>
      </c>
      <c r="D1523" s="41"/>
      <c r="E1523" s="61" t="s">
        <v>2682</v>
      </c>
      <c r="F1523" s="81">
        <f>IF(Table2[[#This Row],[M5B]]="",Table2[[#This Row],[M5B_h]],SUM(Table2[[#This Row],[M5B_h]],Table2[[#This Row],[M5B]]))</f>
        <v>0</v>
      </c>
      <c r="G1523" s="42"/>
      <c r="H1523" s="62" t="str">
        <f>IF(Table2[[#This Row],[M1A]]="","",Table2[[#This Row],[M1A]]-Table2[[#This Row],[AWAL]])</f>
        <v/>
      </c>
      <c r="I1523" s="42"/>
      <c r="J1523" s="62" t="str">
        <f>IF(Table2[[#This Row],[M2A]]="","",SUM(Table2[[#This Row],[M2A]]-Table2[[#This Row],[M2B_h]]))</f>
        <v/>
      </c>
      <c r="K1523" s="42"/>
      <c r="L1523" s="62" t="str">
        <f>IF(Table2[[#This Row],[M3A]]="","",SUM(Table2[[#This Row],[M3A]]-Table2[[#This Row],[M3B_h]]))</f>
        <v/>
      </c>
      <c r="M1523" s="42"/>
      <c r="N1523" s="62" t="str">
        <f>IF(Table2[[#This Row],[M4A]]="","",SUM(Table2[[#This Row],[M4A]]-Table2[[#This Row],[M4B_h]]))</f>
        <v/>
      </c>
      <c r="O1523" s="15"/>
      <c r="P1523" s="15" t="str">
        <f>IF(Table2[[#This Row],[M5A]]="","",SUM(Table2[[#This Row],[M5A]]-Table2[[#This Row],[M5B_h]]))</f>
        <v/>
      </c>
      <c r="Q1523" s="15">
        <f>SUM(Table2[[#This Row],[AWAL]],Table2[[#This Row],[M1B]])</f>
        <v>0</v>
      </c>
      <c r="R1523" s="15">
        <f>SUM(Table2[[#This Row],[M2B]],Table2[[#This Row],[M2B_h]])</f>
        <v>0</v>
      </c>
      <c r="S1523" s="15">
        <f>SUM(Table2[[#This Row],[M3B]],Table2[[#This Row],[M3B_h]])</f>
        <v>0</v>
      </c>
      <c r="T1523" s="15">
        <f>SUM(Table2[[#This Row],[M4B]],Table2[[#This Row],[M4B_h]])</f>
        <v>0</v>
      </c>
    </row>
    <row r="1524" spans="1:20">
      <c r="A1524" s="96">
        <f>IF(Table2[[#This Row],[TT]]&lt;1,"",COUNT($A$2:$A1523)+1)</f>
        <v>1214</v>
      </c>
      <c r="B1524" s="96" t="str">
        <f>LOWER(SUBSTITUTE(SUBSTITUTE(SUBSTITUTE(SUBSTITUTE(SUBSTITUTE(SUBSTITUTE(SUBSTITUTE(SUBSTITUTE(Table2[[#This Row],[NAMA BARANG]]," ",""),"""",""),"-",""),"/",""),"(",""),")",""),"&amp;",""),",",""))</f>
        <v>magicboardye103</v>
      </c>
      <c r="C1524" s="97" t="s">
        <v>4172</v>
      </c>
      <c r="D1524" s="98"/>
      <c r="E1524" s="99" t="s">
        <v>2524</v>
      </c>
      <c r="F1524" s="100">
        <f>IF(Table2[[#This Row],[M5B]]="",Table2[[#This Row],[M5B_h]],SUM(Table2[[#This Row],[M5B_h]],Table2[[#This Row],[M5B]]))</f>
        <v>2</v>
      </c>
      <c r="G1524" s="101">
        <v>2</v>
      </c>
      <c r="H1524" s="102">
        <f>IF(Table2[[#This Row],[M1A]]="","",Table2[[#This Row],[M1A]]-Table2[[#This Row],[AWAL]])</f>
        <v>2</v>
      </c>
      <c r="I1524" s="101"/>
      <c r="J1524" s="102" t="str">
        <f>IF(Table2[[#This Row],[M2A]]="","",SUM(Table2[[#This Row],[M2A]]-Table2[[#This Row],[M2B_h]]))</f>
        <v/>
      </c>
      <c r="K1524" s="101"/>
      <c r="L1524" s="102" t="str">
        <f>IF(Table2[[#This Row],[M3A]]="","",SUM(Table2[[#This Row],[M3A]]-Table2[[#This Row],[M3B_h]]))</f>
        <v/>
      </c>
      <c r="M1524" s="101"/>
      <c r="N1524" s="102" t="str">
        <f>IF(Table2[[#This Row],[M4A]]="","",SUM(Table2[[#This Row],[M4A]]-Table2[[#This Row],[M4B_h]]))</f>
        <v/>
      </c>
      <c r="O1524" s="102"/>
      <c r="P1524" s="102" t="str">
        <f>IF(Table2[[#This Row],[M5A]]="","",SUM(Table2[[#This Row],[M5A]]-Table2[[#This Row],[M5B_h]]))</f>
        <v/>
      </c>
      <c r="Q1524" s="102">
        <f>SUM(Table2[[#This Row],[AWAL]],Table2[[#This Row],[M1B]])</f>
        <v>2</v>
      </c>
      <c r="R1524" s="102">
        <f>SUM(Table2[[#This Row],[M2B]],Table2[[#This Row],[M2B_h]])</f>
        <v>2</v>
      </c>
      <c r="S1524" s="102">
        <f>SUM(Table2[[#This Row],[M3B]],Table2[[#This Row],[M3B_h]])</f>
        <v>2</v>
      </c>
      <c r="T1524" s="102">
        <f>SUM(Table2[[#This Row],[M4B]],Table2[[#This Row],[M4B_h]])</f>
        <v>2</v>
      </c>
    </row>
    <row r="1525" spans="1:20">
      <c r="A1525" s="96">
        <f>IF(Table2[[#This Row],[TT]]&lt;1,"",COUNT($A$2:$A1524)+1)</f>
        <v>1215</v>
      </c>
      <c r="B1525" s="96" t="str">
        <f>LOWER(SUBSTITUTE(SUBSTITUTE(SUBSTITUTE(SUBSTITUTE(SUBSTITUTE(SUBSTITUTE(SUBSTITUTE(SUBSTITUTE(Table2[[#This Row],[NAMA BARANG]]," ",""),"""",""),"-",""),"/",""),"(",""),")",""),"&amp;",""),",",""))</f>
        <v>magicboardye108</v>
      </c>
      <c r="C1525" s="97" t="s">
        <v>4173</v>
      </c>
      <c r="D1525" s="98"/>
      <c r="E1525" s="99" t="s">
        <v>2524</v>
      </c>
      <c r="F1525" s="100">
        <f>IF(Table2[[#This Row],[M5B]]="",Table2[[#This Row],[M5B_h]],SUM(Table2[[#This Row],[M5B_h]],Table2[[#This Row],[M5B]]))</f>
        <v>1</v>
      </c>
      <c r="G1525" s="101">
        <v>1</v>
      </c>
      <c r="H1525" s="102">
        <f>IF(Table2[[#This Row],[M1A]]="","",Table2[[#This Row],[M1A]]-Table2[[#This Row],[AWAL]])</f>
        <v>1</v>
      </c>
      <c r="I1525" s="101"/>
      <c r="J1525" s="102" t="str">
        <f>IF(Table2[[#This Row],[M2A]]="","",SUM(Table2[[#This Row],[M2A]]-Table2[[#This Row],[M2B_h]]))</f>
        <v/>
      </c>
      <c r="K1525" s="101"/>
      <c r="L1525" s="102" t="str">
        <f>IF(Table2[[#This Row],[M3A]]="","",SUM(Table2[[#This Row],[M3A]]-Table2[[#This Row],[M3B_h]]))</f>
        <v/>
      </c>
      <c r="M1525" s="101"/>
      <c r="N1525" s="102" t="str">
        <f>IF(Table2[[#This Row],[M4A]]="","",SUM(Table2[[#This Row],[M4A]]-Table2[[#This Row],[M4B_h]]))</f>
        <v/>
      </c>
      <c r="O1525" s="102"/>
      <c r="P1525" s="102" t="str">
        <f>IF(Table2[[#This Row],[M5A]]="","",SUM(Table2[[#This Row],[M5A]]-Table2[[#This Row],[M5B_h]]))</f>
        <v/>
      </c>
      <c r="Q1525" s="102">
        <f>SUM(Table2[[#This Row],[AWAL]],Table2[[#This Row],[M1B]])</f>
        <v>1</v>
      </c>
      <c r="R1525" s="102">
        <f>SUM(Table2[[#This Row],[M2B]],Table2[[#This Row],[M2B_h]])</f>
        <v>1</v>
      </c>
      <c r="S1525" s="102">
        <f>SUM(Table2[[#This Row],[M3B]],Table2[[#This Row],[M3B_h]])</f>
        <v>1</v>
      </c>
      <c r="T1525" s="102">
        <f>SUM(Table2[[#This Row],[M4B]],Table2[[#This Row],[M4B_h]])</f>
        <v>1</v>
      </c>
    </row>
    <row r="1526" spans="1:20">
      <c r="A1526" s="12">
        <f>IF(Table2[[#This Row],[TT]]&lt;1,"",COUNT($A$2:$A1525)+1)</f>
        <v>1216</v>
      </c>
      <c r="B1526" s="12" t="str">
        <f>LOWER(SUBSTITUTE(SUBSTITUTE(SUBSTITUTE(SUBSTITUTE(SUBSTITUTE(SUBSTITUTE(SUBSTITUTE(SUBSTITUTE(Table2[[#This Row],[NAMA BARANG]]," ",""),"""",""),"-",""),"/",""),"(",""),")",""),"&amp;",""),",",""))</f>
        <v>magnet+set1000gm</v>
      </c>
      <c r="C1526" s="18" t="s">
        <v>1390</v>
      </c>
      <c r="D1526" s="19">
        <v>4</v>
      </c>
      <c r="E1526" s="19" t="s">
        <v>1391</v>
      </c>
      <c r="F1526" s="80">
        <f>IF(Table2[[#This Row],[M5B]]="",Table2[[#This Row],[M5B_h]],SUM(Table2[[#This Row],[M5B_h]],Table2[[#This Row],[M5B]]))</f>
        <v>4</v>
      </c>
      <c r="H1526" s="13" t="str">
        <f>IF(Table2[[#This Row],[M1A]]="","",Table2[[#This Row],[M1A]]-Table2[[#This Row],[AWAL]])</f>
        <v/>
      </c>
      <c r="J1526" s="13" t="str">
        <f>IF(Table2[[#This Row],[M2A]]="","",SUM(Table2[[#This Row],[M2A]]-Table2[[#This Row],[M2B_h]]))</f>
        <v/>
      </c>
      <c r="L1526" s="13" t="str">
        <f>IF(Table2[[#This Row],[M3A]]="","",SUM(Table2[[#This Row],[M3A]]-Table2[[#This Row],[M3B_h]]))</f>
        <v/>
      </c>
      <c r="N1526" s="13" t="str">
        <f>IF(Table2[[#This Row],[M4A]]="","",SUM(Table2[[#This Row],[M4A]]-Table2[[#This Row],[M4B_h]]))</f>
        <v/>
      </c>
      <c r="O1526" s="15"/>
      <c r="P1526" s="15" t="str">
        <f>IF(Table2[[#This Row],[M5A]]="","",SUM(Table2[[#This Row],[M5A]]-Table2[[#This Row],[M5B_h]]))</f>
        <v/>
      </c>
      <c r="Q1526" s="15">
        <f>SUM(Table2[[#This Row],[AWAL]],Table2[[#This Row],[M1B]])</f>
        <v>4</v>
      </c>
      <c r="R1526" s="15">
        <f>SUM(Table2[[#This Row],[M2B]],Table2[[#This Row],[M2B_h]])</f>
        <v>4</v>
      </c>
      <c r="S1526" s="15">
        <f>SUM(Table2[[#This Row],[M3B]],Table2[[#This Row],[M3B_h]])</f>
        <v>4</v>
      </c>
      <c r="T1526" s="15">
        <f>SUM(Table2[[#This Row],[M4B]],Table2[[#This Row],[M4B_h]])</f>
        <v>4</v>
      </c>
    </row>
    <row r="1527" spans="1:20">
      <c r="A1527" s="12">
        <f>IF(Table2[[#This Row],[TT]]&lt;1,"",COUNT($A$2:$A1526)+1)</f>
        <v>1217</v>
      </c>
      <c r="B1527" s="12" t="str">
        <f>LOWER(SUBSTITUTE(SUBSTITUTE(SUBSTITUTE(SUBSTITUTE(SUBSTITUTE(SUBSTITUTE(SUBSTITUTE(SUBSTITUTE(Table2[[#This Row],[NAMA BARANG]]," ",""),"""",""),"-",""),"/",""),"(",""),")",""),"&amp;",""),",",""))</f>
        <v>magnit002set</v>
      </c>
      <c r="C1527" s="18" t="s">
        <v>1392</v>
      </c>
      <c r="D1527" s="19">
        <v>7</v>
      </c>
      <c r="E1527" s="19" t="s">
        <v>478</v>
      </c>
      <c r="F1527" s="80">
        <f>IF(Table2[[#This Row],[M5B]]="",Table2[[#This Row],[M5B_h]],SUM(Table2[[#This Row],[M5B_h]],Table2[[#This Row],[M5B]]))</f>
        <v>7</v>
      </c>
      <c r="H1527" s="13" t="str">
        <f>IF(Table2[[#This Row],[M1A]]="","",Table2[[#This Row],[M1A]]-Table2[[#This Row],[AWAL]])</f>
        <v/>
      </c>
      <c r="J1527" s="13" t="str">
        <f>IF(Table2[[#This Row],[M2A]]="","",SUM(Table2[[#This Row],[M2A]]-Table2[[#This Row],[M2B_h]]))</f>
        <v/>
      </c>
      <c r="L1527" s="13" t="str">
        <f>IF(Table2[[#This Row],[M3A]]="","",SUM(Table2[[#This Row],[M3A]]-Table2[[#This Row],[M3B_h]]))</f>
        <v/>
      </c>
      <c r="N1527" s="13" t="str">
        <f>IF(Table2[[#This Row],[M4A]]="","",SUM(Table2[[#This Row],[M4A]]-Table2[[#This Row],[M4B_h]]))</f>
        <v/>
      </c>
      <c r="O1527" s="15"/>
      <c r="P1527" s="15" t="str">
        <f>IF(Table2[[#This Row],[M5A]]="","",SUM(Table2[[#This Row],[M5A]]-Table2[[#This Row],[M5B_h]]))</f>
        <v/>
      </c>
      <c r="Q1527" s="15">
        <f>SUM(Table2[[#This Row],[AWAL]],Table2[[#This Row],[M1B]])</f>
        <v>7</v>
      </c>
      <c r="R1527" s="15">
        <f>SUM(Table2[[#This Row],[M2B]],Table2[[#This Row],[M2B_h]])</f>
        <v>7</v>
      </c>
      <c r="S1527" s="15">
        <f>SUM(Table2[[#This Row],[M3B]],Table2[[#This Row],[M3B_h]])</f>
        <v>7</v>
      </c>
      <c r="T1527" s="15">
        <f>SUM(Table2[[#This Row],[M4B]],Table2[[#This Row],[M4B_h]])</f>
        <v>7</v>
      </c>
    </row>
    <row r="1528" spans="1:20">
      <c r="A1528" s="12">
        <f>IF(Table2[[#This Row],[TT]]&lt;1,"",COUNT($A$2:$A1527)+1)</f>
        <v>1218</v>
      </c>
      <c r="B1528" s="12" t="str">
        <f>LOWER(SUBSTITUTE(SUBSTITUTE(SUBSTITUTE(SUBSTITUTE(SUBSTITUTE(SUBSTITUTE(SUBSTITUTE(SUBSTITUTE(Table2[[#This Row],[NAMA BARANG]]," ",""),"""",""),"-",""),"/",""),"(",""),")",""),"&amp;",""),",",""))</f>
        <v>magnit2008import</v>
      </c>
      <c r="C1528" s="18" t="s">
        <v>1393</v>
      </c>
      <c r="D1528" s="19">
        <v>1</v>
      </c>
      <c r="E1528" s="19" t="s">
        <v>54</v>
      </c>
      <c r="F1528" s="80">
        <f>IF(Table2[[#This Row],[M5B]]="",Table2[[#This Row],[M5B_h]],SUM(Table2[[#This Row],[M5B_h]],Table2[[#This Row],[M5B]]))</f>
        <v>1</v>
      </c>
      <c r="H1528" s="13" t="str">
        <f>IF(Table2[[#This Row],[M1A]]="","",Table2[[#This Row],[M1A]]-Table2[[#This Row],[AWAL]])</f>
        <v/>
      </c>
      <c r="J1528" s="13" t="str">
        <f>IF(Table2[[#This Row],[M2A]]="","",SUM(Table2[[#This Row],[M2A]]-Table2[[#This Row],[M2B_h]]))</f>
        <v/>
      </c>
      <c r="L1528" s="13" t="str">
        <f>IF(Table2[[#This Row],[M3A]]="","",SUM(Table2[[#This Row],[M3A]]-Table2[[#This Row],[M3B_h]]))</f>
        <v/>
      </c>
      <c r="N1528" s="13" t="str">
        <f>IF(Table2[[#This Row],[M4A]]="","",SUM(Table2[[#This Row],[M4A]]-Table2[[#This Row],[M4B_h]]))</f>
        <v/>
      </c>
      <c r="O1528" s="15"/>
      <c r="P1528" s="15" t="str">
        <f>IF(Table2[[#This Row],[M5A]]="","",SUM(Table2[[#This Row],[M5A]]-Table2[[#This Row],[M5B_h]]))</f>
        <v/>
      </c>
      <c r="Q1528" s="15">
        <f>SUM(Table2[[#This Row],[AWAL]],Table2[[#This Row],[M1B]])</f>
        <v>1</v>
      </c>
      <c r="R1528" s="15">
        <f>SUM(Table2[[#This Row],[M2B]],Table2[[#This Row],[M2B_h]])</f>
        <v>1</v>
      </c>
      <c r="S1528" s="15">
        <f>SUM(Table2[[#This Row],[M3B]],Table2[[#This Row],[M3B_h]])</f>
        <v>1</v>
      </c>
      <c r="T1528" s="15">
        <f>SUM(Table2[[#This Row],[M4B]],Table2[[#This Row],[M4B_h]])</f>
        <v>1</v>
      </c>
    </row>
    <row r="1529" spans="1:20">
      <c r="A1529" s="12">
        <f>IF(Table2[[#This Row],[TT]]&lt;1,"",COUNT($A$2:$A1528)+1)</f>
        <v>1219</v>
      </c>
      <c r="B1529" s="12" t="str">
        <f>LOWER(SUBSTITUTE(SUBSTITUTE(SUBSTITUTE(SUBSTITUTE(SUBSTITUTE(SUBSTITUTE(SUBSTITUTE(SUBSTITUTE(Table2[[#This Row],[NAMA BARANG]]," ",""),"""",""),"-",""),"/",""),"(",""),")",""),"&amp;",""),",",""))</f>
        <v>magnit2012</v>
      </c>
      <c r="C1529" s="18" t="s">
        <v>1394</v>
      </c>
      <c r="D1529" s="19">
        <v>2</v>
      </c>
      <c r="E1529" s="19" t="s">
        <v>54</v>
      </c>
      <c r="F1529" s="80">
        <f>IF(Table2[[#This Row],[M5B]]="",Table2[[#This Row],[M5B_h]],SUM(Table2[[#This Row],[M5B_h]],Table2[[#This Row],[M5B]]))</f>
        <v>2</v>
      </c>
      <c r="H1529" s="13" t="str">
        <f>IF(Table2[[#This Row],[M1A]]="","",Table2[[#This Row],[M1A]]-Table2[[#This Row],[AWAL]])</f>
        <v/>
      </c>
      <c r="J1529" s="13" t="str">
        <f>IF(Table2[[#This Row],[M2A]]="","",SUM(Table2[[#This Row],[M2A]]-Table2[[#This Row],[M2B_h]]))</f>
        <v/>
      </c>
      <c r="L1529" s="13" t="str">
        <f>IF(Table2[[#This Row],[M3A]]="","",SUM(Table2[[#This Row],[M3A]]-Table2[[#This Row],[M3B_h]]))</f>
        <v/>
      </c>
      <c r="N1529" s="13" t="str">
        <f>IF(Table2[[#This Row],[M4A]]="","",SUM(Table2[[#This Row],[M4A]]-Table2[[#This Row],[M4B_h]]))</f>
        <v/>
      </c>
      <c r="O1529" s="15"/>
      <c r="P1529" s="15" t="str">
        <f>IF(Table2[[#This Row],[M5A]]="","",SUM(Table2[[#This Row],[M5A]]-Table2[[#This Row],[M5B_h]]))</f>
        <v/>
      </c>
      <c r="Q1529" s="15">
        <f>SUM(Table2[[#This Row],[AWAL]],Table2[[#This Row],[M1B]])</f>
        <v>2</v>
      </c>
      <c r="R1529" s="15">
        <f>SUM(Table2[[#This Row],[M2B]],Table2[[#This Row],[M2B_h]])</f>
        <v>2</v>
      </c>
      <c r="S1529" s="15">
        <f>SUM(Table2[[#This Row],[M3B]],Table2[[#This Row],[M3B_h]])</f>
        <v>2</v>
      </c>
      <c r="T1529" s="15">
        <f>SUM(Table2[[#This Row],[M4B]],Table2[[#This Row],[M4B_h]])</f>
        <v>2</v>
      </c>
    </row>
    <row r="1530" spans="1:20">
      <c r="A1530" s="12">
        <f>IF(Table2[[#This Row],[TT]]&lt;1,"",COUNT($A$2:$A1529)+1)</f>
        <v>1220</v>
      </c>
      <c r="B1530" s="12" t="str">
        <f>LOWER(SUBSTITUTE(SUBSTITUTE(SUBSTITUTE(SUBSTITUTE(SUBSTITUTE(SUBSTITUTE(SUBSTITUTE(SUBSTITUTE(Table2[[#This Row],[NAMA BARANG]]," ",""),"""",""),"-",""),"/",""),"(",""),")",""),"&amp;",""),",",""))</f>
        <v>magnit306</v>
      </c>
      <c r="C1530" s="18" t="s">
        <v>1395</v>
      </c>
      <c r="D1530" s="19">
        <v>1</v>
      </c>
      <c r="E1530" s="19" t="s">
        <v>342</v>
      </c>
      <c r="F1530" s="80">
        <f>IF(Table2[[#This Row],[M5B]]="",Table2[[#This Row],[M5B_h]],SUM(Table2[[#This Row],[M5B_h]],Table2[[#This Row],[M5B]]))</f>
        <v>1</v>
      </c>
      <c r="H1530" s="13" t="str">
        <f>IF(Table2[[#This Row],[M1A]]="","",Table2[[#This Row],[M1A]]-Table2[[#This Row],[AWAL]])</f>
        <v/>
      </c>
      <c r="J1530" s="13" t="str">
        <f>IF(Table2[[#This Row],[M2A]]="","",SUM(Table2[[#This Row],[M2A]]-Table2[[#This Row],[M2B_h]]))</f>
        <v/>
      </c>
      <c r="L1530" s="13" t="str">
        <f>IF(Table2[[#This Row],[M3A]]="","",SUM(Table2[[#This Row],[M3A]]-Table2[[#This Row],[M3B_h]]))</f>
        <v/>
      </c>
      <c r="N1530" s="13" t="str">
        <f>IF(Table2[[#This Row],[M4A]]="","",SUM(Table2[[#This Row],[M4A]]-Table2[[#This Row],[M4B_h]]))</f>
        <v/>
      </c>
      <c r="O1530" s="15"/>
      <c r="P1530" s="15" t="str">
        <f>IF(Table2[[#This Row],[M5A]]="","",SUM(Table2[[#This Row],[M5A]]-Table2[[#This Row],[M5B_h]]))</f>
        <v/>
      </c>
      <c r="Q1530" s="15">
        <f>SUM(Table2[[#This Row],[AWAL]],Table2[[#This Row],[M1B]])</f>
        <v>1</v>
      </c>
      <c r="R1530" s="15">
        <f>SUM(Table2[[#This Row],[M2B]],Table2[[#This Row],[M2B_h]])</f>
        <v>1</v>
      </c>
      <c r="S1530" s="15">
        <f>SUM(Table2[[#This Row],[M3B]],Table2[[#This Row],[M3B_h]])</f>
        <v>1</v>
      </c>
      <c r="T1530" s="15">
        <f>SUM(Table2[[#This Row],[M4B]],Table2[[#This Row],[M4B_h]])</f>
        <v>1</v>
      </c>
    </row>
    <row r="1531" spans="1:20">
      <c r="A1531" s="12">
        <f>IF(Table2[[#This Row],[TT]]&lt;1,"",COUNT($A$2:$A1530)+1)</f>
        <v>1221</v>
      </c>
      <c r="B1531" s="12" t="str">
        <f>LOWER(SUBSTITUTE(SUBSTITUTE(SUBSTITUTE(SUBSTITUTE(SUBSTITUTE(SUBSTITUTE(SUBSTITUTE(SUBSTITUTE(Table2[[#This Row],[NAMA BARANG]]," ",""),"""",""),"-",""),"/",""),"(",""),")",""),"&amp;",""),",",""))</f>
        <v>magnit8pc003</v>
      </c>
      <c r="C1531" s="18" t="s">
        <v>1396</v>
      </c>
      <c r="D1531" s="19">
        <v>1</v>
      </c>
      <c r="E1531" s="19" t="s">
        <v>1284</v>
      </c>
      <c r="F1531" s="80">
        <f>IF(Table2[[#This Row],[M5B]]="",Table2[[#This Row],[M5B_h]],SUM(Table2[[#This Row],[M5B_h]],Table2[[#This Row],[M5B]]))</f>
        <v>1</v>
      </c>
      <c r="H1531" s="13" t="str">
        <f>IF(Table2[[#This Row],[M1A]]="","",Table2[[#This Row],[M1A]]-Table2[[#This Row],[AWAL]])</f>
        <v/>
      </c>
      <c r="J1531" s="13" t="str">
        <f>IF(Table2[[#This Row],[M2A]]="","",SUM(Table2[[#This Row],[M2A]]-Table2[[#This Row],[M2B_h]]))</f>
        <v/>
      </c>
      <c r="L1531" s="13" t="str">
        <f>IF(Table2[[#This Row],[M3A]]="","",SUM(Table2[[#This Row],[M3A]]-Table2[[#This Row],[M3B_h]]))</f>
        <v/>
      </c>
      <c r="N1531" s="13" t="str">
        <f>IF(Table2[[#This Row],[M4A]]="","",SUM(Table2[[#This Row],[M4A]]-Table2[[#This Row],[M4B_h]]))</f>
        <v/>
      </c>
      <c r="O1531" s="15"/>
      <c r="P1531" s="15" t="str">
        <f>IF(Table2[[#This Row],[M5A]]="","",SUM(Table2[[#This Row],[M5A]]-Table2[[#This Row],[M5B_h]]))</f>
        <v/>
      </c>
      <c r="Q1531" s="15">
        <f>SUM(Table2[[#This Row],[AWAL]],Table2[[#This Row],[M1B]])</f>
        <v>1</v>
      </c>
      <c r="R1531" s="15">
        <f>SUM(Table2[[#This Row],[M2B]],Table2[[#This Row],[M2B_h]])</f>
        <v>1</v>
      </c>
      <c r="S1531" s="15">
        <f>SUM(Table2[[#This Row],[M3B]],Table2[[#This Row],[M3B_h]])</f>
        <v>1</v>
      </c>
      <c r="T1531" s="15">
        <f>SUM(Table2[[#This Row],[M4B]],Table2[[#This Row],[M4B_h]])</f>
        <v>1</v>
      </c>
    </row>
    <row r="1532" spans="1:20">
      <c r="A1532" s="12">
        <f>IF(Table2[[#This Row],[TT]]&lt;1,"",COUNT($A$2:$A1531)+1)</f>
        <v>1222</v>
      </c>
      <c r="B1532" s="12" t="str">
        <f>LOWER(SUBSTITUTE(SUBSTITUTE(SUBSTITUTE(SUBSTITUTE(SUBSTITUTE(SUBSTITUTE(SUBSTITUTE(SUBSTITUTE(Table2[[#This Row],[NAMA BARANG]]," ",""),"""",""),"-",""),"/",""),"(",""),")",""),"&amp;",""),",",""))</f>
        <v>magnitangka8305xinyefirstk</v>
      </c>
      <c r="C1532" s="18" t="s">
        <v>1397</v>
      </c>
      <c r="D1532" s="19">
        <v>2</v>
      </c>
      <c r="E1532" s="19" t="s">
        <v>813</v>
      </c>
      <c r="F1532" s="80">
        <f>IF(Table2[[#This Row],[M5B]]="",Table2[[#This Row],[M5B_h]],SUM(Table2[[#This Row],[M5B_h]],Table2[[#This Row],[M5B]]))</f>
        <v>2</v>
      </c>
      <c r="H1532" s="13" t="str">
        <f>IF(Table2[[#This Row],[M1A]]="","",Table2[[#This Row],[M1A]]-Table2[[#This Row],[AWAL]])</f>
        <v/>
      </c>
      <c r="J1532" s="13" t="str">
        <f>IF(Table2[[#This Row],[M2A]]="","",SUM(Table2[[#This Row],[M2A]]-Table2[[#This Row],[M2B_h]]))</f>
        <v/>
      </c>
      <c r="L1532" s="13" t="str">
        <f>IF(Table2[[#This Row],[M3A]]="","",SUM(Table2[[#This Row],[M3A]]-Table2[[#This Row],[M3B_h]]))</f>
        <v/>
      </c>
      <c r="N1532" s="13" t="str">
        <f>IF(Table2[[#This Row],[M4A]]="","",SUM(Table2[[#This Row],[M4A]]-Table2[[#This Row],[M4B_h]]))</f>
        <v/>
      </c>
      <c r="O1532" s="15"/>
      <c r="P1532" s="15" t="str">
        <f>IF(Table2[[#This Row],[M5A]]="","",SUM(Table2[[#This Row],[M5A]]-Table2[[#This Row],[M5B_h]]))</f>
        <v/>
      </c>
      <c r="Q1532" s="15">
        <f>SUM(Table2[[#This Row],[AWAL]],Table2[[#This Row],[M1B]])</f>
        <v>2</v>
      </c>
      <c r="R1532" s="15">
        <f>SUM(Table2[[#This Row],[M2B]],Table2[[#This Row],[M2B_h]])</f>
        <v>2</v>
      </c>
      <c r="S1532" s="15">
        <f>SUM(Table2[[#This Row],[M3B]],Table2[[#This Row],[M3B_h]])</f>
        <v>2</v>
      </c>
      <c r="T1532" s="15">
        <f>SUM(Table2[[#This Row],[M4B]],Table2[[#This Row],[M4B_h]])</f>
        <v>2</v>
      </c>
    </row>
    <row r="1533" spans="1:20">
      <c r="A1533" s="12">
        <f>IF(Table2[[#This Row],[TT]]&lt;1,"",COUNT($A$2:$A1532)+1)</f>
        <v>1223</v>
      </c>
      <c r="B1533" s="12" t="str">
        <f>LOWER(SUBSTITUTE(SUBSTITUTE(SUBSTITUTE(SUBSTITUTE(SUBSTITUTE(SUBSTITUTE(SUBSTITUTE(SUBSTITUTE(Table2[[#This Row],[NAMA BARANG]]," ",""),"""",""),"-",""),"/",""),"(",""),")",""),"&amp;",""),",",""))</f>
        <v>magnits3010import</v>
      </c>
      <c r="C1533" s="18" t="s">
        <v>1398</v>
      </c>
      <c r="D1533" s="19">
        <v>1</v>
      </c>
      <c r="E1533" s="68" t="s">
        <v>3113</v>
      </c>
      <c r="F1533" s="80">
        <f>IF(Table2[[#This Row],[M5B]]="",Table2[[#This Row],[M5B_h]],SUM(Table2[[#This Row],[M5B_h]],Table2[[#This Row],[M5B]]))</f>
        <v>1</v>
      </c>
      <c r="H1533" s="13" t="str">
        <f>IF(Table2[[#This Row],[M1A]]="","",Table2[[#This Row],[M1A]]-Table2[[#This Row],[AWAL]])</f>
        <v/>
      </c>
      <c r="J1533" s="13" t="str">
        <f>IF(Table2[[#This Row],[M2A]]="","",SUM(Table2[[#This Row],[M2A]]-Table2[[#This Row],[M2B_h]]))</f>
        <v/>
      </c>
      <c r="L1533" s="13" t="str">
        <f>IF(Table2[[#This Row],[M3A]]="","",SUM(Table2[[#This Row],[M3A]]-Table2[[#This Row],[M3B_h]]))</f>
        <v/>
      </c>
      <c r="N1533" s="13" t="str">
        <f>IF(Table2[[#This Row],[M4A]]="","",SUM(Table2[[#This Row],[M4A]]-Table2[[#This Row],[M4B_h]]))</f>
        <v/>
      </c>
      <c r="O1533" s="15"/>
      <c r="P1533" s="15" t="str">
        <f>IF(Table2[[#This Row],[M5A]]="","",SUM(Table2[[#This Row],[M5A]]-Table2[[#This Row],[M5B_h]]))</f>
        <v/>
      </c>
      <c r="Q1533" s="15">
        <f>SUM(Table2[[#This Row],[AWAL]],Table2[[#This Row],[M1B]])</f>
        <v>1</v>
      </c>
      <c r="R1533" s="15">
        <f>SUM(Table2[[#This Row],[M2B]],Table2[[#This Row],[M2B_h]])</f>
        <v>1</v>
      </c>
      <c r="S1533" s="15">
        <f>SUM(Table2[[#This Row],[M3B]],Table2[[#This Row],[M3B_h]])</f>
        <v>1</v>
      </c>
      <c r="T1533" s="15">
        <f>SUM(Table2[[#This Row],[M4B]],Table2[[#This Row],[M4B_h]])</f>
        <v>1</v>
      </c>
    </row>
    <row r="1534" spans="1:20">
      <c r="A1534" s="12">
        <f>IF(Table2[[#This Row],[TT]]&lt;1,"",COUNT($A$2:$A1533)+1)</f>
        <v>1224</v>
      </c>
      <c r="B1534" s="12" t="str">
        <f>LOWER(SUBSTITUTE(SUBSTITUTE(SUBSTITUTE(SUBSTITUTE(SUBSTITUTE(SUBSTITUTE(SUBSTITUTE(SUBSTITUTE(Table2[[#This Row],[NAMA BARANG]]," ",""),"""",""),"-",""),"/",""),"(",""),")",""),"&amp;",""),",",""))</f>
        <v>malamset23122</v>
      </c>
      <c r="C1534" s="18" t="s">
        <v>1399</v>
      </c>
      <c r="D1534" s="19">
        <v>20</v>
      </c>
      <c r="E1534" s="19" t="s">
        <v>1400</v>
      </c>
      <c r="F1534" s="80">
        <f>IF(Table2[[#This Row],[M5B]]="",Table2[[#This Row],[M5B_h]],SUM(Table2[[#This Row],[M5B_h]],Table2[[#This Row],[M5B]]))</f>
        <v>20</v>
      </c>
      <c r="H1534" s="13" t="str">
        <f>IF(Table2[[#This Row],[M1A]]="","",Table2[[#This Row],[M1A]]-Table2[[#This Row],[AWAL]])</f>
        <v/>
      </c>
      <c r="J1534" s="13" t="str">
        <f>IF(Table2[[#This Row],[M2A]]="","",SUM(Table2[[#This Row],[M2A]]-Table2[[#This Row],[M2B_h]]))</f>
        <v/>
      </c>
      <c r="L1534" s="13" t="str">
        <f>IF(Table2[[#This Row],[M3A]]="","",SUM(Table2[[#This Row],[M3A]]-Table2[[#This Row],[M3B_h]]))</f>
        <v/>
      </c>
      <c r="N1534" s="13" t="str">
        <f>IF(Table2[[#This Row],[M4A]]="","",SUM(Table2[[#This Row],[M4A]]-Table2[[#This Row],[M4B_h]]))</f>
        <v/>
      </c>
      <c r="O1534" s="15"/>
      <c r="P1534" s="15" t="str">
        <f>IF(Table2[[#This Row],[M5A]]="","",SUM(Table2[[#This Row],[M5A]]-Table2[[#This Row],[M5B_h]]))</f>
        <v/>
      </c>
      <c r="Q1534" s="15">
        <f>SUM(Table2[[#This Row],[AWAL]],Table2[[#This Row],[M1B]])</f>
        <v>20</v>
      </c>
      <c r="R1534" s="15">
        <f>SUM(Table2[[#This Row],[M2B]],Table2[[#This Row],[M2B_h]])</f>
        <v>20</v>
      </c>
      <c r="S1534" s="15">
        <f>SUM(Table2[[#This Row],[M3B]],Table2[[#This Row],[M3B_h]])</f>
        <v>20</v>
      </c>
      <c r="T1534" s="15">
        <f>SUM(Table2[[#This Row],[M4B]],Table2[[#This Row],[M4B_h]])</f>
        <v>20</v>
      </c>
    </row>
    <row r="1535" spans="1:20">
      <c r="A1535" s="12">
        <f>IF(Table2[[#This Row],[TT]]&lt;1,"",COUNT($A$2:$A1534)+1)</f>
        <v>1225</v>
      </c>
      <c r="B1535" s="12" t="str">
        <f>LOWER(SUBSTITUTE(SUBSTITUTE(SUBSTITUTE(SUBSTITUTE(SUBSTITUTE(SUBSTITUTE(SUBSTITUTE(SUBSTITUTE(Table2[[#This Row],[NAMA BARANG]]," ",""),"""",""),"-",""),"/",""),"(",""),")",""),"&amp;",""),",",""))</f>
        <v>map2sapallwin2as</v>
      </c>
      <c r="C1535" s="18" t="s">
        <v>1401</v>
      </c>
      <c r="D1535" s="19">
        <v>1</v>
      </c>
      <c r="E1535" s="19" t="s">
        <v>19</v>
      </c>
      <c r="F1535" s="80">
        <f>IF(Table2[[#This Row],[M5B]]="",Table2[[#This Row],[M5B_h]],SUM(Table2[[#This Row],[M5B_h]],Table2[[#This Row],[M5B]]))</f>
        <v>1</v>
      </c>
      <c r="H1535" s="13" t="str">
        <f>IF(Table2[[#This Row],[M1A]]="","",Table2[[#This Row],[M1A]]-Table2[[#This Row],[AWAL]])</f>
        <v/>
      </c>
      <c r="J1535" s="13" t="str">
        <f>IF(Table2[[#This Row],[M2A]]="","",SUM(Table2[[#This Row],[M2A]]-Table2[[#This Row],[M2B_h]]))</f>
        <v/>
      </c>
      <c r="L1535" s="13" t="str">
        <f>IF(Table2[[#This Row],[M3A]]="","",SUM(Table2[[#This Row],[M3A]]-Table2[[#This Row],[M3B_h]]))</f>
        <v/>
      </c>
      <c r="N1535" s="13" t="str">
        <f>IF(Table2[[#This Row],[M4A]]="","",SUM(Table2[[#This Row],[M4A]]-Table2[[#This Row],[M4B_h]]))</f>
        <v/>
      </c>
      <c r="O1535" s="15"/>
      <c r="P1535" s="15" t="str">
        <f>IF(Table2[[#This Row],[M5A]]="","",SUM(Table2[[#This Row],[M5A]]-Table2[[#This Row],[M5B_h]]))</f>
        <v/>
      </c>
      <c r="Q1535" s="15">
        <f>SUM(Table2[[#This Row],[AWAL]],Table2[[#This Row],[M1B]])</f>
        <v>1</v>
      </c>
      <c r="R1535" s="15">
        <f>SUM(Table2[[#This Row],[M2B]],Table2[[#This Row],[M2B_h]])</f>
        <v>1</v>
      </c>
      <c r="S1535" s="15">
        <f>SUM(Table2[[#This Row],[M3B]],Table2[[#This Row],[M3B_h]])</f>
        <v>1</v>
      </c>
      <c r="T1535" s="15">
        <f>SUM(Table2[[#This Row],[M4B]],Table2[[#This Row],[M4B_h]])</f>
        <v>1</v>
      </c>
    </row>
    <row r="1536" spans="1:20">
      <c r="A1536" s="12">
        <f>IF(Table2[[#This Row],[TT]]&lt;1,"",COUNT($A$2:$A1535)+1)</f>
        <v>1226</v>
      </c>
      <c r="B1536" s="12" t="str">
        <f>LOWER(SUBSTITUTE(SUBSTITUTE(SUBSTITUTE(SUBSTITUTE(SUBSTITUTE(SUBSTITUTE(SUBSTITUTE(SUBSTITUTE(Table2[[#This Row],[NAMA BARANG]]," ",""),"""",""),"-",""),"/",""),"(",""),")",""),"&amp;",""),",",""))</f>
        <v>map2015csomsi</v>
      </c>
      <c r="C1536" s="18" t="s">
        <v>1402</v>
      </c>
      <c r="D1536" s="19">
        <v>1</v>
      </c>
      <c r="E1536" s="19" t="s">
        <v>39</v>
      </c>
      <c r="F1536" s="80">
        <f>IF(Table2[[#This Row],[M5B]]="",Table2[[#This Row],[M5B_h]],SUM(Table2[[#This Row],[M5B_h]],Table2[[#This Row],[M5B]]))</f>
        <v>1</v>
      </c>
      <c r="H1536" s="13" t="str">
        <f>IF(Table2[[#This Row],[M1A]]="","",Table2[[#This Row],[M1A]]-Table2[[#This Row],[AWAL]])</f>
        <v/>
      </c>
      <c r="J1536" s="13" t="str">
        <f>IF(Table2[[#This Row],[M2A]]="","",SUM(Table2[[#This Row],[M2A]]-Table2[[#This Row],[M2B_h]]))</f>
        <v/>
      </c>
      <c r="L1536" s="13" t="str">
        <f>IF(Table2[[#This Row],[M3A]]="","",SUM(Table2[[#This Row],[M3A]]-Table2[[#This Row],[M3B_h]]))</f>
        <v/>
      </c>
      <c r="N1536" s="13" t="str">
        <f>IF(Table2[[#This Row],[M4A]]="","",SUM(Table2[[#This Row],[M4A]]-Table2[[#This Row],[M4B_h]]))</f>
        <v/>
      </c>
      <c r="O1536" s="15"/>
      <c r="P1536" s="15" t="str">
        <f>IF(Table2[[#This Row],[M5A]]="","",SUM(Table2[[#This Row],[M5A]]-Table2[[#This Row],[M5B_h]]))</f>
        <v/>
      </c>
      <c r="Q1536" s="15">
        <f>SUM(Table2[[#This Row],[AWAL]],Table2[[#This Row],[M1B]])</f>
        <v>1</v>
      </c>
      <c r="R1536" s="15">
        <f>SUM(Table2[[#This Row],[M2B]],Table2[[#This Row],[M2B_h]])</f>
        <v>1</v>
      </c>
      <c r="S1536" s="15">
        <f>SUM(Table2[[#This Row],[M3B]],Table2[[#This Row],[M3B_h]])</f>
        <v>1</v>
      </c>
      <c r="T1536" s="15">
        <f>SUM(Table2[[#This Row],[M4B]],Table2[[#This Row],[M4B_h]])</f>
        <v>1</v>
      </c>
    </row>
    <row r="1537" spans="1:20">
      <c r="A1537" s="12">
        <f>IF(Table2[[#This Row],[TT]]&lt;1,"",COUNT($A$2:$A1536)+1)</f>
        <v>1227</v>
      </c>
      <c r="B1537" s="12" t="str">
        <f>LOWER(SUBSTITUTE(SUBSTITUTE(SUBSTITUTE(SUBSTITUTE(SUBSTITUTE(SUBSTITUTE(SUBSTITUTE(SUBSTITUTE(Table2[[#This Row],[NAMA BARANG]]," ",""),"""",""),"-",""),"/",""),"(",""),")",""),"&amp;",""),",",""))</f>
        <v>map3324ggf4</v>
      </c>
      <c r="C1537" s="18" t="s">
        <v>1403</v>
      </c>
      <c r="D1537" s="19">
        <v>2</v>
      </c>
      <c r="E1537" s="19" t="s">
        <v>917</v>
      </c>
      <c r="F1537" s="80">
        <f>IF(Table2[[#This Row],[M5B]]="",Table2[[#This Row],[M5B_h]],SUM(Table2[[#This Row],[M5B_h]],Table2[[#This Row],[M5B]]))</f>
        <v>2</v>
      </c>
      <c r="H1537" s="13" t="str">
        <f>IF(Table2[[#This Row],[M1A]]="","",Table2[[#This Row],[M1A]]-Table2[[#This Row],[AWAL]])</f>
        <v/>
      </c>
      <c r="J1537" s="13" t="str">
        <f>IF(Table2[[#This Row],[M2A]]="","",SUM(Table2[[#This Row],[M2A]]-Table2[[#This Row],[M2B_h]]))</f>
        <v/>
      </c>
      <c r="L1537" s="13" t="str">
        <f>IF(Table2[[#This Row],[M3A]]="","",SUM(Table2[[#This Row],[M3A]]-Table2[[#This Row],[M3B_h]]))</f>
        <v/>
      </c>
      <c r="N1537" s="13" t="str">
        <f>IF(Table2[[#This Row],[M4A]]="","",SUM(Table2[[#This Row],[M4A]]-Table2[[#This Row],[M4B_h]]))</f>
        <v/>
      </c>
      <c r="O1537" s="15"/>
      <c r="P1537" s="15" t="str">
        <f>IF(Table2[[#This Row],[M5A]]="","",SUM(Table2[[#This Row],[M5A]]-Table2[[#This Row],[M5B_h]]))</f>
        <v/>
      </c>
      <c r="Q1537" s="15">
        <f>SUM(Table2[[#This Row],[AWAL]],Table2[[#This Row],[M1B]])</f>
        <v>2</v>
      </c>
      <c r="R1537" s="15">
        <f>SUM(Table2[[#This Row],[M2B]],Table2[[#This Row],[M2B_h]])</f>
        <v>2</v>
      </c>
      <c r="S1537" s="15">
        <f>SUM(Table2[[#This Row],[M3B]],Table2[[#This Row],[M3B_h]])</f>
        <v>2</v>
      </c>
      <c r="T1537" s="15">
        <f>SUM(Table2[[#This Row],[M4B]],Table2[[#This Row],[M4B_h]])</f>
        <v>2</v>
      </c>
    </row>
    <row r="1538" spans="1:20">
      <c r="A1538" s="12">
        <f>IF(Table2[[#This Row],[TT]]&lt;1,"",COUNT($A$2:$A1537)+1)</f>
        <v>1228</v>
      </c>
      <c r="B1538" s="12" t="str">
        <f>LOWER(SUBSTITUTE(SUBSTITUTE(SUBSTITUTE(SUBSTITUTE(SUBSTITUTE(SUBSTITUTE(SUBSTITUTE(SUBSTITUTE(Table2[[#This Row],[NAMA BARANG]]," ",""),"""",""),"-",""),"/",""),"(",""),")",""),"&amp;",""),",",""))</f>
        <v>mapa012talibiru</v>
      </c>
      <c r="C1538" s="18" t="s">
        <v>1404</v>
      </c>
      <c r="D1538" s="19">
        <v>2</v>
      </c>
      <c r="E1538" s="19" t="s">
        <v>34</v>
      </c>
      <c r="F1538" s="80">
        <f>IF(Table2[[#This Row],[M5B]]="",Table2[[#This Row],[M5B_h]],SUM(Table2[[#This Row],[M5B_h]],Table2[[#This Row],[M5B]]))</f>
        <v>2</v>
      </c>
      <c r="H1538" s="13" t="str">
        <f>IF(Table2[[#This Row],[M1A]]="","",Table2[[#This Row],[M1A]]-Table2[[#This Row],[AWAL]])</f>
        <v/>
      </c>
      <c r="J1538" s="13" t="str">
        <f>IF(Table2[[#This Row],[M2A]]="","",SUM(Table2[[#This Row],[M2A]]-Table2[[#This Row],[M2B_h]]))</f>
        <v/>
      </c>
      <c r="L1538" s="13" t="str">
        <f>IF(Table2[[#This Row],[M3A]]="","",SUM(Table2[[#This Row],[M3A]]-Table2[[#This Row],[M3B_h]]))</f>
        <v/>
      </c>
      <c r="N1538" s="13" t="str">
        <f>IF(Table2[[#This Row],[M4A]]="","",SUM(Table2[[#This Row],[M4A]]-Table2[[#This Row],[M4B_h]]))</f>
        <v/>
      </c>
      <c r="O1538" s="15"/>
      <c r="P1538" s="15" t="str">
        <f>IF(Table2[[#This Row],[M5A]]="","",SUM(Table2[[#This Row],[M5A]]-Table2[[#This Row],[M5B_h]]))</f>
        <v/>
      </c>
      <c r="Q1538" s="15">
        <f>SUM(Table2[[#This Row],[AWAL]],Table2[[#This Row],[M1B]])</f>
        <v>2</v>
      </c>
      <c r="R1538" s="15">
        <f>SUM(Table2[[#This Row],[M2B]],Table2[[#This Row],[M2B_h]])</f>
        <v>2</v>
      </c>
      <c r="S1538" s="15">
        <f>SUM(Table2[[#This Row],[M3B]],Table2[[#This Row],[M3B_h]])</f>
        <v>2</v>
      </c>
      <c r="T1538" s="15">
        <f>SUM(Table2[[#This Row],[M4B]],Table2[[#This Row],[M4B_h]])</f>
        <v>2</v>
      </c>
    </row>
    <row r="1539" spans="1:20">
      <c r="A1539" s="12" t="str">
        <f>IF(Table2[[#This Row],[TT]]&lt;1,"",COUNT($A$2:$A1538)+1)</f>
        <v/>
      </c>
      <c r="B1539" s="12" t="str">
        <f>LOWER(SUBSTITUTE(SUBSTITUTE(SUBSTITUTE(SUBSTITUTE(SUBSTITUTE(SUBSTITUTE(SUBSTITUTE(SUBSTITUTE(Table2[[#This Row],[NAMA BARANG]]," ",""),"""",""),"-",""),"/",""),"(",""),")",""),"&amp;",""),",",""))</f>
        <v>mapa6batik</v>
      </c>
      <c r="C1539" s="18" t="s">
        <v>1405</v>
      </c>
      <c r="D1539" s="19"/>
      <c r="E1539" s="19" t="s">
        <v>79</v>
      </c>
      <c r="F1539" s="80">
        <f>IF(Table2[[#This Row],[M5B]]="",Table2[[#This Row],[M5B_h]],SUM(Table2[[#This Row],[M5B_h]],Table2[[#This Row],[M5B]]))</f>
        <v>0</v>
      </c>
      <c r="H1539" s="13" t="str">
        <f>IF(Table2[[#This Row],[M1A]]="","",Table2[[#This Row],[M1A]]-Table2[[#This Row],[AWAL]])</f>
        <v/>
      </c>
      <c r="J1539" s="13" t="str">
        <f>IF(Table2[[#This Row],[M2A]]="","",SUM(Table2[[#This Row],[M2A]]-Table2[[#This Row],[M2B_h]]))</f>
        <v/>
      </c>
      <c r="L1539" s="13" t="str">
        <f>IF(Table2[[#This Row],[M3A]]="","",SUM(Table2[[#This Row],[M3A]]-Table2[[#This Row],[M3B_h]]))</f>
        <v/>
      </c>
      <c r="N1539" s="13" t="str">
        <f>IF(Table2[[#This Row],[M4A]]="","",SUM(Table2[[#This Row],[M4A]]-Table2[[#This Row],[M4B_h]]))</f>
        <v/>
      </c>
      <c r="O1539" s="15"/>
      <c r="P1539" s="15" t="str">
        <f>IF(Table2[[#This Row],[M5A]]="","",SUM(Table2[[#This Row],[M5A]]-Table2[[#This Row],[M5B_h]]))</f>
        <v/>
      </c>
      <c r="Q1539" s="15">
        <f>SUM(Table2[[#This Row],[AWAL]],Table2[[#This Row],[M1B]])</f>
        <v>0</v>
      </c>
      <c r="R1539" s="15">
        <f>SUM(Table2[[#This Row],[M2B]],Table2[[#This Row],[M2B_h]])</f>
        <v>0</v>
      </c>
      <c r="S1539" s="15">
        <f>SUM(Table2[[#This Row],[M3B]],Table2[[#This Row],[M3B_h]])</f>
        <v>0</v>
      </c>
      <c r="T1539" s="15">
        <f>SUM(Table2[[#This Row],[M4B]],Table2[[#This Row],[M4B_h]])</f>
        <v>0</v>
      </c>
    </row>
    <row r="1540" spans="1:20">
      <c r="A1540" s="12">
        <f>IF(Table2[[#This Row],[TT]]&lt;1,"",COUNT($A$2:$A1539)+1)</f>
        <v>1229</v>
      </c>
      <c r="B1540" s="12" t="str">
        <f>LOWER(SUBSTITUTE(SUBSTITUTE(SUBSTITUTE(SUBSTITUTE(SUBSTITUTE(SUBSTITUTE(SUBSTITUTE(SUBSTITUTE(Table2[[#This Row],[NAMA BARANG]]," ",""),"""",""),"-",""),"/",""),"(",""),")",""),"&amp;",""),",",""))</f>
        <v>mapa6kotak03</v>
      </c>
      <c r="C1540" s="25" t="s">
        <v>1406</v>
      </c>
      <c r="D1540" s="26">
        <v>1</v>
      </c>
      <c r="E1540" s="26" t="s">
        <v>79</v>
      </c>
      <c r="F1540" s="80">
        <f>IF(Table2[[#This Row],[M5B]]="",Table2[[#This Row],[M5B_h]],SUM(Table2[[#This Row],[M5B_h]],Table2[[#This Row],[M5B]]))</f>
        <v>1</v>
      </c>
      <c r="H1540" s="13" t="str">
        <f>IF(Table2[[#This Row],[M1A]]="","",Table2[[#This Row],[M1A]]-Table2[[#This Row],[AWAL]])</f>
        <v/>
      </c>
      <c r="J1540" s="13" t="str">
        <f>IF(Table2[[#This Row],[M2A]]="","",SUM(Table2[[#This Row],[M2A]]-Table2[[#This Row],[M2B_h]]))</f>
        <v/>
      </c>
      <c r="L1540" s="13" t="str">
        <f>IF(Table2[[#This Row],[M3A]]="","",SUM(Table2[[#This Row],[M3A]]-Table2[[#This Row],[M3B_h]]))</f>
        <v/>
      </c>
      <c r="N1540" s="13" t="str">
        <f>IF(Table2[[#This Row],[M4A]]="","",SUM(Table2[[#This Row],[M4A]]-Table2[[#This Row],[M4B_h]]))</f>
        <v/>
      </c>
      <c r="O1540" s="15"/>
      <c r="P1540" s="15" t="str">
        <f>IF(Table2[[#This Row],[M5A]]="","",SUM(Table2[[#This Row],[M5A]]-Table2[[#This Row],[M5B_h]]))</f>
        <v/>
      </c>
      <c r="Q1540" s="15">
        <f>SUM(Table2[[#This Row],[AWAL]],Table2[[#This Row],[M1B]])</f>
        <v>1</v>
      </c>
      <c r="R1540" s="15">
        <f>SUM(Table2[[#This Row],[M2B]],Table2[[#This Row],[M2B_h]])</f>
        <v>1</v>
      </c>
      <c r="S1540" s="15">
        <f>SUM(Table2[[#This Row],[M3B]],Table2[[#This Row],[M3B_h]])</f>
        <v>1</v>
      </c>
      <c r="T1540" s="15">
        <f>SUM(Table2[[#This Row],[M4B]],Table2[[#This Row],[M4B_h]])</f>
        <v>1</v>
      </c>
    </row>
    <row r="1541" spans="1:20">
      <c r="A1541" s="12">
        <f>IF(Table2[[#This Row],[TT]]&lt;1,"",COUNT($A$2:$A1540)+1)</f>
        <v>1230</v>
      </c>
      <c r="B1541" s="12" t="str">
        <f>LOWER(SUBSTITUTE(SUBSTITUTE(SUBSTITUTE(SUBSTITUTE(SUBSTITUTE(SUBSTITUTE(SUBSTITUTE(SUBSTITUTE(Table2[[#This Row],[NAMA BARANG]]," ",""),"""",""),"-",""),"/",""),"(",""),")",""),"&amp;",""),",",""))</f>
        <v>mapa6kupu</v>
      </c>
      <c r="C1541" s="18" t="s">
        <v>1407</v>
      </c>
      <c r="D1541" s="19">
        <v>6</v>
      </c>
      <c r="E1541" s="19" t="s">
        <v>79</v>
      </c>
      <c r="F1541" s="80">
        <f>IF(Table2[[#This Row],[M5B]]="",Table2[[#This Row],[M5B_h]],SUM(Table2[[#This Row],[M5B_h]],Table2[[#This Row],[M5B]]))</f>
        <v>6</v>
      </c>
      <c r="H1541" s="13" t="str">
        <f>IF(Table2[[#This Row],[M1A]]="","",Table2[[#This Row],[M1A]]-Table2[[#This Row],[AWAL]])</f>
        <v/>
      </c>
      <c r="J1541" s="13" t="str">
        <f>IF(Table2[[#This Row],[M2A]]="","",SUM(Table2[[#This Row],[M2A]]-Table2[[#This Row],[M2B_h]]))</f>
        <v/>
      </c>
      <c r="L1541" s="13" t="str">
        <f>IF(Table2[[#This Row],[M3A]]="","",SUM(Table2[[#This Row],[M3A]]-Table2[[#This Row],[M3B_h]]))</f>
        <v/>
      </c>
      <c r="N1541" s="13" t="str">
        <f>IF(Table2[[#This Row],[M4A]]="","",SUM(Table2[[#This Row],[M4A]]-Table2[[#This Row],[M4B_h]]))</f>
        <v/>
      </c>
      <c r="O1541" s="15"/>
      <c r="P1541" s="15" t="str">
        <f>IF(Table2[[#This Row],[M5A]]="","",SUM(Table2[[#This Row],[M5A]]-Table2[[#This Row],[M5B_h]]))</f>
        <v/>
      </c>
      <c r="Q1541" s="15">
        <f>SUM(Table2[[#This Row],[AWAL]],Table2[[#This Row],[M1B]])</f>
        <v>6</v>
      </c>
      <c r="R1541" s="15">
        <f>SUM(Table2[[#This Row],[M2B]],Table2[[#This Row],[M2B_h]])</f>
        <v>6</v>
      </c>
      <c r="S1541" s="15">
        <f>SUM(Table2[[#This Row],[M3B]],Table2[[#This Row],[M3B_h]])</f>
        <v>6</v>
      </c>
      <c r="T1541" s="15">
        <f>SUM(Table2[[#This Row],[M4B]],Table2[[#This Row],[M4B_h]])</f>
        <v>6</v>
      </c>
    </row>
    <row r="1542" spans="1:20">
      <c r="A1542" s="12">
        <f>IF(Table2[[#This Row],[TT]]&lt;1,"",COUNT($A$2:$A1541)+1)</f>
        <v>1231</v>
      </c>
      <c r="B1542" s="12" t="str">
        <f>LOWER(SUBSTITUTE(SUBSTITUTE(SUBSTITUTE(SUBSTITUTE(SUBSTITUTE(SUBSTITUTE(SUBSTITUTE(SUBSTITUTE(Table2[[#This Row],[NAMA BARANG]]," ",""),"""",""),"-",""),"/",""),"(",""),")",""),"&amp;",""),",",""))</f>
        <v>mapberdiriretkuning</v>
      </c>
      <c r="C1542" s="18" t="s">
        <v>1408</v>
      </c>
      <c r="D1542" s="19">
        <v>3</v>
      </c>
      <c r="E1542" s="19" t="s">
        <v>174</v>
      </c>
      <c r="F1542" s="80">
        <f>IF(Table2[[#This Row],[M5B]]="",Table2[[#This Row],[M5B_h]],SUM(Table2[[#This Row],[M5B_h]],Table2[[#This Row],[M5B]]))</f>
        <v>3</v>
      </c>
      <c r="H1542" s="13" t="str">
        <f>IF(Table2[[#This Row],[M1A]]="","",Table2[[#This Row],[M1A]]-Table2[[#This Row],[AWAL]])</f>
        <v/>
      </c>
      <c r="J1542" s="13" t="str">
        <f>IF(Table2[[#This Row],[M2A]]="","",SUM(Table2[[#This Row],[M2A]]-Table2[[#This Row],[M2B_h]]))</f>
        <v/>
      </c>
      <c r="L1542" s="13" t="str">
        <f>IF(Table2[[#This Row],[M3A]]="","",SUM(Table2[[#This Row],[M3A]]-Table2[[#This Row],[M3B_h]]))</f>
        <v/>
      </c>
      <c r="N1542" s="13" t="str">
        <f>IF(Table2[[#This Row],[M4A]]="","",SUM(Table2[[#This Row],[M4A]]-Table2[[#This Row],[M4B_h]]))</f>
        <v/>
      </c>
      <c r="O1542" s="15"/>
      <c r="P1542" s="15" t="str">
        <f>IF(Table2[[#This Row],[M5A]]="","",SUM(Table2[[#This Row],[M5A]]-Table2[[#This Row],[M5B_h]]))</f>
        <v/>
      </c>
      <c r="Q1542" s="15">
        <f>SUM(Table2[[#This Row],[AWAL]],Table2[[#This Row],[M1B]])</f>
        <v>3</v>
      </c>
      <c r="R1542" s="15">
        <f>SUM(Table2[[#This Row],[M2B]],Table2[[#This Row],[M2B_h]])</f>
        <v>3</v>
      </c>
      <c r="S1542" s="15">
        <f>SUM(Table2[[#This Row],[M3B]],Table2[[#This Row],[M3B_h]])</f>
        <v>3</v>
      </c>
      <c r="T1542" s="15">
        <f>SUM(Table2[[#This Row],[M4B]],Table2[[#This Row],[M4B_h]])</f>
        <v>3</v>
      </c>
    </row>
    <row r="1543" spans="1:20">
      <c r="A1543" s="12">
        <f>IF(Table2[[#This Row],[TT]]&lt;1,"",COUNT($A$2:$A1542)+1)</f>
        <v>1232</v>
      </c>
      <c r="B1543" s="12" t="str">
        <f>LOWER(SUBSTITUTE(SUBSTITUTE(SUBSTITUTE(SUBSTITUTE(SUBSTITUTE(SUBSTITUTE(SUBSTITUTE(SUBSTITUTE(Table2[[#This Row],[NAMA BARANG]]," ",""),"""",""),"-",""),"/",""),"(",""),")",""),"&amp;",""),",",""))</f>
        <v>mapclearpp8021</v>
      </c>
      <c r="C1543" s="18" t="s">
        <v>1409</v>
      </c>
      <c r="D1543" s="19">
        <v>4</v>
      </c>
      <c r="E1543" s="19" t="s">
        <v>132</v>
      </c>
      <c r="F1543" s="80">
        <f>IF(Table2[[#This Row],[M5B]]="",Table2[[#This Row],[M5B_h]],SUM(Table2[[#This Row],[M5B_h]],Table2[[#This Row],[M5B]]))</f>
        <v>4</v>
      </c>
      <c r="H1543" s="13" t="str">
        <f>IF(Table2[[#This Row],[M1A]]="","",Table2[[#This Row],[M1A]]-Table2[[#This Row],[AWAL]])</f>
        <v/>
      </c>
      <c r="J1543" s="13" t="str">
        <f>IF(Table2[[#This Row],[M2A]]="","",SUM(Table2[[#This Row],[M2A]]-Table2[[#This Row],[M2B_h]]))</f>
        <v/>
      </c>
      <c r="L1543" s="13" t="str">
        <f>IF(Table2[[#This Row],[M3A]]="","",SUM(Table2[[#This Row],[M3A]]-Table2[[#This Row],[M3B_h]]))</f>
        <v/>
      </c>
      <c r="N1543" s="13" t="str">
        <f>IF(Table2[[#This Row],[M4A]]="","",SUM(Table2[[#This Row],[M4A]]-Table2[[#This Row],[M4B_h]]))</f>
        <v/>
      </c>
      <c r="O1543" s="15"/>
      <c r="P1543" s="15" t="str">
        <f>IF(Table2[[#This Row],[M5A]]="","",SUM(Table2[[#This Row],[M5A]]-Table2[[#This Row],[M5B_h]]))</f>
        <v/>
      </c>
      <c r="Q1543" s="15">
        <f>SUM(Table2[[#This Row],[AWAL]],Table2[[#This Row],[M1B]])</f>
        <v>4</v>
      </c>
      <c r="R1543" s="15">
        <f>SUM(Table2[[#This Row],[M2B]],Table2[[#This Row],[M2B_h]])</f>
        <v>4</v>
      </c>
      <c r="S1543" s="15">
        <f>SUM(Table2[[#This Row],[M3B]],Table2[[#This Row],[M3B_h]])</f>
        <v>4</v>
      </c>
      <c r="T1543" s="15">
        <f>SUM(Table2[[#This Row],[M4B]],Table2[[#This Row],[M4B_h]])</f>
        <v>4</v>
      </c>
    </row>
    <row r="1544" spans="1:20">
      <c r="A1544" s="12">
        <f>IF(Table2[[#This Row],[TT]]&lt;1,"",COUNT($A$2:$A1543)+1)</f>
        <v>1233</v>
      </c>
      <c r="B1544" s="12" t="str">
        <f>LOWER(SUBSTITUTE(SUBSTITUTE(SUBSTITUTE(SUBSTITUTE(SUBSTITUTE(SUBSTITUTE(SUBSTITUTE(SUBSTITUTE(Table2[[#This Row],[NAMA BARANG]]," ",""),"""",""),"-",""),"/",""),"(",""),")",""),"&amp;",""),",",""))</f>
        <v>mapclearppxs802mixf48022</v>
      </c>
      <c r="C1544" s="18" t="s">
        <v>1410</v>
      </c>
      <c r="D1544" s="19">
        <v>3</v>
      </c>
      <c r="E1544" s="19" t="s">
        <v>132</v>
      </c>
      <c r="F1544" s="80">
        <f>IF(Table2[[#This Row],[M5B]]="",Table2[[#This Row],[M5B_h]],SUM(Table2[[#This Row],[M5B_h]],Table2[[#This Row],[M5B]]))</f>
        <v>3</v>
      </c>
      <c r="H1544" s="13" t="str">
        <f>IF(Table2[[#This Row],[M1A]]="","",Table2[[#This Row],[M1A]]-Table2[[#This Row],[AWAL]])</f>
        <v/>
      </c>
      <c r="J1544" s="13" t="str">
        <f>IF(Table2[[#This Row],[M2A]]="","",SUM(Table2[[#This Row],[M2A]]-Table2[[#This Row],[M2B_h]]))</f>
        <v/>
      </c>
      <c r="L1544" s="13" t="str">
        <f>IF(Table2[[#This Row],[M3A]]="","",SUM(Table2[[#This Row],[M3A]]-Table2[[#This Row],[M3B_h]]))</f>
        <v/>
      </c>
      <c r="N1544" s="13" t="str">
        <f>IF(Table2[[#This Row],[M4A]]="","",SUM(Table2[[#This Row],[M4A]]-Table2[[#This Row],[M4B_h]]))</f>
        <v/>
      </c>
      <c r="O1544" s="15"/>
      <c r="P1544" s="15" t="str">
        <f>IF(Table2[[#This Row],[M5A]]="","",SUM(Table2[[#This Row],[M5A]]-Table2[[#This Row],[M5B_h]]))</f>
        <v/>
      </c>
      <c r="Q1544" s="15">
        <f>SUM(Table2[[#This Row],[AWAL]],Table2[[#This Row],[M1B]])</f>
        <v>3</v>
      </c>
      <c r="R1544" s="15">
        <f>SUM(Table2[[#This Row],[M2B]],Table2[[#This Row],[M2B_h]])</f>
        <v>3</v>
      </c>
      <c r="S1544" s="15">
        <f>SUM(Table2[[#This Row],[M3B]],Table2[[#This Row],[M3B_h]])</f>
        <v>3</v>
      </c>
      <c r="T1544" s="15">
        <f>SUM(Table2[[#This Row],[M4B]],Table2[[#This Row],[M4B_h]])</f>
        <v>3</v>
      </c>
    </row>
    <row r="1545" spans="1:20">
      <c r="A1545" s="12">
        <f>IF(Table2[[#This Row],[TT]]&lt;1,"",COUNT($A$2:$A1544)+1)</f>
        <v>1234</v>
      </c>
      <c r="B1545" s="12" t="str">
        <f>LOWER(SUBSTITUTE(SUBSTITUTE(SUBSTITUTE(SUBSTITUTE(SUBSTITUTE(SUBSTITUTE(SUBSTITUTE(SUBSTITUTE(Table2[[#This Row],[NAMA BARANG]]," ",""),"""",""),"-",""),"/",""),"(",""),")",""),"&amp;",""),",",""))</f>
        <v>mapdata39571</v>
      </c>
      <c r="C1545" s="18" t="s">
        <v>1411</v>
      </c>
      <c r="D1545" s="19">
        <v>3</v>
      </c>
      <c r="E1545" s="19" t="s">
        <v>1412</v>
      </c>
      <c r="F1545" s="80">
        <f>IF(Table2[[#This Row],[M5B]]="",Table2[[#This Row],[M5B_h]],SUM(Table2[[#This Row],[M5B_h]],Table2[[#This Row],[M5B]]))</f>
        <v>3</v>
      </c>
      <c r="H1545" s="13" t="str">
        <f>IF(Table2[[#This Row],[M1A]]="","",Table2[[#This Row],[M1A]]-Table2[[#This Row],[AWAL]])</f>
        <v/>
      </c>
      <c r="J1545" s="13" t="str">
        <f>IF(Table2[[#This Row],[M2A]]="","",SUM(Table2[[#This Row],[M2A]]-Table2[[#This Row],[M2B_h]]))</f>
        <v/>
      </c>
      <c r="L1545" s="13" t="str">
        <f>IF(Table2[[#This Row],[M3A]]="","",SUM(Table2[[#This Row],[M3A]]-Table2[[#This Row],[M3B_h]]))</f>
        <v/>
      </c>
      <c r="N1545" s="13" t="str">
        <f>IF(Table2[[#This Row],[M4A]]="","",SUM(Table2[[#This Row],[M4A]]-Table2[[#This Row],[M4B_h]]))</f>
        <v/>
      </c>
      <c r="O1545" s="15"/>
      <c r="P1545" s="15" t="str">
        <f>IF(Table2[[#This Row],[M5A]]="","",SUM(Table2[[#This Row],[M5A]]-Table2[[#This Row],[M5B_h]]))</f>
        <v/>
      </c>
      <c r="Q1545" s="15">
        <f>SUM(Table2[[#This Row],[AWAL]],Table2[[#This Row],[M1B]])</f>
        <v>3</v>
      </c>
      <c r="R1545" s="15">
        <f>SUM(Table2[[#This Row],[M2B]],Table2[[#This Row],[M2B_h]])</f>
        <v>3</v>
      </c>
      <c r="S1545" s="15">
        <f>SUM(Table2[[#This Row],[M3B]],Table2[[#This Row],[M3B_h]])</f>
        <v>3</v>
      </c>
      <c r="T1545" s="15">
        <f>SUM(Table2[[#This Row],[M4B]],Table2[[#This Row],[M4B_h]])</f>
        <v>3</v>
      </c>
    </row>
    <row r="1546" spans="1:20">
      <c r="A1546" s="12">
        <f>IF(Table2[[#This Row],[TT]]&lt;1,"",COUNT($A$2:$A1545)+1)</f>
        <v>1235</v>
      </c>
      <c r="B1546" s="12" t="str">
        <f>LOWER(SUBSTITUTE(SUBSTITUTE(SUBSTITUTE(SUBSTITUTE(SUBSTITUTE(SUBSTITUTE(SUBSTITUTE(SUBSTITUTE(Table2[[#This Row],[NAMA BARANG]]," ",""),"""",""),"-",""),"/",""),"(",""),")",""),"&amp;",""),",",""))</f>
        <v>mapdokumenkeeper40lbtnt021moshi</v>
      </c>
      <c r="C1546" s="18" t="s">
        <v>4337</v>
      </c>
      <c r="D1546" s="19">
        <v>7</v>
      </c>
      <c r="E1546" s="19" t="s">
        <v>2704</v>
      </c>
      <c r="F1546" s="80">
        <f>IF(Table2[[#This Row],[M5B]]="",Table2[[#This Row],[M5B_h]],SUM(Table2[[#This Row],[M5B_h]],Table2[[#This Row],[M5B]]))</f>
        <v>6</v>
      </c>
      <c r="H1546" s="13" t="str">
        <f>IF(Table2[[#This Row],[M1A]]="","",Table2[[#This Row],[M1A]]-Table2[[#This Row],[AWAL]])</f>
        <v/>
      </c>
      <c r="J1546" s="13" t="str">
        <f>IF(Table2[[#This Row],[M2A]]="","",SUM(Table2[[#This Row],[M2A]]-Table2[[#This Row],[M2B_h]]))</f>
        <v/>
      </c>
      <c r="L1546" s="13" t="str">
        <f>IF(Table2[[#This Row],[M3A]]="","",SUM(Table2[[#This Row],[M3A]]-Table2[[#This Row],[M3B_h]]))</f>
        <v/>
      </c>
      <c r="M1546" s="13">
        <v>6</v>
      </c>
      <c r="N1546" s="13">
        <f>IF(Table2[[#This Row],[M4A]]="","",SUM(Table2[[#This Row],[M4A]]-Table2[[#This Row],[M4B_h]]))</f>
        <v>-1</v>
      </c>
      <c r="O1546" s="15"/>
      <c r="P1546" s="15" t="str">
        <f>IF(Table2[[#This Row],[M5A]]="","",SUM(Table2[[#This Row],[M5A]]-Table2[[#This Row],[M5B_h]]))</f>
        <v/>
      </c>
      <c r="Q1546" s="15">
        <f>SUM(Table2[[#This Row],[AWAL]],Table2[[#This Row],[M1B]])</f>
        <v>7</v>
      </c>
      <c r="R1546" s="15">
        <f>SUM(Table2[[#This Row],[M2B]],Table2[[#This Row],[M2B_h]])</f>
        <v>7</v>
      </c>
      <c r="S1546" s="15">
        <f>SUM(Table2[[#This Row],[M3B]],Table2[[#This Row],[M3B_h]])</f>
        <v>7</v>
      </c>
      <c r="T1546" s="15">
        <f>SUM(Table2[[#This Row],[M4B]],Table2[[#This Row],[M4B_h]])</f>
        <v>6</v>
      </c>
    </row>
    <row r="1547" spans="1:20">
      <c r="A1547" s="12">
        <f>IF(Table2[[#This Row],[TT]]&lt;1,"",COUNT($A$2:$A1546)+1)</f>
        <v>1236</v>
      </c>
      <c r="B1547" s="12" t="str">
        <f>LOWER(SUBSTITUTE(SUBSTITUTE(SUBSTITUTE(SUBSTITUTE(SUBSTITUTE(SUBSTITUTE(SUBSTITUTE(SUBSTITUTE(Table2[[#This Row],[NAMA BARANG]]," ",""),"""",""),"-",""),"/",""),"(",""),")",""),"&amp;",""),",",""))</f>
        <v>mapen1020</v>
      </c>
      <c r="C1547" s="18" t="s">
        <v>1413</v>
      </c>
      <c r="D1547" s="19">
        <v>20</v>
      </c>
      <c r="E1547" s="19" t="s">
        <v>132</v>
      </c>
      <c r="F1547" s="80">
        <f>IF(Table2[[#This Row],[M5B]]="",Table2[[#This Row],[M5B_h]],SUM(Table2[[#This Row],[M5B_h]],Table2[[#This Row],[M5B]]))</f>
        <v>20</v>
      </c>
      <c r="H1547" s="13" t="str">
        <f>IF(Table2[[#This Row],[M1A]]="","",Table2[[#This Row],[M1A]]-Table2[[#This Row],[AWAL]])</f>
        <v/>
      </c>
      <c r="J1547" s="13" t="str">
        <f>IF(Table2[[#This Row],[M2A]]="","",SUM(Table2[[#This Row],[M2A]]-Table2[[#This Row],[M2B_h]]))</f>
        <v/>
      </c>
      <c r="L1547" s="13" t="str">
        <f>IF(Table2[[#This Row],[M3A]]="","",SUM(Table2[[#This Row],[M3A]]-Table2[[#This Row],[M3B_h]]))</f>
        <v/>
      </c>
      <c r="N1547" s="13" t="str">
        <f>IF(Table2[[#This Row],[M4A]]="","",SUM(Table2[[#This Row],[M4A]]-Table2[[#This Row],[M4B_h]]))</f>
        <v/>
      </c>
      <c r="O1547" s="15"/>
      <c r="P1547" s="15" t="str">
        <f>IF(Table2[[#This Row],[M5A]]="","",SUM(Table2[[#This Row],[M5A]]-Table2[[#This Row],[M5B_h]]))</f>
        <v/>
      </c>
      <c r="Q1547" s="15">
        <f>SUM(Table2[[#This Row],[AWAL]],Table2[[#This Row],[M1B]])</f>
        <v>20</v>
      </c>
      <c r="R1547" s="15">
        <f>SUM(Table2[[#This Row],[M2B]],Table2[[#This Row],[M2B_h]])</f>
        <v>20</v>
      </c>
      <c r="S1547" s="15">
        <f>SUM(Table2[[#This Row],[M3B]],Table2[[#This Row],[M3B_h]])</f>
        <v>20</v>
      </c>
      <c r="T1547" s="15">
        <f>SUM(Table2[[#This Row],[M4B]],Table2[[#This Row],[M4B_h]])</f>
        <v>20</v>
      </c>
    </row>
    <row r="1548" spans="1:20">
      <c r="A1548" s="12">
        <f>IF(Table2[[#This Row],[TT]]&lt;1,"",COUNT($A$2:$A1547)+1)</f>
        <v>1237</v>
      </c>
      <c r="B1548" s="12" t="str">
        <f>LOWER(SUBSTITUTE(SUBSTITUTE(SUBSTITUTE(SUBSTITUTE(SUBSTITUTE(SUBSTITUTE(SUBSTITUTE(SUBSTITUTE(Table2[[#This Row],[NAMA BARANG]]," ",""),"""",""),"-",""),"/",""),"(",""),")",""),"&amp;",""),",",""))</f>
        <v>mapen1023fcblk</v>
      </c>
      <c r="C1548" s="18" t="s">
        <v>1414</v>
      </c>
      <c r="D1548" s="19">
        <v>13</v>
      </c>
      <c r="E1548" s="19" t="s">
        <v>132</v>
      </c>
      <c r="F1548" s="80">
        <f>IF(Table2[[#This Row],[M5B]]="",Table2[[#This Row],[M5B_h]],SUM(Table2[[#This Row],[M5B_h]],Table2[[#This Row],[M5B]]))</f>
        <v>13</v>
      </c>
      <c r="H1548" s="13" t="str">
        <f>IF(Table2[[#This Row],[M1A]]="","",Table2[[#This Row],[M1A]]-Table2[[#This Row],[AWAL]])</f>
        <v/>
      </c>
      <c r="J1548" s="13" t="str">
        <f>IF(Table2[[#This Row],[M2A]]="","",SUM(Table2[[#This Row],[M2A]]-Table2[[#This Row],[M2B_h]]))</f>
        <v/>
      </c>
      <c r="L1548" s="13" t="str">
        <f>IF(Table2[[#This Row],[M3A]]="","",SUM(Table2[[#This Row],[M3A]]-Table2[[#This Row],[M3B_h]]))</f>
        <v/>
      </c>
      <c r="N1548" s="13" t="str">
        <f>IF(Table2[[#This Row],[M4A]]="","",SUM(Table2[[#This Row],[M4A]]-Table2[[#This Row],[M4B_h]]))</f>
        <v/>
      </c>
      <c r="O1548" s="15"/>
      <c r="P1548" s="15" t="str">
        <f>IF(Table2[[#This Row],[M5A]]="","",SUM(Table2[[#This Row],[M5A]]-Table2[[#This Row],[M5B_h]]))</f>
        <v/>
      </c>
      <c r="Q1548" s="15">
        <f>SUM(Table2[[#This Row],[AWAL]],Table2[[#This Row],[M1B]])</f>
        <v>13</v>
      </c>
      <c r="R1548" s="15">
        <f>SUM(Table2[[#This Row],[M2B]],Table2[[#This Row],[M2B_h]])</f>
        <v>13</v>
      </c>
      <c r="S1548" s="15">
        <f>SUM(Table2[[#This Row],[M3B]],Table2[[#This Row],[M3B_h]])</f>
        <v>13</v>
      </c>
      <c r="T1548" s="15">
        <f>SUM(Table2[[#This Row],[M4B]],Table2[[#This Row],[M4B_h]])</f>
        <v>13</v>
      </c>
    </row>
    <row r="1549" spans="1:20">
      <c r="A1549" s="12">
        <f>IF(Table2[[#This Row],[TT]]&lt;1,"",COUNT($A$2:$A1548)+1)</f>
        <v>1238</v>
      </c>
      <c r="B1549" s="12" t="str">
        <f>LOWER(SUBSTITUTE(SUBSTITUTE(SUBSTITUTE(SUBSTITUTE(SUBSTITUTE(SUBSTITUTE(SUBSTITUTE(SUBSTITUTE(Table2[[#This Row],[NAMA BARANG]]," ",""),"""",""),"-",""),"/",""),"(",""),")",""),"&amp;",""),",",""))</f>
        <v>mapentertalim1b3k3hj3p3</v>
      </c>
      <c r="C1549" s="18" t="s">
        <v>1415</v>
      </c>
      <c r="D1549" s="19">
        <v>13</v>
      </c>
      <c r="E1549" s="19" t="s">
        <v>132</v>
      </c>
      <c r="F1549" s="80">
        <f>IF(Table2[[#This Row],[M5B]]="",Table2[[#This Row],[M5B_h]],SUM(Table2[[#This Row],[M5B_h]],Table2[[#This Row],[M5B]]))</f>
        <v>13</v>
      </c>
      <c r="H1549" s="13" t="str">
        <f>IF(Table2[[#This Row],[M1A]]="","",Table2[[#This Row],[M1A]]-Table2[[#This Row],[AWAL]])</f>
        <v/>
      </c>
      <c r="J1549" s="13" t="str">
        <f>IF(Table2[[#This Row],[M2A]]="","",SUM(Table2[[#This Row],[M2A]]-Table2[[#This Row],[M2B_h]]))</f>
        <v/>
      </c>
      <c r="L1549" s="13" t="str">
        <f>IF(Table2[[#This Row],[M3A]]="","",SUM(Table2[[#This Row],[M3A]]-Table2[[#This Row],[M3B_h]]))</f>
        <v/>
      </c>
      <c r="N1549" s="13" t="str">
        <f>IF(Table2[[#This Row],[M4A]]="","",SUM(Table2[[#This Row],[M4A]]-Table2[[#This Row],[M4B_h]]))</f>
        <v/>
      </c>
      <c r="O1549" s="15"/>
      <c r="P1549" s="15" t="str">
        <f>IF(Table2[[#This Row],[M5A]]="","",SUM(Table2[[#This Row],[M5A]]-Table2[[#This Row],[M5B_h]]))</f>
        <v/>
      </c>
      <c r="Q1549" s="15">
        <f>SUM(Table2[[#This Row],[AWAL]],Table2[[#This Row],[M1B]])</f>
        <v>13</v>
      </c>
      <c r="R1549" s="15">
        <f>SUM(Table2[[#This Row],[M2B]],Table2[[#This Row],[M2B_h]])</f>
        <v>13</v>
      </c>
      <c r="S1549" s="15">
        <f>SUM(Table2[[#This Row],[M3B]],Table2[[#This Row],[M3B_h]])</f>
        <v>13</v>
      </c>
      <c r="T1549" s="15">
        <f>SUM(Table2[[#This Row],[M4B]],Table2[[#This Row],[M4B_h]])</f>
        <v>13</v>
      </c>
    </row>
    <row r="1550" spans="1:20">
      <c r="A1550" s="12">
        <f>IF(Table2[[#This Row],[TT]]&lt;1,"",COUNT($A$2:$A1549)+1)</f>
        <v>1239</v>
      </c>
      <c r="B1550" s="12" t="str">
        <f>LOWER(SUBSTITUTE(SUBSTITUTE(SUBSTITUTE(SUBSTITUTE(SUBSTITUTE(SUBSTITUTE(SUBSTITUTE(SUBSTITUTE(Table2[[#This Row],[NAMA BARANG]]," ",""),"""",""),"-",""),"/",""),"(",""),")",""),"&amp;",""),",",""))</f>
        <v>mapexecutive850885082</v>
      </c>
      <c r="C1550" s="18" t="s">
        <v>1416</v>
      </c>
      <c r="D1550" s="19">
        <v>12</v>
      </c>
      <c r="E1550" s="19" t="s">
        <v>1417</v>
      </c>
      <c r="F1550" s="80">
        <f>IF(Table2[[#This Row],[M5B]]="",Table2[[#This Row],[M5B_h]],SUM(Table2[[#This Row],[M5B_h]],Table2[[#This Row],[M5B]]))</f>
        <v>12</v>
      </c>
      <c r="H1550" s="13" t="str">
        <f>IF(Table2[[#This Row],[M1A]]="","",Table2[[#This Row],[M1A]]-Table2[[#This Row],[AWAL]])</f>
        <v/>
      </c>
      <c r="J1550" s="13" t="str">
        <f>IF(Table2[[#This Row],[M2A]]="","",SUM(Table2[[#This Row],[M2A]]-Table2[[#This Row],[M2B_h]]))</f>
        <v/>
      </c>
      <c r="L1550" s="13" t="str">
        <f>IF(Table2[[#This Row],[M3A]]="","",SUM(Table2[[#This Row],[M3A]]-Table2[[#This Row],[M3B_h]]))</f>
        <v/>
      </c>
      <c r="N1550" s="13" t="str">
        <f>IF(Table2[[#This Row],[M4A]]="","",SUM(Table2[[#This Row],[M4A]]-Table2[[#This Row],[M4B_h]]))</f>
        <v/>
      </c>
      <c r="O1550" s="15"/>
      <c r="P1550" s="15" t="str">
        <f>IF(Table2[[#This Row],[M5A]]="","",SUM(Table2[[#This Row],[M5A]]-Table2[[#This Row],[M5B_h]]))</f>
        <v/>
      </c>
      <c r="Q1550" s="15">
        <f>SUM(Table2[[#This Row],[AWAL]],Table2[[#This Row],[M1B]])</f>
        <v>12</v>
      </c>
      <c r="R1550" s="15">
        <f>SUM(Table2[[#This Row],[M2B]],Table2[[#This Row],[M2B_h]])</f>
        <v>12</v>
      </c>
      <c r="S1550" s="15">
        <f>SUM(Table2[[#This Row],[M3B]],Table2[[#This Row],[M3B_h]])</f>
        <v>12</v>
      </c>
      <c r="T1550" s="15">
        <f>SUM(Table2[[#This Row],[M4B]],Table2[[#This Row],[M4B_h]])</f>
        <v>12</v>
      </c>
    </row>
    <row r="1551" spans="1:20">
      <c r="A1551" s="12">
        <f>IF(Table2[[#This Row],[TT]]&lt;1,"",COUNT($A$2:$A1550)+1)</f>
        <v>1240</v>
      </c>
      <c r="B1551" s="12" t="str">
        <f>LOWER(SUBSTITUTE(SUBSTITUTE(SUBSTITUTE(SUBSTITUTE(SUBSTITUTE(SUBSTITUTE(SUBSTITUTE(SUBSTITUTE(Table2[[#This Row],[NAMA BARANG]]," ",""),"""",""),"-",""),"/",""),"(",""),")",""),"&amp;",""),",",""))</f>
        <v>mapfabriccase</v>
      </c>
      <c r="C1551" s="18" t="s">
        <v>1418</v>
      </c>
      <c r="D1551" s="19">
        <v>3</v>
      </c>
      <c r="E1551" s="19" t="s">
        <v>66</v>
      </c>
      <c r="F1551" s="80">
        <f>IF(Table2[[#This Row],[M5B]]="",Table2[[#This Row],[M5B_h]],SUM(Table2[[#This Row],[M5B_h]],Table2[[#This Row],[M5B]]))</f>
        <v>3</v>
      </c>
      <c r="H1551" s="13" t="str">
        <f>IF(Table2[[#This Row],[M1A]]="","",Table2[[#This Row],[M1A]]-Table2[[#This Row],[AWAL]])</f>
        <v/>
      </c>
      <c r="J1551" s="13" t="str">
        <f>IF(Table2[[#This Row],[M2A]]="","",SUM(Table2[[#This Row],[M2A]]-Table2[[#This Row],[M2B_h]]))</f>
        <v/>
      </c>
      <c r="L1551" s="13" t="str">
        <f>IF(Table2[[#This Row],[M3A]]="","",SUM(Table2[[#This Row],[M3A]]-Table2[[#This Row],[M3B_h]]))</f>
        <v/>
      </c>
      <c r="N1551" s="13" t="str">
        <f>IF(Table2[[#This Row],[M4A]]="","",SUM(Table2[[#This Row],[M4A]]-Table2[[#This Row],[M4B_h]]))</f>
        <v/>
      </c>
      <c r="O1551" s="15"/>
      <c r="P1551" s="15" t="str">
        <f>IF(Table2[[#This Row],[M5A]]="","",SUM(Table2[[#This Row],[M5A]]-Table2[[#This Row],[M5B_h]]))</f>
        <v/>
      </c>
      <c r="Q1551" s="15">
        <f>SUM(Table2[[#This Row],[AWAL]],Table2[[#This Row],[M1B]])</f>
        <v>3</v>
      </c>
      <c r="R1551" s="15">
        <f>SUM(Table2[[#This Row],[M2B]],Table2[[#This Row],[M2B_h]])</f>
        <v>3</v>
      </c>
      <c r="S1551" s="15">
        <f>SUM(Table2[[#This Row],[M3B]],Table2[[#This Row],[M3B_h]])</f>
        <v>3</v>
      </c>
      <c r="T1551" s="15">
        <f>SUM(Table2[[#This Row],[M4B]],Table2[[#This Row],[M4B_h]])</f>
        <v>3</v>
      </c>
    </row>
    <row r="1552" spans="1:20">
      <c r="A1552" s="12">
        <f>IF(Table2[[#This Row],[TT]]&lt;1,"",COUNT($A$2:$A1551)+1)</f>
        <v>1241</v>
      </c>
      <c r="B1552" s="12" t="str">
        <f>LOWER(SUBSTITUTE(SUBSTITUTE(SUBSTITUTE(SUBSTITUTE(SUBSTITUTE(SUBSTITUTE(SUBSTITUTE(SUBSTITUTE(Table2[[#This Row],[NAMA BARANG]]," ",""),"""",""),"-",""),"/",""),"(",""),")",""),"&amp;",""),",",""))</f>
        <v>mapfancybatikkcg2</v>
      </c>
      <c r="C1552" s="18" t="s">
        <v>1419</v>
      </c>
      <c r="D1552" s="19">
        <v>1</v>
      </c>
      <c r="E1552" s="19" t="s">
        <v>174</v>
      </c>
      <c r="F1552" s="80">
        <f>IF(Table2[[#This Row],[M5B]]="",Table2[[#This Row],[M5B_h]],SUM(Table2[[#This Row],[M5B_h]],Table2[[#This Row],[M5B]]))</f>
        <v>1</v>
      </c>
      <c r="H1552" s="13" t="str">
        <f>IF(Table2[[#This Row],[M1A]]="","",Table2[[#This Row],[M1A]]-Table2[[#This Row],[AWAL]])</f>
        <v/>
      </c>
      <c r="J1552" s="13" t="str">
        <f>IF(Table2[[#This Row],[M2A]]="","",SUM(Table2[[#This Row],[M2A]]-Table2[[#This Row],[M2B_h]]))</f>
        <v/>
      </c>
      <c r="L1552" s="13" t="str">
        <f>IF(Table2[[#This Row],[M3A]]="","",SUM(Table2[[#This Row],[M3A]]-Table2[[#This Row],[M3B_h]]))</f>
        <v/>
      </c>
      <c r="N1552" s="13" t="str">
        <f>IF(Table2[[#This Row],[M4A]]="","",SUM(Table2[[#This Row],[M4A]]-Table2[[#This Row],[M4B_h]]))</f>
        <v/>
      </c>
      <c r="O1552" s="15"/>
      <c r="P1552" s="15" t="str">
        <f>IF(Table2[[#This Row],[M5A]]="","",SUM(Table2[[#This Row],[M5A]]-Table2[[#This Row],[M5B_h]]))</f>
        <v/>
      </c>
      <c r="Q1552" s="15">
        <f>SUM(Table2[[#This Row],[AWAL]],Table2[[#This Row],[M1B]])</f>
        <v>1</v>
      </c>
      <c r="R1552" s="15">
        <f>SUM(Table2[[#This Row],[M2B]],Table2[[#This Row],[M2B_h]])</f>
        <v>1</v>
      </c>
      <c r="S1552" s="15">
        <f>SUM(Table2[[#This Row],[M3B]],Table2[[#This Row],[M3B_h]])</f>
        <v>1</v>
      </c>
      <c r="T1552" s="15">
        <f>SUM(Table2[[#This Row],[M4B]],Table2[[#This Row],[M4B_h]])</f>
        <v>1</v>
      </c>
    </row>
    <row r="1553" spans="1:20">
      <c r="A1553" s="12">
        <f>IF(Table2[[#This Row],[TT]]&lt;1,"",COUNT($A$2:$A1552)+1)</f>
        <v>1242</v>
      </c>
      <c r="B1553" s="12" t="str">
        <f>LOWER(SUBSTITUTE(SUBSTITUTE(SUBSTITUTE(SUBSTITUTE(SUBSTITUTE(SUBSTITUTE(SUBSTITUTE(SUBSTITUTE(Table2[[#This Row],[NAMA BARANG]]," ",""),"""",""),"-",""),"/",""),"(",""),")",""),"&amp;",""),",",""))</f>
        <v>mapfile243612b5bening</v>
      </c>
      <c r="C1553" s="18" t="s">
        <v>1420</v>
      </c>
      <c r="D1553" s="19">
        <v>2</v>
      </c>
      <c r="E1553" s="19" t="s">
        <v>359</v>
      </c>
      <c r="F1553" s="80">
        <f>IF(Table2[[#This Row],[M5B]]="",Table2[[#This Row],[M5B_h]],SUM(Table2[[#This Row],[M5B_h]],Table2[[#This Row],[M5B]]))</f>
        <v>2</v>
      </c>
      <c r="H1553" s="13" t="str">
        <f>IF(Table2[[#This Row],[M1A]]="","",Table2[[#This Row],[M1A]]-Table2[[#This Row],[AWAL]])</f>
        <v/>
      </c>
      <c r="J1553" s="13" t="str">
        <f>IF(Table2[[#This Row],[M2A]]="","",SUM(Table2[[#This Row],[M2A]]-Table2[[#This Row],[M2B_h]]))</f>
        <v/>
      </c>
      <c r="L1553" s="13" t="str">
        <f>IF(Table2[[#This Row],[M3A]]="","",SUM(Table2[[#This Row],[M3A]]-Table2[[#This Row],[M3B_h]]))</f>
        <v/>
      </c>
      <c r="N1553" s="13" t="str">
        <f>IF(Table2[[#This Row],[M4A]]="","",SUM(Table2[[#This Row],[M4A]]-Table2[[#This Row],[M4B_h]]))</f>
        <v/>
      </c>
      <c r="O1553" s="15"/>
      <c r="P1553" s="15" t="str">
        <f>IF(Table2[[#This Row],[M5A]]="","",SUM(Table2[[#This Row],[M5A]]-Table2[[#This Row],[M5B_h]]))</f>
        <v/>
      </c>
      <c r="Q1553" s="15">
        <f>SUM(Table2[[#This Row],[AWAL]],Table2[[#This Row],[M1B]])</f>
        <v>2</v>
      </c>
      <c r="R1553" s="15">
        <f>SUM(Table2[[#This Row],[M2B]],Table2[[#This Row],[M2B_h]])</f>
        <v>2</v>
      </c>
      <c r="S1553" s="15">
        <f>SUM(Table2[[#This Row],[M3B]],Table2[[#This Row],[M3B_h]])</f>
        <v>2</v>
      </c>
      <c r="T1553" s="15">
        <f>SUM(Table2[[#This Row],[M4B]],Table2[[#This Row],[M4B_h]])</f>
        <v>2</v>
      </c>
    </row>
    <row r="1554" spans="1:20">
      <c r="A1554" s="12">
        <f>IF(Table2[[#This Row],[TT]]&lt;1,"",COUNT($A$2:$A1553)+1)</f>
        <v>1243</v>
      </c>
      <c r="B1554" s="12" t="str">
        <f>LOWER(SUBSTITUTE(SUBSTITUTE(SUBSTITUTE(SUBSTITUTE(SUBSTITUTE(SUBSTITUTE(SUBSTITUTE(SUBSTITUTE(Table2[[#This Row],[NAMA BARANG]]," ",""),"""",""),"-",""),"/",""),"(",""),")",""),"&amp;",""),",",""))</f>
        <v>mapfileen1105f</v>
      </c>
      <c r="C1554" s="18" t="s">
        <v>1421</v>
      </c>
      <c r="D1554" s="19">
        <v>12</v>
      </c>
      <c r="E1554" s="19" t="s">
        <v>132</v>
      </c>
      <c r="F1554" s="80">
        <f>IF(Table2[[#This Row],[M5B]]="",Table2[[#This Row],[M5B_h]],SUM(Table2[[#This Row],[M5B_h]],Table2[[#This Row],[M5B]]))</f>
        <v>12</v>
      </c>
      <c r="H1554" s="13" t="str">
        <f>IF(Table2[[#This Row],[M1A]]="","",Table2[[#This Row],[M1A]]-Table2[[#This Row],[AWAL]])</f>
        <v/>
      </c>
      <c r="J1554" s="13" t="str">
        <f>IF(Table2[[#This Row],[M2A]]="","",SUM(Table2[[#This Row],[M2A]]-Table2[[#This Row],[M2B_h]]))</f>
        <v/>
      </c>
      <c r="L1554" s="13" t="str">
        <f>IF(Table2[[#This Row],[M3A]]="","",SUM(Table2[[#This Row],[M3A]]-Table2[[#This Row],[M3B_h]]))</f>
        <v/>
      </c>
      <c r="N1554" s="13" t="str">
        <f>IF(Table2[[#This Row],[M4A]]="","",SUM(Table2[[#This Row],[M4A]]-Table2[[#This Row],[M4B_h]]))</f>
        <v/>
      </c>
      <c r="O1554" s="15"/>
      <c r="P1554" s="15" t="str">
        <f>IF(Table2[[#This Row],[M5A]]="","",SUM(Table2[[#This Row],[M5A]]-Table2[[#This Row],[M5B_h]]))</f>
        <v/>
      </c>
      <c r="Q1554" s="15">
        <f>SUM(Table2[[#This Row],[AWAL]],Table2[[#This Row],[M1B]])</f>
        <v>12</v>
      </c>
      <c r="R1554" s="15">
        <f>SUM(Table2[[#This Row],[M2B]],Table2[[#This Row],[M2B_h]])</f>
        <v>12</v>
      </c>
      <c r="S1554" s="15">
        <f>SUM(Table2[[#This Row],[M3B]],Table2[[#This Row],[M3B_h]])</f>
        <v>12</v>
      </c>
      <c r="T1554" s="15">
        <f>SUM(Table2[[#This Row],[M4B]],Table2[[#This Row],[M4B_h]])</f>
        <v>12</v>
      </c>
    </row>
    <row r="1555" spans="1:20">
      <c r="A1555" s="12">
        <f>IF(Table2[[#This Row],[TT]]&lt;1,"",COUNT($A$2:$A1554)+1)</f>
        <v>1244</v>
      </c>
      <c r="B1555" s="12" t="str">
        <f>LOWER(SUBSTITUTE(SUBSTITUTE(SUBSTITUTE(SUBSTITUTE(SUBSTITUTE(SUBSTITUTE(SUBSTITUTE(SUBSTITUTE(Table2[[#This Row],[NAMA BARANG]]," ",""),"""",""),"-",""),"/",""),"(",""),")",""),"&amp;",""),",",""))</f>
        <v>mapfilekcgpocket881</v>
      </c>
      <c r="C1555" s="18" t="s">
        <v>1422</v>
      </c>
      <c r="D1555" s="19">
        <v>2</v>
      </c>
      <c r="E1555" s="19" t="s">
        <v>83</v>
      </c>
      <c r="F1555" s="80">
        <f>IF(Table2[[#This Row],[M5B]]="",Table2[[#This Row],[M5B_h]],SUM(Table2[[#This Row],[M5B_h]],Table2[[#This Row],[M5B]]))</f>
        <v>1</v>
      </c>
      <c r="H1555" s="13" t="str">
        <f>IF(Table2[[#This Row],[M1A]]="","",Table2[[#This Row],[M1A]]-Table2[[#This Row],[AWAL]])</f>
        <v/>
      </c>
      <c r="I1555" s="13">
        <v>1</v>
      </c>
      <c r="J1555" s="13">
        <f>IF(Table2[[#This Row],[M2A]]="","",SUM(Table2[[#This Row],[M2A]]-Table2[[#This Row],[M2B_h]]))</f>
        <v>-1</v>
      </c>
      <c r="L1555" s="13" t="str">
        <f>IF(Table2[[#This Row],[M3A]]="","",SUM(Table2[[#This Row],[M3A]]-Table2[[#This Row],[M3B_h]]))</f>
        <v/>
      </c>
      <c r="N1555" s="13" t="str">
        <f>IF(Table2[[#This Row],[M4A]]="","",SUM(Table2[[#This Row],[M4A]]-Table2[[#This Row],[M4B_h]]))</f>
        <v/>
      </c>
      <c r="O1555" s="15"/>
      <c r="P1555" s="15" t="str">
        <f>IF(Table2[[#This Row],[M5A]]="","",SUM(Table2[[#This Row],[M5A]]-Table2[[#This Row],[M5B_h]]))</f>
        <v/>
      </c>
      <c r="Q1555" s="15">
        <f>SUM(Table2[[#This Row],[AWAL]],Table2[[#This Row],[M1B]])</f>
        <v>2</v>
      </c>
      <c r="R1555" s="15">
        <f>SUM(Table2[[#This Row],[M2B]],Table2[[#This Row],[M2B_h]])</f>
        <v>1</v>
      </c>
      <c r="S1555" s="15">
        <f>SUM(Table2[[#This Row],[M3B]],Table2[[#This Row],[M3B_h]])</f>
        <v>1</v>
      </c>
      <c r="T1555" s="15">
        <f>SUM(Table2[[#This Row],[M4B]],Table2[[#This Row],[M4B_h]])</f>
        <v>1</v>
      </c>
    </row>
    <row r="1556" spans="1:20">
      <c r="A1556" s="14">
        <f>IF(Table2[[#This Row],[TT]]&lt;1,"",COUNT($A$2:$A1555)+1)</f>
        <v>1245</v>
      </c>
      <c r="B1556" s="14" t="str">
        <f>LOWER(SUBSTITUTE(SUBSTITUTE(SUBSTITUTE(SUBSTITUTE(SUBSTITUTE(SUBSTITUTE(SUBSTITUTE(SUBSTITUTE(Table2[[#This Row],[NAMA BARANG]]," ",""),"""",""),"-",""),"/",""),"(",""),")",""),"&amp;",""),",",""))</f>
        <v>mapfileresleting+jalaa518032</v>
      </c>
      <c r="C1556" s="18" t="s">
        <v>1423</v>
      </c>
      <c r="D1556" s="19">
        <v>5</v>
      </c>
      <c r="E1556" s="19" t="s">
        <v>274</v>
      </c>
      <c r="F1556" s="80">
        <f>IF(Table2[[#This Row],[M5B]]="",Table2[[#This Row],[M5B_h]],SUM(Table2[[#This Row],[M5B_h]],Table2[[#This Row],[M5B]]))</f>
        <v>5</v>
      </c>
      <c r="H1556" s="15" t="str">
        <f>IF(Table2[[#This Row],[M1A]]="","",Table2[[#This Row],[M1A]]-Table2[[#This Row],[AWAL]])</f>
        <v/>
      </c>
      <c r="J1556" s="15" t="str">
        <f>IF(Table2[[#This Row],[M2A]]="","",SUM(Table2[[#This Row],[M2A]]-Table2[[#This Row],[M2B_h]]))</f>
        <v/>
      </c>
      <c r="L1556" s="15" t="str">
        <f>IF(Table2[[#This Row],[M3A]]="","",SUM(Table2[[#This Row],[M3A]]-Table2[[#This Row],[M3B_h]]))</f>
        <v/>
      </c>
      <c r="N1556" s="15" t="str">
        <f>IF(Table2[[#This Row],[M4A]]="","",SUM(Table2[[#This Row],[M4A]]-Table2[[#This Row],[M4B_h]]))</f>
        <v/>
      </c>
      <c r="O1556" s="15"/>
      <c r="P1556" s="15" t="str">
        <f>IF(Table2[[#This Row],[M5A]]="","",SUM(Table2[[#This Row],[M5A]]-Table2[[#This Row],[M5B_h]]))</f>
        <v/>
      </c>
      <c r="Q1556" s="15">
        <f>SUM(Table2[[#This Row],[AWAL]],Table2[[#This Row],[M1B]])</f>
        <v>5</v>
      </c>
      <c r="R1556" s="15">
        <f>SUM(Table2[[#This Row],[M2B]],Table2[[#This Row],[M2B_h]])</f>
        <v>5</v>
      </c>
      <c r="S1556" s="15">
        <f>SUM(Table2[[#This Row],[M3B]],Table2[[#This Row],[M3B_h]])</f>
        <v>5</v>
      </c>
      <c r="T1556" s="15">
        <f>SUM(Table2[[#This Row],[M4B]],Table2[[#This Row],[M4B_h]])</f>
        <v>5</v>
      </c>
    </row>
    <row r="1557" spans="1:20">
      <c r="A1557" s="12">
        <f>IF(Table2[[#This Row],[TT]]&lt;1,"",COUNT($A$2:$A1556)+1)</f>
        <v>1246</v>
      </c>
      <c r="B1557" s="12" t="str">
        <f>LOWER(SUBSTITUTE(SUBSTITUTE(SUBSTITUTE(SUBSTITUTE(SUBSTITUTE(SUBSTITUTE(SUBSTITUTE(SUBSTITUTE(Table2[[#This Row],[NAMA BARANG]]," ",""),"""",""),"-",""),"/",""),"(",""),")",""),"&amp;",""),",",""))</f>
        <v>mapfileret18011</v>
      </c>
      <c r="C1557" s="18" t="s">
        <v>1424</v>
      </c>
      <c r="D1557" s="19">
        <v>5</v>
      </c>
      <c r="E1557" s="19" t="s">
        <v>1151</v>
      </c>
      <c r="F1557" s="80">
        <f>IF(Table2[[#This Row],[M5B]]="",Table2[[#This Row],[M5B_h]],SUM(Table2[[#This Row],[M5B_h]],Table2[[#This Row],[M5B]]))</f>
        <v>5</v>
      </c>
      <c r="H1557" s="13" t="str">
        <f>IF(Table2[[#This Row],[M1A]]="","",Table2[[#This Row],[M1A]]-Table2[[#This Row],[AWAL]])</f>
        <v/>
      </c>
      <c r="J1557" s="13" t="str">
        <f>IF(Table2[[#This Row],[M2A]]="","",SUM(Table2[[#This Row],[M2A]]-Table2[[#This Row],[M2B_h]]))</f>
        <v/>
      </c>
      <c r="L1557" s="13" t="str">
        <f>IF(Table2[[#This Row],[M3A]]="","",SUM(Table2[[#This Row],[M3A]]-Table2[[#This Row],[M3B_h]]))</f>
        <v/>
      </c>
      <c r="N1557" s="13" t="str">
        <f>IF(Table2[[#This Row],[M4A]]="","",SUM(Table2[[#This Row],[M4A]]-Table2[[#This Row],[M4B_h]]))</f>
        <v/>
      </c>
      <c r="O1557" s="15"/>
      <c r="P1557" s="15" t="str">
        <f>IF(Table2[[#This Row],[M5A]]="","",SUM(Table2[[#This Row],[M5A]]-Table2[[#This Row],[M5B_h]]))</f>
        <v/>
      </c>
      <c r="Q1557" s="15">
        <f>SUM(Table2[[#This Row],[AWAL]],Table2[[#This Row],[M1B]])</f>
        <v>5</v>
      </c>
      <c r="R1557" s="15">
        <f>SUM(Table2[[#This Row],[M2B]],Table2[[#This Row],[M2B_h]])</f>
        <v>5</v>
      </c>
      <c r="S1557" s="15">
        <f>SUM(Table2[[#This Row],[M3B]],Table2[[#This Row],[M3B_h]])</f>
        <v>5</v>
      </c>
      <c r="T1557" s="15">
        <f>SUM(Table2[[#This Row],[M4B]],Table2[[#This Row],[M4B_h]])</f>
        <v>5</v>
      </c>
    </row>
    <row r="1558" spans="1:20">
      <c r="A1558" s="12">
        <f>IF(Table2[[#This Row],[TT]]&lt;1,"",COUNT($A$2:$A1557)+1)</f>
        <v>1247</v>
      </c>
      <c r="B1558" s="12" t="str">
        <f>LOWER(SUBSTITUTE(SUBSTITUTE(SUBSTITUTE(SUBSTITUTE(SUBSTITUTE(SUBSTITUTE(SUBSTITUTE(SUBSTITUTE(Table2[[#This Row],[NAMA BARANG]]," ",""),"""",""),"-",""),"/",""),"(",""),")",""),"&amp;",""),",",""))</f>
        <v>mapfileret18012</v>
      </c>
      <c r="C1558" s="18" t="s">
        <v>1425</v>
      </c>
      <c r="D1558" s="19">
        <v>3</v>
      </c>
      <c r="E1558" s="19" t="s">
        <v>274</v>
      </c>
      <c r="F1558" s="80">
        <f>IF(Table2[[#This Row],[M5B]]="",Table2[[#This Row],[M5B_h]],SUM(Table2[[#This Row],[M5B_h]],Table2[[#This Row],[M5B]]))</f>
        <v>3</v>
      </c>
      <c r="H1558" s="13" t="str">
        <f>IF(Table2[[#This Row],[M1A]]="","",Table2[[#This Row],[M1A]]-Table2[[#This Row],[AWAL]])</f>
        <v/>
      </c>
      <c r="J1558" s="13" t="str">
        <f>IF(Table2[[#This Row],[M2A]]="","",SUM(Table2[[#This Row],[M2A]]-Table2[[#This Row],[M2B_h]]))</f>
        <v/>
      </c>
      <c r="L1558" s="13" t="str">
        <f>IF(Table2[[#This Row],[M3A]]="","",SUM(Table2[[#This Row],[M3A]]-Table2[[#This Row],[M3B_h]]))</f>
        <v/>
      </c>
      <c r="N1558" s="13" t="str">
        <f>IF(Table2[[#This Row],[M4A]]="","",SUM(Table2[[#This Row],[M4A]]-Table2[[#This Row],[M4B_h]]))</f>
        <v/>
      </c>
      <c r="O1558" s="15"/>
      <c r="P1558" s="15" t="str">
        <f>IF(Table2[[#This Row],[M5A]]="","",SUM(Table2[[#This Row],[M5A]]-Table2[[#This Row],[M5B_h]]))</f>
        <v/>
      </c>
      <c r="Q1558" s="15">
        <f>SUM(Table2[[#This Row],[AWAL]],Table2[[#This Row],[M1B]])</f>
        <v>3</v>
      </c>
      <c r="R1558" s="15">
        <f>SUM(Table2[[#This Row],[M2B]],Table2[[#This Row],[M2B_h]])</f>
        <v>3</v>
      </c>
      <c r="S1558" s="15">
        <f>SUM(Table2[[#This Row],[M3B]],Table2[[#This Row],[M3B_h]])</f>
        <v>3</v>
      </c>
      <c r="T1558" s="15">
        <f>SUM(Table2[[#This Row],[M4B]],Table2[[#This Row],[M4B_h]])</f>
        <v>3</v>
      </c>
    </row>
    <row r="1559" spans="1:20">
      <c r="A1559" s="12">
        <f>IF(Table2[[#This Row],[TT]]&lt;1,"",COUNT($A$2:$A1558)+1)</f>
        <v>1248</v>
      </c>
      <c r="B1559" s="12" t="str">
        <f>LOWER(SUBSTITUTE(SUBSTITUTE(SUBSTITUTE(SUBSTITUTE(SUBSTITUTE(SUBSTITUTE(SUBSTITUTE(SUBSTITUTE(Table2[[#This Row],[NAMA BARANG]]," ",""),"""",""),"-",""),"/",""),"(",""),")",""),"&amp;",""),",",""))</f>
        <v>mapfileret18013</v>
      </c>
      <c r="C1559" s="18" t="s">
        <v>1426</v>
      </c>
      <c r="D1559" s="19">
        <v>8</v>
      </c>
      <c r="E1559" s="19" t="s">
        <v>929</v>
      </c>
      <c r="F1559" s="80">
        <f>IF(Table2[[#This Row],[M5B]]="",Table2[[#This Row],[M5B_h]],SUM(Table2[[#This Row],[M5B_h]],Table2[[#This Row],[M5B]]))</f>
        <v>8</v>
      </c>
      <c r="H1559" s="13" t="str">
        <f>IF(Table2[[#This Row],[M1A]]="","",Table2[[#This Row],[M1A]]-Table2[[#This Row],[AWAL]])</f>
        <v/>
      </c>
      <c r="J1559" s="13" t="str">
        <f>IF(Table2[[#This Row],[M2A]]="","",SUM(Table2[[#This Row],[M2A]]-Table2[[#This Row],[M2B_h]]))</f>
        <v/>
      </c>
      <c r="L1559" s="13" t="str">
        <f>IF(Table2[[#This Row],[M3A]]="","",SUM(Table2[[#This Row],[M3A]]-Table2[[#This Row],[M3B_h]]))</f>
        <v/>
      </c>
      <c r="N1559" s="13" t="str">
        <f>IF(Table2[[#This Row],[M4A]]="","",SUM(Table2[[#This Row],[M4A]]-Table2[[#This Row],[M4B_h]]))</f>
        <v/>
      </c>
      <c r="O1559" s="15"/>
      <c r="P1559" s="15" t="str">
        <f>IF(Table2[[#This Row],[M5A]]="","",SUM(Table2[[#This Row],[M5A]]-Table2[[#This Row],[M5B_h]]))</f>
        <v/>
      </c>
      <c r="Q1559" s="15">
        <f>SUM(Table2[[#This Row],[AWAL]],Table2[[#This Row],[M1B]])</f>
        <v>8</v>
      </c>
      <c r="R1559" s="15">
        <f>SUM(Table2[[#This Row],[M2B]],Table2[[#This Row],[M2B_h]])</f>
        <v>8</v>
      </c>
      <c r="S1559" s="15">
        <f>SUM(Table2[[#This Row],[M3B]],Table2[[#This Row],[M3B_h]])</f>
        <v>8</v>
      </c>
      <c r="T1559" s="15">
        <f>SUM(Table2[[#This Row],[M4B]],Table2[[#This Row],[M4B_h]])</f>
        <v>8</v>
      </c>
    </row>
    <row r="1560" spans="1:20">
      <c r="A1560" s="12">
        <f>IF(Table2[[#This Row],[TT]]&lt;1,"",COUNT($A$2:$A1559)+1)</f>
        <v>1249</v>
      </c>
      <c r="B1560" s="12" t="str">
        <f>LOWER(SUBSTITUTE(SUBSTITUTE(SUBSTITUTE(SUBSTITUTE(SUBSTITUTE(SUBSTITUTE(SUBSTITUTE(SUBSTITUTE(Table2[[#This Row],[NAMA BARANG]]," ",""),"""",""),"-",""),"/",""),"(",""),")",""),"&amp;",""),",",""))</f>
        <v>mapfileret18014</v>
      </c>
      <c r="C1560" s="18" t="s">
        <v>1427</v>
      </c>
      <c r="D1560" s="19">
        <v>6</v>
      </c>
      <c r="E1560" s="19" t="s">
        <v>192</v>
      </c>
      <c r="F1560" s="80">
        <f>IF(Table2[[#This Row],[M5B]]="",Table2[[#This Row],[M5B_h]],SUM(Table2[[#This Row],[M5B_h]],Table2[[#This Row],[M5B]]))</f>
        <v>6</v>
      </c>
      <c r="H1560" s="13" t="str">
        <f>IF(Table2[[#This Row],[M1A]]="","",Table2[[#This Row],[M1A]]-Table2[[#This Row],[AWAL]])</f>
        <v/>
      </c>
      <c r="J1560" s="13" t="str">
        <f>IF(Table2[[#This Row],[M2A]]="","",SUM(Table2[[#This Row],[M2A]]-Table2[[#This Row],[M2B_h]]))</f>
        <v/>
      </c>
      <c r="L1560" s="13" t="str">
        <f>IF(Table2[[#This Row],[M3A]]="","",SUM(Table2[[#This Row],[M3A]]-Table2[[#This Row],[M3B_h]]))</f>
        <v/>
      </c>
      <c r="N1560" s="13" t="str">
        <f>IF(Table2[[#This Row],[M4A]]="","",SUM(Table2[[#This Row],[M4A]]-Table2[[#This Row],[M4B_h]]))</f>
        <v/>
      </c>
      <c r="O1560" s="15"/>
      <c r="P1560" s="15" t="str">
        <f>IF(Table2[[#This Row],[M5A]]="","",SUM(Table2[[#This Row],[M5A]]-Table2[[#This Row],[M5B_h]]))</f>
        <v/>
      </c>
      <c r="Q1560" s="15">
        <f>SUM(Table2[[#This Row],[AWAL]],Table2[[#This Row],[M1B]])</f>
        <v>6</v>
      </c>
      <c r="R1560" s="15">
        <f>SUM(Table2[[#This Row],[M2B]],Table2[[#This Row],[M2B_h]])</f>
        <v>6</v>
      </c>
      <c r="S1560" s="15">
        <f>SUM(Table2[[#This Row],[M3B]],Table2[[#This Row],[M3B_h]])</f>
        <v>6</v>
      </c>
      <c r="T1560" s="15">
        <f>SUM(Table2[[#This Row],[M4B]],Table2[[#This Row],[M4B_h]])</f>
        <v>6</v>
      </c>
    </row>
    <row r="1561" spans="1:20">
      <c r="A1561" s="12">
        <f>IF(Table2[[#This Row],[TT]]&lt;1,"",COUNT($A$2:$A1560)+1)</f>
        <v>1250</v>
      </c>
      <c r="B1561" s="12" t="str">
        <f>LOWER(SUBSTITUTE(SUBSTITUTE(SUBSTITUTE(SUBSTITUTE(SUBSTITUTE(SUBSTITUTE(SUBSTITUTE(SUBSTITUTE(Table2[[#This Row],[NAMA BARANG]]," ",""),"""",""),"-",""),"/",""),"(",""),")",""),"&amp;",""),",",""))</f>
        <v>mapfileret18015b4</v>
      </c>
      <c r="C1561" s="18" t="s">
        <v>1428</v>
      </c>
      <c r="D1561" s="19">
        <v>4</v>
      </c>
      <c r="E1561" s="19">
        <v>480</v>
      </c>
      <c r="F1561" s="80">
        <f>IF(Table2[[#This Row],[M5B]]="",Table2[[#This Row],[M5B_h]],SUM(Table2[[#This Row],[M5B_h]],Table2[[#This Row],[M5B]]))</f>
        <v>4</v>
      </c>
      <c r="H1561" s="13" t="str">
        <f>IF(Table2[[#This Row],[M1A]]="","",Table2[[#This Row],[M1A]]-Table2[[#This Row],[AWAL]])</f>
        <v/>
      </c>
      <c r="J1561" s="13" t="str">
        <f>IF(Table2[[#This Row],[M2A]]="","",SUM(Table2[[#This Row],[M2A]]-Table2[[#This Row],[M2B_h]]))</f>
        <v/>
      </c>
      <c r="L1561" s="13" t="str">
        <f>IF(Table2[[#This Row],[M3A]]="","",SUM(Table2[[#This Row],[M3A]]-Table2[[#This Row],[M3B_h]]))</f>
        <v/>
      </c>
      <c r="N1561" s="13" t="str">
        <f>IF(Table2[[#This Row],[M4A]]="","",SUM(Table2[[#This Row],[M4A]]-Table2[[#This Row],[M4B_h]]))</f>
        <v/>
      </c>
      <c r="O1561" s="15"/>
      <c r="P1561" s="15" t="str">
        <f>IF(Table2[[#This Row],[M5A]]="","",SUM(Table2[[#This Row],[M5A]]-Table2[[#This Row],[M5B_h]]))</f>
        <v/>
      </c>
      <c r="Q1561" s="15">
        <f>SUM(Table2[[#This Row],[AWAL]],Table2[[#This Row],[M1B]])</f>
        <v>4</v>
      </c>
      <c r="R1561" s="15">
        <f>SUM(Table2[[#This Row],[M2B]],Table2[[#This Row],[M2B_h]])</f>
        <v>4</v>
      </c>
      <c r="S1561" s="15">
        <f>SUM(Table2[[#This Row],[M3B]],Table2[[#This Row],[M3B_h]])</f>
        <v>4</v>
      </c>
      <c r="T1561" s="15">
        <f>SUM(Table2[[#This Row],[M4B]],Table2[[#This Row],[M4B_h]])</f>
        <v>4</v>
      </c>
    </row>
    <row r="1562" spans="1:20">
      <c r="A1562" s="12">
        <f>IF(Table2[[#This Row],[TT]]&lt;1,"",COUNT($A$2:$A1561)+1)</f>
        <v>1251</v>
      </c>
      <c r="B1562" s="12" t="str">
        <f>LOWER(SUBSTITUTE(SUBSTITUTE(SUBSTITUTE(SUBSTITUTE(SUBSTITUTE(SUBSTITUTE(SUBSTITUTE(SUBSTITUTE(Table2[[#This Row],[NAMA BARANG]]," ",""),"""",""),"-",""),"/",""),"(",""),")",""),"&amp;",""),",",""))</f>
        <v>mapfileret18021a6</v>
      </c>
      <c r="C1562" s="18" t="s">
        <v>1429</v>
      </c>
      <c r="D1562" s="19">
        <v>3</v>
      </c>
      <c r="E1562" s="19" t="s">
        <v>1151</v>
      </c>
      <c r="F1562" s="80">
        <f>IF(Table2[[#This Row],[M5B]]="",Table2[[#This Row],[M5B_h]],SUM(Table2[[#This Row],[M5B_h]],Table2[[#This Row],[M5B]]))</f>
        <v>3</v>
      </c>
      <c r="H1562" s="13" t="str">
        <f>IF(Table2[[#This Row],[M1A]]="","",Table2[[#This Row],[M1A]]-Table2[[#This Row],[AWAL]])</f>
        <v/>
      </c>
      <c r="J1562" s="13" t="str">
        <f>IF(Table2[[#This Row],[M2A]]="","",SUM(Table2[[#This Row],[M2A]]-Table2[[#This Row],[M2B_h]]))</f>
        <v/>
      </c>
      <c r="L1562" s="13" t="str">
        <f>IF(Table2[[#This Row],[M3A]]="","",SUM(Table2[[#This Row],[M3A]]-Table2[[#This Row],[M3B_h]]))</f>
        <v/>
      </c>
      <c r="N1562" s="13" t="str">
        <f>IF(Table2[[#This Row],[M4A]]="","",SUM(Table2[[#This Row],[M4A]]-Table2[[#This Row],[M4B_h]]))</f>
        <v/>
      </c>
      <c r="O1562" s="15"/>
      <c r="P1562" s="15" t="str">
        <f>IF(Table2[[#This Row],[M5A]]="","",SUM(Table2[[#This Row],[M5A]]-Table2[[#This Row],[M5B_h]]))</f>
        <v/>
      </c>
      <c r="Q1562" s="15">
        <f>SUM(Table2[[#This Row],[AWAL]],Table2[[#This Row],[M1B]])</f>
        <v>3</v>
      </c>
      <c r="R1562" s="15">
        <f>SUM(Table2[[#This Row],[M2B]],Table2[[#This Row],[M2B_h]])</f>
        <v>3</v>
      </c>
      <c r="S1562" s="15">
        <f>SUM(Table2[[#This Row],[M3B]],Table2[[#This Row],[M3B_h]])</f>
        <v>3</v>
      </c>
      <c r="T1562" s="15">
        <f>SUM(Table2[[#This Row],[M4B]],Table2[[#This Row],[M4B_h]])</f>
        <v>3</v>
      </c>
    </row>
    <row r="1563" spans="1:20">
      <c r="A1563" s="12">
        <f>IF(Table2[[#This Row],[TT]]&lt;1,"",COUNT($A$2:$A1562)+1)</f>
        <v>1252</v>
      </c>
      <c r="B1563" s="12" t="str">
        <f>LOWER(SUBSTITUTE(SUBSTITUTE(SUBSTITUTE(SUBSTITUTE(SUBSTITUTE(SUBSTITUTE(SUBSTITUTE(SUBSTITUTE(Table2[[#This Row],[NAMA BARANG]]," ",""),"""",""),"-",""),"/",""),"(",""),")",""),"&amp;",""),",",""))</f>
        <v>mapfileret18022a5</v>
      </c>
      <c r="C1563" s="18" t="s">
        <v>1430</v>
      </c>
      <c r="D1563" s="19">
        <v>3</v>
      </c>
      <c r="E1563" s="19" t="s">
        <v>274</v>
      </c>
      <c r="F1563" s="80">
        <f>IF(Table2[[#This Row],[M5B]]="",Table2[[#This Row],[M5B_h]],SUM(Table2[[#This Row],[M5B_h]],Table2[[#This Row],[M5B]]))</f>
        <v>3</v>
      </c>
      <c r="H1563" s="13" t="str">
        <f>IF(Table2[[#This Row],[M1A]]="","",Table2[[#This Row],[M1A]]-Table2[[#This Row],[AWAL]])</f>
        <v/>
      </c>
      <c r="J1563" s="13" t="str">
        <f>IF(Table2[[#This Row],[M2A]]="","",SUM(Table2[[#This Row],[M2A]]-Table2[[#This Row],[M2B_h]]))</f>
        <v/>
      </c>
      <c r="L1563" s="13" t="str">
        <f>IF(Table2[[#This Row],[M3A]]="","",SUM(Table2[[#This Row],[M3A]]-Table2[[#This Row],[M3B_h]]))</f>
        <v/>
      </c>
      <c r="N1563" s="13" t="str">
        <f>IF(Table2[[#This Row],[M4A]]="","",SUM(Table2[[#This Row],[M4A]]-Table2[[#This Row],[M4B_h]]))</f>
        <v/>
      </c>
      <c r="O1563" s="15"/>
      <c r="P1563" s="15" t="str">
        <f>IF(Table2[[#This Row],[M5A]]="","",SUM(Table2[[#This Row],[M5A]]-Table2[[#This Row],[M5B_h]]))</f>
        <v/>
      </c>
      <c r="Q1563" s="15">
        <f>SUM(Table2[[#This Row],[AWAL]],Table2[[#This Row],[M1B]])</f>
        <v>3</v>
      </c>
      <c r="R1563" s="15">
        <f>SUM(Table2[[#This Row],[M2B]],Table2[[#This Row],[M2B_h]])</f>
        <v>3</v>
      </c>
      <c r="S1563" s="15">
        <f>SUM(Table2[[#This Row],[M3B]],Table2[[#This Row],[M3B_h]])</f>
        <v>3</v>
      </c>
      <c r="T1563" s="15">
        <f>SUM(Table2[[#This Row],[M4B]],Table2[[#This Row],[M4B_h]])</f>
        <v>3</v>
      </c>
    </row>
    <row r="1564" spans="1:20">
      <c r="A1564" s="12">
        <f>IF(Table2[[#This Row],[TT]]&lt;1,"",COUNT($A$2:$A1563)+1)</f>
        <v>1253</v>
      </c>
      <c r="B1564" s="12" t="str">
        <f>LOWER(SUBSTITUTE(SUBSTITUTE(SUBSTITUTE(SUBSTITUTE(SUBSTITUTE(SUBSTITUTE(SUBSTITUTE(SUBSTITUTE(Table2[[#This Row],[NAMA BARANG]]," ",""),"""",""),"-",""),"/",""),"(",""),")",""),"&amp;",""),",",""))</f>
        <v>mapfileret18023b5</v>
      </c>
      <c r="C1564" s="18" t="s">
        <v>1431</v>
      </c>
      <c r="D1564" s="19">
        <v>5</v>
      </c>
      <c r="E1564" s="19">
        <v>720</v>
      </c>
      <c r="F1564" s="80">
        <f>IF(Table2[[#This Row],[M5B]]="",Table2[[#This Row],[M5B_h]],SUM(Table2[[#This Row],[M5B_h]],Table2[[#This Row],[M5B]]))</f>
        <v>5</v>
      </c>
      <c r="H1564" s="13" t="str">
        <f>IF(Table2[[#This Row],[M1A]]="","",Table2[[#This Row],[M1A]]-Table2[[#This Row],[AWAL]])</f>
        <v/>
      </c>
      <c r="J1564" s="13" t="str">
        <f>IF(Table2[[#This Row],[M2A]]="","",SUM(Table2[[#This Row],[M2A]]-Table2[[#This Row],[M2B_h]]))</f>
        <v/>
      </c>
      <c r="L1564" s="13" t="str">
        <f>IF(Table2[[#This Row],[M3A]]="","",SUM(Table2[[#This Row],[M3A]]-Table2[[#This Row],[M3B_h]]))</f>
        <v/>
      </c>
      <c r="N1564" s="13" t="str">
        <f>IF(Table2[[#This Row],[M4A]]="","",SUM(Table2[[#This Row],[M4A]]-Table2[[#This Row],[M4B_h]]))</f>
        <v/>
      </c>
      <c r="O1564" s="15"/>
      <c r="P1564" s="15" t="str">
        <f>IF(Table2[[#This Row],[M5A]]="","",SUM(Table2[[#This Row],[M5A]]-Table2[[#This Row],[M5B_h]]))</f>
        <v/>
      </c>
      <c r="Q1564" s="15">
        <f>SUM(Table2[[#This Row],[AWAL]],Table2[[#This Row],[M1B]])</f>
        <v>5</v>
      </c>
      <c r="R1564" s="15">
        <f>SUM(Table2[[#This Row],[M2B]],Table2[[#This Row],[M2B_h]])</f>
        <v>5</v>
      </c>
      <c r="S1564" s="15">
        <f>SUM(Table2[[#This Row],[M3B]],Table2[[#This Row],[M3B_h]])</f>
        <v>5</v>
      </c>
      <c r="T1564" s="15">
        <f>SUM(Table2[[#This Row],[M4B]],Table2[[#This Row],[M4B_h]])</f>
        <v>5</v>
      </c>
    </row>
    <row r="1565" spans="1:20">
      <c r="A1565" s="12">
        <f>IF(Table2[[#This Row],[TT]]&lt;1,"",COUNT($A$2:$A1564)+1)</f>
        <v>1254</v>
      </c>
      <c r="B1565" s="12" t="str">
        <f>LOWER(SUBSTITUTE(SUBSTITUTE(SUBSTITUTE(SUBSTITUTE(SUBSTITUTE(SUBSTITUTE(SUBSTITUTE(SUBSTITUTE(Table2[[#This Row],[NAMA BARANG]]," ",""),"""",""),"-",""),"/",""),"(",""),")",""),"&amp;",""),",",""))</f>
        <v>mapfileret18031a6</v>
      </c>
      <c r="C1565" s="18" t="s">
        <v>1432</v>
      </c>
      <c r="D1565" s="19">
        <v>2</v>
      </c>
      <c r="E1565" s="19">
        <v>1800</v>
      </c>
      <c r="F1565" s="80">
        <f>IF(Table2[[#This Row],[M5B]]="",Table2[[#This Row],[M5B_h]],SUM(Table2[[#This Row],[M5B_h]],Table2[[#This Row],[M5B]]))</f>
        <v>2</v>
      </c>
      <c r="H1565" s="13" t="str">
        <f>IF(Table2[[#This Row],[M1A]]="","",Table2[[#This Row],[M1A]]-Table2[[#This Row],[AWAL]])</f>
        <v/>
      </c>
      <c r="J1565" s="13" t="str">
        <f>IF(Table2[[#This Row],[M2A]]="","",SUM(Table2[[#This Row],[M2A]]-Table2[[#This Row],[M2B_h]]))</f>
        <v/>
      </c>
      <c r="L1565" s="13" t="str">
        <f>IF(Table2[[#This Row],[M3A]]="","",SUM(Table2[[#This Row],[M3A]]-Table2[[#This Row],[M3B_h]]))</f>
        <v/>
      </c>
      <c r="N1565" s="13" t="str">
        <f>IF(Table2[[#This Row],[M4A]]="","",SUM(Table2[[#This Row],[M4A]]-Table2[[#This Row],[M4B_h]]))</f>
        <v/>
      </c>
      <c r="O1565" s="15"/>
      <c r="P1565" s="15" t="str">
        <f>IF(Table2[[#This Row],[M5A]]="","",SUM(Table2[[#This Row],[M5A]]-Table2[[#This Row],[M5B_h]]))</f>
        <v/>
      </c>
      <c r="Q1565" s="15">
        <f>SUM(Table2[[#This Row],[AWAL]],Table2[[#This Row],[M1B]])</f>
        <v>2</v>
      </c>
      <c r="R1565" s="15">
        <f>SUM(Table2[[#This Row],[M2B]],Table2[[#This Row],[M2B_h]])</f>
        <v>2</v>
      </c>
      <c r="S1565" s="15">
        <f>SUM(Table2[[#This Row],[M3B]],Table2[[#This Row],[M3B_h]])</f>
        <v>2</v>
      </c>
      <c r="T1565" s="15">
        <f>SUM(Table2[[#This Row],[M4B]],Table2[[#This Row],[M4B_h]])</f>
        <v>2</v>
      </c>
    </row>
    <row r="1566" spans="1:20">
      <c r="A1566" s="14">
        <f>IF(Table2[[#This Row],[TT]]&lt;1,"",COUNT($A$2:$A1565)+1)</f>
        <v>1255</v>
      </c>
      <c r="B1566" s="14" t="str">
        <f>LOWER(SUBSTITUTE(SUBSTITUTE(SUBSTITUTE(SUBSTITUTE(SUBSTITUTE(SUBSTITUTE(SUBSTITUTE(SUBSTITUTE(Table2[[#This Row],[NAMA BARANG]]," ",""),"""",""),"-",""),"/",""),"(",""),")",""),"&amp;",""),",",""))</f>
        <v>mapfileret18033b5</v>
      </c>
      <c r="C1566" s="18" t="s">
        <v>1433</v>
      </c>
      <c r="D1566" s="19">
        <v>3</v>
      </c>
      <c r="E1566" s="19" t="s">
        <v>929</v>
      </c>
      <c r="F1566" s="80">
        <f>IF(Table2[[#This Row],[M5B]]="",Table2[[#This Row],[M5B_h]],SUM(Table2[[#This Row],[M5B_h]],Table2[[#This Row],[M5B]]))</f>
        <v>3</v>
      </c>
      <c r="H1566" s="15" t="str">
        <f>IF(Table2[[#This Row],[M1A]]="","",Table2[[#This Row],[M1A]]-Table2[[#This Row],[AWAL]])</f>
        <v/>
      </c>
      <c r="J1566" s="15" t="str">
        <f>IF(Table2[[#This Row],[M2A]]="","",SUM(Table2[[#This Row],[M2A]]-Table2[[#This Row],[M2B_h]]))</f>
        <v/>
      </c>
      <c r="K1566" s="15"/>
      <c r="L1566" s="15" t="str">
        <f>IF(Table2[[#This Row],[M3A]]="","",SUM(Table2[[#This Row],[M3A]]-Table2[[#This Row],[M3B_h]]))</f>
        <v/>
      </c>
      <c r="M1566" s="15"/>
      <c r="N1566" s="15" t="str">
        <f>IF(Table2[[#This Row],[M4A]]="","",SUM(Table2[[#This Row],[M4A]]-Table2[[#This Row],[M4B_h]]))</f>
        <v/>
      </c>
      <c r="O1566" s="15"/>
      <c r="P1566" s="15" t="str">
        <f>IF(Table2[[#This Row],[M5A]]="","",SUM(Table2[[#This Row],[M5A]]-Table2[[#This Row],[M5B_h]]))</f>
        <v/>
      </c>
      <c r="Q1566" s="15">
        <f>SUM(Table2[[#This Row],[AWAL]],Table2[[#This Row],[M1B]])</f>
        <v>3</v>
      </c>
      <c r="R1566" s="15">
        <f>SUM(Table2[[#This Row],[M2B]],Table2[[#This Row],[M2B_h]])</f>
        <v>3</v>
      </c>
      <c r="S1566" s="15">
        <f>SUM(Table2[[#This Row],[M3B]],Table2[[#This Row],[M3B_h]])</f>
        <v>3</v>
      </c>
      <c r="T1566" s="15">
        <f>SUM(Table2[[#This Row],[M4B]],Table2[[#This Row],[M4B_h]])</f>
        <v>3</v>
      </c>
    </row>
    <row r="1567" spans="1:20">
      <c r="A1567" s="12">
        <f>IF(Table2[[#This Row],[TT]]&lt;1,"",COUNT($A$2:$A1566)+1)</f>
        <v>1256</v>
      </c>
      <c r="B1567" s="12" t="str">
        <f>LOWER(SUBSTITUTE(SUBSTITUTE(SUBSTITUTE(SUBSTITUTE(SUBSTITUTE(SUBSTITUTE(SUBSTITUTE(SUBSTITUTE(Table2[[#This Row],[NAMA BARANG]]," ",""),"""",""),"-",""),"/",""),"(",""),")",""),"&amp;",""),",",""))</f>
        <v>mapfileret18041a6</v>
      </c>
      <c r="C1567" s="18" t="s">
        <v>1434</v>
      </c>
      <c r="D1567" s="19">
        <v>3</v>
      </c>
      <c r="E1567" s="19" t="s">
        <v>54</v>
      </c>
      <c r="F1567" s="80">
        <f>IF(Table2[[#This Row],[M5B]]="",Table2[[#This Row],[M5B_h]],SUM(Table2[[#This Row],[M5B_h]],Table2[[#This Row],[M5B]]))</f>
        <v>3</v>
      </c>
      <c r="H1567" s="13" t="str">
        <f>IF(Table2[[#This Row],[M1A]]="","",Table2[[#This Row],[M1A]]-Table2[[#This Row],[AWAL]])</f>
        <v/>
      </c>
      <c r="J1567" s="13" t="str">
        <f>IF(Table2[[#This Row],[M2A]]="","",SUM(Table2[[#This Row],[M2A]]-Table2[[#This Row],[M2B_h]]))</f>
        <v/>
      </c>
      <c r="L1567" s="13" t="str">
        <f>IF(Table2[[#This Row],[M3A]]="","",SUM(Table2[[#This Row],[M3A]]-Table2[[#This Row],[M3B_h]]))</f>
        <v/>
      </c>
      <c r="N1567" s="13" t="str">
        <f>IF(Table2[[#This Row],[M4A]]="","",SUM(Table2[[#This Row],[M4A]]-Table2[[#This Row],[M4B_h]]))</f>
        <v/>
      </c>
      <c r="O1567" s="15"/>
      <c r="P1567" s="15" t="str">
        <f>IF(Table2[[#This Row],[M5A]]="","",SUM(Table2[[#This Row],[M5A]]-Table2[[#This Row],[M5B_h]]))</f>
        <v/>
      </c>
      <c r="Q1567" s="15">
        <f>SUM(Table2[[#This Row],[AWAL]],Table2[[#This Row],[M1B]])</f>
        <v>3</v>
      </c>
      <c r="R1567" s="15">
        <f>SUM(Table2[[#This Row],[M2B]],Table2[[#This Row],[M2B_h]])</f>
        <v>3</v>
      </c>
      <c r="S1567" s="15">
        <f>SUM(Table2[[#This Row],[M3B]],Table2[[#This Row],[M3B_h]])</f>
        <v>3</v>
      </c>
      <c r="T1567" s="15">
        <f>SUM(Table2[[#This Row],[M4B]],Table2[[#This Row],[M4B_h]])</f>
        <v>3</v>
      </c>
    </row>
    <row r="1568" spans="1:20">
      <c r="A1568" s="12">
        <f>IF(Table2[[#This Row],[TT]]&lt;1,"",COUNT($A$2:$A1567)+1)</f>
        <v>1257</v>
      </c>
      <c r="B1568" s="12" t="str">
        <f>LOWER(SUBSTITUTE(SUBSTITUTE(SUBSTITUTE(SUBSTITUTE(SUBSTITUTE(SUBSTITUTE(SUBSTITUTE(SUBSTITUTE(Table2[[#This Row],[NAMA BARANG]]," ",""),"""",""),"-",""),"/",""),"(",""),")",""),"&amp;",""),",",""))</f>
        <v>mapfileret18042a5</v>
      </c>
      <c r="C1568" s="18" t="s">
        <v>1435</v>
      </c>
      <c r="D1568" s="19">
        <v>1</v>
      </c>
      <c r="E1568" s="19" t="s">
        <v>274</v>
      </c>
      <c r="F1568" s="80">
        <f>IF(Table2[[#This Row],[M5B]]="",Table2[[#This Row],[M5B_h]],SUM(Table2[[#This Row],[M5B_h]],Table2[[#This Row],[M5B]]))</f>
        <v>1</v>
      </c>
      <c r="H1568" s="13" t="str">
        <f>IF(Table2[[#This Row],[M1A]]="","",Table2[[#This Row],[M1A]]-Table2[[#This Row],[AWAL]])</f>
        <v/>
      </c>
      <c r="J1568" s="13" t="str">
        <f>IF(Table2[[#This Row],[M2A]]="","",SUM(Table2[[#This Row],[M2A]]-Table2[[#This Row],[M2B_h]]))</f>
        <v/>
      </c>
      <c r="L1568" s="13" t="str">
        <f>IF(Table2[[#This Row],[M3A]]="","",SUM(Table2[[#This Row],[M3A]]-Table2[[#This Row],[M3B_h]]))</f>
        <v/>
      </c>
      <c r="N1568" s="13" t="str">
        <f>IF(Table2[[#This Row],[M4A]]="","",SUM(Table2[[#This Row],[M4A]]-Table2[[#This Row],[M4B_h]]))</f>
        <v/>
      </c>
      <c r="O1568" s="15"/>
      <c r="P1568" s="15" t="str">
        <f>IF(Table2[[#This Row],[M5A]]="","",SUM(Table2[[#This Row],[M5A]]-Table2[[#This Row],[M5B_h]]))</f>
        <v/>
      </c>
      <c r="Q1568" s="15">
        <f>SUM(Table2[[#This Row],[AWAL]],Table2[[#This Row],[M1B]])</f>
        <v>1</v>
      </c>
      <c r="R1568" s="15">
        <f>SUM(Table2[[#This Row],[M2B]],Table2[[#This Row],[M2B_h]])</f>
        <v>1</v>
      </c>
      <c r="S1568" s="15">
        <f>SUM(Table2[[#This Row],[M3B]],Table2[[#This Row],[M3B_h]])</f>
        <v>1</v>
      </c>
      <c r="T1568" s="15">
        <f>SUM(Table2[[#This Row],[M4B]],Table2[[#This Row],[M4B_h]])</f>
        <v>1</v>
      </c>
    </row>
    <row r="1569" spans="1:20">
      <c r="A1569" s="12">
        <f>IF(Table2[[#This Row],[TT]]&lt;1,"",COUNT($A$2:$A1568)+1)</f>
        <v>1258</v>
      </c>
      <c r="B1569" s="12" t="str">
        <f>LOWER(SUBSTITUTE(SUBSTITUTE(SUBSTITUTE(SUBSTITUTE(SUBSTITUTE(SUBSTITUTE(SUBSTITUTE(SUBSTITUTE(Table2[[#This Row],[NAMA BARANG]]," ",""),"""",""),"-",""),"/",""),"(",""),")",""),"&amp;",""),",",""))</f>
        <v>mapfileret18043b5</v>
      </c>
      <c r="C1569" s="25" t="s">
        <v>1436</v>
      </c>
      <c r="D1569" s="26">
        <v>3</v>
      </c>
      <c r="E1569" s="26" t="s">
        <v>929</v>
      </c>
      <c r="F1569" s="80">
        <f>IF(Table2[[#This Row],[M5B]]="",Table2[[#This Row],[M5B_h]],SUM(Table2[[#This Row],[M5B_h]],Table2[[#This Row],[M5B]]))</f>
        <v>3</v>
      </c>
      <c r="H1569" s="13" t="str">
        <f>IF(Table2[[#This Row],[M1A]]="","",Table2[[#This Row],[M1A]]-Table2[[#This Row],[AWAL]])</f>
        <v/>
      </c>
      <c r="J1569" s="13" t="str">
        <f>IF(Table2[[#This Row],[M2A]]="","",SUM(Table2[[#This Row],[M2A]]-Table2[[#This Row],[M2B_h]]))</f>
        <v/>
      </c>
      <c r="L1569" s="13" t="str">
        <f>IF(Table2[[#This Row],[M3A]]="","",SUM(Table2[[#This Row],[M3A]]-Table2[[#This Row],[M3B_h]]))</f>
        <v/>
      </c>
      <c r="N1569" s="13" t="str">
        <f>IF(Table2[[#This Row],[M4A]]="","",SUM(Table2[[#This Row],[M4A]]-Table2[[#This Row],[M4B_h]]))</f>
        <v/>
      </c>
      <c r="O1569" s="15"/>
      <c r="P1569" s="15" t="str">
        <f>IF(Table2[[#This Row],[M5A]]="","",SUM(Table2[[#This Row],[M5A]]-Table2[[#This Row],[M5B_h]]))</f>
        <v/>
      </c>
      <c r="Q1569" s="15">
        <f>SUM(Table2[[#This Row],[AWAL]],Table2[[#This Row],[M1B]])</f>
        <v>3</v>
      </c>
      <c r="R1569" s="15">
        <f>SUM(Table2[[#This Row],[M2B]],Table2[[#This Row],[M2B_h]])</f>
        <v>3</v>
      </c>
      <c r="S1569" s="15">
        <f>SUM(Table2[[#This Row],[M3B]],Table2[[#This Row],[M3B_h]])</f>
        <v>3</v>
      </c>
      <c r="T1569" s="15">
        <f>SUM(Table2[[#This Row],[M4B]],Table2[[#This Row],[M4B_h]])</f>
        <v>3</v>
      </c>
    </row>
    <row r="1570" spans="1:20">
      <c r="A1570" s="12">
        <f>IF(Table2[[#This Row],[TT]]&lt;1,"",COUNT($A$2:$A1569)+1)</f>
        <v>1259</v>
      </c>
      <c r="B1570" s="12" t="str">
        <f>LOWER(SUBSTITUTE(SUBSTITUTE(SUBSTITUTE(SUBSTITUTE(SUBSTITUTE(SUBSTITUTE(SUBSTITUTE(SUBSTITUTE(Table2[[#This Row],[NAMA BARANG]]," ",""),"""",""),"-",""),"/",""),"(",""),")",""),"&amp;",""),",",""))</f>
        <v>mapfileretba5m</v>
      </c>
      <c r="C1570" s="18" t="s">
        <v>1437</v>
      </c>
      <c r="D1570" s="19">
        <v>1</v>
      </c>
      <c r="E1570" s="19" t="s">
        <v>178</v>
      </c>
      <c r="F1570" s="80">
        <f>IF(Table2[[#This Row],[M5B]]="",Table2[[#This Row],[M5B_h]],SUM(Table2[[#This Row],[M5B_h]],Table2[[#This Row],[M5B]]))</f>
        <v>1</v>
      </c>
      <c r="H1570" s="13" t="str">
        <f>IF(Table2[[#This Row],[M1A]]="","",Table2[[#This Row],[M1A]]-Table2[[#This Row],[AWAL]])</f>
        <v/>
      </c>
      <c r="J1570" s="13" t="str">
        <f>IF(Table2[[#This Row],[M2A]]="","",SUM(Table2[[#This Row],[M2A]]-Table2[[#This Row],[M2B_h]]))</f>
        <v/>
      </c>
      <c r="L1570" s="13" t="str">
        <f>IF(Table2[[#This Row],[M3A]]="","",SUM(Table2[[#This Row],[M3A]]-Table2[[#This Row],[M3B_h]]))</f>
        <v/>
      </c>
      <c r="N1570" s="13" t="str">
        <f>IF(Table2[[#This Row],[M4A]]="","",SUM(Table2[[#This Row],[M4A]]-Table2[[#This Row],[M4B_h]]))</f>
        <v/>
      </c>
      <c r="O1570" s="15"/>
      <c r="P1570" s="15" t="str">
        <f>IF(Table2[[#This Row],[M5A]]="","",SUM(Table2[[#This Row],[M5A]]-Table2[[#This Row],[M5B_h]]))</f>
        <v/>
      </c>
      <c r="Q1570" s="15">
        <f>SUM(Table2[[#This Row],[AWAL]],Table2[[#This Row],[M1B]])</f>
        <v>1</v>
      </c>
      <c r="R1570" s="15">
        <f>SUM(Table2[[#This Row],[M2B]],Table2[[#This Row],[M2B_h]])</f>
        <v>1</v>
      </c>
      <c r="S1570" s="15">
        <f>SUM(Table2[[#This Row],[M3B]],Table2[[#This Row],[M3B_h]])</f>
        <v>1</v>
      </c>
      <c r="T1570" s="15">
        <f>SUM(Table2[[#This Row],[M4B]],Table2[[#This Row],[M4B_h]])</f>
        <v>1</v>
      </c>
    </row>
    <row r="1571" spans="1:20">
      <c r="A1571" s="12">
        <f>IF(Table2[[#This Row],[TT]]&lt;1,"",COUNT($A$2:$A1570)+1)</f>
        <v>1260</v>
      </c>
      <c r="B1571" s="12" t="str">
        <f>LOWER(SUBSTITUTE(SUBSTITUTE(SUBSTITUTE(SUBSTITUTE(SUBSTITUTE(SUBSTITUTE(SUBSTITUTE(SUBSTITUTE(Table2[[#This Row],[NAMA BARANG]]," ",""),"""",""),"-",""),"/",""),"(",""),")",""),"&amp;",""),",",""))</f>
        <v>mapfileretba6k</v>
      </c>
      <c r="C1571" s="18" t="s">
        <v>1438</v>
      </c>
      <c r="D1571" s="19">
        <v>3</v>
      </c>
      <c r="E1571" s="19" t="s">
        <v>117</v>
      </c>
      <c r="F1571" s="80">
        <f>IF(Table2[[#This Row],[M5B]]="",Table2[[#This Row],[M5B_h]],SUM(Table2[[#This Row],[M5B_h]],Table2[[#This Row],[M5B]]))</f>
        <v>3</v>
      </c>
      <c r="H1571" s="13" t="str">
        <f>IF(Table2[[#This Row],[M1A]]="","",Table2[[#This Row],[M1A]]-Table2[[#This Row],[AWAL]])</f>
        <v/>
      </c>
      <c r="J1571" s="13" t="str">
        <f>IF(Table2[[#This Row],[M2A]]="","",SUM(Table2[[#This Row],[M2A]]-Table2[[#This Row],[M2B_h]]))</f>
        <v/>
      </c>
      <c r="L1571" s="13" t="str">
        <f>IF(Table2[[#This Row],[M3A]]="","",SUM(Table2[[#This Row],[M3A]]-Table2[[#This Row],[M3B_h]]))</f>
        <v/>
      </c>
      <c r="N1571" s="13" t="str">
        <f>IF(Table2[[#This Row],[M4A]]="","",SUM(Table2[[#This Row],[M4A]]-Table2[[#This Row],[M4B_h]]))</f>
        <v/>
      </c>
      <c r="O1571" s="15"/>
      <c r="P1571" s="15" t="str">
        <f>IF(Table2[[#This Row],[M5A]]="","",SUM(Table2[[#This Row],[M5A]]-Table2[[#This Row],[M5B_h]]))</f>
        <v/>
      </c>
      <c r="Q1571" s="15">
        <f>SUM(Table2[[#This Row],[AWAL]],Table2[[#This Row],[M1B]])</f>
        <v>3</v>
      </c>
      <c r="R1571" s="15">
        <f>SUM(Table2[[#This Row],[M2B]],Table2[[#This Row],[M2B_h]])</f>
        <v>3</v>
      </c>
      <c r="S1571" s="15">
        <f>SUM(Table2[[#This Row],[M3B]],Table2[[#This Row],[M3B_h]])</f>
        <v>3</v>
      </c>
      <c r="T1571" s="15">
        <f>SUM(Table2[[#This Row],[M4B]],Table2[[#This Row],[M4B_h]])</f>
        <v>3</v>
      </c>
    </row>
    <row r="1572" spans="1:20">
      <c r="A1572" s="12">
        <f>IF(Table2[[#This Row],[TT]]&lt;1,"",COUNT($A$2:$A1571)+1)</f>
        <v>1261</v>
      </c>
      <c r="B1572" s="12" t="str">
        <f>LOWER(SUBSTITUTE(SUBSTITUTE(SUBSTITUTE(SUBSTITUTE(SUBSTITUTE(SUBSTITUTE(SUBSTITUTE(SUBSTITUTE(Table2[[#This Row],[NAMA BARANG]]," ",""),"""",""),"-",""),"/",""),"(",""),")",""),"&amp;",""),",",""))</f>
        <v>mapfileretbb5b</v>
      </c>
      <c r="C1572" s="27" t="s">
        <v>1439</v>
      </c>
      <c r="D1572" s="28">
        <v>1</v>
      </c>
      <c r="E1572" s="28" t="s">
        <v>83</v>
      </c>
      <c r="F1572" s="80">
        <f>IF(Table2[[#This Row],[M5B]]="",Table2[[#This Row],[M5B_h]],SUM(Table2[[#This Row],[M5B_h]],Table2[[#This Row],[M5B]]))</f>
        <v>1</v>
      </c>
      <c r="H1572" s="13" t="str">
        <f>IF(Table2[[#This Row],[M1A]]="","",Table2[[#This Row],[M1A]]-Table2[[#This Row],[AWAL]])</f>
        <v/>
      </c>
      <c r="J1572" s="13" t="str">
        <f>IF(Table2[[#This Row],[M2A]]="","",SUM(Table2[[#This Row],[M2A]]-Table2[[#This Row],[M2B_h]]))</f>
        <v/>
      </c>
      <c r="L1572" s="13" t="str">
        <f>IF(Table2[[#This Row],[M3A]]="","",SUM(Table2[[#This Row],[M3A]]-Table2[[#This Row],[M3B_h]]))</f>
        <v/>
      </c>
      <c r="N1572" s="13" t="str">
        <f>IF(Table2[[#This Row],[M4A]]="","",SUM(Table2[[#This Row],[M4A]]-Table2[[#This Row],[M4B_h]]))</f>
        <v/>
      </c>
      <c r="O1572" s="15"/>
      <c r="P1572" s="15" t="str">
        <f>IF(Table2[[#This Row],[M5A]]="","",SUM(Table2[[#This Row],[M5A]]-Table2[[#This Row],[M5B_h]]))</f>
        <v/>
      </c>
      <c r="Q1572" s="15">
        <f>SUM(Table2[[#This Row],[AWAL]],Table2[[#This Row],[M1B]])</f>
        <v>1</v>
      </c>
      <c r="R1572" s="15">
        <f>SUM(Table2[[#This Row],[M2B]],Table2[[#This Row],[M2B_h]])</f>
        <v>1</v>
      </c>
      <c r="S1572" s="15">
        <f>SUM(Table2[[#This Row],[M3B]],Table2[[#This Row],[M3B_h]])</f>
        <v>1</v>
      </c>
      <c r="T1572" s="15">
        <f>SUM(Table2[[#This Row],[M4B]],Table2[[#This Row],[M4B_h]])</f>
        <v>1</v>
      </c>
    </row>
    <row r="1573" spans="1:20">
      <c r="A1573" s="12" t="str">
        <f>IF(Table2[[#This Row],[TT]]&lt;1,"",COUNT($A$2:$A1572)+1)</f>
        <v/>
      </c>
      <c r="B1573" s="12" t="str">
        <f>LOWER(SUBSTITUTE(SUBSTITUTE(SUBSTITUTE(SUBSTITUTE(SUBSTITUTE(SUBSTITUTE(SUBSTITUTE(SUBSTITUTE(Table2[[#This Row],[NAMA BARANG]]," ",""),"""",""),"-",""),"/",""),"(",""),")",""),"&amp;",""),",",""))</f>
        <v>mapfileretbb5b</v>
      </c>
      <c r="C1573" s="18" t="s">
        <v>1439</v>
      </c>
      <c r="D1573" s="19"/>
      <c r="E1573" s="19" t="s">
        <v>1440</v>
      </c>
      <c r="F1573" s="80">
        <f>IF(Table2[[#This Row],[M5B]]="",Table2[[#This Row],[M5B_h]],SUM(Table2[[#This Row],[M5B_h]],Table2[[#This Row],[M5B]]))</f>
        <v>0</v>
      </c>
      <c r="H1573" s="13" t="str">
        <f>IF(Table2[[#This Row],[M1A]]="","",Table2[[#This Row],[M1A]]-Table2[[#This Row],[AWAL]])</f>
        <v/>
      </c>
      <c r="J1573" s="13" t="str">
        <f>IF(Table2[[#This Row],[M2A]]="","",SUM(Table2[[#This Row],[M2A]]-Table2[[#This Row],[M2B_h]]))</f>
        <v/>
      </c>
      <c r="L1573" s="13" t="str">
        <f>IF(Table2[[#This Row],[M3A]]="","",SUM(Table2[[#This Row],[M3A]]-Table2[[#This Row],[M3B_h]]))</f>
        <v/>
      </c>
      <c r="N1573" s="13" t="str">
        <f>IF(Table2[[#This Row],[M4A]]="","",SUM(Table2[[#This Row],[M4A]]-Table2[[#This Row],[M4B_h]]))</f>
        <v/>
      </c>
      <c r="O1573" s="15"/>
      <c r="P1573" s="15" t="str">
        <f>IF(Table2[[#This Row],[M5A]]="","",SUM(Table2[[#This Row],[M5A]]-Table2[[#This Row],[M5B_h]]))</f>
        <v/>
      </c>
      <c r="Q1573" s="15">
        <f>SUM(Table2[[#This Row],[AWAL]],Table2[[#This Row],[M1B]])</f>
        <v>0</v>
      </c>
      <c r="R1573" s="15">
        <f>SUM(Table2[[#This Row],[M2B]],Table2[[#This Row],[M2B_h]])</f>
        <v>0</v>
      </c>
      <c r="S1573" s="15">
        <f>SUM(Table2[[#This Row],[M3B]],Table2[[#This Row],[M3B_h]])</f>
        <v>0</v>
      </c>
      <c r="T1573" s="15">
        <f>SUM(Table2[[#This Row],[M4B]],Table2[[#This Row],[M4B_h]])</f>
        <v>0</v>
      </c>
    </row>
    <row r="1574" spans="1:20">
      <c r="A1574" s="12">
        <f>IF(Table2[[#This Row],[TT]]&lt;1,"",COUNT($A$2:$A1573)+1)</f>
        <v>1262</v>
      </c>
      <c r="B1574" s="12" t="str">
        <f>LOWER(SUBSTITUTE(SUBSTITUTE(SUBSTITUTE(SUBSTITUTE(SUBSTITUTE(SUBSTITUTE(SUBSTITUTE(SUBSTITUTE(Table2[[#This Row],[NAMA BARANG]]," ",""),"""",""),"-",""),"/",""),"(",""),")",""),"&amp;",""),",",""))</f>
        <v>mapfileretv2a5m</v>
      </c>
      <c r="C1574" s="18" t="s">
        <v>1441</v>
      </c>
      <c r="D1574" s="19">
        <v>4</v>
      </c>
      <c r="E1574" s="19" t="s">
        <v>178</v>
      </c>
      <c r="F1574" s="80">
        <f>IF(Table2[[#This Row],[M5B]]="",Table2[[#This Row],[M5B_h]],SUM(Table2[[#This Row],[M5B_h]],Table2[[#This Row],[M5B]]))</f>
        <v>4</v>
      </c>
      <c r="H1574" s="13" t="str">
        <f>IF(Table2[[#This Row],[M1A]]="","",Table2[[#This Row],[M1A]]-Table2[[#This Row],[AWAL]])</f>
        <v/>
      </c>
      <c r="J1574" s="13" t="str">
        <f>IF(Table2[[#This Row],[M2A]]="","",SUM(Table2[[#This Row],[M2A]]-Table2[[#This Row],[M2B_h]]))</f>
        <v/>
      </c>
      <c r="L1574" s="13" t="str">
        <f>IF(Table2[[#This Row],[M3A]]="","",SUM(Table2[[#This Row],[M3A]]-Table2[[#This Row],[M3B_h]]))</f>
        <v/>
      </c>
      <c r="N1574" s="13" t="str">
        <f>IF(Table2[[#This Row],[M4A]]="","",SUM(Table2[[#This Row],[M4A]]-Table2[[#This Row],[M4B_h]]))</f>
        <v/>
      </c>
      <c r="O1574" s="15"/>
      <c r="P1574" s="15" t="str">
        <f>IF(Table2[[#This Row],[M5A]]="","",SUM(Table2[[#This Row],[M5A]]-Table2[[#This Row],[M5B_h]]))</f>
        <v/>
      </c>
      <c r="Q1574" s="15">
        <f>SUM(Table2[[#This Row],[AWAL]],Table2[[#This Row],[M1B]])</f>
        <v>4</v>
      </c>
      <c r="R1574" s="15">
        <f>SUM(Table2[[#This Row],[M2B]],Table2[[#This Row],[M2B_h]])</f>
        <v>4</v>
      </c>
      <c r="S1574" s="15">
        <f>SUM(Table2[[#This Row],[M3B]],Table2[[#This Row],[M3B_h]])</f>
        <v>4</v>
      </c>
      <c r="T1574" s="15">
        <f>SUM(Table2[[#This Row],[M4B]],Table2[[#This Row],[M4B_h]])</f>
        <v>4</v>
      </c>
    </row>
    <row r="1575" spans="1:20">
      <c r="A1575" s="12">
        <f>IF(Table2[[#This Row],[TT]]&lt;1,"",COUNT($A$2:$A1574)+1)</f>
        <v>1263</v>
      </c>
      <c r="B1575" s="12" t="str">
        <f>LOWER(SUBSTITUTE(SUBSTITUTE(SUBSTITUTE(SUBSTITUTE(SUBSTITUTE(SUBSTITUTE(SUBSTITUTE(SUBSTITUTE(Table2[[#This Row],[NAMA BARANG]]," ",""),"""",""),"-",""),"/",""),"(",""),")",""),"&amp;",""),",",""))</f>
        <v>mapfileretv2a6k</v>
      </c>
      <c r="C1575" s="18" t="s">
        <v>1442</v>
      </c>
      <c r="D1575" s="19">
        <v>3</v>
      </c>
      <c r="E1575" s="19" t="s">
        <v>117</v>
      </c>
      <c r="F1575" s="80">
        <f>IF(Table2[[#This Row],[M5B]]="",Table2[[#This Row],[M5B_h]],SUM(Table2[[#This Row],[M5B_h]],Table2[[#This Row],[M5B]]))</f>
        <v>3</v>
      </c>
      <c r="H1575" s="13" t="str">
        <f>IF(Table2[[#This Row],[M1A]]="","",Table2[[#This Row],[M1A]]-Table2[[#This Row],[AWAL]])</f>
        <v/>
      </c>
      <c r="J1575" s="13" t="str">
        <f>IF(Table2[[#This Row],[M2A]]="","",SUM(Table2[[#This Row],[M2A]]-Table2[[#This Row],[M2B_h]]))</f>
        <v/>
      </c>
      <c r="L1575" s="13" t="str">
        <f>IF(Table2[[#This Row],[M3A]]="","",SUM(Table2[[#This Row],[M3A]]-Table2[[#This Row],[M3B_h]]))</f>
        <v/>
      </c>
      <c r="N1575" s="13" t="str">
        <f>IF(Table2[[#This Row],[M4A]]="","",SUM(Table2[[#This Row],[M4A]]-Table2[[#This Row],[M4B_h]]))</f>
        <v/>
      </c>
      <c r="O1575" s="15"/>
      <c r="P1575" s="15" t="str">
        <f>IF(Table2[[#This Row],[M5A]]="","",SUM(Table2[[#This Row],[M5A]]-Table2[[#This Row],[M5B_h]]))</f>
        <v/>
      </c>
      <c r="Q1575" s="15">
        <f>SUM(Table2[[#This Row],[AWAL]],Table2[[#This Row],[M1B]])</f>
        <v>3</v>
      </c>
      <c r="R1575" s="15">
        <f>SUM(Table2[[#This Row],[M2B]],Table2[[#This Row],[M2B_h]])</f>
        <v>3</v>
      </c>
      <c r="S1575" s="15">
        <f>SUM(Table2[[#This Row],[M3B]],Table2[[#This Row],[M3B_h]])</f>
        <v>3</v>
      </c>
      <c r="T1575" s="15">
        <f>SUM(Table2[[#This Row],[M4B]],Table2[[#This Row],[M4B_h]])</f>
        <v>3</v>
      </c>
    </row>
    <row r="1576" spans="1:20">
      <c r="A1576" s="12">
        <f>IF(Table2[[#This Row],[TT]]&lt;1,"",COUNT($A$2:$A1575)+1)</f>
        <v>1264</v>
      </c>
      <c r="B1576" s="12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576" s="18" t="s">
        <v>1443</v>
      </c>
      <c r="D1576" s="19">
        <v>1</v>
      </c>
      <c r="E1576" s="19" t="s">
        <v>1440</v>
      </c>
      <c r="F1576" s="80">
        <f>IF(Table2[[#This Row],[M5B]]="",Table2[[#This Row],[M5B_h]],SUM(Table2[[#This Row],[M5B_h]],Table2[[#This Row],[M5B]]))</f>
        <v>1</v>
      </c>
      <c r="H1576" s="13" t="str">
        <f>IF(Table2[[#This Row],[M1A]]="","",Table2[[#This Row],[M1A]]-Table2[[#This Row],[AWAL]])</f>
        <v/>
      </c>
      <c r="J1576" s="13" t="str">
        <f>IF(Table2[[#This Row],[M2A]]="","",SUM(Table2[[#This Row],[M2A]]-Table2[[#This Row],[M2B_h]]))</f>
        <v/>
      </c>
      <c r="L1576" s="13" t="str">
        <f>IF(Table2[[#This Row],[M3A]]="","",SUM(Table2[[#This Row],[M3A]]-Table2[[#This Row],[M3B_h]]))</f>
        <v/>
      </c>
      <c r="N1576" s="13" t="str">
        <f>IF(Table2[[#This Row],[M4A]]="","",SUM(Table2[[#This Row],[M4A]]-Table2[[#This Row],[M4B_h]]))</f>
        <v/>
      </c>
      <c r="O1576" s="15"/>
      <c r="P1576" s="15" t="str">
        <f>IF(Table2[[#This Row],[M5A]]="","",SUM(Table2[[#This Row],[M5A]]-Table2[[#This Row],[M5B_h]]))</f>
        <v/>
      </c>
      <c r="Q1576" s="15">
        <f>SUM(Table2[[#This Row],[AWAL]],Table2[[#This Row],[M1B]])</f>
        <v>1</v>
      </c>
      <c r="R1576" s="15">
        <f>SUM(Table2[[#This Row],[M2B]],Table2[[#This Row],[M2B_h]])</f>
        <v>1</v>
      </c>
      <c r="S1576" s="15">
        <f>SUM(Table2[[#This Row],[M3B]],Table2[[#This Row],[M3B_h]])</f>
        <v>1</v>
      </c>
      <c r="T1576" s="15">
        <f>SUM(Table2[[#This Row],[M4B]],Table2[[#This Row],[M4B_h]])</f>
        <v>1</v>
      </c>
    </row>
    <row r="1577" spans="1:20">
      <c r="A1577" s="12">
        <f>IF(Table2[[#This Row],[TT]]&lt;1,"",COUNT($A$2:$A1576)+1)</f>
        <v>1265</v>
      </c>
      <c r="B1577" s="12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577" s="18" t="s">
        <v>1443</v>
      </c>
      <c r="D1577" s="19">
        <v>3</v>
      </c>
      <c r="E1577" s="19" t="s">
        <v>83</v>
      </c>
      <c r="F1577" s="80">
        <f>IF(Table2[[#This Row],[M5B]]="",Table2[[#This Row],[M5B_h]],SUM(Table2[[#This Row],[M5B_h]],Table2[[#This Row],[M5B]]))</f>
        <v>3</v>
      </c>
      <c r="H1577" s="13" t="str">
        <f>IF(Table2[[#This Row],[M1A]]="","",Table2[[#This Row],[M1A]]-Table2[[#This Row],[AWAL]])</f>
        <v/>
      </c>
      <c r="J1577" s="13" t="str">
        <f>IF(Table2[[#This Row],[M2A]]="","",SUM(Table2[[#This Row],[M2A]]-Table2[[#This Row],[M2B_h]]))</f>
        <v/>
      </c>
      <c r="L1577" s="13" t="str">
        <f>IF(Table2[[#This Row],[M3A]]="","",SUM(Table2[[#This Row],[M3A]]-Table2[[#This Row],[M3B_h]]))</f>
        <v/>
      </c>
      <c r="N1577" s="13" t="str">
        <f>IF(Table2[[#This Row],[M4A]]="","",SUM(Table2[[#This Row],[M4A]]-Table2[[#This Row],[M4B_h]]))</f>
        <v/>
      </c>
      <c r="O1577" s="15"/>
      <c r="P1577" s="15" t="str">
        <f>IF(Table2[[#This Row],[M5A]]="","",SUM(Table2[[#This Row],[M5A]]-Table2[[#This Row],[M5B_h]]))</f>
        <v/>
      </c>
      <c r="Q1577" s="15">
        <f>SUM(Table2[[#This Row],[AWAL]],Table2[[#This Row],[M1B]])</f>
        <v>3</v>
      </c>
      <c r="R1577" s="15">
        <f>SUM(Table2[[#This Row],[M2B]],Table2[[#This Row],[M2B_h]])</f>
        <v>3</v>
      </c>
      <c r="S1577" s="15">
        <f>SUM(Table2[[#This Row],[M3B]],Table2[[#This Row],[M3B_h]])</f>
        <v>3</v>
      </c>
      <c r="T1577" s="15">
        <f>SUM(Table2[[#This Row],[M4B]],Table2[[#This Row],[M4B_h]])</f>
        <v>3</v>
      </c>
    </row>
    <row r="1578" spans="1:20">
      <c r="A1578" s="12">
        <f>IF(Table2[[#This Row],[TT]]&lt;1,"",COUNT($A$2:$A1577)+1)</f>
        <v>1266</v>
      </c>
      <c r="B1578" s="12" t="str">
        <f>LOWER(SUBSTITUTE(SUBSTITUTE(SUBSTITUTE(SUBSTITUTE(SUBSTITUTE(SUBSTITUTE(SUBSTITUTE(SUBSTITUTE(Table2[[#This Row],[NAMA BARANG]]," ",""),"""",""),"-",""),"/",""),"(",""),")",""),"&amp;",""),",",""))</f>
        <v>mapfrzipperfrozen</v>
      </c>
      <c r="C1578" s="18" t="s">
        <v>1444</v>
      </c>
      <c r="D1578" s="19">
        <v>2</v>
      </c>
      <c r="E1578" s="19" t="s">
        <v>174</v>
      </c>
      <c r="F1578" s="80">
        <f>IF(Table2[[#This Row],[M5B]]="",Table2[[#This Row],[M5B_h]],SUM(Table2[[#This Row],[M5B_h]],Table2[[#This Row],[M5B]]))</f>
        <v>2</v>
      </c>
      <c r="H1578" s="13" t="str">
        <f>IF(Table2[[#This Row],[M1A]]="","",Table2[[#This Row],[M1A]]-Table2[[#This Row],[AWAL]])</f>
        <v/>
      </c>
      <c r="J1578" s="13" t="str">
        <f>IF(Table2[[#This Row],[M2A]]="","",SUM(Table2[[#This Row],[M2A]]-Table2[[#This Row],[M2B_h]]))</f>
        <v/>
      </c>
      <c r="L1578" s="13" t="str">
        <f>IF(Table2[[#This Row],[M3A]]="","",SUM(Table2[[#This Row],[M3A]]-Table2[[#This Row],[M3B_h]]))</f>
        <v/>
      </c>
      <c r="N1578" s="13" t="str">
        <f>IF(Table2[[#This Row],[M4A]]="","",SUM(Table2[[#This Row],[M4A]]-Table2[[#This Row],[M4B_h]]))</f>
        <v/>
      </c>
      <c r="O1578" s="15"/>
      <c r="P1578" s="15" t="str">
        <f>IF(Table2[[#This Row],[M5A]]="","",SUM(Table2[[#This Row],[M5A]]-Table2[[#This Row],[M5B_h]]))</f>
        <v/>
      </c>
      <c r="Q1578" s="15">
        <f>SUM(Table2[[#This Row],[AWAL]],Table2[[#This Row],[M1B]])</f>
        <v>2</v>
      </c>
      <c r="R1578" s="15">
        <f>SUM(Table2[[#This Row],[M2B]],Table2[[#This Row],[M2B_h]])</f>
        <v>2</v>
      </c>
      <c r="S1578" s="15">
        <f>SUM(Table2[[#This Row],[M3B]],Table2[[#This Row],[M3B_h]])</f>
        <v>2</v>
      </c>
      <c r="T1578" s="15">
        <f>SUM(Table2[[#This Row],[M4B]],Table2[[#This Row],[M4B_h]])</f>
        <v>2</v>
      </c>
    </row>
    <row r="1579" spans="1:20">
      <c r="A1579" s="12">
        <f>IF(Table2[[#This Row],[TT]]&lt;1,"",COUNT($A$2:$A1578)+1)</f>
        <v>1267</v>
      </c>
      <c r="B1579" s="12" t="str">
        <f>LOWER(SUBSTITUTE(SUBSTITUTE(SUBSTITUTE(SUBSTITUTE(SUBSTITUTE(SUBSTITUTE(SUBSTITUTE(SUBSTITUTE(Table2[[#This Row],[NAMA BARANG]]," ",""),"""",""),"-",""),"/",""),"(",""),")",""),"&amp;",""),",",""))</f>
        <v>mapgagangkcg2batiknarikohj1m1b1coklat1</v>
      </c>
      <c r="C1579" s="18" t="s">
        <v>4194</v>
      </c>
      <c r="D1579" s="19">
        <v>3</v>
      </c>
      <c r="E1579" s="19">
        <v>240</v>
      </c>
      <c r="F1579" s="80">
        <f>IF(Table2[[#This Row],[M5B]]="",Table2[[#This Row],[M5B_h]],SUM(Table2[[#This Row],[M5B_h]],Table2[[#This Row],[M5B]]))</f>
        <v>4</v>
      </c>
      <c r="H1579" s="13" t="str">
        <f>IF(Table2[[#This Row],[M1A]]="","",Table2[[#This Row],[M1A]]-Table2[[#This Row],[AWAL]])</f>
        <v/>
      </c>
      <c r="I1579" s="13">
        <v>4</v>
      </c>
      <c r="J1579" s="13">
        <f>IF(Table2[[#This Row],[M2A]]="","",SUM(Table2[[#This Row],[M2A]]-Table2[[#This Row],[M2B_h]]))</f>
        <v>1</v>
      </c>
      <c r="L1579" s="13" t="str">
        <f>IF(Table2[[#This Row],[M3A]]="","",SUM(Table2[[#This Row],[M3A]]-Table2[[#This Row],[M3B_h]]))</f>
        <v/>
      </c>
      <c r="N1579" s="13" t="str">
        <f>IF(Table2[[#This Row],[M4A]]="","",SUM(Table2[[#This Row],[M4A]]-Table2[[#This Row],[M4B_h]]))</f>
        <v/>
      </c>
      <c r="O1579" s="15"/>
      <c r="P1579" s="15" t="str">
        <f>IF(Table2[[#This Row],[M5A]]="","",SUM(Table2[[#This Row],[M5A]]-Table2[[#This Row],[M5B_h]]))</f>
        <v/>
      </c>
      <c r="Q1579" s="15">
        <f>SUM(Table2[[#This Row],[AWAL]],Table2[[#This Row],[M1B]])</f>
        <v>3</v>
      </c>
      <c r="R1579" s="15">
        <f>SUM(Table2[[#This Row],[M2B]],Table2[[#This Row],[M2B_h]])</f>
        <v>4</v>
      </c>
      <c r="S1579" s="15">
        <f>SUM(Table2[[#This Row],[M3B]],Table2[[#This Row],[M3B_h]])</f>
        <v>4</v>
      </c>
      <c r="T1579" s="15">
        <f>SUM(Table2[[#This Row],[M4B]],Table2[[#This Row],[M4B_h]])</f>
        <v>4</v>
      </c>
    </row>
    <row r="1580" spans="1:20">
      <c r="A1580" s="12">
        <f>IF(Table2[[#This Row],[TT]]&lt;1,"",COUNT($A$2:$A1579)+1)</f>
        <v>1268</v>
      </c>
      <c r="B1580" s="12" t="str">
        <f>LOWER(SUBSTITUTE(SUBSTITUTE(SUBSTITUTE(SUBSTITUTE(SUBSTITUTE(SUBSTITUTE(SUBSTITUTE(SUBSTITUTE(Table2[[#This Row],[NAMA BARANG]]," ",""),"""",""),"-",""),"/",""),"(",""),")",""),"&amp;",""),",",""))</f>
        <v>maphandbagdb201</v>
      </c>
      <c r="C1580" s="18" t="s">
        <v>1445</v>
      </c>
      <c r="D1580" s="19">
        <v>5</v>
      </c>
      <c r="E1580" s="19" t="s">
        <v>192</v>
      </c>
      <c r="F1580" s="80">
        <f>IF(Table2[[#This Row],[M5B]]="",Table2[[#This Row],[M5B_h]],SUM(Table2[[#This Row],[M5B_h]],Table2[[#This Row],[M5B]]))</f>
        <v>5</v>
      </c>
      <c r="H1580" s="13" t="str">
        <f>IF(Table2[[#This Row],[M1A]]="","",Table2[[#This Row],[M1A]]-Table2[[#This Row],[AWAL]])</f>
        <v/>
      </c>
      <c r="J1580" s="13" t="str">
        <f>IF(Table2[[#This Row],[M2A]]="","",SUM(Table2[[#This Row],[M2A]]-Table2[[#This Row],[M2B_h]]))</f>
        <v/>
      </c>
      <c r="L1580" s="13" t="str">
        <f>IF(Table2[[#This Row],[M3A]]="","",SUM(Table2[[#This Row],[M3A]]-Table2[[#This Row],[M3B_h]]))</f>
        <v/>
      </c>
      <c r="N1580" s="13" t="str">
        <f>IF(Table2[[#This Row],[M4A]]="","",SUM(Table2[[#This Row],[M4A]]-Table2[[#This Row],[M4B_h]]))</f>
        <v/>
      </c>
      <c r="O1580" s="15"/>
      <c r="P1580" s="15" t="str">
        <f>IF(Table2[[#This Row],[M5A]]="","",SUM(Table2[[#This Row],[M5A]]-Table2[[#This Row],[M5B_h]]))</f>
        <v/>
      </c>
      <c r="Q1580" s="15">
        <f>SUM(Table2[[#This Row],[AWAL]],Table2[[#This Row],[M1B]])</f>
        <v>5</v>
      </c>
      <c r="R1580" s="15">
        <f>SUM(Table2[[#This Row],[M2B]],Table2[[#This Row],[M2B_h]])</f>
        <v>5</v>
      </c>
      <c r="S1580" s="15">
        <f>SUM(Table2[[#This Row],[M3B]],Table2[[#This Row],[M3B_h]])</f>
        <v>5</v>
      </c>
      <c r="T1580" s="15">
        <f>SUM(Table2[[#This Row],[M4B]],Table2[[#This Row],[M4B_h]])</f>
        <v>5</v>
      </c>
    </row>
    <row r="1581" spans="1:20">
      <c r="A1581" s="12">
        <f>IF(Table2[[#This Row],[TT]]&lt;1,"",COUNT($A$2:$A1580)+1)</f>
        <v>1269</v>
      </c>
      <c r="B1581" s="12" t="str">
        <f>LOWER(SUBSTITUTE(SUBSTITUTE(SUBSTITUTE(SUBSTITUTE(SUBSTITUTE(SUBSTITUTE(SUBSTITUTE(SUBSTITUTE(Table2[[#This Row],[NAMA BARANG]]," ",""),"""",""),"-",""),"/",""),"(",""),")",""),"&amp;",""),",",""))</f>
        <v>mapharmonicabatik3603</v>
      </c>
      <c r="C1581" s="18" t="s">
        <v>1446</v>
      </c>
      <c r="D1581" s="19">
        <v>1</v>
      </c>
      <c r="E1581" s="19" t="s">
        <v>58</v>
      </c>
      <c r="F1581" s="80">
        <f>IF(Table2[[#This Row],[M5B]]="",Table2[[#This Row],[M5B_h]],SUM(Table2[[#This Row],[M5B_h]],Table2[[#This Row],[M5B]]))</f>
        <v>1</v>
      </c>
      <c r="H1581" s="13" t="str">
        <f>IF(Table2[[#This Row],[M1A]]="","",Table2[[#This Row],[M1A]]-Table2[[#This Row],[AWAL]])</f>
        <v/>
      </c>
      <c r="J1581" s="13" t="str">
        <f>IF(Table2[[#This Row],[M2A]]="","",SUM(Table2[[#This Row],[M2A]]-Table2[[#This Row],[M2B_h]]))</f>
        <v/>
      </c>
      <c r="L1581" s="13" t="str">
        <f>IF(Table2[[#This Row],[M3A]]="","",SUM(Table2[[#This Row],[M3A]]-Table2[[#This Row],[M3B_h]]))</f>
        <v/>
      </c>
      <c r="N1581" s="13" t="str">
        <f>IF(Table2[[#This Row],[M4A]]="","",SUM(Table2[[#This Row],[M4A]]-Table2[[#This Row],[M4B_h]]))</f>
        <v/>
      </c>
      <c r="O1581" s="15"/>
      <c r="P1581" s="15" t="str">
        <f>IF(Table2[[#This Row],[M5A]]="","",SUM(Table2[[#This Row],[M5A]]-Table2[[#This Row],[M5B_h]]))</f>
        <v/>
      </c>
      <c r="Q1581" s="15">
        <f>SUM(Table2[[#This Row],[AWAL]],Table2[[#This Row],[M1B]])</f>
        <v>1</v>
      </c>
      <c r="R1581" s="15">
        <f>SUM(Table2[[#This Row],[M2B]],Table2[[#This Row],[M2B_h]])</f>
        <v>1</v>
      </c>
      <c r="S1581" s="15">
        <f>SUM(Table2[[#This Row],[M3B]],Table2[[#This Row],[M3B_h]])</f>
        <v>1</v>
      </c>
      <c r="T1581" s="15">
        <f>SUM(Table2[[#This Row],[M4B]],Table2[[#This Row],[M4B_h]])</f>
        <v>1</v>
      </c>
    </row>
    <row r="1582" spans="1:20">
      <c r="A1582" s="12">
        <f>IF(Table2[[#This Row],[TT]]&lt;1,"",COUNT($A$2:$A1581)+1)</f>
        <v>1270</v>
      </c>
      <c r="B1582" s="12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582" s="18" t="s">
        <v>1447</v>
      </c>
      <c r="D1582" s="19">
        <v>7</v>
      </c>
      <c r="E1582" s="19">
        <v>240</v>
      </c>
      <c r="F1582" s="80">
        <f>IF(Table2[[#This Row],[M5B]]="",Table2[[#This Row],[M5B_h]],SUM(Table2[[#This Row],[M5B_h]],Table2[[#This Row],[M5B]]))</f>
        <v>7</v>
      </c>
      <c r="H1582" s="13" t="str">
        <f>IF(Table2[[#This Row],[M1A]]="","",Table2[[#This Row],[M1A]]-Table2[[#This Row],[AWAL]])</f>
        <v/>
      </c>
      <c r="J1582" s="13" t="str">
        <f>IF(Table2[[#This Row],[M2A]]="","",SUM(Table2[[#This Row],[M2A]]-Table2[[#This Row],[M2B_h]]))</f>
        <v/>
      </c>
      <c r="L1582" s="13" t="str">
        <f>IF(Table2[[#This Row],[M3A]]="","",SUM(Table2[[#This Row],[M3A]]-Table2[[#This Row],[M3B_h]]))</f>
        <v/>
      </c>
      <c r="N1582" s="13" t="str">
        <f>IF(Table2[[#This Row],[M4A]]="","",SUM(Table2[[#This Row],[M4A]]-Table2[[#This Row],[M4B_h]]))</f>
        <v/>
      </c>
      <c r="O1582" s="15"/>
      <c r="P1582" s="15" t="str">
        <f>IF(Table2[[#This Row],[M5A]]="","",SUM(Table2[[#This Row],[M5A]]-Table2[[#This Row],[M5B_h]]))</f>
        <v/>
      </c>
      <c r="Q1582" s="15">
        <f>SUM(Table2[[#This Row],[AWAL]],Table2[[#This Row],[M1B]])</f>
        <v>7</v>
      </c>
      <c r="R1582" s="15">
        <f>SUM(Table2[[#This Row],[M2B]],Table2[[#This Row],[M2B_h]])</f>
        <v>7</v>
      </c>
      <c r="S1582" s="15">
        <f>SUM(Table2[[#This Row],[M3B]],Table2[[#This Row],[M3B_h]])</f>
        <v>7</v>
      </c>
      <c r="T1582" s="15">
        <f>SUM(Table2[[#This Row],[M4B]],Table2[[#This Row],[M4B_h]])</f>
        <v>7</v>
      </c>
    </row>
    <row r="1583" spans="1:20">
      <c r="A1583" s="12">
        <f>IF(Table2[[#This Row],[TT]]&lt;1,"",COUNT($A$2:$A1582)+1)</f>
        <v>1271</v>
      </c>
      <c r="B1583" s="12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583" s="18" t="s">
        <v>1447</v>
      </c>
      <c r="D1583" s="19">
        <v>15</v>
      </c>
      <c r="E1583" s="19">
        <v>300</v>
      </c>
      <c r="F1583" s="80">
        <f>IF(Table2[[#This Row],[M5B]]="",Table2[[#This Row],[M5B_h]],SUM(Table2[[#This Row],[M5B_h]],Table2[[#This Row],[M5B]]))</f>
        <v>15</v>
      </c>
      <c r="H1583" s="13" t="str">
        <f>IF(Table2[[#This Row],[M1A]]="","",Table2[[#This Row],[M1A]]-Table2[[#This Row],[AWAL]])</f>
        <v/>
      </c>
      <c r="J1583" s="13" t="str">
        <f>IF(Table2[[#This Row],[M2A]]="","",SUM(Table2[[#This Row],[M2A]]-Table2[[#This Row],[M2B_h]]))</f>
        <v/>
      </c>
      <c r="L1583" s="13" t="str">
        <f>IF(Table2[[#This Row],[M3A]]="","",SUM(Table2[[#This Row],[M3A]]-Table2[[#This Row],[M3B_h]]))</f>
        <v/>
      </c>
      <c r="N1583" s="13" t="str">
        <f>IF(Table2[[#This Row],[M4A]]="","",SUM(Table2[[#This Row],[M4A]]-Table2[[#This Row],[M4B_h]]))</f>
        <v/>
      </c>
      <c r="O1583" s="15"/>
      <c r="P1583" s="15" t="str">
        <f>IF(Table2[[#This Row],[M5A]]="","",SUM(Table2[[#This Row],[M5A]]-Table2[[#This Row],[M5B_h]]))</f>
        <v/>
      </c>
      <c r="Q1583" s="15">
        <f>SUM(Table2[[#This Row],[AWAL]],Table2[[#This Row],[M1B]])</f>
        <v>15</v>
      </c>
      <c r="R1583" s="15">
        <f>SUM(Table2[[#This Row],[M2B]],Table2[[#This Row],[M2B_h]])</f>
        <v>15</v>
      </c>
      <c r="S1583" s="15">
        <f>SUM(Table2[[#This Row],[M3B]],Table2[[#This Row],[M3B_h]])</f>
        <v>15</v>
      </c>
      <c r="T1583" s="15">
        <f>SUM(Table2[[#This Row],[M4B]],Table2[[#This Row],[M4B_h]])</f>
        <v>15</v>
      </c>
    </row>
    <row r="1584" spans="1:20">
      <c r="A1584" s="12">
        <f>IF(Table2[[#This Row],[TT]]&lt;1,"",COUNT($A$2:$A1583)+1)</f>
        <v>1272</v>
      </c>
      <c r="B1584" s="12" t="str">
        <f>LOWER(SUBSTITUTE(SUBSTITUTE(SUBSTITUTE(SUBSTITUTE(SUBSTITUTE(SUBSTITUTE(SUBSTITUTE(SUBSTITUTE(Table2[[#This Row],[NAMA BARANG]]," ",""),"""",""),"-",""),"/",""),"(",""),")",""),"&amp;",""),",",""))</f>
        <v>mapholderhujin60f</v>
      </c>
      <c r="C1584" s="18" t="s">
        <v>1448</v>
      </c>
      <c r="D1584" s="19">
        <v>5</v>
      </c>
      <c r="E1584" s="19">
        <v>160</v>
      </c>
      <c r="F1584" s="80">
        <f>IF(Table2[[#This Row],[M5B]]="",Table2[[#This Row],[M5B_h]],SUM(Table2[[#This Row],[M5B_h]],Table2[[#This Row],[M5B]]))</f>
        <v>5</v>
      </c>
      <c r="H1584" s="13" t="str">
        <f>IF(Table2[[#This Row],[M1A]]="","",Table2[[#This Row],[M1A]]-Table2[[#This Row],[AWAL]])</f>
        <v/>
      </c>
      <c r="J1584" s="13" t="str">
        <f>IF(Table2[[#This Row],[M2A]]="","",SUM(Table2[[#This Row],[M2A]]-Table2[[#This Row],[M2B_h]]))</f>
        <v/>
      </c>
      <c r="L1584" s="13" t="str">
        <f>IF(Table2[[#This Row],[M3A]]="","",SUM(Table2[[#This Row],[M3A]]-Table2[[#This Row],[M3B_h]]))</f>
        <v/>
      </c>
      <c r="N1584" s="13" t="str">
        <f>IF(Table2[[#This Row],[M4A]]="","",SUM(Table2[[#This Row],[M4A]]-Table2[[#This Row],[M4B_h]]))</f>
        <v/>
      </c>
      <c r="O1584" s="15"/>
      <c r="P1584" s="15" t="str">
        <f>IF(Table2[[#This Row],[M5A]]="","",SUM(Table2[[#This Row],[M5A]]-Table2[[#This Row],[M5B_h]]))</f>
        <v/>
      </c>
      <c r="Q1584" s="15">
        <f>SUM(Table2[[#This Row],[AWAL]],Table2[[#This Row],[M1B]])</f>
        <v>5</v>
      </c>
      <c r="R1584" s="15">
        <f>SUM(Table2[[#This Row],[M2B]],Table2[[#This Row],[M2B_h]])</f>
        <v>5</v>
      </c>
      <c r="S1584" s="15">
        <f>SUM(Table2[[#This Row],[M3B]],Table2[[#This Row],[M3B_h]])</f>
        <v>5</v>
      </c>
      <c r="T1584" s="15">
        <f>SUM(Table2[[#This Row],[M4B]],Table2[[#This Row],[M4B_h]])</f>
        <v>5</v>
      </c>
    </row>
    <row r="1585" spans="1:20">
      <c r="A1585" s="12">
        <f>IF(Table2[[#This Row],[TT]]&lt;1,"",COUNT($A$2:$A1584)+1)</f>
        <v>1273</v>
      </c>
      <c r="B1585" s="12" t="str">
        <f>LOWER(SUBSTITUTE(SUBSTITUTE(SUBSTITUTE(SUBSTITUTE(SUBSTITUTE(SUBSTITUTE(SUBSTITUTE(SUBSTITUTE(Table2[[#This Row],[NAMA BARANG]]," ",""),"""",""),"-",""),"/",""),"(",""),")",""),"&amp;",""),",",""))</f>
        <v>mapjalaa5enterkcg3552b4m1</v>
      </c>
      <c r="C1585" s="18" t="s">
        <v>4007</v>
      </c>
      <c r="D1585" s="19">
        <v>5</v>
      </c>
      <c r="E1585" s="19" t="s">
        <v>2488</v>
      </c>
      <c r="F1585" s="80">
        <f>IF(Table2[[#This Row],[M5B]]="",Table2[[#This Row],[M5B_h]],SUM(Table2[[#This Row],[M5B_h]],Table2[[#This Row],[M5B]]))</f>
        <v>5</v>
      </c>
      <c r="H1585" s="13" t="str">
        <f>IF(Table2[[#This Row],[M1A]]="","",Table2[[#This Row],[M1A]]-Table2[[#This Row],[AWAL]])</f>
        <v/>
      </c>
      <c r="J1585" s="13" t="str">
        <f>IF(Table2[[#This Row],[M2A]]="","",SUM(Table2[[#This Row],[M2A]]-Table2[[#This Row],[M2B_h]]))</f>
        <v/>
      </c>
      <c r="L1585" s="13" t="str">
        <f>IF(Table2[[#This Row],[M3A]]="","",SUM(Table2[[#This Row],[M3A]]-Table2[[#This Row],[M3B_h]]))</f>
        <v/>
      </c>
      <c r="N1585" s="13" t="str">
        <f>IF(Table2[[#This Row],[M4A]]="","",SUM(Table2[[#This Row],[M4A]]-Table2[[#This Row],[M4B_h]]))</f>
        <v/>
      </c>
      <c r="O1585" s="15"/>
      <c r="P1585" s="15" t="str">
        <f>IF(Table2[[#This Row],[M5A]]="","",SUM(Table2[[#This Row],[M5A]]-Table2[[#This Row],[M5B_h]]))</f>
        <v/>
      </c>
      <c r="Q1585" s="15">
        <f>SUM(Table2[[#This Row],[AWAL]],Table2[[#This Row],[M1B]])</f>
        <v>5</v>
      </c>
      <c r="R1585" s="15">
        <f>SUM(Table2[[#This Row],[M2B]],Table2[[#This Row],[M2B_h]])</f>
        <v>5</v>
      </c>
      <c r="S1585" s="15">
        <f>SUM(Table2[[#This Row],[M3B]],Table2[[#This Row],[M3B_h]])</f>
        <v>5</v>
      </c>
      <c r="T1585" s="15">
        <f>SUM(Table2[[#This Row],[M4B]],Table2[[#This Row],[M4B_h]])</f>
        <v>5</v>
      </c>
    </row>
    <row r="1586" spans="1:20">
      <c r="A1586" s="12">
        <f>IF(Table2[[#This Row],[TT]]&lt;1,"",COUNT($A$2:$A1585)+1)</f>
        <v>1274</v>
      </c>
      <c r="B1586" s="12" t="str">
        <f>LOWER(SUBSTITUTE(SUBSTITUTE(SUBSTITUTE(SUBSTITUTE(SUBSTITUTE(SUBSTITUTE(SUBSTITUTE(SUBSTITUTE(Table2[[#This Row],[NAMA BARANG]]," ",""),"""",""),"-",""),"/",""),"(",""),")",""),"&amp;",""),",",""))</f>
        <v>mapjalaa5enterkcg3552hj1k1</v>
      </c>
      <c r="C1586" s="18" t="s">
        <v>4008</v>
      </c>
      <c r="D1586" s="19">
        <v>2</v>
      </c>
      <c r="E1586" s="19" t="s">
        <v>2488</v>
      </c>
      <c r="F1586" s="80">
        <f>IF(Table2[[#This Row],[M5B]]="",Table2[[#This Row],[M5B_h]],SUM(Table2[[#This Row],[M5B_h]],Table2[[#This Row],[M5B]]))</f>
        <v>2</v>
      </c>
      <c r="H1586" s="13" t="str">
        <f>IF(Table2[[#This Row],[M1A]]="","",Table2[[#This Row],[M1A]]-Table2[[#This Row],[AWAL]])</f>
        <v/>
      </c>
      <c r="J1586" s="13" t="str">
        <f>IF(Table2[[#This Row],[M2A]]="","",SUM(Table2[[#This Row],[M2A]]-Table2[[#This Row],[M2B_h]]))</f>
        <v/>
      </c>
      <c r="L1586" s="13" t="str">
        <f>IF(Table2[[#This Row],[M3A]]="","",SUM(Table2[[#This Row],[M3A]]-Table2[[#This Row],[M3B_h]]))</f>
        <v/>
      </c>
      <c r="N1586" s="13" t="str">
        <f>IF(Table2[[#This Row],[M4A]]="","",SUM(Table2[[#This Row],[M4A]]-Table2[[#This Row],[M4B_h]]))</f>
        <v/>
      </c>
      <c r="O1586" s="15"/>
      <c r="P1586" s="15" t="str">
        <f>IF(Table2[[#This Row],[M5A]]="","",SUM(Table2[[#This Row],[M5A]]-Table2[[#This Row],[M5B_h]]))</f>
        <v/>
      </c>
      <c r="Q1586" s="15">
        <f>SUM(Table2[[#This Row],[AWAL]],Table2[[#This Row],[M1B]])</f>
        <v>2</v>
      </c>
      <c r="R1586" s="15">
        <f>SUM(Table2[[#This Row],[M2B]],Table2[[#This Row],[M2B_h]])</f>
        <v>2</v>
      </c>
      <c r="S1586" s="15">
        <f>SUM(Table2[[#This Row],[M3B]],Table2[[#This Row],[M3B_h]])</f>
        <v>2</v>
      </c>
      <c r="T1586" s="15">
        <f>SUM(Table2[[#This Row],[M4B]],Table2[[#This Row],[M4B_h]])</f>
        <v>2</v>
      </c>
    </row>
    <row r="1587" spans="1:20">
      <c r="A1587" s="12">
        <f>IF(Table2[[#This Row],[TT]]&lt;1,"",COUNT($A$2:$A1586)+1)</f>
        <v>1275</v>
      </c>
      <c r="B1587" s="12" t="str">
        <f>LOWER(SUBSTITUTE(SUBSTITUTE(SUBSTITUTE(SUBSTITUTE(SUBSTITUTE(SUBSTITUTE(SUBSTITUTE(SUBSTITUTE(Table2[[#This Row],[NAMA BARANG]]," ",""),"""",""),"-",""),"/",""),"(",""),")",""),"&amp;",""),",",""))</f>
        <v>mapjalacwarnamoshikancing</v>
      </c>
      <c r="C1587" s="18" t="s">
        <v>1449</v>
      </c>
      <c r="D1587" s="19">
        <v>1</v>
      </c>
      <c r="E1587" s="19" t="s">
        <v>43</v>
      </c>
      <c r="F1587" s="80">
        <f>IF(Table2[[#This Row],[M5B]]="",Table2[[#This Row],[M5B_h]],SUM(Table2[[#This Row],[M5B_h]],Table2[[#This Row],[M5B]]))</f>
        <v>1</v>
      </c>
      <c r="H1587" s="13" t="str">
        <f>IF(Table2[[#This Row],[M1A]]="","",Table2[[#This Row],[M1A]]-Table2[[#This Row],[AWAL]])</f>
        <v/>
      </c>
      <c r="J1587" s="13" t="str">
        <f>IF(Table2[[#This Row],[M2A]]="","",SUM(Table2[[#This Row],[M2A]]-Table2[[#This Row],[M2B_h]]))</f>
        <v/>
      </c>
      <c r="L1587" s="13" t="str">
        <f>IF(Table2[[#This Row],[M3A]]="","",SUM(Table2[[#This Row],[M3A]]-Table2[[#This Row],[M3B_h]]))</f>
        <v/>
      </c>
      <c r="N1587" s="13" t="str">
        <f>IF(Table2[[#This Row],[M4A]]="","",SUM(Table2[[#This Row],[M4A]]-Table2[[#This Row],[M4B_h]]))</f>
        <v/>
      </c>
      <c r="O1587" s="15"/>
      <c r="P1587" s="15" t="str">
        <f>IF(Table2[[#This Row],[M5A]]="","",SUM(Table2[[#This Row],[M5A]]-Table2[[#This Row],[M5B_h]]))</f>
        <v/>
      </c>
      <c r="Q1587" s="15">
        <f>SUM(Table2[[#This Row],[AWAL]],Table2[[#This Row],[M1B]])</f>
        <v>1</v>
      </c>
      <c r="R1587" s="15">
        <f>SUM(Table2[[#This Row],[M2B]],Table2[[#This Row],[M2B_h]])</f>
        <v>1</v>
      </c>
      <c r="S1587" s="15">
        <f>SUM(Table2[[#This Row],[M3B]],Table2[[#This Row],[M3B_h]])</f>
        <v>1</v>
      </c>
      <c r="T1587" s="15">
        <f>SUM(Table2[[#This Row],[M4B]],Table2[[#This Row],[M4B_h]])</f>
        <v>1</v>
      </c>
    </row>
    <row r="1588" spans="1:20">
      <c r="A1588" s="12">
        <f>IF(Table2[[#This Row],[TT]]&lt;1,"",COUNT($A$2:$A1587)+1)</f>
        <v>1276</v>
      </c>
      <c r="B1588" s="12" t="str">
        <f>LOWER(SUBSTITUTE(SUBSTITUTE(SUBSTITUTE(SUBSTITUTE(SUBSTITUTE(SUBSTITUTE(SUBSTITUTE(SUBSTITUTE(Table2[[#This Row],[NAMA BARANG]]," ",""),"""",""),"-",""),"/",""),"(",""),")",""),"&amp;",""),",",""))</f>
        <v>mapjalaresttransjosb18hj19warna</v>
      </c>
      <c r="C1588" s="18" t="s">
        <v>3074</v>
      </c>
      <c r="D1588" s="19">
        <v>37</v>
      </c>
      <c r="E1588" s="19" t="s">
        <v>2488</v>
      </c>
      <c r="F1588" s="80">
        <f>IF(Table2[[#This Row],[M5B]]="",Table2[[#This Row],[M5B_h]],SUM(Table2[[#This Row],[M5B_h]],Table2[[#This Row],[M5B]]))</f>
        <v>37</v>
      </c>
      <c r="H1588" s="13" t="str">
        <f>IF(Table2[[#This Row],[M1A]]="","",Table2[[#This Row],[M1A]]-Table2[[#This Row],[AWAL]])</f>
        <v/>
      </c>
      <c r="J1588" s="13" t="str">
        <f>IF(Table2[[#This Row],[M2A]]="","",SUM(Table2[[#This Row],[M2A]]-Table2[[#This Row],[M2B_h]]))</f>
        <v/>
      </c>
      <c r="L1588" s="13" t="str">
        <f>IF(Table2[[#This Row],[M3A]]="","",SUM(Table2[[#This Row],[M3A]]-Table2[[#This Row],[M3B_h]]))</f>
        <v/>
      </c>
      <c r="N1588" s="13" t="str">
        <f>IF(Table2[[#This Row],[M4A]]="","",SUM(Table2[[#This Row],[M4A]]-Table2[[#This Row],[M4B_h]]))</f>
        <v/>
      </c>
      <c r="O1588" s="15"/>
      <c r="P1588" s="15" t="str">
        <f>IF(Table2[[#This Row],[M5A]]="","",SUM(Table2[[#This Row],[M5A]]-Table2[[#This Row],[M5B_h]]))</f>
        <v/>
      </c>
      <c r="Q1588" s="15">
        <f>SUM(Table2[[#This Row],[AWAL]],Table2[[#This Row],[M1B]])</f>
        <v>37</v>
      </c>
      <c r="R1588" s="15">
        <f>SUM(Table2[[#This Row],[M2B]],Table2[[#This Row],[M2B_h]])</f>
        <v>37</v>
      </c>
      <c r="S1588" s="15">
        <f>SUM(Table2[[#This Row],[M3B]],Table2[[#This Row],[M3B_h]])</f>
        <v>37</v>
      </c>
      <c r="T1588" s="15">
        <f>SUM(Table2[[#This Row],[M4B]],Table2[[#This Row],[M4B_h]])</f>
        <v>37</v>
      </c>
    </row>
    <row r="1589" spans="1:20">
      <c r="A1589" s="12">
        <f>IF(Table2[[#This Row],[TT]]&lt;1,"",COUNT($A$2:$A1588)+1)</f>
        <v>1277</v>
      </c>
      <c r="B1589" s="12" t="str">
        <f>LOWER(SUBSTITUTE(SUBSTITUTE(SUBSTITUTE(SUBSTITUTE(SUBSTITUTE(SUBSTITUTE(SUBSTITUTE(SUBSTITUTE(Table2[[#This Row],[NAMA BARANG]]," ",""),"""",""),"-",""),"/",""),"(",""),")",""),"&amp;",""),",",""))</f>
        <v>mapjalaresttransjosk19m11warna</v>
      </c>
      <c r="C1589" s="18" t="s">
        <v>3075</v>
      </c>
      <c r="D1589" s="19">
        <v>30</v>
      </c>
      <c r="E1589" s="19" t="s">
        <v>2705</v>
      </c>
      <c r="F1589" s="80">
        <f>IF(Table2[[#This Row],[M5B]]="",Table2[[#This Row],[M5B_h]],SUM(Table2[[#This Row],[M5B_h]],Table2[[#This Row],[M5B]]))</f>
        <v>30</v>
      </c>
      <c r="H1589" s="13" t="str">
        <f>IF(Table2[[#This Row],[M1A]]="","",Table2[[#This Row],[M1A]]-Table2[[#This Row],[AWAL]])</f>
        <v/>
      </c>
      <c r="J1589" s="13" t="str">
        <f>IF(Table2[[#This Row],[M2A]]="","",SUM(Table2[[#This Row],[M2A]]-Table2[[#This Row],[M2B_h]]))</f>
        <v/>
      </c>
      <c r="L1589" s="13" t="str">
        <f>IF(Table2[[#This Row],[M3A]]="","",SUM(Table2[[#This Row],[M3A]]-Table2[[#This Row],[M3B_h]]))</f>
        <v/>
      </c>
      <c r="N1589" s="13" t="str">
        <f>IF(Table2[[#This Row],[M4A]]="","",SUM(Table2[[#This Row],[M4A]]-Table2[[#This Row],[M4B_h]]))</f>
        <v/>
      </c>
      <c r="O1589" s="15"/>
      <c r="P1589" s="15" t="str">
        <f>IF(Table2[[#This Row],[M5A]]="","",SUM(Table2[[#This Row],[M5A]]-Table2[[#This Row],[M5B_h]]))</f>
        <v/>
      </c>
      <c r="Q1589" s="15">
        <f>SUM(Table2[[#This Row],[AWAL]],Table2[[#This Row],[M1B]])</f>
        <v>30</v>
      </c>
      <c r="R1589" s="15">
        <f>SUM(Table2[[#This Row],[M2B]],Table2[[#This Row],[M2B_h]])</f>
        <v>30</v>
      </c>
      <c r="S1589" s="15">
        <f>SUM(Table2[[#This Row],[M3B]],Table2[[#This Row],[M3B_h]])</f>
        <v>30</v>
      </c>
      <c r="T1589" s="15">
        <f>SUM(Table2[[#This Row],[M4B]],Table2[[#This Row],[M4B_h]])</f>
        <v>30</v>
      </c>
    </row>
    <row r="1590" spans="1:20">
      <c r="A1590" s="12">
        <f>IF(Table2[[#This Row],[TT]]&lt;1,"",COUNT($A$2:$A1589)+1)</f>
        <v>1278</v>
      </c>
      <c r="B1590" s="12" t="str">
        <f>LOWER(SUBSTITUTE(SUBSTITUTE(SUBSTITUTE(SUBSTITUTE(SUBSTITUTE(SUBSTITUTE(SUBSTITUTE(SUBSTITUTE(Table2[[#This Row],[NAMA BARANG]]," ",""),"""",""),"-",""),"/",""),"(",""),")",""),"&amp;",""),",",""))</f>
        <v>mapjalaresttransjosungu</v>
      </c>
      <c r="C1590" s="18" t="s">
        <v>1450</v>
      </c>
      <c r="D1590" s="19">
        <v>56</v>
      </c>
      <c r="E1590" s="19" t="s">
        <v>43</v>
      </c>
      <c r="F1590" s="80">
        <f>IF(Table2[[#This Row],[M5B]]="",Table2[[#This Row],[M5B_h]],SUM(Table2[[#This Row],[M5B_h]],Table2[[#This Row],[M5B]]))</f>
        <v>56</v>
      </c>
      <c r="H1590" s="13" t="str">
        <f>IF(Table2[[#This Row],[M1A]]="","",Table2[[#This Row],[M1A]]-Table2[[#This Row],[AWAL]])</f>
        <v/>
      </c>
      <c r="J1590" s="13" t="str">
        <f>IF(Table2[[#This Row],[M2A]]="","",SUM(Table2[[#This Row],[M2A]]-Table2[[#This Row],[M2B_h]]))</f>
        <v/>
      </c>
      <c r="L1590" s="13" t="str">
        <f>IF(Table2[[#This Row],[M3A]]="","",SUM(Table2[[#This Row],[M3A]]-Table2[[#This Row],[M3B_h]]))</f>
        <v/>
      </c>
      <c r="N1590" s="13" t="str">
        <f>IF(Table2[[#This Row],[M4A]]="","",SUM(Table2[[#This Row],[M4A]]-Table2[[#This Row],[M4B_h]]))</f>
        <v/>
      </c>
      <c r="O1590" s="15"/>
      <c r="P1590" s="15" t="str">
        <f>IF(Table2[[#This Row],[M5A]]="","",SUM(Table2[[#This Row],[M5A]]-Table2[[#This Row],[M5B_h]]))</f>
        <v/>
      </c>
      <c r="Q1590" s="15">
        <f>SUM(Table2[[#This Row],[AWAL]],Table2[[#This Row],[M1B]])</f>
        <v>56</v>
      </c>
      <c r="R1590" s="15">
        <f>SUM(Table2[[#This Row],[M2B]],Table2[[#This Row],[M2B_h]])</f>
        <v>56</v>
      </c>
      <c r="S1590" s="15">
        <f>SUM(Table2[[#This Row],[M3B]],Table2[[#This Row],[M3B_h]])</f>
        <v>56</v>
      </c>
      <c r="T1590" s="15">
        <f>SUM(Table2[[#This Row],[M4B]],Table2[[#This Row],[M4B_h]])</f>
        <v>56</v>
      </c>
    </row>
    <row r="1591" spans="1:20">
      <c r="A1591" s="14">
        <f>IF(Table2[[#This Row],[TT]]&lt;1,"",COUNT($A$2:$A1590)+1)</f>
        <v>1279</v>
      </c>
      <c r="B1591" s="14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91" s="18" t="s">
        <v>1451</v>
      </c>
      <c r="D1591" s="19">
        <v>1</v>
      </c>
      <c r="E1591" s="19">
        <v>300</v>
      </c>
      <c r="F1591" s="80">
        <f>IF(Table2[[#This Row],[M5B]]="",Table2[[#This Row],[M5B_h]],SUM(Table2[[#This Row],[M5B_h]],Table2[[#This Row],[M5B]]))</f>
        <v>1</v>
      </c>
      <c r="H1591" s="15" t="str">
        <f>IF(Table2[[#This Row],[M1A]]="","",Table2[[#This Row],[M1A]]-Table2[[#This Row],[AWAL]])</f>
        <v/>
      </c>
      <c r="J1591" s="13" t="str">
        <f>IF(Table2[[#This Row],[M2A]]="","",SUM(Table2[[#This Row],[M2A]]-Table2[[#This Row],[M2B_h]]))</f>
        <v/>
      </c>
      <c r="L1591" s="13" t="str">
        <f>IF(Table2[[#This Row],[M3A]]="","",SUM(Table2[[#This Row],[M3A]]-Table2[[#This Row],[M3B_h]]))</f>
        <v/>
      </c>
      <c r="N1591" s="13" t="str">
        <f>IF(Table2[[#This Row],[M4A]]="","",SUM(Table2[[#This Row],[M4A]]-Table2[[#This Row],[M4B_h]]))</f>
        <v/>
      </c>
      <c r="O1591" s="15"/>
      <c r="P1591" s="15" t="str">
        <f>IF(Table2[[#This Row],[M5A]]="","",SUM(Table2[[#This Row],[M5A]]-Table2[[#This Row],[M5B_h]]))</f>
        <v/>
      </c>
      <c r="Q1591" s="15">
        <f>SUM(Table2[[#This Row],[AWAL]],Table2[[#This Row],[M1B]])</f>
        <v>1</v>
      </c>
      <c r="R1591" s="15">
        <f>SUM(Table2[[#This Row],[M2B]],Table2[[#This Row],[M2B_h]])</f>
        <v>1</v>
      </c>
      <c r="S1591" s="15">
        <f>SUM(Table2[[#This Row],[M3B]],Table2[[#This Row],[M3B_h]])</f>
        <v>1</v>
      </c>
      <c r="T1591" s="15">
        <f>SUM(Table2[[#This Row],[M4B]],Table2[[#This Row],[M4B_h]])</f>
        <v>1</v>
      </c>
    </row>
    <row r="1592" spans="1:20">
      <c r="A1592" s="12">
        <f>IF(Table2[[#This Row],[TT]]&lt;1,"",COUNT($A$2:$A1591)+1)</f>
        <v>1280</v>
      </c>
      <c r="B1592" s="12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92" s="18" t="s">
        <v>1451</v>
      </c>
      <c r="D1592" s="19">
        <v>1</v>
      </c>
      <c r="E1592" s="19">
        <v>400</v>
      </c>
      <c r="F1592" s="80">
        <f>IF(Table2[[#This Row],[M5B]]="",Table2[[#This Row],[M5B_h]],SUM(Table2[[#This Row],[M5B_h]],Table2[[#This Row],[M5B]]))</f>
        <v>1</v>
      </c>
      <c r="H1592" s="13" t="str">
        <f>IF(Table2[[#This Row],[M1A]]="","",Table2[[#This Row],[M1A]]-Table2[[#This Row],[AWAL]])</f>
        <v/>
      </c>
      <c r="J1592" s="13" t="str">
        <f>IF(Table2[[#This Row],[M2A]]="","",SUM(Table2[[#This Row],[M2A]]-Table2[[#This Row],[M2B_h]]))</f>
        <v/>
      </c>
      <c r="L1592" s="13" t="str">
        <f>IF(Table2[[#This Row],[M3A]]="","",SUM(Table2[[#This Row],[M3A]]-Table2[[#This Row],[M3B_h]]))</f>
        <v/>
      </c>
      <c r="N1592" s="13" t="str">
        <f>IF(Table2[[#This Row],[M4A]]="","",SUM(Table2[[#This Row],[M4A]]-Table2[[#This Row],[M4B_h]]))</f>
        <v/>
      </c>
      <c r="O1592" s="15"/>
      <c r="P1592" s="15" t="str">
        <f>IF(Table2[[#This Row],[M5A]]="","",SUM(Table2[[#This Row],[M5A]]-Table2[[#This Row],[M5B_h]]))</f>
        <v/>
      </c>
      <c r="Q1592" s="15">
        <f>SUM(Table2[[#This Row],[AWAL]],Table2[[#This Row],[M1B]])</f>
        <v>1</v>
      </c>
      <c r="R1592" s="15">
        <f>SUM(Table2[[#This Row],[M2B]],Table2[[#This Row],[M2B_h]])</f>
        <v>1</v>
      </c>
      <c r="S1592" s="15">
        <f>SUM(Table2[[#This Row],[M3B]],Table2[[#This Row],[M3B_h]])</f>
        <v>1</v>
      </c>
      <c r="T1592" s="15">
        <f>SUM(Table2[[#This Row],[M4B]],Table2[[#This Row],[M4B_h]])</f>
        <v>1</v>
      </c>
    </row>
    <row r="1593" spans="1:20">
      <c r="A1593" s="12">
        <f>IF(Table2[[#This Row],[TT]]&lt;1,"",COUNT($A$2:$A1592)+1)</f>
        <v>1281</v>
      </c>
      <c r="B1593" s="12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93" s="18" t="s">
        <v>1451</v>
      </c>
      <c r="D1593" s="19">
        <v>3</v>
      </c>
      <c r="E1593" s="19">
        <v>350</v>
      </c>
      <c r="F1593" s="80">
        <f>IF(Table2[[#This Row],[M5B]]="",Table2[[#This Row],[M5B_h]],SUM(Table2[[#This Row],[M5B_h]],Table2[[#This Row],[M5B]]))</f>
        <v>3</v>
      </c>
      <c r="H1593" s="13" t="str">
        <f>IF(Table2[[#This Row],[M1A]]="","",Table2[[#This Row],[M1A]]-Table2[[#This Row],[AWAL]])</f>
        <v/>
      </c>
      <c r="J1593" s="13" t="str">
        <f>IF(Table2[[#This Row],[M2A]]="","",SUM(Table2[[#This Row],[M2A]]-Table2[[#This Row],[M2B_h]]))</f>
        <v/>
      </c>
      <c r="L1593" s="13" t="str">
        <f>IF(Table2[[#This Row],[M3A]]="","",SUM(Table2[[#This Row],[M3A]]-Table2[[#This Row],[M3B_h]]))</f>
        <v/>
      </c>
      <c r="N1593" s="13" t="str">
        <f>IF(Table2[[#This Row],[M4A]]="","",SUM(Table2[[#This Row],[M4A]]-Table2[[#This Row],[M4B_h]]))</f>
        <v/>
      </c>
      <c r="O1593" s="15"/>
      <c r="P1593" s="15" t="str">
        <f>IF(Table2[[#This Row],[M5A]]="","",SUM(Table2[[#This Row],[M5A]]-Table2[[#This Row],[M5B_h]]))</f>
        <v/>
      </c>
      <c r="Q1593" s="15">
        <f>SUM(Table2[[#This Row],[AWAL]],Table2[[#This Row],[M1B]])</f>
        <v>3</v>
      </c>
      <c r="R1593" s="15">
        <f>SUM(Table2[[#This Row],[M2B]],Table2[[#This Row],[M2B_h]])</f>
        <v>3</v>
      </c>
      <c r="S1593" s="15">
        <f>SUM(Table2[[#This Row],[M3B]],Table2[[#This Row],[M3B_h]])</f>
        <v>3</v>
      </c>
      <c r="T1593" s="15">
        <f>SUM(Table2[[#This Row],[M4B]],Table2[[#This Row],[M4B_h]])</f>
        <v>3</v>
      </c>
    </row>
    <row r="1594" spans="1:20">
      <c r="A1594" s="12">
        <f>IF(Table2[[#This Row],[TT]]&lt;1,"",COUNT($A$2:$A1593)+1)</f>
        <v>1282</v>
      </c>
      <c r="B1594" s="12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594" s="18" t="s">
        <v>1451</v>
      </c>
      <c r="D1594" s="19">
        <v>3</v>
      </c>
      <c r="E1594" s="19">
        <v>600</v>
      </c>
      <c r="F1594" s="80">
        <f>IF(Table2[[#This Row],[M5B]]="",Table2[[#This Row],[M5B_h]],SUM(Table2[[#This Row],[M5B_h]],Table2[[#This Row],[M5B]]))</f>
        <v>3</v>
      </c>
      <c r="H1594" s="13" t="str">
        <f>IF(Table2[[#This Row],[M1A]]="","",Table2[[#This Row],[M1A]]-Table2[[#This Row],[AWAL]])</f>
        <v/>
      </c>
      <c r="J1594" s="13" t="str">
        <f>IF(Table2[[#This Row],[M2A]]="","",SUM(Table2[[#This Row],[M2A]]-Table2[[#This Row],[M2B_h]]))</f>
        <v/>
      </c>
      <c r="L1594" s="13" t="str">
        <f>IF(Table2[[#This Row],[M3A]]="","",SUM(Table2[[#This Row],[M3A]]-Table2[[#This Row],[M3B_h]]))</f>
        <v/>
      </c>
      <c r="N1594" s="13" t="str">
        <f>IF(Table2[[#This Row],[M4A]]="","",SUM(Table2[[#This Row],[M4A]]-Table2[[#This Row],[M4B_h]]))</f>
        <v/>
      </c>
      <c r="O1594" s="15"/>
      <c r="P1594" s="15" t="str">
        <f>IF(Table2[[#This Row],[M5A]]="","",SUM(Table2[[#This Row],[M5A]]-Table2[[#This Row],[M5B_h]]))</f>
        <v/>
      </c>
      <c r="Q1594" s="15">
        <f>SUM(Table2[[#This Row],[AWAL]],Table2[[#This Row],[M1B]])</f>
        <v>3</v>
      </c>
      <c r="R1594" s="15">
        <f>SUM(Table2[[#This Row],[M2B]],Table2[[#This Row],[M2B_h]])</f>
        <v>3</v>
      </c>
      <c r="S1594" s="15">
        <f>SUM(Table2[[#This Row],[M3B]],Table2[[#This Row],[M3B_h]])</f>
        <v>3</v>
      </c>
      <c r="T1594" s="15">
        <f>SUM(Table2[[#This Row],[M4B]],Table2[[#This Row],[M4B_h]])</f>
        <v>3</v>
      </c>
    </row>
    <row r="1595" spans="1:20">
      <c r="A1595" s="103">
        <f>IF(Table2[[#This Row],[TT]]&lt;1,"",COUNT($A$2:$A1594)+1)</f>
        <v>1283</v>
      </c>
      <c r="B1595" s="96" t="str">
        <f>LOWER(SUBSTITUTE(SUBSTITUTE(SUBSTITUTE(SUBSTITUTE(SUBSTITUTE(SUBSTITUTE(SUBSTITUTE(SUBSTITUTE(Table2[[#This Row],[NAMA BARANG]]," ",""),"""",""),"-",""),"/",""),"(",""),")",""),"&amp;",""),",",""))</f>
        <v>mapjaringtz6003</v>
      </c>
      <c r="C1595" s="97" t="s">
        <v>4318</v>
      </c>
      <c r="D1595" s="98"/>
      <c r="E1595" s="99" t="s">
        <v>2725</v>
      </c>
      <c r="F1595" s="100">
        <f>IF(Table2[[#This Row],[M5B]]="",Table2[[#This Row],[M5B_h]],SUM(Table2[[#This Row],[M5B_h]],Table2[[#This Row],[M5B]]))</f>
        <v>4</v>
      </c>
      <c r="G1595" s="101"/>
      <c r="H1595" s="102" t="str">
        <f>IF(Table2[[#This Row],[M1A]]="","",Table2[[#This Row],[M1A]]-Table2[[#This Row],[AWAL]])</f>
        <v/>
      </c>
      <c r="I1595" s="101"/>
      <c r="J1595" s="102" t="str">
        <f>IF(Table2[[#This Row],[M2A]]="","",SUM(Table2[[#This Row],[M2A]]-Table2[[#This Row],[M2B_h]]))</f>
        <v/>
      </c>
      <c r="K1595" s="101"/>
      <c r="L1595" s="102" t="str">
        <f>IF(Table2[[#This Row],[M3A]]="","",SUM(Table2[[#This Row],[M3A]]-Table2[[#This Row],[M3B_h]]))</f>
        <v/>
      </c>
      <c r="M1595" s="101">
        <v>4</v>
      </c>
      <c r="N1595" s="102">
        <f>IF(Table2[[#This Row],[M4A]]="","",SUM(Table2[[#This Row],[M4A]]-Table2[[#This Row],[M4B_h]]))</f>
        <v>4</v>
      </c>
      <c r="O1595" s="102"/>
      <c r="P1595" s="102" t="str">
        <f>IF(Table2[[#This Row],[M5A]]="","",SUM(Table2[[#This Row],[M5A]]-Table2[[#This Row],[M5B_h]]))</f>
        <v/>
      </c>
      <c r="Q1595" s="102">
        <f>SUM(Table2[[#This Row],[AWAL]],Table2[[#This Row],[M1B]])</f>
        <v>0</v>
      </c>
      <c r="R1595" s="102">
        <f>SUM(Table2[[#This Row],[M2B]],Table2[[#This Row],[M2B_h]])</f>
        <v>0</v>
      </c>
      <c r="S1595" s="102">
        <f>SUM(Table2[[#This Row],[M3B]],Table2[[#This Row],[M3B_h]])</f>
        <v>0</v>
      </c>
      <c r="T1595" s="102">
        <f>SUM(Table2[[#This Row],[M4B]],Table2[[#This Row],[M4B_h]])</f>
        <v>4</v>
      </c>
    </row>
    <row r="1596" spans="1:20">
      <c r="A1596" s="12">
        <f>IF(Table2[[#This Row],[TT]]&lt;1,"",COUNT($A$2:$A1595)+1)</f>
        <v>1284</v>
      </c>
      <c r="B1596" s="12" t="str">
        <f>LOWER(SUBSTITUTE(SUBSTITUTE(SUBSTITUTE(SUBSTITUTE(SUBSTITUTE(SUBSTITUTE(SUBSTITUTE(SUBSTITUTE(Table2[[#This Row],[NAMA BARANG]]," ",""),"""",""),"-",""),"/",""),"(",""),")",""),"&amp;",""),",",""))</f>
        <v>mapjepit85082</v>
      </c>
      <c r="C1596" s="18" t="s">
        <v>1452</v>
      </c>
      <c r="D1596" s="19">
        <v>5</v>
      </c>
      <c r="E1596" s="19">
        <v>24</v>
      </c>
      <c r="F1596" s="80">
        <f>IF(Table2[[#This Row],[M5B]]="",Table2[[#This Row],[M5B_h]],SUM(Table2[[#This Row],[M5B_h]],Table2[[#This Row],[M5B]]))</f>
        <v>5</v>
      </c>
      <c r="H1596" s="13" t="str">
        <f>IF(Table2[[#This Row],[M1A]]="","",Table2[[#This Row],[M1A]]-Table2[[#This Row],[AWAL]])</f>
        <v/>
      </c>
      <c r="J1596" s="13" t="str">
        <f>IF(Table2[[#This Row],[M2A]]="","",SUM(Table2[[#This Row],[M2A]]-Table2[[#This Row],[M2B_h]]))</f>
        <v/>
      </c>
      <c r="L1596" s="13" t="str">
        <f>IF(Table2[[#This Row],[M3A]]="","",SUM(Table2[[#This Row],[M3A]]-Table2[[#This Row],[M3B_h]]))</f>
        <v/>
      </c>
      <c r="N1596" s="13" t="str">
        <f>IF(Table2[[#This Row],[M4A]]="","",SUM(Table2[[#This Row],[M4A]]-Table2[[#This Row],[M4B_h]]))</f>
        <v/>
      </c>
      <c r="O1596" s="15"/>
      <c r="P1596" s="15" t="str">
        <f>IF(Table2[[#This Row],[M5A]]="","",SUM(Table2[[#This Row],[M5A]]-Table2[[#This Row],[M5B_h]]))</f>
        <v/>
      </c>
      <c r="Q1596" s="15">
        <f>SUM(Table2[[#This Row],[AWAL]],Table2[[#This Row],[M1B]])</f>
        <v>5</v>
      </c>
      <c r="R1596" s="15">
        <f>SUM(Table2[[#This Row],[M2B]],Table2[[#This Row],[M2B_h]])</f>
        <v>5</v>
      </c>
      <c r="S1596" s="15">
        <f>SUM(Table2[[#This Row],[M3B]],Table2[[#This Row],[M3B_h]])</f>
        <v>5</v>
      </c>
      <c r="T1596" s="15">
        <f>SUM(Table2[[#This Row],[M4B]],Table2[[#This Row],[M4B_h]])</f>
        <v>5</v>
      </c>
    </row>
    <row r="1597" spans="1:20">
      <c r="A1597" s="12">
        <f>IF(Table2[[#This Row],[TT]]&lt;1,"",COUNT($A$2:$A1596)+1)</f>
        <v>1285</v>
      </c>
      <c r="B1597" s="12" t="str">
        <f>LOWER(SUBSTITUTE(SUBSTITUTE(SUBSTITUTE(SUBSTITUTE(SUBSTITUTE(SUBSTITUTE(SUBSTITUTE(SUBSTITUTE(Table2[[#This Row],[NAMA BARANG]]," ",""),"""",""),"-",""),"/",""),"(",""),")",""),"&amp;",""),",",""))</f>
        <v>mapjumbotb168</v>
      </c>
      <c r="C1597" s="18" t="s">
        <v>1453</v>
      </c>
      <c r="D1597" s="19">
        <v>7</v>
      </c>
      <c r="E1597" s="19" t="s">
        <v>132</v>
      </c>
      <c r="F1597" s="80">
        <f>IF(Table2[[#This Row],[M5B]]="",Table2[[#This Row],[M5B_h]],SUM(Table2[[#This Row],[M5B_h]],Table2[[#This Row],[M5B]]))</f>
        <v>7</v>
      </c>
      <c r="H1597" s="13" t="str">
        <f>IF(Table2[[#This Row],[M1A]]="","",Table2[[#This Row],[M1A]]-Table2[[#This Row],[AWAL]])</f>
        <v/>
      </c>
      <c r="J1597" s="13" t="str">
        <f>IF(Table2[[#This Row],[M2A]]="","",SUM(Table2[[#This Row],[M2A]]-Table2[[#This Row],[M2B_h]]))</f>
        <v/>
      </c>
      <c r="L1597" s="13" t="str">
        <f>IF(Table2[[#This Row],[M3A]]="","",SUM(Table2[[#This Row],[M3A]]-Table2[[#This Row],[M3B_h]]))</f>
        <v/>
      </c>
      <c r="N1597" s="13" t="str">
        <f>IF(Table2[[#This Row],[M4A]]="","",SUM(Table2[[#This Row],[M4A]]-Table2[[#This Row],[M4B_h]]))</f>
        <v/>
      </c>
      <c r="O1597" s="15"/>
      <c r="P1597" s="15" t="str">
        <f>IF(Table2[[#This Row],[M5A]]="","",SUM(Table2[[#This Row],[M5A]]-Table2[[#This Row],[M5B_h]]))</f>
        <v/>
      </c>
      <c r="Q1597" s="15">
        <f>SUM(Table2[[#This Row],[AWAL]],Table2[[#This Row],[M1B]])</f>
        <v>7</v>
      </c>
      <c r="R1597" s="15">
        <f>SUM(Table2[[#This Row],[M2B]],Table2[[#This Row],[M2B_h]])</f>
        <v>7</v>
      </c>
      <c r="S1597" s="15">
        <f>SUM(Table2[[#This Row],[M3B]],Table2[[#This Row],[M3B_h]])</f>
        <v>7</v>
      </c>
      <c r="T1597" s="15">
        <f>SUM(Table2[[#This Row],[M4B]],Table2[[#This Row],[M4B_h]])</f>
        <v>7</v>
      </c>
    </row>
    <row r="1598" spans="1:20">
      <c r="A1598" s="12">
        <f>IF(Table2[[#This Row],[TT]]&lt;1,"",COUNT($A$2:$A1597)+1)</f>
        <v>1286</v>
      </c>
      <c r="B1598" s="12" t="str">
        <f>LOWER(SUBSTITUTE(SUBSTITUTE(SUBSTITUTE(SUBSTITUTE(SUBSTITUTE(SUBSTITUTE(SUBSTITUTE(SUBSTITUTE(Table2[[#This Row],[NAMA BARANG]]," ",""),"""",""),"-",""),"/",""),"(",""),")",""),"&amp;",""),",",""))</f>
        <v>mapkancing2microtoptnwarnakb</v>
      </c>
      <c r="C1598" s="18" t="s">
        <v>1454</v>
      </c>
      <c r="D1598" s="19">
        <v>1</v>
      </c>
      <c r="E1598" s="19">
        <v>240</v>
      </c>
      <c r="F1598" s="80">
        <f>IF(Table2[[#This Row],[M5B]]="",Table2[[#This Row],[M5B_h]],SUM(Table2[[#This Row],[M5B_h]],Table2[[#This Row],[M5B]]))</f>
        <v>1</v>
      </c>
      <c r="H1598" s="13" t="str">
        <f>IF(Table2[[#This Row],[M1A]]="","",Table2[[#This Row],[M1A]]-Table2[[#This Row],[AWAL]])</f>
        <v/>
      </c>
      <c r="J1598" s="13" t="str">
        <f>IF(Table2[[#This Row],[M2A]]="","",SUM(Table2[[#This Row],[M2A]]-Table2[[#This Row],[M2B_h]]))</f>
        <v/>
      </c>
      <c r="L1598" s="13" t="str">
        <f>IF(Table2[[#This Row],[M3A]]="","",SUM(Table2[[#This Row],[M3A]]-Table2[[#This Row],[M3B_h]]))</f>
        <v/>
      </c>
      <c r="N1598" s="13" t="str">
        <f>IF(Table2[[#This Row],[M4A]]="","",SUM(Table2[[#This Row],[M4A]]-Table2[[#This Row],[M4B_h]]))</f>
        <v/>
      </c>
      <c r="O1598" s="15"/>
      <c r="P1598" s="15" t="str">
        <f>IF(Table2[[#This Row],[M5A]]="","",SUM(Table2[[#This Row],[M5A]]-Table2[[#This Row],[M5B_h]]))</f>
        <v/>
      </c>
      <c r="Q1598" s="15">
        <f>SUM(Table2[[#This Row],[AWAL]],Table2[[#This Row],[M1B]])</f>
        <v>1</v>
      </c>
      <c r="R1598" s="15">
        <f>SUM(Table2[[#This Row],[M2B]],Table2[[#This Row],[M2B_h]])</f>
        <v>1</v>
      </c>
      <c r="S1598" s="15">
        <f>SUM(Table2[[#This Row],[M3B]],Table2[[#This Row],[M3B_h]])</f>
        <v>1</v>
      </c>
      <c r="T1598" s="15">
        <f>SUM(Table2[[#This Row],[M4B]],Table2[[#This Row],[M4B_h]])</f>
        <v>1</v>
      </c>
    </row>
    <row r="1599" spans="1:20">
      <c r="A1599" s="12">
        <f>IF(Table2[[#This Row],[TT]]&lt;1,"",COUNT($A$2:$A1598)+1)</f>
        <v>1287</v>
      </c>
      <c r="B1599" s="12" t="str">
        <f>LOWER(SUBSTITUTE(SUBSTITUTE(SUBSTITUTE(SUBSTITUTE(SUBSTITUTE(SUBSTITUTE(SUBSTITUTE(SUBSTITUTE(Table2[[#This Row],[NAMA BARANG]]," ",""),"""",""),"-",""),"/",""),"(",""),")",""),"&amp;",""),",",""))</f>
        <v>mapkancingfancym07</v>
      </c>
      <c r="C1599" s="18" t="s">
        <v>1455</v>
      </c>
      <c r="D1599" s="19">
        <v>14</v>
      </c>
      <c r="E1599" s="19" t="s">
        <v>117</v>
      </c>
      <c r="F1599" s="80">
        <f>IF(Table2[[#This Row],[M5B]]="",Table2[[#This Row],[M5B_h]],SUM(Table2[[#This Row],[M5B_h]],Table2[[#This Row],[M5B]]))</f>
        <v>14</v>
      </c>
      <c r="H1599" s="13" t="str">
        <f>IF(Table2[[#This Row],[M1A]]="","",Table2[[#This Row],[M1A]]-Table2[[#This Row],[AWAL]])</f>
        <v/>
      </c>
      <c r="J1599" s="13" t="str">
        <f>IF(Table2[[#This Row],[M2A]]="","",SUM(Table2[[#This Row],[M2A]]-Table2[[#This Row],[M2B_h]]))</f>
        <v/>
      </c>
      <c r="L1599" s="13" t="str">
        <f>IF(Table2[[#This Row],[M3A]]="","",SUM(Table2[[#This Row],[M3A]]-Table2[[#This Row],[M3B_h]]))</f>
        <v/>
      </c>
      <c r="N1599" s="13" t="str">
        <f>IF(Table2[[#This Row],[M4A]]="","",SUM(Table2[[#This Row],[M4A]]-Table2[[#This Row],[M4B_h]]))</f>
        <v/>
      </c>
      <c r="O1599" s="15"/>
      <c r="P1599" s="15" t="str">
        <f>IF(Table2[[#This Row],[M5A]]="","",SUM(Table2[[#This Row],[M5A]]-Table2[[#This Row],[M5B_h]]))</f>
        <v/>
      </c>
      <c r="Q1599" s="15">
        <f>SUM(Table2[[#This Row],[AWAL]],Table2[[#This Row],[M1B]])</f>
        <v>14</v>
      </c>
      <c r="R1599" s="15">
        <f>SUM(Table2[[#This Row],[M2B]],Table2[[#This Row],[M2B_h]])</f>
        <v>14</v>
      </c>
      <c r="S1599" s="15">
        <f>SUM(Table2[[#This Row],[M3B]],Table2[[#This Row],[M3B_h]])</f>
        <v>14</v>
      </c>
      <c r="T1599" s="15">
        <f>SUM(Table2[[#This Row],[M4B]],Table2[[#This Row],[M4B_h]])</f>
        <v>14</v>
      </c>
    </row>
    <row r="1600" spans="1:20">
      <c r="A1600" s="12">
        <f>IF(Table2[[#This Row],[TT]]&lt;1,"",COUNT($A$2:$A1599)+1)</f>
        <v>1288</v>
      </c>
      <c r="B1600" s="12" t="str">
        <f>LOWER(SUBSTITUTE(SUBSTITUTE(SUBSTITUTE(SUBSTITUTE(SUBSTITUTE(SUBSTITUTE(SUBSTITUTE(SUBSTITUTE(Table2[[#This Row],[NAMA BARANG]]," ",""),"""",""),"-",""),"/",""),"(",""),")",""),"&amp;",""),",",""))</f>
        <v>mapkancingfc519birumuda</v>
      </c>
      <c r="C1600" s="18" t="s">
        <v>1456</v>
      </c>
      <c r="D1600" s="19">
        <v>3</v>
      </c>
      <c r="E1600" s="19" t="s">
        <v>132</v>
      </c>
      <c r="F1600" s="80">
        <f>IF(Table2[[#This Row],[M5B]]="",Table2[[#This Row],[M5B_h]],SUM(Table2[[#This Row],[M5B_h]],Table2[[#This Row],[M5B]]))</f>
        <v>3</v>
      </c>
      <c r="H1600" s="13" t="str">
        <f>IF(Table2[[#This Row],[M1A]]="","",Table2[[#This Row],[M1A]]-Table2[[#This Row],[AWAL]])</f>
        <v/>
      </c>
      <c r="J1600" s="13" t="str">
        <f>IF(Table2[[#This Row],[M2A]]="","",SUM(Table2[[#This Row],[M2A]]-Table2[[#This Row],[M2B_h]]))</f>
        <v/>
      </c>
      <c r="L1600" s="13" t="str">
        <f>IF(Table2[[#This Row],[M3A]]="","",SUM(Table2[[#This Row],[M3A]]-Table2[[#This Row],[M3B_h]]))</f>
        <v/>
      </c>
      <c r="N1600" s="13" t="str">
        <f>IF(Table2[[#This Row],[M4A]]="","",SUM(Table2[[#This Row],[M4A]]-Table2[[#This Row],[M4B_h]]))</f>
        <v/>
      </c>
      <c r="O1600" s="15"/>
      <c r="P1600" s="15" t="str">
        <f>IF(Table2[[#This Row],[M5A]]="","",SUM(Table2[[#This Row],[M5A]]-Table2[[#This Row],[M5B_h]]))</f>
        <v/>
      </c>
      <c r="Q1600" s="15">
        <f>SUM(Table2[[#This Row],[AWAL]],Table2[[#This Row],[M1B]])</f>
        <v>3</v>
      </c>
      <c r="R1600" s="15">
        <f>SUM(Table2[[#This Row],[M2B]],Table2[[#This Row],[M2B_h]])</f>
        <v>3</v>
      </c>
      <c r="S1600" s="15">
        <f>SUM(Table2[[#This Row],[M3B]],Table2[[#This Row],[M3B_h]])</f>
        <v>3</v>
      </c>
      <c r="T1600" s="15">
        <f>SUM(Table2[[#This Row],[M4B]],Table2[[#This Row],[M4B_h]])</f>
        <v>3</v>
      </c>
    </row>
    <row r="1601" spans="1:20">
      <c r="A1601" s="12">
        <f>IF(Table2[[#This Row],[TT]]&lt;1,"",COUNT($A$2:$A1600)+1)</f>
        <v>1289</v>
      </c>
      <c r="B1601" s="12" t="str">
        <f>LOWER(SUBSTITUTE(SUBSTITUTE(SUBSTITUTE(SUBSTITUTE(SUBSTITUTE(SUBSTITUTE(SUBSTITUTE(SUBSTITUTE(Table2[[#This Row],[NAMA BARANG]]," ",""),"""",""),"-",""),"/",""),"(",""),")",""),"&amp;",""),",",""))</f>
        <v>mapkancingfc519hj</v>
      </c>
      <c r="C1601" s="18" t="s">
        <v>1457</v>
      </c>
      <c r="D1601" s="19">
        <v>18</v>
      </c>
      <c r="E1601" s="19" t="s">
        <v>132</v>
      </c>
      <c r="F1601" s="80">
        <f>IF(Table2[[#This Row],[M5B]]="",Table2[[#This Row],[M5B_h]],SUM(Table2[[#This Row],[M5B_h]],Table2[[#This Row],[M5B]]))</f>
        <v>18</v>
      </c>
      <c r="H1601" s="13" t="str">
        <f>IF(Table2[[#This Row],[M1A]]="","",Table2[[#This Row],[M1A]]-Table2[[#This Row],[AWAL]])</f>
        <v/>
      </c>
      <c r="J1601" s="13" t="str">
        <f>IF(Table2[[#This Row],[M2A]]="","",SUM(Table2[[#This Row],[M2A]]-Table2[[#This Row],[M2B_h]]))</f>
        <v/>
      </c>
      <c r="L1601" s="13" t="str">
        <f>IF(Table2[[#This Row],[M3A]]="","",SUM(Table2[[#This Row],[M3A]]-Table2[[#This Row],[M3B_h]]))</f>
        <v/>
      </c>
      <c r="N1601" s="13" t="str">
        <f>IF(Table2[[#This Row],[M4A]]="","",SUM(Table2[[#This Row],[M4A]]-Table2[[#This Row],[M4B_h]]))</f>
        <v/>
      </c>
      <c r="O1601" s="15"/>
      <c r="P1601" s="15" t="str">
        <f>IF(Table2[[#This Row],[M5A]]="","",SUM(Table2[[#This Row],[M5A]]-Table2[[#This Row],[M5B_h]]))</f>
        <v/>
      </c>
      <c r="Q1601" s="15">
        <f>SUM(Table2[[#This Row],[AWAL]],Table2[[#This Row],[M1B]])</f>
        <v>18</v>
      </c>
      <c r="R1601" s="15">
        <f>SUM(Table2[[#This Row],[M2B]],Table2[[#This Row],[M2B_h]])</f>
        <v>18</v>
      </c>
      <c r="S1601" s="15">
        <f>SUM(Table2[[#This Row],[M3B]],Table2[[#This Row],[M3B_h]])</f>
        <v>18</v>
      </c>
      <c r="T1601" s="15">
        <f>SUM(Table2[[#This Row],[M4B]],Table2[[#This Row],[M4B_h]])</f>
        <v>18</v>
      </c>
    </row>
    <row r="1602" spans="1:20">
      <c r="A1602" s="12">
        <f>IF(Table2[[#This Row],[TT]]&lt;1,"",COUNT($A$2:$A1601)+1)</f>
        <v>1290</v>
      </c>
      <c r="B1602" s="12" t="str">
        <f>LOWER(SUBSTITUTE(SUBSTITUTE(SUBSTITUTE(SUBSTITUTE(SUBSTITUTE(SUBSTITUTE(SUBSTITUTE(SUBSTITUTE(Table2[[#This Row],[NAMA BARANG]]," ",""),"""",""),"-",""),"/",""),"(",""),")",""),"&amp;",""),",",""))</f>
        <v>mapkancingfc519k</v>
      </c>
      <c r="C1602" s="18" t="s">
        <v>1458</v>
      </c>
      <c r="D1602" s="19">
        <v>13</v>
      </c>
      <c r="E1602" s="19" t="s">
        <v>132</v>
      </c>
      <c r="F1602" s="80">
        <f>IF(Table2[[#This Row],[M5B]]="",Table2[[#This Row],[M5B_h]],SUM(Table2[[#This Row],[M5B_h]],Table2[[#This Row],[M5B]]))</f>
        <v>12</v>
      </c>
      <c r="H1602" s="13" t="str">
        <f>IF(Table2[[#This Row],[M1A]]="","",Table2[[#This Row],[M1A]]-Table2[[#This Row],[AWAL]])</f>
        <v/>
      </c>
      <c r="J1602" s="13" t="str">
        <f>IF(Table2[[#This Row],[M2A]]="","",SUM(Table2[[#This Row],[M2A]]-Table2[[#This Row],[M2B_h]]))</f>
        <v/>
      </c>
      <c r="K1602" s="13">
        <v>12</v>
      </c>
      <c r="L1602" s="13">
        <f>IF(Table2[[#This Row],[M3A]]="","",SUM(Table2[[#This Row],[M3A]]-Table2[[#This Row],[M3B_h]]))</f>
        <v>-1</v>
      </c>
      <c r="N1602" s="13" t="str">
        <f>IF(Table2[[#This Row],[M4A]]="","",SUM(Table2[[#This Row],[M4A]]-Table2[[#This Row],[M4B_h]]))</f>
        <v/>
      </c>
      <c r="O1602" s="15"/>
      <c r="P1602" s="15" t="str">
        <f>IF(Table2[[#This Row],[M5A]]="","",SUM(Table2[[#This Row],[M5A]]-Table2[[#This Row],[M5B_h]]))</f>
        <v/>
      </c>
      <c r="Q1602" s="15">
        <f>SUM(Table2[[#This Row],[AWAL]],Table2[[#This Row],[M1B]])</f>
        <v>13</v>
      </c>
      <c r="R1602" s="15">
        <f>SUM(Table2[[#This Row],[M2B]],Table2[[#This Row],[M2B_h]])</f>
        <v>13</v>
      </c>
      <c r="S1602" s="15">
        <f>SUM(Table2[[#This Row],[M3B]],Table2[[#This Row],[M3B_h]])</f>
        <v>12</v>
      </c>
      <c r="T1602" s="15">
        <f>SUM(Table2[[#This Row],[M4B]],Table2[[#This Row],[M4B_h]])</f>
        <v>12</v>
      </c>
    </row>
    <row r="1603" spans="1:20">
      <c r="A1603" s="12">
        <f>IF(Table2[[#This Row],[TT]]&lt;1,"",COUNT($A$2:$A1602)+1)</f>
        <v>1291</v>
      </c>
      <c r="B1603" s="12" t="str">
        <f>LOWER(SUBSTITUTE(SUBSTITUTE(SUBSTITUTE(SUBSTITUTE(SUBSTITUTE(SUBSTITUTE(SUBSTITUTE(SUBSTITUTE(Table2[[#This Row],[NAMA BARANG]]," ",""),"""",""),"-",""),"/",""),"(",""),")",""),"&amp;",""),",",""))</f>
        <v>mapkancingfc519merah</v>
      </c>
      <c r="C1603" s="18" t="s">
        <v>1459</v>
      </c>
      <c r="D1603" s="19">
        <v>10</v>
      </c>
      <c r="E1603" s="19" t="s">
        <v>132</v>
      </c>
      <c r="F1603" s="80">
        <f>IF(Table2[[#This Row],[M5B]]="",Table2[[#This Row],[M5B_h]],SUM(Table2[[#This Row],[M5B_h]],Table2[[#This Row],[M5B]]))</f>
        <v>10</v>
      </c>
      <c r="H1603" s="13" t="str">
        <f>IF(Table2[[#This Row],[M1A]]="","",Table2[[#This Row],[M1A]]-Table2[[#This Row],[AWAL]])</f>
        <v/>
      </c>
      <c r="J1603" s="13" t="str">
        <f>IF(Table2[[#This Row],[M2A]]="","",SUM(Table2[[#This Row],[M2A]]-Table2[[#This Row],[M2B_h]]))</f>
        <v/>
      </c>
      <c r="L1603" s="13" t="str">
        <f>IF(Table2[[#This Row],[M3A]]="","",SUM(Table2[[#This Row],[M3A]]-Table2[[#This Row],[M3B_h]]))</f>
        <v/>
      </c>
      <c r="N1603" s="13" t="str">
        <f>IF(Table2[[#This Row],[M4A]]="","",SUM(Table2[[#This Row],[M4A]]-Table2[[#This Row],[M4B_h]]))</f>
        <v/>
      </c>
      <c r="O1603" s="15"/>
      <c r="P1603" s="15" t="str">
        <f>IF(Table2[[#This Row],[M5A]]="","",SUM(Table2[[#This Row],[M5A]]-Table2[[#This Row],[M5B_h]]))</f>
        <v/>
      </c>
      <c r="Q1603" s="15">
        <f>SUM(Table2[[#This Row],[AWAL]],Table2[[#This Row],[M1B]])</f>
        <v>10</v>
      </c>
      <c r="R1603" s="15">
        <f>SUM(Table2[[#This Row],[M2B]],Table2[[#This Row],[M2B_h]])</f>
        <v>10</v>
      </c>
      <c r="S1603" s="15">
        <f>SUM(Table2[[#This Row],[M3B]],Table2[[#This Row],[M3B_h]])</f>
        <v>10</v>
      </c>
      <c r="T1603" s="15">
        <f>SUM(Table2[[#This Row],[M4B]],Table2[[#This Row],[M4B_h]])</f>
        <v>10</v>
      </c>
    </row>
    <row r="1604" spans="1:20">
      <c r="A1604" s="12">
        <f>IF(Table2[[#This Row],[TT]]&lt;1,"",COUNT($A$2:$A1603)+1)</f>
        <v>1292</v>
      </c>
      <c r="B1604" s="12" t="str">
        <f>LOWER(SUBSTITUTE(SUBSTITUTE(SUBSTITUTE(SUBSTITUTE(SUBSTITUTE(SUBSTITUTE(SUBSTITUTE(SUBSTITUTE(Table2[[#This Row],[NAMA BARANG]]," ",""),"""",""),"-",""),"/",""),"(",""),")",""),"&amp;",""),",",""))</f>
        <v>mapkancingfc519orange</v>
      </c>
      <c r="C1604" s="18" t="s">
        <v>1460</v>
      </c>
      <c r="D1604" s="19">
        <v>2</v>
      </c>
      <c r="E1604" s="19" t="s">
        <v>132</v>
      </c>
      <c r="F1604" s="80">
        <f>IF(Table2[[#This Row],[M5B]]="",Table2[[#This Row],[M5B_h]],SUM(Table2[[#This Row],[M5B_h]],Table2[[#This Row],[M5B]]))</f>
        <v>2</v>
      </c>
      <c r="H1604" s="13" t="str">
        <f>IF(Table2[[#This Row],[M1A]]="","",Table2[[#This Row],[M1A]]-Table2[[#This Row],[AWAL]])</f>
        <v/>
      </c>
      <c r="J1604" s="13" t="str">
        <f>IF(Table2[[#This Row],[M2A]]="","",SUM(Table2[[#This Row],[M2A]]-Table2[[#This Row],[M2B_h]]))</f>
        <v/>
      </c>
      <c r="L1604" s="13" t="str">
        <f>IF(Table2[[#This Row],[M3A]]="","",SUM(Table2[[#This Row],[M3A]]-Table2[[#This Row],[M3B_h]]))</f>
        <v/>
      </c>
      <c r="N1604" s="13" t="str">
        <f>IF(Table2[[#This Row],[M4A]]="","",SUM(Table2[[#This Row],[M4A]]-Table2[[#This Row],[M4B_h]]))</f>
        <v/>
      </c>
      <c r="O1604" s="15"/>
      <c r="P1604" s="15" t="str">
        <f>IF(Table2[[#This Row],[M5A]]="","",SUM(Table2[[#This Row],[M5A]]-Table2[[#This Row],[M5B_h]]))</f>
        <v/>
      </c>
      <c r="Q1604" s="15">
        <f>SUM(Table2[[#This Row],[AWAL]],Table2[[#This Row],[M1B]])</f>
        <v>2</v>
      </c>
      <c r="R1604" s="15">
        <f>SUM(Table2[[#This Row],[M2B]],Table2[[#This Row],[M2B_h]])</f>
        <v>2</v>
      </c>
      <c r="S1604" s="15">
        <f>SUM(Table2[[#This Row],[M3B]],Table2[[#This Row],[M3B_h]])</f>
        <v>2</v>
      </c>
      <c r="T1604" s="15">
        <f>SUM(Table2[[#This Row],[M4B]],Table2[[#This Row],[M4B_h]])</f>
        <v>2</v>
      </c>
    </row>
    <row r="1605" spans="1:20">
      <c r="A1605" s="12">
        <f>IF(Table2[[#This Row],[TT]]&lt;1,"",COUNT($A$2:$A1604)+1)</f>
        <v>1293</v>
      </c>
      <c r="B1605" s="12" t="str">
        <f>LOWER(SUBSTITUTE(SUBSTITUTE(SUBSTITUTE(SUBSTITUTE(SUBSTITUTE(SUBSTITUTE(SUBSTITUTE(SUBSTITUTE(Table2[[#This Row],[NAMA BARANG]]," ",""),"""",""),"-",""),"/",""),"(",""),")",""),"&amp;",""),",",""))</f>
        <v>mapkancingtransjosu4</v>
      </c>
      <c r="C1605" s="18" t="s">
        <v>1461</v>
      </c>
      <c r="D1605" s="19">
        <v>4</v>
      </c>
      <c r="E1605" s="19" t="s">
        <v>43</v>
      </c>
      <c r="F1605" s="80">
        <f>IF(Table2[[#This Row],[M5B]]="",Table2[[#This Row],[M5B_h]],SUM(Table2[[#This Row],[M5B_h]],Table2[[#This Row],[M5B]]))</f>
        <v>4</v>
      </c>
      <c r="H1605" s="13" t="str">
        <f>IF(Table2[[#This Row],[M1A]]="","",Table2[[#This Row],[M1A]]-Table2[[#This Row],[AWAL]])</f>
        <v/>
      </c>
      <c r="J1605" s="13" t="str">
        <f>IF(Table2[[#This Row],[M2A]]="","",SUM(Table2[[#This Row],[M2A]]-Table2[[#This Row],[M2B_h]]))</f>
        <v/>
      </c>
      <c r="L1605" s="13" t="str">
        <f>IF(Table2[[#This Row],[M3A]]="","",SUM(Table2[[#This Row],[M3A]]-Table2[[#This Row],[M3B_h]]))</f>
        <v/>
      </c>
      <c r="N1605" s="13" t="str">
        <f>IF(Table2[[#This Row],[M4A]]="","",SUM(Table2[[#This Row],[M4A]]-Table2[[#This Row],[M4B_h]]))</f>
        <v/>
      </c>
      <c r="O1605" s="15"/>
      <c r="P1605" s="15" t="str">
        <f>IF(Table2[[#This Row],[M5A]]="","",SUM(Table2[[#This Row],[M5A]]-Table2[[#This Row],[M5B_h]]))</f>
        <v/>
      </c>
      <c r="Q1605" s="15">
        <f>SUM(Table2[[#This Row],[AWAL]],Table2[[#This Row],[M1B]])</f>
        <v>4</v>
      </c>
      <c r="R1605" s="15">
        <f>SUM(Table2[[#This Row],[M2B]],Table2[[#This Row],[M2B_h]])</f>
        <v>4</v>
      </c>
      <c r="S1605" s="15">
        <f>SUM(Table2[[#This Row],[M3B]],Table2[[#This Row],[M3B_h]])</f>
        <v>4</v>
      </c>
      <c r="T1605" s="15">
        <f>SUM(Table2[[#This Row],[M4B]],Table2[[#This Row],[M4B_h]])</f>
        <v>4</v>
      </c>
    </row>
    <row r="1606" spans="1:20">
      <c r="A1606" s="96" t="str">
        <f>IF(Table2[[#This Row],[TT]]&lt;1,"",COUNT($A$2:$A1605)+1)</f>
        <v/>
      </c>
      <c r="B1606" s="96" t="str">
        <f>LOWER(SUBSTITUTE(SUBSTITUTE(SUBSTITUTE(SUBSTITUTE(SUBSTITUTE(SUBSTITUTE(SUBSTITUTE(SUBSTITUTE(Table2[[#This Row],[NAMA BARANG]]," ",""),"""",""),"-",""),"/",""),"(",""),")",""),"&amp;",""),",",""))</f>
        <v>mapkcg05bp</v>
      </c>
      <c r="C1606" s="97" t="s">
        <v>4140</v>
      </c>
      <c r="D1606" s="98">
        <v>2</v>
      </c>
      <c r="E1606" s="99" t="s">
        <v>2706</v>
      </c>
      <c r="F1606" s="100">
        <f>IF(Table2[[#This Row],[M5B]]="",Table2[[#This Row],[M5B_h]],SUM(Table2[[#This Row],[M5B_h]],Table2[[#This Row],[M5B]]))</f>
        <v>0</v>
      </c>
      <c r="G1606" s="101">
        <v>1</v>
      </c>
      <c r="H1606" s="102">
        <f>IF(Table2[[#This Row],[M1A]]="","",Table2[[#This Row],[M1A]]-Table2[[#This Row],[AWAL]])</f>
        <v>-1</v>
      </c>
      <c r="I1606" s="101">
        <v>0</v>
      </c>
      <c r="J1606" s="102">
        <f>IF(Table2[[#This Row],[M2A]]="","",SUM(Table2[[#This Row],[M2A]]-Table2[[#This Row],[M2B_h]]))</f>
        <v>-1</v>
      </c>
      <c r="K1606" s="101"/>
      <c r="L1606" s="102" t="str">
        <f>IF(Table2[[#This Row],[M3A]]="","",SUM(Table2[[#This Row],[M3A]]-Table2[[#This Row],[M3B_h]]))</f>
        <v/>
      </c>
      <c r="M1606" s="101"/>
      <c r="N1606" s="102" t="str">
        <f>IF(Table2[[#This Row],[M4A]]="","",SUM(Table2[[#This Row],[M4A]]-Table2[[#This Row],[M4B_h]]))</f>
        <v/>
      </c>
      <c r="O1606" s="101"/>
      <c r="P1606" s="102" t="str">
        <f>IF(Table2[[#This Row],[M5A]]="","",SUM(Table2[[#This Row],[M5A]]-Table2[[#This Row],[M5B_h]]))</f>
        <v/>
      </c>
      <c r="Q1606" s="102">
        <f>SUM(Table2[[#This Row],[AWAL]],Table2[[#This Row],[M1B]])</f>
        <v>1</v>
      </c>
      <c r="R1606" s="102">
        <f>SUM(Table2[[#This Row],[M2B]],Table2[[#This Row],[M2B_h]])</f>
        <v>0</v>
      </c>
      <c r="S1606" s="102">
        <f>SUM(Table2[[#This Row],[M3B]],Table2[[#This Row],[M3B_h]])</f>
        <v>0</v>
      </c>
      <c r="T1606" s="102">
        <f>SUM(Table2[[#This Row],[M4B]],Table2[[#This Row],[M4B_h]])</f>
        <v>0</v>
      </c>
    </row>
    <row r="1607" spans="1:20">
      <c r="A1607" s="12">
        <f>IF(Table2[[#This Row],[TT]]&lt;1,"",COUNT($A$2:$A1606)+1)</f>
        <v>1294</v>
      </c>
      <c r="B1607" s="12" t="str">
        <f>LOWER(SUBSTITUTE(SUBSTITUTE(SUBSTITUTE(SUBSTITUTE(SUBSTITUTE(SUBSTITUTE(SUBSTITUTE(SUBSTITUTE(Table2[[#This Row],[NAMA BARANG]]," ",""),"""",""),"-",""),"/",""),"(",""),")",""),"&amp;",""),",",""))</f>
        <v>mapkcg1wspirem3</v>
      </c>
      <c r="C1607" s="18" t="s">
        <v>1462</v>
      </c>
      <c r="D1607" s="19">
        <v>3</v>
      </c>
      <c r="E1607" s="19" t="s">
        <v>1463</v>
      </c>
      <c r="F1607" s="80">
        <f>IF(Table2[[#This Row],[M5B]]="",Table2[[#This Row],[M5B_h]],SUM(Table2[[#This Row],[M5B_h]],Table2[[#This Row],[M5B]]))</f>
        <v>3</v>
      </c>
      <c r="H1607" s="13" t="str">
        <f>IF(Table2[[#This Row],[M1A]]="","",Table2[[#This Row],[M1A]]-Table2[[#This Row],[AWAL]])</f>
        <v/>
      </c>
      <c r="J1607" s="13" t="str">
        <f>IF(Table2[[#This Row],[M2A]]="","",SUM(Table2[[#This Row],[M2A]]-Table2[[#This Row],[M2B_h]]))</f>
        <v/>
      </c>
      <c r="L1607" s="13" t="str">
        <f>IF(Table2[[#This Row],[M3A]]="","",SUM(Table2[[#This Row],[M3A]]-Table2[[#This Row],[M3B_h]]))</f>
        <v/>
      </c>
      <c r="N1607" s="13" t="str">
        <f>IF(Table2[[#This Row],[M4A]]="","",SUM(Table2[[#This Row],[M4A]]-Table2[[#This Row],[M4B_h]]))</f>
        <v/>
      </c>
      <c r="O1607" s="15"/>
      <c r="P1607" s="15" t="str">
        <f>IF(Table2[[#This Row],[M5A]]="","",SUM(Table2[[#This Row],[M5A]]-Table2[[#This Row],[M5B_h]]))</f>
        <v/>
      </c>
      <c r="Q1607" s="15">
        <f>SUM(Table2[[#This Row],[AWAL]],Table2[[#This Row],[M1B]])</f>
        <v>3</v>
      </c>
      <c r="R1607" s="15">
        <f>SUM(Table2[[#This Row],[M2B]],Table2[[#This Row],[M2B_h]])</f>
        <v>3</v>
      </c>
      <c r="S1607" s="15">
        <f>SUM(Table2[[#This Row],[M3B]],Table2[[#This Row],[M3B_h]])</f>
        <v>3</v>
      </c>
      <c r="T1607" s="15">
        <f>SUM(Table2[[#This Row],[M4B]],Table2[[#This Row],[M4B_h]])</f>
        <v>3</v>
      </c>
    </row>
    <row r="1608" spans="1:20">
      <c r="A1608" s="12">
        <f>IF(Table2[[#This Row],[TT]]&lt;1,"",COUNT($A$2:$A1607)+1)</f>
        <v>1295</v>
      </c>
      <c r="B1608" s="12" t="str">
        <f>LOWER(SUBSTITUTE(SUBSTITUTE(SUBSTITUTE(SUBSTITUTE(SUBSTITUTE(SUBSTITUTE(SUBSTITUTE(SUBSTITUTE(Table2[[#This Row],[NAMA BARANG]]," ",""),"""",""),"-",""),"/",""),"(",""),")",""),"&amp;",""),",",""))</f>
        <v>mapkcg2corakk</v>
      </c>
      <c r="C1608" s="18" t="s">
        <v>1464</v>
      </c>
      <c r="D1608" s="19">
        <v>7</v>
      </c>
      <c r="E1608" s="19">
        <v>240</v>
      </c>
      <c r="F1608" s="80">
        <f>IF(Table2[[#This Row],[M5B]]="",Table2[[#This Row],[M5B_h]],SUM(Table2[[#This Row],[M5B_h]],Table2[[#This Row],[M5B]]))</f>
        <v>7</v>
      </c>
      <c r="H1608" s="13" t="str">
        <f>IF(Table2[[#This Row],[M1A]]="","",Table2[[#This Row],[M1A]]-Table2[[#This Row],[AWAL]])</f>
        <v/>
      </c>
      <c r="J1608" s="13" t="str">
        <f>IF(Table2[[#This Row],[M2A]]="","",SUM(Table2[[#This Row],[M2A]]-Table2[[#This Row],[M2B_h]]))</f>
        <v/>
      </c>
      <c r="L1608" s="13" t="str">
        <f>IF(Table2[[#This Row],[M3A]]="","",SUM(Table2[[#This Row],[M3A]]-Table2[[#This Row],[M3B_h]]))</f>
        <v/>
      </c>
      <c r="N1608" s="13" t="str">
        <f>IF(Table2[[#This Row],[M4A]]="","",SUM(Table2[[#This Row],[M4A]]-Table2[[#This Row],[M4B_h]]))</f>
        <v/>
      </c>
      <c r="O1608" s="15"/>
      <c r="P1608" s="15" t="str">
        <f>IF(Table2[[#This Row],[M5A]]="","",SUM(Table2[[#This Row],[M5A]]-Table2[[#This Row],[M5B_h]]))</f>
        <v/>
      </c>
      <c r="Q1608" s="15">
        <f>SUM(Table2[[#This Row],[AWAL]],Table2[[#This Row],[M1B]])</f>
        <v>7</v>
      </c>
      <c r="R1608" s="15">
        <f>SUM(Table2[[#This Row],[M2B]],Table2[[#This Row],[M2B_h]])</f>
        <v>7</v>
      </c>
      <c r="S1608" s="15">
        <f>SUM(Table2[[#This Row],[M3B]],Table2[[#This Row],[M3B_h]])</f>
        <v>7</v>
      </c>
      <c r="T1608" s="15">
        <f>SUM(Table2[[#This Row],[M4B]],Table2[[#This Row],[M4B_h]])</f>
        <v>7</v>
      </c>
    </row>
    <row r="1609" spans="1:20">
      <c r="A1609" s="12">
        <f>IF(Table2[[#This Row],[TT]]&lt;1,"",COUNT($A$2:$A1608)+1)</f>
        <v>1296</v>
      </c>
      <c r="B1609" s="12" t="str">
        <f>LOWER(SUBSTITUTE(SUBSTITUTE(SUBSTITUTE(SUBSTITUTE(SUBSTITUTE(SUBSTITUTE(SUBSTITUTE(SUBSTITUTE(Table2[[#This Row],[NAMA BARANG]]," ",""),"""",""),"-",""),"/",""),"(",""),")",""),"&amp;",""),",",""))</f>
        <v>mapkcg2corakm</v>
      </c>
      <c r="C1609" s="18" t="s">
        <v>1465</v>
      </c>
      <c r="D1609" s="19">
        <v>1</v>
      </c>
      <c r="E1609" s="19">
        <v>240</v>
      </c>
      <c r="F1609" s="80">
        <f>IF(Table2[[#This Row],[M5B]]="",Table2[[#This Row],[M5B_h]],SUM(Table2[[#This Row],[M5B_h]],Table2[[#This Row],[M5B]]))</f>
        <v>1</v>
      </c>
      <c r="H1609" s="13" t="str">
        <f>IF(Table2[[#This Row],[M1A]]="","",Table2[[#This Row],[M1A]]-Table2[[#This Row],[AWAL]])</f>
        <v/>
      </c>
      <c r="J1609" s="13" t="str">
        <f>IF(Table2[[#This Row],[M2A]]="","",SUM(Table2[[#This Row],[M2A]]-Table2[[#This Row],[M2B_h]]))</f>
        <v/>
      </c>
      <c r="L1609" s="13" t="str">
        <f>IF(Table2[[#This Row],[M3A]]="","",SUM(Table2[[#This Row],[M3A]]-Table2[[#This Row],[M3B_h]]))</f>
        <v/>
      </c>
      <c r="N1609" s="13" t="str">
        <f>IF(Table2[[#This Row],[M4A]]="","",SUM(Table2[[#This Row],[M4A]]-Table2[[#This Row],[M4B_h]]))</f>
        <v/>
      </c>
      <c r="O1609" s="15"/>
      <c r="P1609" s="15" t="str">
        <f>IF(Table2[[#This Row],[M5A]]="","",SUM(Table2[[#This Row],[M5A]]-Table2[[#This Row],[M5B_h]]))</f>
        <v/>
      </c>
      <c r="Q1609" s="15">
        <f>SUM(Table2[[#This Row],[AWAL]],Table2[[#This Row],[M1B]])</f>
        <v>1</v>
      </c>
      <c r="R1609" s="15">
        <f>SUM(Table2[[#This Row],[M2B]],Table2[[#This Row],[M2B_h]])</f>
        <v>1</v>
      </c>
      <c r="S1609" s="15">
        <f>SUM(Table2[[#This Row],[M3B]],Table2[[#This Row],[M3B_h]])</f>
        <v>1</v>
      </c>
      <c r="T1609" s="15">
        <f>SUM(Table2[[#This Row],[M4B]],Table2[[#This Row],[M4B_h]])</f>
        <v>1</v>
      </c>
    </row>
    <row r="1610" spans="1:20">
      <c r="A1610" s="12">
        <f>IF(Table2[[#This Row],[TT]]&lt;1,"",COUNT($A$2:$A1609)+1)</f>
        <v>1297</v>
      </c>
      <c r="B1610" s="12" t="str">
        <f>LOWER(SUBSTITUTE(SUBSTITUTE(SUBSTITUTE(SUBSTITUTE(SUBSTITUTE(SUBSTITUTE(SUBSTITUTE(SUBSTITUTE(Table2[[#This Row],[NAMA BARANG]]," ",""),"""",""),"-",""),"/",""),"(",""),")",""),"&amp;",""),",",""))</f>
        <v>mapkcg2microtopwarnahj</v>
      </c>
      <c r="C1610" s="18" t="s">
        <v>1466</v>
      </c>
      <c r="D1610" s="19">
        <v>1</v>
      </c>
      <c r="E1610" s="19">
        <v>240</v>
      </c>
      <c r="F1610" s="80">
        <f>IF(Table2[[#This Row],[M5B]]="",Table2[[#This Row],[M5B_h]],SUM(Table2[[#This Row],[M5B_h]],Table2[[#This Row],[M5B]]))</f>
        <v>1</v>
      </c>
      <c r="H1610" s="13" t="str">
        <f>IF(Table2[[#This Row],[M1A]]="","",Table2[[#This Row],[M1A]]-Table2[[#This Row],[AWAL]])</f>
        <v/>
      </c>
      <c r="J1610" s="13" t="str">
        <f>IF(Table2[[#This Row],[M2A]]="","",SUM(Table2[[#This Row],[M2A]]-Table2[[#This Row],[M2B_h]]))</f>
        <v/>
      </c>
      <c r="L1610" s="13" t="str">
        <f>IF(Table2[[#This Row],[M3A]]="","",SUM(Table2[[#This Row],[M3A]]-Table2[[#This Row],[M3B_h]]))</f>
        <v/>
      </c>
      <c r="N1610" s="13" t="str">
        <f>IF(Table2[[#This Row],[M4A]]="","",SUM(Table2[[#This Row],[M4A]]-Table2[[#This Row],[M4B_h]]))</f>
        <v/>
      </c>
      <c r="O1610" s="15"/>
      <c r="P1610" s="15" t="str">
        <f>IF(Table2[[#This Row],[M5A]]="","",SUM(Table2[[#This Row],[M5A]]-Table2[[#This Row],[M5B_h]]))</f>
        <v/>
      </c>
      <c r="Q1610" s="15">
        <f>SUM(Table2[[#This Row],[AWAL]],Table2[[#This Row],[M1B]])</f>
        <v>1</v>
      </c>
      <c r="R1610" s="15">
        <f>SUM(Table2[[#This Row],[M2B]],Table2[[#This Row],[M2B_h]])</f>
        <v>1</v>
      </c>
      <c r="S1610" s="15">
        <f>SUM(Table2[[#This Row],[M3B]],Table2[[#This Row],[M3B_h]])</f>
        <v>1</v>
      </c>
      <c r="T1610" s="15">
        <f>SUM(Table2[[#This Row],[M4B]],Table2[[#This Row],[M4B_h]])</f>
        <v>1</v>
      </c>
    </row>
    <row r="1611" spans="1:20">
      <c r="A1611" s="12">
        <f>IF(Table2[[#This Row],[TT]]&lt;1,"",COUNT($A$2:$A1610)+1)</f>
        <v>1298</v>
      </c>
      <c r="B1611" s="12" t="str">
        <f>LOWER(SUBSTITUTE(SUBSTITUTE(SUBSTITUTE(SUBSTITUTE(SUBSTITUTE(SUBSTITUTE(SUBSTITUTE(SUBSTITUTE(Table2[[#This Row],[NAMA BARANG]]," ",""),"""",""),"-",""),"/",""),"(",""),")",""),"&amp;",""),",",""))</f>
        <v>mapkcg2parismicrotop</v>
      </c>
      <c r="C1611" s="18" t="s">
        <v>1467</v>
      </c>
      <c r="D1611" s="19">
        <v>4</v>
      </c>
      <c r="E1611" s="19" t="s">
        <v>174</v>
      </c>
      <c r="F1611" s="80">
        <f>IF(Table2[[#This Row],[M5B]]="",Table2[[#This Row],[M5B_h]],SUM(Table2[[#This Row],[M5B_h]],Table2[[#This Row],[M5B]]))</f>
        <v>4</v>
      </c>
      <c r="H1611" s="13" t="str">
        <f>IF(Table2[[#This Row],[M1A]]="","",Table2[[#This Row],[M1A]]-Table2[[#This Row],[AWAL]])</f>
        <v/>
      </c>
      <c r="J1611" s="13" t="str">
        <f>IF(Table2[[#This Row],[M2A]]="","",SUM(Table2[[#This Row],[M2A]]-Table2[[#This Row],[M2B_h]]))</f>
        <v/>
      </c>
      <c r="L1611" s="13" t="str">
        <f>IF(Table2[[#This Row],[M3A]]="","",SUM(Table2[[#This Row],[M3A]]-Table2[[#This Row],[M3B_h]]))</f>
        <v/>
      </c>
      <c r="N1611" s="13" t="str">
        <f>IF(Table2[[#This Row],[M4A]]="","",SUM(Table2[[#This Row],[M4A]]-Table2[[#This Row],[M4B_h]]))</f>
        <v/>
      </c>
      <c r="O1611" s="15"/>
      <c r="P1611" s="15" t="str">
        <f>IF(Table2[[#This Row],[M5A]]="","",SUM(Table2[[#This Row],[M5A]]-Table2[[#This Row],[M5B_h]]))</f>
        <v/>
      </c>
      <c r="Q1611" s="15">
        <f>SUM(Table2[[#This Row],[AWAL]],Table2[[#This Row],[M1B]])</f>
        <v>4</v>
      </c>
      <c r="R1611" s="15">
        <f>SUM(Table2[[#This Row],[M2B]],Table2[[#This Row],[M2B_h]])</f>
        <v>4</v>
      </c>
      <c r="S1611" s="15">
        <f>SUM(Table2[[#This Row],[M3B]],Table2[[#This Row],[M3B_h]])</f>
        <v>4</v>
      </c>
      <c r="T1611" s="15">
        <f>SUM(Table2[[#This Row],[M4B]],Table2[[#This Row],[M4B_h]])</f>
        <v>4</v>
      </c>
    </row>
    <row r="1612" spans="1:20">
      <c r="A1612" s="96">
        <f>IF(Table2[[#This Row],[TT]]&lt;1,"",COUNT($A$2:$A1611)+1)</f>
        <v>1299</v>
      </c>
      <c r="B1612" s="96" t="str">
        <f>LOWER(SUBSTITUTE(SUBSTITUTE(SUBSTITUTE(SUBSTITUTE(SUBSTITUTE(SUBSTITUTE(SUBSTITUTE(SUBSTITUTE(Table2[[#This Row],[NAMA BARANG]]," ",""),"""",""),"-",""),"/",""),"(",""),")",""),"&amp;",""),",",""))</f>
        <v>mapkcg2sikahijau3merah4</v>
      </c>
      <c r="C1612" s="97" t="s">
        <v>4136</v>
      </c>
      <c r="D1612" s="98">
        <v>7</v>
      </c>
      <c r="E1612" s="99" t="s">
        <v>2706</v>
      </c>
      <c r="F1612" s="100">
        <f>IF(Table2[[#This Row],[M5B]]="",Table2[[#This Row],[M5B_h]],SUM(Table2[[#This Row],[M5B_h]],Table2[[#This Row],[M5B]]))</f>
        <v>7</v>
      </c>
      <c r="G1612" s="101"/>
      <c r="H1612" s="102" t="str">
        <f>IF(Table2[[#This Row],[M1A]]="","",Table2[[#This Row],[M1A]]-Table2[[#This Row],[AWAL]])</f>
        <v/>
      </c>
      <c r="I1612" s="101"/>
      <c r="J1612" s="102" t="str">
        <f>IF(Table2[[#This Row],[M2A]]="","",SUM(Table2[[#This Row],[M2A]]-Table2[[#This Row],[M2B_h]]))</f>
        <v/>
      </c>
      <c r="K1612" s="101"/>
      <c r="L1612" s="102" t="str">
        <f>IF(Table2[[#This Row],[M3A]]="","",SUM(Table2[[#This Row],[M3A]]-Table2[[#This Row],[M3B_h]]))</f>
        <v/>
      </c>
      <c r="M1612" s="101"/>
      <c r="N1612" s="102" t="str">
        <f>IF(Table2[[#This Row],[M4A]]="","",SUM(Table2[[#This Row],[M4A]]-Table2[[#This Row],[M4B_h]]))</f>
        <v/>
      </c>
      <c r="O1612" s="101"/>
      <c r="P1612" s="102" t="str">
        <f>IF(Table2[[#This Row],[M5A]]="","",SUM(Table2[[#This Row],[M5A]]-Table2[[#This Row],[M5B_h]]))</f>
        <v/>
      </c>
      <c r="Q1612" s="102">
        <f>SUM(Table2[[#This Row],[AWAL]],Table2[[#This Row],[M1B]])</f>
        <v>7</v>
      </c>
      <c r="R1612" s="102">
        <f>SUM(Table2[[#This Row],[M2B]],Table2[[#This Row],[M2B_h]])</f>
        <v>7</v>
      </c>
      <c r="S1612" s="102">
        <f>SUM(Table2[[#This Row],[M3B]],Table2[[#This Row],[M3B_h]])</f>
        <v>7</v>
      </c>
      <c r="T1612" s="102">
        <f>SUM(Table2[[#This Row],[M4B]],Table2[[#This Row],[M4B_h]])</f>
        <v>7</v>
      </c>
    </row>
    <row r="1613" spans="1:20">
      <c r="A1613" s="12">
        <f>IF(Table2[[#This Row],[TT]]&lt;1,"",COUNT($A$2:$A1612)+1)</f>
        <v>1300</v>
      </c>
      <c r="B1613" s="12" t="str">
        <f>LOWER(SUBSTITUTE(SUBSTITUTE(SUBSTITUTE(SUBSTITUTE(SUBSTITUTE(SUBSTITUTE(SUBSTITUTE(SUBSTITUTE(Table2[[#This Row],[NAMA BARANG]]," ",""),"""",""),"-",""),"/",""),"(",""),")",""),"&amp;",""),",",""))</f>
        <v>mapkcg4utnk</v>
      </c>
      <c r="C1613" s="18" t="s">
        <v>1468</v>
      </c>
      <c r="D1613" s="19">
        <v>1</v>
      </c>
      <c r="E1613" s="19">
        <v>240</v>
      </c>
      <c r="F1613" s="80">
        <f>IF(Table2[[#This Row],[M5B]]="",Table2[[#This Row],[M5B_h]],SUM(Table2[[#This Row],[M5B_h]],Table2[[#This Row],[M5B]]))</f>
        <v>1</v>
      </c>
      <c r="H1613" s="13" t="str">
        <f>IF(Table2[[#This Row],[M1A]]="","",Table2[[#This Row],[M1A]]-Table2[[#This Row],[AWAL]])</f>
        <v/>
      </c>
      <c r="J1613" s="13" t="str">
        <f>IF(Table2[[#This Row],[M2A]]="","",SUM(Table2[[#This Row],[M2A]]-Table2[[#This Row],[M2B_h]]))</f>
        <v/>
      </c>
      <c r="L1613" s="13" t="str">
        <f>IF(Table2[[#This Row],[M3A]]="","",SUM(Table2[[#This Row],[M3A]]-Table2[[#This Row],[M3B_h]]))</f>
        <v/>
      </c>
      <c r="N1613" s="13" t="str">
        <f>IF(Table2[[#This Row],[M4A]]="","",SUM(Table2[[#This Row],[M4A]]-Table2[[#This Row],[M4B_h]]))</f>
        <v/>
      </c>
      <c r="O1613" s="15"/>
      <c r="P1613" s="15" t="str">
        <f>IF(Table2[[#This Row],[M5A]]="","",SUM(Table2[[#This Row],[M5A]]-Table2[[#This Row],[M5B_h]]))</f>
        <v/>
      </c>
      <c r="Q1613" s="15">
        <f>SUM(Table2[[#This Row],[AWAL]],Table2[[#This Row],[M1B]])</f>
        <v>1</v>
      </c>
      <c r="R1613" s="15">
        <f>SUM(Table2[[#This Row],[M2B]],Table2[[#This Row],[M2B_h]])</f>
        <v>1</v>
      </c>
      <c r="S1613" s="15">
        <f>SUM(Table2[[#This Row],[M3B]],Table2[[#This Row],[M3B_h]])</f>
        <v>1</v>
      </c>
      <c r="T1613" s="15">
        <f>SUM(Table2[[#This Row],[M4B]],Table2[[#This Row],[M4B_h]])</f>
        <v>1</v>
      </c>
    </row>
    <row r="1614" spans="1:20">
      <c r="A1614" s="12">
        <f>IF(Table2[[#This Row],[TT]]&lt;1,"",COUNT($A$2:$A1613)+1)</f>
        <v>1301</v>
      </c>
      <c r="B1614" s="12" t="str">
        <f>LOWER(SUBSTITUTE(SUBSTITUTE(SUBSTITUTE(SUBSTITUTE(SUBSTITUTE(SUBSTITUTE(SUBSTITUTE(SUBSTITUTE(Table2[[#This Row],[NAMA BARANG]]," ",""),"""",""),"-",""),"/",""),"(",""),")",""),"&amp;",""),",",""))</f>
        <v>mapkcg4utnkp</v>
      </c>
      <c r="C1614" s="18" t="s">
        <v>1469</v>
      </c>
      <c r="D1614" s="19">
        <v>1</v>
      </c>
      <c r="E1614" s="19">
        <v>240</v>
      </c>
      <c r="F1614" s="80">
        <f>IF(Table2[[#This Row],[M5B]]="",Table2[[#This Row],[M5B_h]],SUM(Table2[[#This Row],[M5B_h]],Table2[[#This Row],[M5B]]))</f>
        <v>1</v>
      </c>
      <c r="H1614" s="13" t="str">
        <f>IF(Table2[[#This Row],[M1A]]="","",Table2[[#This Row],[M1A]]-Table2[[#This Row],[AWAL]])</f>
        <v/>
      </c>
      <c r="J1614" s="13" t="str">
        <f>IF(Table2[[#This Row],[M2A]]="","",SUM(Table2[[#This Row],[M2A]]-Table2[[#This Row],[M2B_h]]))</f>
        <v/>
      </c>
      <c r="L1614" s="13" t="str">
        <f>IF(Table2[[#This Row],[M3A]]="","",SUM(Table2[[#This Row],[M3A]]-Table2[[#This Row],[M3B_h]]))</f>
        <v/>
      </c>
      <c r="N1614" s="13" t="str">
        <f>IF(Table2[[#This Row],[M4A]]="","",SUM(Table2[[#This Row],[M4A]]-Table2[[#This Row],[M4B_h]]))</f>
        <v/>
      </c>
      <c r="O1614" s="15"/>
      <c r="P1614" s="15" t="str">
        <f>IF(Table2[[#This Row],[M5A]]="","",SUM(Table2[[#This Row],[M5A]]-Table2[[#This Row],[M5B_h]]))</f>
        <v/>
      </c>
      <c r="Q1614" s="15">
        <f>SUM(Table2[[#This Row],[AWAL]],Table2[[#This Row],[M1B]])</f>
        <v>1</v>
      </c>
      <c r="R1614" s="15">
        <f>SUM(Table2[[#This Row],[M2B]],Table2[[#This Row],[M2B_h]])</f>
        <v>1</v>
      </c>
      <c r="S1614" s="15">
        <f>SUM(Table2[[#This Row],[M3B]],Table2[[#This Row],[M3B_h]])</f>
        <v>1</v>
      </c>
      <c r="T1614" s="15">
        <f>SUM(Table2[[#This Row],[M4B]],Table2[[#This Row],[M4B_h]])</f>
        <v>1</v>
      </c>
    </row>
    <row r="1615" spans="1:20">
      <c r="A1615" s="12">
        <f>IF(Table2[[#This Row],[TT]]&lt;1,"",COUNT($A$2:$A1614)+1)</f>
        <v>1302</v>
      </c>
      <c r="B1615" s="12" t="str">
        <f>LOWER(SUBSTITUTE(SUBSTITUTE(SUBSTITUTE(SUBSTITUTE(SUBSTITUTE(SUBSTITUTE(SUBSTITUTE(SUBSTITUTE(Table2[[#This Row],[NAMA BARANG]]," ",""),"""",""),"-",""),"/",""),"(",""),")",""),"&amp;",""),",",""))</f>
        <v>mapkcgcorak2u</v>
      </c>
      <c r="C1615" s="18" t="s">
        <v>1470</v>
      </c>
      <c r="D1615" s="19">
        <v>1</v>
      </c>
      <c r="E1615" s="68" t="s">
        <v>2692</v>
      </c>
      <c r="F1615" s="80">
        <f>IF(Table2[[#This Row],[M5B]]="",Table2[[#This Row],[M5B_h]],SUM(Table2[[#This Row],[M5B_h]],Table2[[#This Row],[M5B]]))</f>
        <v>1</v>
      </c>
      <c r="H1615" s="13" t="str">
        <f>IF(Table2[[#This Row],[M1A]]="","",Table2[[#This Row],[M1A]]-Table2[[#This Row],[AWAL]])</f>
        <v/>
      </c>
      <c r="J1615" s="13" t="str">
        <f>IF(Table2[[#This Row],[M2A]]="","",SUM(Table2[[#This Row],[M2A]]-Table2[[#This Row],[M2B_h]]))</f>
        <v/>
      </c>
      <c r="L1615" s="13" t="str">
        <f>IF(Table2[[#This Row],[M3A]]="","",SUM(Table2[[#This Row],[M3A]]-Table2[[#This Row],[M3B_h]]))</f>
        <v/>
      </c>
      <c r="N1615" s="13" t="str">
        <f>IF(Table2[[#This Row],[M4A]]="","",SUM(Table2[[#This Row],[M4A]]-Table2[[#This Row],[M4B_h]]))</f>
        <v/>
      </c>
      <c r="O1615" s="15"/>
      <c r="P1615" s="15" t="str">
        <f>IF(Table2[[#This Row],[M5A]]="","",SUM(Table2[[#This Row],[M5A]]-Table2[[#This Row],[M5B_h]]))</f>
        <v/>
      </c>
      <c r="Q1615" s="15">
        <f>SUM(Table2[[#This Row],[AWAL]],Table2[[#This Row],[M1B]])</f>
        <v>1</v>
      </c>
      <c r="R1615" s="15">
        <f>SUM(Table2[[#This Row],[M2B]],Table2[[#This Row],[M2B_h]])</f>
        <v>1</v>
      </c>
      <c r="S1615" s="15">
        <f>SUM(Table2[[#This Row],[M3B]],Table2[[#This Row],[M3B_h]])</f>
        <v>1</v>
      </c>
      <c r="T1615" s="15">
        <f>SUM(Table2[[#This Row],[M4B]],Table2[[#This Row],[M4B_h]])</f>
        <v>1</v>
      </c>
    </row>
    <row r="1616" spans="1:20">
      <c r="A1616" s="96" t="str">
        <f>IF(Table2[[#This Row],[TT]]&lt;1,"",COUNT($A$2:$A1615)+1)</f>
        <v/>
      </c>
      <c r="B1616" s="96" t="str">
        <f>LOWER(SUBSTITUTE(SUBSTITUTE(SUBSTITUTE(SUBSTITUTE(SUBSTITUTE(SUBSTITUTE(SUBSTITUTE(SUBSTITUTE(Table2[[#This Row],[NAMA BARANG]]," ",""),"""",""),"-",""),"/",""),"(",""),")",""),"&amp;",""),",",""))</f>
        <v>mapkcgsika05merah</v>
      </c>
      <c r="C1616" s="97" t="s">
        <v>4139</v>
      </c>
      <c r="D1616" s="98">
        <v>8</v>
      </c>
      <c r="E1616" s="99" t="s">
        <v>2706</v>
      </c>
      <c r="F1616" s="100">
        <f>IF(Table2[[#This Row],[M5B]]="",Table2[[#This Row],[M5B_h]],SUM(Table2[[#This Row],[M5B_h]],Table2[[#This Row],[M5B]]))</f>
        <v>0</v>
      </c>
      <c r="G1616" s="101">
        <v>0</v>
      </c>
      <c r="H1616" s="102">
        <f>IF(Table2[[#This Row],[M1A]]="","",Table2[[#This Row],[M1A]]-Table2[[#This Row],[AWAL]])</f>
        <v>-8</v>
      </c>
      <c r="I1616" s="101"/>
      <c r="J1616" s="102" t="str">
        <f>IF(Table2[[#This Row],[M2A]]="","",SUM(Table2[[#This Row],[M2A]]-Table2[[#This Row],[M2B_h]]))</f>
        <v/>
      </c>
      <c r="K1616" s="101"/>
      <c r="L1616" s="102" t="str">
        <f>IF(Table2[[#This Row],[M3A]]="","",SUM(Table2[[#This Row],[M3A]]-Table2[[#This Row],[M3B_h]]))</f>
        <v/>
      </c>
      <c r="M1616" s="101"/>
      <c r="N1616" s="102" t="str">
        <f>IF(Table2[[#This Row],[M4A]]="","",SUM(Table2[[#This Row],[M4A]]-Table2[[#This Row],[M4B_h]]))</f>
        <v/>
      </c>
      <c r="O1616" s="101"/>
      <c r="P1616" s="102" t="str">
        <f>IF(Table2[[#This Row],[M5A]]="","",SUM(Table2[[#This Row],[M5A]]-Table2[[#This Row],[M5B_h]]))</f>
        <v/>
      </c>
      <c r="Q1616" s="102">
        <f>SUM(Table2[[#This Row],[AWAL]],Table2[[#This Row],[M1B]])</f>
        <v>0</v>
      </c>
      <c r="R1616" s="102">
        <f>SUM(Table2[[#This Row],[M2B]],Table2[[#This Row],[M2B_h]])</f>
        <v>0</v>
      </c>
      <c r="S1616" s="102">
        <f>SUM(Table2[[#This Row],[M3B]],Table2[[#This Row],[M3B_h]])</f>
        <v>0</v>
      </c>
      <c r="T1616" s="102">
        <f>SUM(Table2[[#This Row],[M4B]],Table2[[#This Row],[M4B_h]])</f>
        <v>0</v>
      </c>
    </row>
    <row r="1617" spans="1:20">
      <c r="A1617" s="22">
        <f>IF(Table2[[#This Row],[TT]]&lt;1,"",COUNT($A$2:$A1616)+1)</f>
        <v>1303</v>
      </c>
      <c r="B1617" s="22" t="str">
        <f>LOWER(SUBSTITUTE(SUBSTITUTE(SUBSTITUTE(SUBSTITUTE(SUBSTITUTE(SUBSTITUTE(SUBSTITUTE(SUBSTITUTE(Table2[[#This Row],[NAMA BARANG]]," ",""),"""",""),"-",""),"/",""),"(",""),")",""),"&amp;",""),",",""))</f>
        <v>mapkcgsikab</v>
      </c>
      <c r="C1617" s="17" t="s">
        <v>4095</v>
      </c>
      <c r="E1617" s="29" t="s">
        <v>2706</v>
      </c>
      <c r="F1617" s="86">
        <f>IF(Table2[[#This Row],[M5B]]="",Table2[[#This Row],[M5B_h]],SUM(Table2[[#This Row],[M5B_h]],Table2[[#This Row],[M5B]]))</f>
        <v>1</v>
      </c>
      <c r="G1617" s="23"/>
      <c r="H1617" s="24" t="str">
        <f>IF(Table2[[#This Row],[M1A]]="","",Table2[[#This Row],[M1A]]-Table2[[#This Row],[AWAL]])</f>
        <v/>
      </c>
      <c r="I1617" s="23"/>
      <c r="J1617" s="24" t="str">
        <f>IF(Table2[[#This Row],[M2A]]="","",SUM(Table2[[#This Row],[M2A]]-Table2[[#This Row],[M2B_h]]))</f>
        <v/>
      </c>
      <c r="K1617" s="23">
        <v>1</v>
      </c>
      <c r="L1617" s="24">
        <f>IF(Table2[[#This Row],[M3A]]="","",SUM(Table2[[#This Row],[M3A]]-Table2[[#This Row],[M3B_h]]))</f>
        <v>1</v>
      </c>
      <c r="M1617" s="23"/>
      <c r="N1617" s="24" t="str">
        <f>IF(Table2[[#This Row],[M4A]]="","",SUM(Table2[[#This Row],[M4A]]-Table2[[#This Row],[M4B_h]]))</f>
        <v/>
      </c>
      <c r="O1617" s="15"/>
      <c r="P1617" s="15" t="str">
        <f>IF(Table2[[#This Row],[M5A]]="","",SUM(Table2[[#This Row],[M5A]]-Table2[[#This Row],[M5B_h]]))</f>
        <v/>
      </c>
      <c r="Q1617" s="15">
        <f>SUM(Table2[[#This Row],[AWAL]],Table2[[#This Row],[M1B]])</f>
        <v>0</v>
      </c>
      <c r="R1617" s="15">
        <f>SUM(Table2[[#This Row],[M2B]],Table2[[#This Row],[M2B_h]])</f>
        <v>0</v>
      </c>
      <c r="S1617" s="15">
        <f>SUM(Table2[[#This Row],[M3B]],Table2[[#This Row],[M3B_h]])</f>
        <v>1</v>
      </c>
      <c r="T1617" s="15">
        <f>SUM(Table2[[#This Row],[M4B]],Table2[[#This Row],[M4B_h]])</f>
        <v>1</v>
      </c>
    </row>
    <row r="1618" spans="1:20">
      <c r="A1618" s="31">
        <f>IF(Table2[[#This Row],[TT]]&lt;1,"",COUNT($A$2:$A1617)+1)</f>
        <v>1304</v>
      </c>
      <c r="B1618" s="31" t="str">
        <f>LOWER(SUBSTITUTE(SUBSTITUTE(SUBSTITUTE(SUBSTITUTE(SUBSTITUTE(SUBSTITUTE(SUBSTITUTE(SUBSTITUTE(Table2[[#This Row],[NAMA BARANG]]," ",""),"""",""),"-",""),"/",""),"(",""),")",""),"&amp;",""),",",""))</f>
        <v>mapkcgsikak</v>
      </c>
      <c r="C1618" s="33" t="s">
        <v>2893</v>
      </c>
      <c r="E1618" s="35"/>
      <c r="F1618" s="84">
        <f>IF(Table2[[#This Row],[M5B]]="",Table2[[#This Row],[M5B_h]],SUM(Table2[[#This Row],[M5B_h]],Table2[[#This Row],[M5B]]))</f>
        <v>3</v>
      </c>
      <c r="G1618" s="32"/>
      <c r="H1618" s="36" t="str">
        <f>IF(Table2[[#This Row],[M1A]]="","",Table2[[#This Row],[M1A]]-Table2[[#This Row],[AWAL]])</f>
        <v/>
      </c>
      <c r="I1618" s="32"/>
      <c r="J1618" s="36" t="str">
        <f>IF(Table2[[#This Row],[M2A]]="","",SUM(Table2[[#This Row],[M2A]]-Table2[[#This Row],[M2B_h]]))</f>
        <v/>
      </c>
      <c r="K1618" s="32">
        <v>3</v>
      </c>
      <c r="L1618" s="36">
        <f>IF(Table2[[#This Row],[M3A]]="","",SUM(Table2[[#This Row],[M3A]]-Table2[[#This Row],[M3B_h]]))</f>
        <v>3</v>
      </c>
      <c r="M1618" s="32"/>
      <c r="N1618" s="36" t="str">
        <f>IF(Table2[[#This Row],[M4A]]="","",SUM(Table2[[#This Row],[M4A]]-Table2[[#This Row],[M4B_h]]))</f>
        <v/>
      </c>
      <c r="O1618" s="15"/>
      <c r="P1618" s="15" t="str">
        <f>IF(Table2[[#This Row],[M5A]]="","",SUM(Table2[[#This Row],[M5A]]-Table2[[#This Row],[M5B_h]]))</f>
        <v/>
      </c>
      <c r="Q1618" s="15">
        <f>SUM(Table2[[#This Row],[AWAL]],Table2[[#This Row],[M1B]])</f>
        <v>0</v>
      </c>
      <c r="R1618" s="15">
        <f>SUM(Table2[[#This Row],[M2B]],Table2[[#This Row],[M2B_h]])</f>
        <v>0</v>
      </c>
      <c r="S1618" s="15">
        <f>SUM(Table2[[#This Row],[M3B]],Table2[[#This Row],[M3B_h]])</f>
        <v>3</v>
      </c>
      <c r="T1618" s="15">
        <f>SUM(Table2[[#This Row],[M4B]],Table2[[#This Row],[M4B_h]])</f>
        <v>3</v>
      </c>
    </row>
    <row r="1619" spans="1:20">
      <c r="A1619" s="22" t="str">
        <f>IF(Table2[[#This Row],[TT]]&lt;1,"",COUNT($A$2:$A1618)+1)</f>
        <v/>
      </c>
      <c r="B1619" s="22" t="str">
        <f>LOWER(SUBSTITUTE(SUBSTITUTE(SUBSTITUTE(SUBSTITUTE(SUBSTITUTE(SUBSTITUTE(SUBSTITUTE(SUBSTITUTE(Table2[[#This Row],[NAMA BARANG]]," ",""),"""",""),"-",""),"/",""),"(",""),")",""),"&amp;",""),",",""))</f>
        <v>mapkcgsikam</v>
      </c>
      <c r="C1619" s="17" t="s">
        <v>3106</v>
      </c>
      <c r="D1619" s="29">
        <v>12</v>
      </c>
      <c r="E1619" s="66" t="s">
        <v>2706</v>
      </c>
      <c r="F1619" s="86">
        <f>IF(Table2[[#This Row],[M5B]]="",Table2[[#This Row],[M5B_h]],SUM(Table2[[#This Row],[M5B_h]],Table2[[#This Row],[M5B]]))</f>
        <v>0</v>
      </c>
      <c r="G1619" s="23"/>
      <c r="H1619" s="24" t="str">
        <f>IF(Table2[[#This Row],[M1A]]="","",Table2[[#This Row],[M1A]]-Table2[[#This Row],[AWAL]])</f>
        <v/>
      </c>
      <c r="I1619" s="23">
        <v>9</v>
      </c>
      <c r="J1619" s="24">
        <f>IF(Table2[[#This Row],[M2A]]="","",SUM(Table2[[#This Row],[M2A]]-Table2[[#This Row],[M2B_h]]))</f>
        <v>-3</v>
      </c>
      <c r="K1619" s="23">
        <v>0</v>
      </c>
      <c r="L1619" s="24">
        <f>IF(Table2[[#This Row],[M3A]]="","",SUM(Table2[[#This Row],[M3A]]-Table2[[#This Row],[M3B_h]]))</f>
        <v>-9</v>
      </c>
      <c r="M1619" s="23"/>
      <c r="N1619" s="24" t="str">
        <f>IF(Table2[[#This Row],[M4A]]="","",SUM(Table2[[#This Row],[M4A]]-Table2[[#This Row],[M4B_h]]))</f>
        <v/>
      </c>
      <c r="O1619" s="15"/>
      <c r="P1619" s="15" t="str">
        <f>IF(Table2[[#This Row],[M5A]]="","",SUM(Table2[[#This Row],[M5A]]-Table2[[#This Row],[M5B_h]]))</f>
        <v/>
      </c>
      <c r="Q1619" s="15">
        <f>SUM(Table2[[#This Row],[AWAL]],Table2[[#This Row],[M1B]])</f>
        <v>12</v>
      </c>
      <c r="R1619" s="15">
        <f>SUM(Table2[[#This Row],[M2B]],Table2[[#This Row],[M2B_h]])</f>
        <v>9</v>
      </c>
      <c r="S1619" s="15">
        <f>SUM(Table2[[#This Row],[M3B]],Table2[[#This Row],[M3B_h]])</f>
        <v>0</v>
      </c>
      <c r="T1619" s="15">
        <f>SUM(Table2[[#This Row],[M4B]],Table2[[#This Row],[M4B_h]])</f>
        <v>0</v>
      </c>
    </row>
    <row r="1620" spans="1:20">
      <c r="A1620" s="22">
        <f>IF(Table2[[#This Row],[TT]]&lt;1,"",COUNT($A$2:$A1619)+1)</f>
        <v>1305</v>
      </c>
      <c r="B1620" s="22" t="str">
        <f>LOWER(SUBSTITUTE(SUBSTITUTE(SUBSTITUTE(SUBSTITUTE(SUBSTITUTE(SUBSTITUTE(SUBSTITUTE(SUBSTITUTE(Table2[[#This Row],[NAMA BARANG]]," ",""),"""",""),"-",""),"/",""),"(",""),")",""),"&amp;",""),",",""))</f>
        <v>mapkcgsikap</v>
      </c>
      <c r="C1620" s="17" t="s">
        <v>4222</v>
      </c>
      <c r="E1620" s="66" t="s">
        <v>2706</v>
      </c>
      <c r="F1620" s="86">
        <f>IF(Table2[[#This Row],[M5B]]="",Table2[[#This Row],[M5B_h]],SUM(Table2[[#This Row],[M5B_h]],Table2[[#This Row],[M5B]]))</f>
        <v>2</v>
      </c>
      <c r="G1620" s="23"/>
      <c r="H1620" s="24" t="str">
        <f>IF(Table2[[#This Row],[M1A]]="","",Table2[[#This Row],[M1A]]-Table2[[#This Row],[AWAL]])</f>
        <v/>
      </c>
      <c r="I1620" s="23"/>
      <c r="J1620" s="24" t="str">
        <f>IF(Table2[[#This Row],[M2A]]="","",SUM(Table2[[#This Row],[M2A]]-Table2[[#This Row],[M2B_h]]))</f>
        <v/>
      </c>
      <c r="K1620" s="23">
        <v>2</v>
      </c>
      <c r="L1620" s="24">
        <f>IF(Table2[[#This Row],[M3A]]="","",SUM(Table2[[#This Row],[M3A]]-Table2[[#This Row],[M3B_h]]))</f>
        <v>2</v>
      </c>
      <c r="M1620" s="23"/>
      <c r="N1620" s="24" t="str">
        <f>IF(Table2[[#This Row],[M4A]]="","",SUM(Table2[[#This Row],[M4A]]-Table2[[#This Row],[M4B_h]]))</f>
        <v/>
      </c>
      <c r="O1620" s="15"/>
      <c r="P1620" s="15" t="str">
        <f>IF(Table2[[#This Row],[M5A]]="","",SUM(Table2[[#This Row],[M5A]]-Table2[[#This Row],[M5B_h]]))</f>
        <v/>
      </c>
      <c r="Q1620" s="15">
        <f>SUM(Table2[[#This Row],[AWAL]],Table2[[#This Row],[M1B]])</f>
        <v>0</v>
      </c>
      <c r="R1620" s="15">
        <f>SUM(Table2[[#This Row],[M2B]],Table2[[#This Row],[M2B_h]])</f>
        <v>0</v>
      </c>
      <c r="S1620" s="15">
        <f>SUM(Table2[[#This Row],[M3B]],Table2[[#This Row],[M3B_h]])</f>
        <v>2</v>
      </c>
      <c r="T1620" s="15">
        <f>SUM(Table2[[#This Row],[M4B]],Table2[[#This Row],[M4B_h]])</f>
        <v>2</v>
      </c>
    </row>
    <row r="1621" spans="1:20">
      <c r="A1621" s="12">
        <f>IF(Table2[[#This Row],[TT]]&lt;1,"",COUNT($A$2:$A1620)+1)</f>
        <v>1306</v>
      </c>
      <c r="B1621" s="12" t="str">
        <f>LOWER(SUBSTITUTE(SUBSTITUTE(SUBSTITUTE(SUBSTITUTE(SUBSTITUTE(SUBSTITUTE(SUBSTITUTE(SUBSTITUTE(Table2[[#This Row],[NAMA BARANG]]," ",""),"""",""),"-",""),"/",""),"(",""),")",""),"&amp;",""),",",""))</f>
        <v>mapkcgzipperwarnaungu</v>
      </c>
      <c r="C1621" s="18" t="s">
        <v>1471</v>
      </c>
      <c r="D1621" s="19">
        <v>2</v>
      </c>
      <c r="E1621" s="19">
        <v>240</v>
      </c>
      <c r="F1621" s="80">
        <f>IF(Table2[[#This Row],[M5B]]="",Table2[[#This Row],[M5B_h]],SUM(Table2[[#This Row],[M5B_h]],Table2[[#This Row],[M5B]]))</f>
        <v>2</v>
      </c>
      <c r="H1621" s="13" t="str">
        <f>IF(Table2[[#This Row],[M1A]]="","",Table2[[#This Row],[M1A]]-Table2[[#This Row],[AWAL]])</f>
        <v/>
      </c>
      <c r="J1621" s="13" t="str">
        <f>IF(Table2[[#This Row],[M2A]]="","",SUM(Table2[[#This Row],[M2A]]-Table2[[#This Row],[M2B_h]]))</f>
        <v/>
      </c>
      <c r="L1621" s="13" t="str">
        <f>IF(Table2[[#This Row],[M3A]]="","",SUM(Table2[[#This Row],[M3A]]-Table2[[#This Row],[M3B_h]]))</f>
        <v/>
      </c>
      <c r="N1621" s="13" t="str">
        <f>IF(Table2[[#This Row],[M4A]]="","",SUM(Table2[[#This Row],[M4A]]-Table2[[#This Row],[M4B_h]]))</f>
        <v/>
      </c>
      <c r="O1621" s="15"/>
      <c r="P1621" s="15" t="str">
        <f>IF(Table2[[#This Row],[M5A]]="","",SUM(Table2[[#This Row],[M5A]]-Table2[[#This Row],[M5B_h]]))</f>
        <v/>
      </c>
      <c r="Q1621" s="15">
        <f>SUM(Table2[[#This Row],[AWAL]],Table2[[#This Row],[M1B]])</f>
        <v>2</v>
      </c>
      <c r="R1621" s="15">
        <f>SUM(Table2[[#This Row],[M2B]],Table2[[#This Row],[M2B_h]])</f>
        <v>2</v>
      </c>
      <c r="S1621" s="15">
        <f>SUM(Table2[[#This Row],[M3B]],Table2[[#This Row],[M3B_h]])</f>
        <v>2</v>
      </c>
      <c r="T1621" s="15">
        <f>SUM(Table2[[#This Row],[M4B]],Table2[[#This Row],[M4B_h]])</f>
        <v>2</v>
      </c>
    </row>
    <row r="1622" spans="1:20">
      <c r="A1622" s="96">
        <f>IF(Table2[[#This Row],[TT]]&lt;1,"",COUNT($A$2:$A1621)+1)</f>
        <v>1307</v>
      </c>
      <c r="B1622" s="96" t="str">
        <f>LOWER(SUBSTITUTE(SUBSTITUTE(SUBSTITUTE(SUBSTITUTE(SUBSTITUTE(SUBSTITUTE(SUBSTITUTE(SUBSTITUTE(Table2[[#This Row],[NAMA BARANG]]," ",""),"""",""),"-",""),"/",""),"(",""),")",""),"&amp;",""),",",""))</f>
        <v>maplb</v>
      </c>
      <c r="C1622" s="97" t="s">
        <v>4188</v>
      </c>
      <c r="D1622" s="98"/>
      <c r="E1622" s="99" t="s">
        <v>2484</v>
      </c>
      <c r="F1622" s="100">
        <f>IF(Table2[[#This Row],[M5B]]="",Table2[[#This Row],[M5B_h]],SUM(Table2[[#This Row],[M5B_h]],Table2[[#This Row],[M5B]]))</f>
        <v>3</v>
      </c>
      <c r="G1622" s="101"/>
      <c r="H1622" s="102" t="str">
        <f>IF(Table2[[#This Row],[M1A]]="","",Table2[[#This Row],[M1A]]-Table2[[#This Row],[AWAL]])</f>
        <v/>
      </c>
      <c r="I1622" s="101">
        <v>3</v>
      </c>
      <c r="J1622" s="102">
        <f>IF(Table2[[#This Row],[M2A]]="","",SUM(Table2[[#This Row],[M2A]]-Table2[[#This Row],[M2B_h]]))</f>
        <v>3</v>
      </c>
      <c r="K1622" s="101"/>
      <c r="L1622" s="102" t="str">
        <f>IF(Table2[[#This Row],[M3A]]="","",SUM(Table2[[#This Row],[M3A]]-Table2[[#This Row],[M3B_h]]))</f>
        <v/>
      </c>
      <c r="M1622" s="101"/>
      <c r="N1622" s="102" t="str">
        <f>IF(Table2[[#This Row],[M4A]]="","",SUM(Table2[[#This Row],[M4A]]-Table2[[#This Row],[M4B_h]]))</f>
        <v/>
      </c>
      <c r="O1622" s="102"/>
      <c r="P1622" s="102" t="str">
        <f>IF(Table2[[#This Row],[M5A]]="","",SUM(Table2[[#This Row],[M5A]]-Table2[[#This Row],[M5B_h]]))</f>
        <v/>
      </c>
      <c r="Q1622" s="102">
        <f>SUM(Table2[[#This Row],[AWAL]],Table2[[#This Row],[M1B]])</f>
        <v>0</v>
      </c>
      <c r="R1622" s="102">
        <f>SUM(Table2[[#This Row],[M2B]],Table2[[#This Row],[M2B_h]])</f>
        <v>3</v>
      </c>
      <c r="S1622" s="102">
        <f>SUM(Table2[[#This Row],[M3B]],Table2[[#This Row],[M3B_h]])</f>
        <v>3</v>
      </c>
      <c r="T1622" s="102">
        <f>SUM(Table2[[#This Row],[M4B]],Table2[[#This Row],[M4B_h]])</f>
        <v>3</v>
      </c>
    </row>
    <row r="1623" spans="1:20">
      <c r="A1623" s="96">
        <f>IF(Table2[[#This Row],[TT]]&lt;1,"",COUNT($A$2:$A1622)+1)</f>
        <v>1308</v>
      </c>
      <c r="B1623" s="96" t="str">
        <f>LOWER(SUBSTITUTE(SUBSTITUTE(SUBSTITUTE(SUBSTITUTE(SUBSTITUTE(SUBSTITUTE(SUBSTITUTE(SUBSTITUTE(Table2[[#This Row],[NAMA BARANG]]," ",""),"""",""),"-",""),"/",""),"(",""),")",""),"&amp;",""),",",""))</f>
        <v>maplhj</v>
      </c>
      <c r="C1623" s="97" t="s">
        <v>4191</v>
      </c>
      <c r="D1623" s="98"/>
      <c r="E1623" s="99" t="s">
        <v>2484</v>
      </c>
      <c r="F1623" s="100">
        <f>IF(Table2[[#This Row],[M5B]]="",Table2[[#This Row],[M5B_h]],SUM(Table2[[#This Row],[M5B_h]],Table2[[#This Row],[M5B]]))</f>
        <v>1</v>
      </c>
      <c r="G1623" s="101"/>
      <c r="H1623" s="102" t="str">
        <f>IF(Table2[[#This Row],[M1A]]="","",Table2[[#This Row],[M1A]]-Table2[[#This Row],[AWAL]])</f>
        <v/>
      </c>
      <c r="I1623" s="101">
        <v>1</v>
      </c>
      <c r="J1623" s="102">
        <f>IF(Table2[[#This Row],[M2A]]="","",SUM(Table2[[#This Row],[M2A]]-Table2[[#This Row],[M2B_h]]))</f>
        <v>1</v>
      </c>
      <c r="K1623" s="101"/>
      <c r="L1623" s="102" t="str">
        <f>IF(Table2[[#This Row],[M3A]]="","",SUM(Table2[[#This Row],[M3A]]-Table2[[#This Row],[M3B_h]]))</f>
        <v/>
      </c>
      <c r="M1623" s="101"/>
      <c r="N1623" s="102" t="str">
        <f>IF(Table2[[#This Row],[M4A]]="","",SUM(Table2[[#This Row],[M4A]]-Table2[[#This Row],[M4B_h]]))</f>
        <v/>
      </c>
      <c r="O1623" s="102"/>
      <c r="P1623" s="102" t="str">
        <f>IF(Table2[[#This Row],[M5A]]="","",SUM(Table2[[#This Row],[M5A]]-Table2[[#This Row],[M5B_h]]))</f>
        <v/>
      </c>
      <c r="Q1623" s="102">
        <f>SUM(Table2[[#This Row],[AWAL]],Table2[[#This Row],[M1B]])</f>
        <v>0</v>
      </c>
      <c r="R1623" s="102">
        <f>SUM(Table2[[#This Row],[M2B]],Table2[[#This Row],[M2B_h]])</f>
        <v>1</v>
      </c>
      <c r="S1623" s="102">
        <f>SUM(Table2[[#This Row],[M3B]],Table2[[#This Row],[M3B_h]])</f>
        <v>1</v>
      </c>
      <c r="T1623" s="102">
        <f>SUM(Table2[[#This Row],[M4B]],Table2[[#This Row],[M4B_h]])</f>
        <v>1</v>
      </c>
    </row>
    <row r="1624" spans="1:20">
      <c r="A1624" s="96">
        <f>IF(Table2[[#This Row],[TT]]&lt;1,"",COUNT($A$2:$A1623)+1)</f>
        <v>1309</v>
      </c>
      <c r="B1624" s="96" t="str">
        <f>LOWER(SUBSTITUTE(SUBSTITUTE(SUBSTITUTE(SUBSTITUTE(SUBSTITUTE(SUBSTITUTE(SUBSTITUTE(SUBSTITUTE(Table2[[#This Row],[NAMA BARANG]]," ",""),"""",""),"-",""),"/",""),"(",""),")",""),"&amp;",""),",",""))</f>
        <v>maplk</v>
      </c>
      <c r="C1624" s="97" t="s">
        <v>4189</v>
      </c>
      <c r="D1624" s="98"/>
      <c r="E1624" s="99" t="s">
        <v>2484</v>
      </c>
      <c r="F1624" s="100">
        <f>IF(Table2[[#This Row],[M5B]]="",Table2[[#This Row],[M5B_h]],SUM(Table2[[#This Row],[M5B_h]],Table2[[#This Row],[M5B]]))</f>
        <v>4</v>
      </c>
      <c r="G1624" s="101"/>
      <c r="H1624" s="102" t="str">
        <f>IF(Table2[[#This Row],[M1A]]="","",Table2[[#This Row],[M1A]]-Table2[[#This Row],[AWAL]])</f>
        <v/>
      </c>
      <c r="I1624" s="101">
        <v>4</v>
      </c>
      <c r="J1624" s="102">
        <f>IF(Table2[[#This Row],[M2A]]="","",SUM(Table2[[#This Row],[M2A]]-Table2[[#This Row],[M2B_h]]))</f>
        <v>4</v>
      </c>
      <c r="K1624" s="101"/>
      <c r="L1624" s="102" t="str">
        <f>IF(Table2[[#This Row],[M3A]]="","",SUM(Table2[[#This Row],[M3A]]-Table2[[#This Row],[M3B_h]]))</f>
        <v/>
      </c>
      <c r="M1624" s="101"/>
      <c r="N1624" s="102" t="str">
        <f>IF(Table2[[#This Row],[M4A]]="","",SUM(Table2[[#This Row],[M4A]]-Table2[[#This Row],[M4B_h]]))</f>
        <v/>
      </c>
      <c r="O1624" s="102"/>
      <c r="P1624" s="102" t="str">
        <f>IF(Table2[[#This Row],[M5A]]="","",SUM(Table2[[#This Row],[M5A]]-Table2[[#This Row],[M5B_h]]))</f>
        <v/>
      </c>
      <c r="Q1624" s="102">
        <f>SUM(Table2[[#This Row],[AWAL]],Table2[[#This Row],[M1B]])</f>
        <v>0</v>
      </c>
      <c r="R1624" s="102">
        <f>SUM(Table2[[#This Row],[M2B]],Table2[[#This Row],[M2B_h]])</f>
        <v>4</v>
      </c>
      <c r="S1624" s="102">
        <f>SUM(Table2[[#This Row],[M3B]],Table2[[#This Row],[M3B_h]])</f>
        <v>4</v>
      </c>
      <c r="T1624" s="102">
        <f>SUM(Table2[[#This Row],[M4B]],Table2[[#This Row],[M4B_h]])</f>
        <v>4</v>
      </c>
    </row>
    <row r="1625" spans="1:20">
      <c r="A1625" s="96">
        <f>IF(Table2[[#This Row],[TT]]&lt;1,"",COUNT($A$2:$A1624)+1)</f>
        <v>1310</v>
      </c>
      <c r="B1625" s="96" t="str">
        <f>LOWER(SUBSTITUTE(SUBSTITUTE(SUBSTITUTE(SUBSTITUTE(SUBSTITUTE(SUBSTITUTE(SUBSTITUTE(SUBSTITUTE(Table2[[#This Row],[NAMA BARANG]]," ",""),"""",""),"-",""),"/",""),"(",""),")",""),"&amp;",""),",",""))</f>
        <v>maplm</v>
      </c>
      <c r="C1625" s="97" t="s">
        <v>4190</v>
      </c>
      <c r="D1625" s="98"/>
      <c r="E1625" s="99" t="s">
        <v>2484</v>
      </c>
      <c r="F1625" s="100">
        <f>IF(Table2[[#This Row],[M5B]]="",Table2[[#This Row],[M5B_h]],SUM(Table2[[#This Row],[M5B_h]],Table2[[#This Row],[M5B]]))</f>
        <v>3</v>
      </c>
      <c r="G1625" s="101"/>
      <c r="H1625" s="102" t="str">
        <f>IF(Table2[[#This Row],[M1A]]="","",Table2[[#This Row],[M1A]]-Table2[[#This Row],[AWAL]])</f>
        <v/>
      </c>
      <c r="I1625" s="101">
        <v>3</v>
      </c>
      <c r="J1625" s="102">
        <f>IF(Table2[[#This Row],[M2A]]="","",SUM(Table2[[#This Row],[M2A]]-Table2[[#This Row],[M2B_h]]))</f>
        <v>3</v>
      </c>
      <c r="K1625" s="101"/>
      <c r="L1625" s="102" t="str">
        <f>IF(Table2[[#This Row],[M3A]]="","",SUM(Table2[[#This Row],[M3A]]-Table2[[#This Row],[M3B_h]]))</f>
        <v/>
      </c>
      <c r="M1625" s="101"/>
      <c r="N1625" s="102" t="str">
        <f>IF(Table2[[#This Row],[M4A]]="","",SUM(Table2[[#This Row],[M4A]]-Table2[[#This Row],[M4B_h]]))</f>
        <v/>
      </c>
      <c r="O1625" s="102"/>
      <c r="P1625" s="102" t="str">
        <f>IF(Table2[[#This Row],[M5A]]="","",SUM(Table2[[#This Row],[M5A]]-Table2[[#This Row],[M5B_h]]))</f>
        <v/>
      </c>
      <c r="Q1625" s="102">
        <f>SUM(Table2[[#This Row],[AWAL]],Table2[[#This Row],[M1B]])</f>
        <v>0</v>
      </c>
      <c r="R1625" s="102">
        <f>SUM(Table2[[#This Row],[M2B]],Table2[[#This Row],[M2B_h]])</f>
        <v>3</v>
      </c>
      <c r="S1625" s="102">
        <f>SUM(Table2[[#This Row],[M3B]],Table2[[#This Row],[M3B_h]])</f>
        <v>3</v>
      </c>
      <c r="T1625" s="102">
        <f>SUM(Table2[[#This Row],[M4B]],Table2[[#This Row],[M4B_h]])</f>
        <v>3</v>
      </c>
    </row>
    <row r="1626" spans="1:20">
      <c r="A1626" s="12" t="str">
        <f>IF(Table2[[#This Row],[TT]]&lt;1,"",COUNT($A$2:$A1625)+1)</f>
        <v/>
      </c>
      <c r="B1626" s="12" t="str">
        <f>LOWER(SUBSTITUTE(SUBSTITUTE(SUBSTITUTE(SUBSTITUTE(SUBSTITUTE(SUBSTITUTE(SUBSTITUTE(SUBSTITUTE(Table2[[#This Row],[NAMA BARANG]]," ",""),"""",""),"-",""),"/",""),"(",""),")",""),"&amp;",""),",",""))</f>
        <v>maplmerahvtro</v>
      </c>
      <c r="C1626" s="18" t="s">
        <v>1472</v>
      </c>
      <c r="D1626" s="19"/>
      <c r="E1626" s="19" t="s">
        <v>117</v>
      </c>
      <c r="F1626" s="80">
        <f>IF(Table2[[#This Row],[M5B]]="",Table2[[#This Row],[M5B_h]],SUM(Table2[[#This Row],[M5B_h]],Table2[[#This Row],[M5B]]))</f>
        <v>0</v>
      </c>
      <c r="H1626" s="13" t="str">
        <f>IF(Table2[[#This Row],[M1A]]="","",Table2[[#This Row],[M1A]]-Table2[[#This Row],[AWAL]])</f>
        <v/>
      </c>
      <c r="J1626" s="13" t="str">
        <f>IF(Table2[[#This Row],[M2A]]="","",SUM(Table2[[#This Row],[M2A]]-Table2[[#This Row],[M2B_h]]))</f>
        <v/>
      </c>
      <c r="L1626" s="13" t="str">
        <f>IF(Table2[[#This Row],[M3A]]="","",SUM(Table2[[#This Row],[M3A]]-Table2[[#This Row],[M3B_h]]))</f>
        <v/>
      </c>
      <c r="N1626" s="13" t="str">
        <f>IF(Table2[[#This Row],[M4A]]="","",SUM(Table2[[#This Row],[M4A]]-Table2[[#This Row],[M4B_h]]))</f>
        <v/>
      </c>
      <c r="O1626" s="15"/>
      <c r="P1626" s="15" t="str">
        <f>IF(Table2[[#This Row],[M5A]]="","",SUM(Table2[[#This Row],[M5A]]-Table2[[#This Row],[M5B_h]]))</f>
        <v/>
      </c>
      <c r="Q1626" s="15">
        <f>SUM(Table2[[#This Row],[AWAL]],Table2[[#This Row],[M1B]])</f>
        <v>0</v>
      </c>
      <c r="R1626" s="15">
        <f>SUM(Table2[[#This Row],[M2B]],Table2[[#This Row],[M2B_h]])</f>
        <v>0</v>
      </c>
      <c r="S1626" s="15">
        <f>SUM(Table2[[#This Row],[M3B]],Table2[[#This Row],[M3B_h]])</f>
        <v>0</v>
      </c>
      <c r="T1626" s="15">
        <f>SUM(Table2[[#This Row],[M4B]],Table2[[#This Row],[M4B_h]])</f>
        <v>0</v>
      </c>
    </row>
    <row r="1627" spans="1:20">
      <c r="A1627" s="96">
        <f>IF(Table2[[#This Row],[TT]]&lt;1,"",COUNT($A$2:$A1626)+1)</f>
        <v>1311</v>
      </c>
      <c r="B1627" s="96" t="str">
        <f>LOWER(SUBSTITUTE(SUBSTITUTE(SUBSTITUTE(SUBSTITUTE(SUBSTITUTE(SUBSTITUTE(SUBSTITUTE(SUBSTITUTE(Table2[[#This Row],[NAMA BARANG]]," ",""),"""",""),"-",""),"/",""),"(",""),")",""),"&amp;",""),",",""))</f>
        <v>maplputihsika</v>
      </c>
      <c r="C1627" s="97" t="s">
        <v>4187</v>
      </c>
      <c r="D1627" s="98"/>
      <c r="E1627" s="99" t="s">
        <v>2484</v>
      </c>
      <c r="F1627" s="100">
        <f>IF(Table2[[#This Row],[M5B]]="",Table2[[#This Row],[M5B_h]],SUM(Table2[[#This Row],[M5B_h]],Table2[[#This Row],[M5B]]))</f>
        <v>3</v>
      </c>
      <c r="G1627" s="101"/>
      <c r="H1627" s="102" t="str">
        <f>IF(Table2[[#This Row],[M1A]]="","",Table2[[#This Row],[M1A]]-Table2[[#This Row],[AWAL]])</f>
        <v/>
      </c>
      <c r="I1627" s="101">
        <v>7</v>
      </c>
      <c r="J1627" s="102">
        <f>IF(Table2[[#This Row],[M2A]]="","",SUM(Table2[[#This Row],[M2A]]-Table2[[#This Row],[M2B_h]]))</f>
        <v>7</v>
      </c>
      <c r="K1627" s="101">
        <v>3</v>
      </c>
      <c r="L1627" s="102">
        <f>IF(Table2[[#This Row],[M3A]]="","",SUM(Table2[[#This Row],[M3A]]-Table2[[#This Row],[M3B_h]]))</f>
        <v>-4</v>
      </c>
      <c r="M1627" s="101"/>
      <c r="N1627" s="102" t="str">
        <f>IF(Table2[[#This Row],[M4A]]="","",SUM(Table2[[#This Row],[M4A]]-Table2[[#This Row],[M4B_h]]))</f>
        <v/>
      </c>
      <c r="O1627" s="102"/>
      <c r="P1627" s="102" t="str">
        <f>IF(Table2[[#This Row],[M5A]]="","",SUM(Table2[[#This Row],[M5A]]-Table2[[#This Row],[M5B_h]]))</f>
        <v/>
      </c>
      <c r="Q1627" s="102">
        <f>SUM(Table2[[#This Row],[AWAL]],Table2[[#This Row],[M1B]])</f>
        <v>0</v>
      </c>
      <c r="R1627" s="102">
        <f>SUM(Table2[[#This Row],[M2B]],Table2[[#This Row],[M2B_h]])</f>
        <v>7</v>
      </c>
      <c r="S1627" s="102">
        <f>SUM(Table2[[#This Row],[M3B]],Table2[[#This Row],[M3B_h]])</f>
        <v>3</v>
      </c>
      <c r="T1627" s="102">
        <f>SUM(Table2[[#This Row],[M4B]],Table2[[#This Row],[M4B_h]])</f>
        <v>3</v>
      </c>
    </row>
    <row r="1628" spans="1:20">
      <c r="A1628" s="12" t="str">
        <f>IF(Table2[[#This Row],[TT]]&lt;1,"",COUNT($A$2:$A1627)+1)</f>
        <v/>
      </c>
      <c r="B1628" s="12" t="str">
        <f>LOWER(SUBSTITUTE(SUBSTITUTE(SUBSTITUTE(SUBSTITUTE(SUBSTITUTE(SUBSTITUTE(SUBSTITUTE(SUBSTITUTE(Table2[[#This Row],[NAMA BARANG]]," ",""),"""",""),"-",""),"/",""),"(",""),")",""),"&amp;",""),",",""))</f>
        <v>maplsikahijau</v>
      </c>
      <c r="C1628" s="18" t="s">
        <v>1473</v>
      </c>
      <c r="D1628" s="19">
        <v>1</v>
      </c>
      <c r="E1628" s="19" t="s">
        <v>132</v>
      </c>
      <c r="F1628" s="80">
        <f>IF(Table2[[#This Row],[M5B]]="",Table2[[#This Row],[M5B_h]],SUM(Table2[[#This Row],[M5B_h]],Table2[[#This Row],[M5B]]))</f>
        <v>0</v>
      </c>
      <c r="H1628" s="13" t="str">
        <f>IF(Table2[[#This Row],[M1A]]="","",Table2[[#This Row],[M1A]]-Table2[[#This Row],[AWAL]])</f>
        <v/>
      </c>
      <c r="J1628" s="13" t="str">
        <f>IF(Table2[[#This Row],[M2A]]="","",SUM(Table2[[#This Row],[M2A]]-Table2[[#This Row],[M2B_h]]))</f>
        <v/>
      </c>
      <c r="K1628" s="13">
        <v>0</v>
      </c>
      <c r="L1628" s="13">
        <f>IF(Table2[[#This Row],[M3A]]="","",SUM(Table2[[#This Row],[M3A]]-Table2[[#This Row],[M3B_h]]))</f>
        <v>-1</v>
      </c>
      <c r="N1628" s="13" t="str">
        <f>IF(Table2[[#This Row],[M4A]]="","",SUM(Table2[[#This Row],[M4A]]-Table2[[#This Row],[M4B_h]]))</f>
        <v/>
      </c>
      <c r="O1628" s="15"/>
      <c r="P1628" s="15" t="str">
        <f>IF(Table2[[#This Row],[M5A]]="","",SUM(Table2[[#This Row],[M5A]]-Table2[[#This Row],[M5B_h]]))</f>
        <v/>
      </c>
      <c r="Q1628" s="15">
        <f>SUM(Table2[[#This Row],[AWAL]],Table2[[#This Row],[M1B]])</f>
        <v>1</v>
      </c>
      <c r="R1628" s="15">
        <f>SUM(Table2[[#This Row],[M2B]],Table2[[#This Row],[M2B_h]])</f>
        <v>1</v>
      </c>
      <c r="S1628" s="15">
        <f>SUM(Table2[[#This Row],[M3B]],Table2[[#This Row],[M3B_h]])</f>
        <v>0</v>
      </c>
      <c r="T1628" s="15">
        <f>SUM(Table2[[#This Row],[M4B]],Table2[[#This Row],[M4B_h]])</f>
        <v>0</v>
      </c>
    </row>
    <row r="1629" spans="1:20">
      <c r="A1629" s="12" t="str">
        <f>IF(Table2[[#This Row],[TT]]&lt;1,"",COUNT($A$2:$A1628)+1)</f>
        <v/>
      </c>
      <c r="B1629" s="12" t="str">
        <f>LOWER(SUBSTITUTE(SUBSTITUTE(SUBSTITUTE(SUBSTITUTE(SUBSTITUTE(SUBSTITUTE(SUBSTITUTE(SUBSTITUTE(Table2[[#This Row],[NAMA BARANG]]," ",""),"""",""),"-",""),"/",""),"(",""),")",""),"&amp;",""),",",""))</f>
        <v>maplsikamerah</v>
      </c>
      <c r="C1629" s="18" t="s">
        <v>1474</v>
      </c>
      <c r="D1629" s="19"/>
      <c r="E1629" s="19" t="s">
        <v>132</v>
      </c>
      <c r="F1629" s="80">
        <f>IF(Table2[[#This Row],[M5B]]="",Table2[[#This Row],[M5B_h]],SUM(Table2[[#This Row],[M5B_h]],Table2[[#This Row],[M5B]]))</f>
        <v>0</v>
      </c>
      <c r="H1629" s="13" t="str">
        <f>IF(Table2[[#This Row],[M1A]]="","",Table2[[#This Row],[M1A]]-Table2[[#This Row],[AWAL]])</f>
        <v/>
      </c>
      <c r="J1629" s="13" t="str">
        <f>IF(Table2[[#This Row],[M2A]]="","",SUM(Table2[[#This Row],[M2A]]-Table2[[#This Row],[M2B_h]]))</f>
        <v/>
      </c>
      <c r="L1629" s="13" t="str">
        <f>IF(Table2[[#This Row],[M3A]]="","",SUM(Table2[[#This Row],[M3A]]-Table2[[#This Row],[M3B_h]]))</f>
        <v/>
      </c>
      <c r="N1629" s="13" t="str">
        <f>IF(Table2[[#This Row],[M4A]]="","",SUM(Table2[[#This Row],[M4A]]-Table2[[#This Row],[M4B_h]]))</f>
        <v/>
      </c>
      <c r="O1629" s="15"/>
      <c r="P1629" s="15" t="str">
        <f>IF(Table2[[#This Row],[M5A]]="","",SUM(Table2[[#This Row],[M5A]]-Table2[[#This Row],[M5B_h]]))</f>
        <v/>
      </c>
      <c r="Q1629" s="15">
        <f>SUM(Table2[[#This Row],[AWAL]],Table2[[#This Row],[M1B]])</f>
        <v>0</v>
      </c>
      <c r="R1629" s="15">
        <f>SUM(Table2[[#This Row],[M2B]],Table2[[#This Row],[M2B_h]])</f>
        <v>0</v>
      </c>
      <c r="S1629" s="15">
        <f>SUM(Table2[[#This Row],[M3B]],Table2[[#This Row],[M3B_h]])</f>
        <v>0</v>
      </c>
      <c r="T1629" s="15">
        <f>SUM(Table2[[#This Row],[M4B]],Table2[[#This Row],[M4B_h]])</f>
        <v>0</v>
      </c>
    </row>
    <row r="1630" spans="1:20">
      <c r="A1630" s="12" t="str">
        <f>IF(Table2[[#This Row],[TT]]&lt;1,"",COUNT($A$2:$A1629)+1)</f>
        <v/>
      </c>
      <c r="B1630" s="12" t="str">
        <f>LOWER(SUBSTITUTE(SUBSTITUTE(SUBSTITUTE(SUBSTITUTE(SUBSTITUTE(SUBSTITUTE(SUBSTITUTE(SUBSTITUTE(Table2[[#This Row],[NAMA BARANG]]," ",""),"""",""),"-",""),"/",""),"(",""),")",""),"&amp;",""),",",""))</f>
        <v>maplsikaputih</v>
      </c>
      <c r="C1630" s="18" t="s">
        <v>1475</v>
      </c>
      <c r="D1630" s="19"/>
      <c r="E1630" s="19" t="s">
        <v>83</v>
      </c>
      <c r="F1630" s="80">
        <f>IF(Table2[[#This Row],[M5B]]="",Table2[[#This Row],[M5B_h]],SUM(Table2[[#This Row],[M5B_h]],Table2[[#This Row],[M5B]]))</f>
        <v>0</v>
      </c>
      <c r="H1630" s="13" t="str">
        <f>IF(Table2[[#This Row],[M1A]]="","",Table2[[#This Row],[M1A]]-Table2[[#This Row],[AWAL]])</f>
        <v/>
      </c>
      <c r="J1630" s="13" t="str">
        <f>IF(Table2[[#This Row],[M2A]]="","",SUM(Table2[[#This Row],[M2A]]-Table2[[#This Row],[M2B_h]]))</f>
        <v/>
      </c>
      <c r="L1630" s="13" t="str">
        <f>IF(Table2[[#This Row],[M3A]]="","",SUM(Table2[[#This Row],[M3A]]-Table2[[#This Row],[M3B_h]]))</f>
        <v/>
      </c>
      <c r="N1630" s="13" t="str">
        <f>IF(Table2[[#This Row],[M4A]]="","",SUM(Table2[[#This Row],[M4A]]-Table2[[#This Row],[M4B_h]]))</f>
        <v/>
      </c>
      <c r="O1630" s="15"/>
      <c r="P1630" s="15" t="str">
        <f>IF(Table2[[#This Row],[M5A]]="","",SUM(Table2[[#This Row],[M5A]]-Table2[[#This Row],[M5B_h]]))</f>
        <v/>
      </c>
      <c r="Q1630" s="15">
        <f>SUM(Table2[[#This Row],[AWAL]],Table2[[#This Row],[M1B]])</f>
        <v>0</v>
      </c>
      <c r="R1630" s="15">
        <f>SUM(Table2[[#This Row],[M2B]],Table2[[#This Row],[M2B_h]])</f>
        <v>0</v>
      </c>
      <c r="S1630" s="15">
        <f>SUM(Table2[[#This Row],[M3B]],Table2[[#This Row],[M3B_h]])</f>
        <v>0</v>
      </c>
      <c r="T1630" s="15">
        <f>SUM(Table2[[#This Row],[M4B]],Table2[[#This Row],[M4B_h]])</f>
        <v>0</v>
      </c>
    </row>
    <row r="1631" spans="1:20">
      <c r="A1631" s="12">
        <f>IF(Table2[[#This Row],[TT]]&lt;1,"",COUNT($A$2:$A1630)+1)</f>
        <v>1312</v>
      </c>
      <c r="B1631" s="12" t="str">
        <f>LOWER(SUBSTITUTE(SUBSTITUTE(SUBSTITUTE(SUBSTITUTE(SUBSTITUTE(SUBSTITUTE(SUBSTITUTE(SUBSTITUTE(Table2[[#This Row],[NAMA BARANG]]," ",""),"""",""),"-",""),"/",""),"(",""),")",""),"&amp;",""),",",""))</f>
        <v>mapmicrotopkcg1mt119p6b6</v>
      </c>
      <c r="C1631" s="18" t="s">
        <v>1476</v>
      </c>
      <c r="D1631" s="19">
        <v>12</v>
      </c>
      <c r="E1631" s="19" t="s">
        <v>117</v>
      </c>
      <c r="F1631" s="80">
        <f>IF(Table2[[#This Row],[M5B]]="",Table2[[#This Row],[M5B_h]],SUM(Table2[[#This Row],[M5B_h]],Table2[[#This Row],[M5B]]))</f>
        <v>12</v>
      </c>
      <c r="H1631" s="13" t="str">
        <f>IF(Table2[[#This Row],[M1A]]="","",Table2[[#This Row],[M1A]]-Table2[[#This Row],[AWAL]])</f>
        <v/>
      </c>
      <c r="J1631" s="13" t="str">
        <f>IF(Table2[[#This Row],[M2A]]="","",SUM(Table2[[#This Row],[M2A]]-Table2[[#This Row],[M2B_h]]))</f>
        <v/>
      </c>
      <c r="L1631" s="13" t="str">
        <f>IF(Table2[[#This Row],[M3A]]="","",SUM(Table2[[#This Row],[M3A]]-Table2[[#This Row],[M3B_h]]))</f>
        <v/>
      </c>
      <c r="N1631" s="13" t="str">
        <f>IF(Table2[[#This Row],[M4A]]="","",SUM(Table2[[#This Row],[M4A]]-Table2[[#This Row],[M4B_h]]))</f>
        <v/>
      </c>
      <c r="O1631" s="15"/>
      <c r="P1631" s="15" t="str">
        <f>IF(Table2[[#This Row],[M5A]]="","",SUM(Table2[[#This Row],[M5A]]-Table2[[#This Row],[M5B_h]]))</f>
        <v/>
      </c>
      <c r="Q1631" s="15">
        <f>SUM(Table2[[#This Row],[AWAL]],Table2[[#This Row],[M1B]])</f>
        <v>12</v>
      </c>
      <c r="R1631" s="15">
        <f>SUM(Table2[[#This Row],[M2B]],Table2[[#This Row],[M2B_h]])</f>
        <v>12</v>
      </c>
      <c r="S1631" s="15">
        <f>SUM(Table2[[#This Row],[M3B]],Table2[[#This Row],[M3B_h]])</f>
        <v>12</v>
      </c>
      <c r="T1631" s="15">
        <f>SUM(Table2[[#This Row],[M4B]],Table2[[#This Row],[M4B_h]])</f>
        <v>12</v>
      </c>
    </row>
    <row r="1632" spans="1:20">
      <c r="A1632" s="96" t="str">
        <f>IF(Table2[[#This Row],[TT]]&lt;1,"",COUNT($A$2:$A1631)+1)</f>
        <v/>
      </c>
      <c r="B1632" s="96" t="str">
        <f>LOWER(SUBSTITUTE(SUBSTITUTE(SUBSTITUTE(SUBSTITUTE(SUBSTITUTE(SUBSTITUTE(SUBSTITUTE(SUBSTITUTE(Table2[[#This Row],[NAMA BARANG]]," ",""),"""",""),"-",""),"/",""),"(",""),")",""),"&amp;",""),",",""))</f>
        <v>mapresletingjalablkm</v>
      </c>
      <c r="C1632" s="97" t="s">
        <v>4137</v>
      </c>
      <c r="D1632" s="98">
        <v>3</v>
      </c>
      <c r="E1632" s="99" t="s">
        <v>2488</v>
      </c>
      <c r="F1632" s="100">
        <f>IF(Table2[[#This Row],[M5B]]="",Table2[[#This Row],[M5B_h]],SUM(Table2[[#This Row],[M5B_h]],Table2[[#This Row],[M5B]]))</f>
        <v>0</v>
      </c>
      <c r="G1632" s="101">
        <v>0</v>
      </c>
      <c r="H1632" s="102">
        <f>IF(Table2[[#This Row],[M1A]]="","",Table2[[#This Row],[M1A]]-Table2[[#This Row],[AWAL]])</f>
        <v>-3</v>
      </c>
      <c r="I1632" s="101"/>
      <c r="J1632" s="102" t="str">
        <f>IF(Table2[[#This Row],[M2A]]="","",SUM(Table2[[#This Row],[M2A]]-Table2[[#This Row],[M2B_h]]))</f>
        <v/>
      </c>
      <c r="K1632" s="101"/>
      <c r="L1632" s="102" t="str">
        <f>IF(Table2[[#This Row],[M3A]]="","",SUM(Table2[[#This Row],[M3A]]-Table2[[#This Row],[M3B_h]]))</f>
        <v/>
      </c>
      <c r="M1632" s="101"/>
      <c r="N1632" s="102" t="str">
        <f>IF(Table2[[#This Row],[M4A]]="","",SUM(Table2[[#This Row],[M4A]]-Table2[[#This Row],[M4B_h]]))</f>
        <v/>
      </c>
      <c r="O1632" s="101"/>
      <c r="P1632" s="102" t="str">
        <f>IF(Table2[[#This Row],[M5A]]="","",SUM(Table2[[#This Row],[M5A]]-Table2[[#This Row],[M5B_h]]))</f>
        <v/>
      </c>
      <c r="Q1632" s="102">
        <f>SUM(Table2[[#This Row],[AWAL]],Table2[[#This Row],[M1B]])</f>
        <v>0</v>
      </c>
      <c r="R1632" s="102">
        <f>SUM(Table2[[#This Row],[M2B]],Table2[[#This Row],[M2B_h]])</f>
        <v>0</v>
      </c>
      <c r="S1632" s="102">
        <f>SUM(Table2[[#This Row],[M3B]],Table2[[#This Row],[M3B_h]])</f>
        <v>0</v>
      </c>
      <c r="T1632" s="102">
        <f>SUM(Table2[[#This Row],[M4B]],Table2[[#This Row],[M4B_h]])</f>
        <v>0</v>
      </c>
    </row>
    <row r="1633" spans="1:20">
      <c r="A1633" s="96" t="str">
        <f>IF(Table2[[#This Row],[TT]]&lt;1,"",COUNT($A$2:$A1632)+1)</f>
        <v/>
      </c>
      <c r="B1633" s="96" t="str">
        <f>LOWER(SUBSTITUTE(SUBSTITUTE(SUBSTITUTE(SUBSTITUTE(SUBSTITUTE(SUBSTITUTE(SUBSTITUTE(SUBSTITUTE(Table2[[#This Row],[NAMA BARANG]]," ",""),"""",""),"-",""),"/",""),"(",""),")",""),"&amp;",""),",",""))</f>
        <v>mapresletingjalahijau</v>
      </c>
      <c r="C1633" s="97" t="s">
        <v>4138</v>
      </c>
      <c r="D1633" s="98">
        <v>2</v>
      </c>
      <c r="E1633" s="99" t="s">
        <v>2488</v>
      </c>
      <c r="F1633" s="100">
        <f>IF(Table2[[#This Row],[M5B]]="",Table2[[#This Row],[M5B_h]],SUM(Table2[[#This Row],[M5B_h]],Table2[[#This Row],[M5B]]))</f>
        <v>0</v>
      </c>
      <c r="G1633" s="101">
        <v>0</v>
      </c>
      <c r="H1633" s="102">
        <f>IF(Table2[[#This Row],[M1A]]="","",Table2[[#This Row],[M1A]]-Table2[[#This Row],[AWAL]])</f>
        <v>-2</v>
      </c>
      <c r="I1633" s="101"/>
      <c r="J1633" s="102" t="str">
        <f>IF(Table2[[#This Row],[M2A]]="","",SUM(Table2[[#This Row],[M2A]]-Table2[[#This Row],[M2B_h]]))</f>
        <v/>
      </c>
      <c r="K1633" s="101"/>
      <c r="L1633" s="102" t="str">
        <f>IF(Table2[[#This Row],[M3A]]="","",SUM(Table2[[#This Row],[M3A]]-Table2[[#This Row],[M3B_h]]))</f>
        <v/>
      </c>
      <c r="M1633" s="101"/>
      <c r="N1633" s="102" t="str">
        <f>IF(Table2[[#This Row],[M4A]]="","",SUM(Table2[[#This Row],[M4A]]-Table2[[#This Row],[M4B_h]]))</f>
        <v/>
      </c>
      <c r="O1633" s="101"/>
      <c r="P1633" s="102" t="str">
        <f>IF(Table2[[#This Row],[M5A]]="","",SUM(Table2[[#This Row],[M5A]]-Table2[[#This Row],[M5B_h]]))</f>
        <v/>
      </c>
      <c r="Q1633" s="102">
        <f>SUM(Table2[[#This Row],[AWAL]],Table2[[#This Row],[M1B]])</f>
        <v>0</v>
      </c>
      <c r="R1633" s="102">
        <f>SUM(Table2[[#This Row],[M2B]],Table2[[#This Row],[M2B_h]])</f>
        <v>0</v>
      </c>
      <c r="S1633" s="102">
        <f>SUM(Table2[[#This Row],[M3B]],Table2[[#This Row],[M3B_h]])</f>
        <v>0</v>
      </c>
      <c r="T1633" s="102">
        <f>SUM(Table2[[#This Row],[M4B]],Table2[[#This Row],[M4B_h]])</f>
        <v>0</v>
      </c>
    </row>
    <row r="1634" spans="1:20">
      <c r="A1634" s="12">
        <f>IF(Table2[[#This Row],[TT]]&lt;1,"",COUNT($A$2:$A1633)+1)</f>
        <v>1313</v>
      </c>
      <c r="B1634" s="12" t="str">
        <f>LOWER(SUBSTITUTE(SUBSTITUTE(SUBSTITUTE(SUBSTITUTE(SUBSTITUTE(SUBSTITUTE(SUBSTITUTE(SUBSTITUTE(Table2[[#This Row],[NAMA BARANG]]," ",""),"""",""),"-",""),"/",""),"(",""),")",""),"&amp;",""),",",""))</f>
        <v>mapretimitasimt1112</v>
      </c>
      <c r="C1634" s="18" t="s">
        <v>1477</v>
      </c>
      <c r="D1634" s="19">
        <v>3</v>
      </c>
      <c r="E1634" s="19" t="s">
        <v>929</v>
      </c>
      <c r="F1634" s="80">
        <f>IF(Table2[[#This Row],[M5B]]="",Table2[[#This Row],[M5B_h]],SUM(Table2[[#This Row],[M5B_h]],Table2[[#This Row],[M5B]]))</f>
        <v>3</v>
      </c>
      <c r="H1634" s="13" t="str">
        <f>IF(Table2[[#This Row],[M1A]]="","",Table2[[#This Row],[M1A]]-Table2[[#This Row],[AWAL]])</f>
        <v/>
      </c>
      <c r="J1634" s="13" t="str">
        <f>IF(Table2[[#This Row],[M2A]]="","",SUM(Table2[[#This Row],[M2A]]-Table2[[#This Row],[M2B_h]]))</f>
        <v/>
      </c>
      <c r="L1634" s="13" t="str">
        <f>IF(Table2[[#This Row],[M3A]]="","",SUM(Table2[[#This Row],[M3A]]-Table2[[#This Row],[M3B_h]]))</f>
        <v/>
      </c>
      <c r="N1634" s="13" t="str">
        <f>IF(Table2[[#This Row],[M4A]]="","",SUM(Table2[[#This Row],[M4A]]-Table2[[#This Row],[M4B_h]]))</f>
        <v/>
      </c>
      <c r="O1634" s="15"/>
      <c r="P1634" s="15" t="str">
        <f>IF(Table2[[#This Row],[M5A]]="","",SUM(Table2[[#This Row],[M5A]]-Table2[[#This Row],[M5B_h]]))</f>
        <v/>
      </c>
      <c r="Q1634" s="15">
        <f>SUM(Table2[[#This Row],[AWAL]],Table2[[#This Row],[M1B]])</f>
        <v>3</v>
      </c>
      <c r="R1634" s="15">
        <f>SUM(Table2[[#This Row],[M2B]],Table2[[#This Row],[M2B_h]])</f>
        <v>3</v>
      </c>
      <c r="S1634" s="15">
        <f>SUM(Table2[[#This Row],[M3B]],Table2[[#This Row],[M3B_h]])</f>
        <v>3</v>
      </c>
      <c r="T1634" s="15">
        <f>SUM(Table2[[#This Row],[M4B]],Table2[[#This Row],[M4B_h]])</f>
        <v>3</v>
      </c>
    </row>
    <row r="1635" spans="1:20">
      <c r="A1635" s="12">
        <f>IF(Table2[[#This Row],[TT]]&lt;1,"",COUNT($A$2:$A1634)+1)</f>
        <v>1314</v>
      </c>
      <c r="B1635" s="12" t="str">
        <f>LOWER(SUBSTITUTE(SUBSTITUTE(SUBSTITUTE(SUBSTITUTE(SUBSTITUTE(SUBSTITUTE(SUBSTITUTE(SUBSTITUTE(Table2[[#This Row],[NAMA BARANG]]," ",""),"""",""),"-",""),"/",""),"(",""),")",""),"&amp;",""),",",""))</f>
        <v>mapschoolbagcorakkcg2ungu</v>
      </c>
      <c r="C1635" s="18" t="s">
        <v>1478</v>
      </c>
      <c r="D1635" s="19">
        <v>3</v>
      </c>
      <c r="E1635" s="19" t="s">
        <v>174</v>
      </c>
      <c r="F1635" s="80">
        <f>IF(Table2[[#This Row],[M5B]]="",Table2[[#This Row],[M5B_h]],SUM(Table2[[#This Row],[M5B_h]],Table2[[#This Row],[M5B]]))</f>
        <v>3</v>
      </c>
      <c r="H1635" s="13" t="str">
        <f>IF(Table2[[#This Row],[M1A]]="","",Table2[[#This Row],[M1A]]-Table2[[#This Row],[AWAL]])</f>
        <v/>
      </c>
      <c r="J1635" s="13" t="str">
        <f>IF(Table2[[#This Row],[M2A]]="","",SUM(Table2[[#This Row],[M2A]]-Table2[[#This Row],[M2B_h]]))</f>
        <v/>
      </c>
      <c r="L1635" s="13" t="str">
        <f>IF(Table2[[#This Row],[M3A]]="","",SUM(Table2[[#This Row],[M3A]]-Table2[[#This Row],[M3B_h]]))</f>
        <v/>
      </c>
      <c r="N1635" s="13" t="str">
        <f>IF(Table2[[#This Row],[M4A]]="","",SUM(Table2[[#This Row],[M4A]]-Table2[[#This Row],[M4B_h]]))</f>
        <v/>
      </c>
      <c r="O1635" s="15"/>
      <c r="P1635" s="15" t="str">
        <f>IF(Table2[[#This Row],[M5A]]="","",SUM(Table2[[#This Row],[M5A]]-Table2[[#This Row],[M5B_h]]))</f>
        <v/>
      </c>
      <c r="Q1635" s="15">
        <f>SUM(Table2[[#This Row],[AWAL]],Table2[[#This Row],[M1B]])</f>
        <v>3</v>
      </c>
      <c r="R1635" s="15">
        <f>SUM(Table2[[#This Row],[M2B]],Table2[[#This Row],[M2B_h]])</f>
        <v>3</v>
      </c>
      <c r="S1635" s="15">
        <f>SUM(Table2[[#This Row],[M3B]],Table2[[#This Row],[M3B_h]])</f>
        <v>3</v>
      </c>
      <c r="T1635" s="15">
        <f>SUM(Table2[[#This Row],[M4B]],Table2[[#This Row],[M4B_h]])</f>
        <v>3</v>
      </c>
    </row>
    <row r="1636" spans="1:20">
      <c r="A1636" s="12">
        <f>IF(Table2[[#This Row],[TT]]&lt;1,"",COUNT($A$2:$A1635)+1)</f>
        <v>1315</v>
      </c>
      <c r="B1636" s="12" t="str">
        <f>LOWER(SUBSTITUTE(SUBSTITUTE(SUBSTITUTE(SUBSTITUTE(SUBSTITUTE(SUBSTITUTE(SUBSTITUTE(SUBSTITUTE(Table2[[#This Row],[NAMA BARANG]]," ",""),"""",""),"-",""),"/",""),"(",""),")",""),"&amp;",""),",",""))</f>
        <v>mapsekolahmnkretht202</v>
      </c>
      <c r="C1636" s="18" t="s">
        <v>1479</v>
      </c>
      <c r="D1636" s="19">
        <v>3</v>
      </c>
      <c r="E1636" s="19" t="s">
        <v>19</v>
      </c>
      <c r="F1636" s="80">
        <f>IF(Table2[[#This Row],[M5B]]="",Table2[[#This Row],[M5B_h]],SUM(Table2[[#This Row],[M5B_h]],Table2[[#This Row],[M5B]]))</f>
        <v>3</v>
      </c>
      <c r="H1636" s="13" t="str">
        <f>IF(Table2[[#This Row],[M1A]]="","",Table2[[#This Row],[M1A]]-Table2[[#This Row],[AWAL]])</f>
        <v/>
      </c>
      <c r="J1636" s="13" t="str">
        <f>IF(Table2[[#This Row],[M2A]]="","",SUM(Table2[[#This Row],[M2A]]-Table2[[#This Row],[M2B_h]]))</f>
        <v/>
      </c>
      <c r="L1636" s="13" t="str">
        <f>IF(Table2[[#This Row],[M3A]]="","",SUM(Table2[[#This Row],[M3A]]-Table2[[#This Row],[M3B_h]]))</f>
        <v/>
      </c>
      <c r="N1636" s="13" t="str">
        <f>IF(Table2[[#This Row],[M4A]]="","",SUM(Table2[[#This Row],[M4A]]-Table2[[#This Row],[M4B_h]]))</f>
        <v/>
      </c>
      <c r="O1636" s="15"/>
      <c r="P1636" s="15" t="str">
        <f>IF(Table2[[#This Row],[M5A]]="","",SUM(Table2[[#This Row],[M5A]]-Table2[[#This Row],[M5B_h]]))</f>
        <v/>
      </c>
      <c r="Q1636" s="15">
        <f>SUM(Table2[[#This Row],[AWAL]],Table2[[#This Row],[M1B]])</f>
        <v>3</v>
      </c>
      <c r="R1636" s="15">
        <f>SUM(Table2[[#This Row],[M2B]],Table2[[#This Row],[M2B_h]])</f>
        <v>3</v>
      </c>
      <c r="S1636" s="15">
        <f>SUM(Table2[[#This Row],[M3B]],Table2[[#This Row],[M3B_h]])</f>
        <v>3</v>
      </c>
      <c r="T1636" s="15">
        <f>SUM(Table2[[#This Row],[M4B]],Table2[[#This Row],[M4B_h]])</f>
        <v>3</v>
      </c>
    </row>
    <row r="1637" spans="1:20">
      <c r="A1637" s="12">
        <f>IF(Table2[[#This Row],[TT]]&lt;1,"",COUNT($A$2:$A1636)+1)</f>
        <v>1316</v>
      </c>
      <c r="B1637" s="12" t="str">
        <f>LOWER(SUBSTITUTE(SUBSTITUTE(SUBSTITUTE(SUBSTITUTE(SUBSTITUTE(SUBSTITUTE(SUBSTITUTE(SUBSTITUTE(Table2[[#This Row],[NAMA BARANG]]," ",""),"""",""),"-",""),"/",""),"(",""),")",""),"&amp;",""),",",""))</f>
        <v>mapsmilejnt8077nob65014f</v>
      </c>
      <c r="C1637" s="18" t="s">
        <v>1480</v>
      </c>
      <c r="D1637" s="19">
        <v>2</v>
      </c>
      <c r="E1637" s="19" t="s">
        <v>132</v>
      </c>
      <c r="F1637" s="80">
        <f>IF(Table2[[#This Row],[M5B]]="",Table2[[#This Row],[M5B_h]],SUM(Table2[[#This Row],[M5B_h]],Table2[[#This Row],[M5B]]))</f>
        <v>2</v>
      </c>
      <c r="H1637" s="13" t="str">
        <f>IF(Table2[[#This Row],[M1A]]="","",Table2[[#This Row],[M1A]]-Table2[[#This Row],[AWAL]])</f>
        <v/>
      </c>
      <c r="J1637" s="13" t="str">
        <f>IF(Table2[[#This Row],[M2A]]="","",SUM(Table2[[#This Row],[M2A]]-Table2[[#This Row],[M2B_h]]))</f>
        <v/>
      </c>
      <c r="L1637" s="13" t="str">
        <f>IF(Table2[[#This Row],[M3A]]="","",SUM(Table2[[#This Row],[M3A]]-Table2[[#This Row],[M3B_h]]))</f>
        <v/>
      </c>
      <c r="N1637" s="13" t="str">
        <f>IF(Table2[[#This Row],[M4A]]="","",SUM(Table2[[#This Row],[M4A]]-Table2[[#This Row],[M4B_h]]))</f>
        <v/>
      </c>
      <c r="O1637" s="15"/>
      <c r="P1637" s="15" t="str">
        <f>IF(Table2[[#This Row],[M5A]]="","",SUM(Table2[[#This Row],[M5A]]-Table2[[#This Row],[M5B_h]]))</f>
        <v/>
      </c>
      <c r="Q1637" s="15">
        <f>SUM(Table2[[#This Row],[AWAL]],Table2[[#This Row],[M1B]])</f>
        <v>2</v>
      </c>
      <c r="R1637" s="15">
        <f>SUM(Table2[[#This Row],[M2B]],Table2[[#This Row],[M2B_h]])</f>
        <v>2</v>
      </c>
      <c r="S1637" s="15">
        <f>SUM(Table2[[#This Row],[M3B]],Table2[[#This Row],[M3B_h]])</f>
        <v>2</v>
      </c>
      <c r="T1637" s="15">
        <f>SUM(Table2[[#This Row],[M4B]],Table2[[#This Row],[M4B_h]])</f>
        <v>2</v>
      </c>
    </row>
    <row r="1638" spans="1:20">
      <c r="A1638" s="12">
        <f>IF(Table2[[#This Row],[TT]]&lt;1,"",COUNT($A$2:$A1637)+1)</f>
        <v>1317</v>
      </c>
      <c r="B1638" s="12" t="str">
        <f>LOWER(SUBSTITUTE(SUBSTITUTE(SUBSTITUTE(SUBSTITUTE(SUBSTITUTE(SUBSTITUTE(SUBSTITUTE(SUBSTITUTE(Table2[[#This Row],[NAMA BARANG]]," ",""),"""",""),"-",""),"/",""),"(",""),")",""),"&amp;",""),",",""))</f>
        <v>mapsomssi2010cmini</v>
      </c>
      <c r="C1638" s="18" t="s">
        <v>1481</v>
      </c>
      <c r="D1638" s="19">
        <v>16</v>
      </c>
      <c r="E1638" s="19" t="s">
        <v>174</v>
      </c>
      <c r="F1638" s="80">
        <f>IF(Table2[[#This Row],[M5B]]="",Table2[[#This Row],[M5B_h]],SUM(Table2[[#This Row],[M5B_h]],Table2[[#This Row],[M5B]]))</f>
        <v>16</v>
      </c>
      <c r="H1638" s="13" t="str">
        <f>IF(Table2[[#This Row],[M1A]]="","",Table2[[#This Row],[M1A]]-Table2[[#This Row],[AWAL]])</f>
        <v/>
      </c>
      <c r="J1638" s="13" t="str">
        <f>IF(Table2[[#This Row],[M2A]]="","",SUM(Table2[[#This Row],[M2A]]-Table2[[#This Row],[M2B_h]]))</f>
        <v/>
      </c>
      <c r="L1638" s="13" t="str">
        <f>IF(Table2[[#This Row],[M3A]]="","",SUM(Table2[[#This Row],[M3A]]-Table2[[#This Row],[M3B_h]]))</f>
        <v/>
      </c>
      <c r="N1638" s="13" t="str">
        <f>IF(Table2[[#This Row],[M4A]]="","",SUM(Table2[[#This Row],[M4A]]-Table2[[#This Row],[M4B_h]]))</f>
        <v/>
      </c>
      <c r="O1638" s="15"/>
      <c r="P1638" s="15" t="str">
        <f>IF(Table2[[#This Row],[M5A]]="","",SUM(Table2[[#This Row],[M5A]]-Table2[[#This Row],[M5B_h]]))</f>
        <v/>
      </c>
      <c r="Q1638" s="15">
        <f>SUM(Table2[[#This Row],[AWAL]],Table2[[#This Row],[M1B]])</f>
        <v>16</v>
      </c>
      <c r="R1638" s="15">
        <f>SUM(Table2[[#This Row],[M2B]],Table2[[#This Row],[M2B_h]])</f>
        <v>16</v>
      </c>
      <c r="S1638" s="15">
        <f>SUM(Table2[[#This Row],[M3B]],Table2[[#This Row],[M3B_h]])</f>
        <v>16</v>
      </c>
      <c r="T1638" s="15">
        <f>SUM(Table2[[#This Row],[M4B]],Table2[[#This Row],[M4B_h]])</f>
        <v>16</v>
      </c>
    </row>
    <row r="1639" spans="1:20">
      <c r="A1639" s="12">
        <f>IF(Table2[[#This Row],[TT]]&lt;1,"",COUNT($A$2:$A1638)+1)</f>
        <v>1318</v>
      </c>
      <c r="B1639" s="12" t="str">
        <f>LOWER(SUBSTITUTE(SUBSTITUTE(SUBSTITUTE(SUBSTITUTE(SUBSTITUTE(SUBSTITUTE(SUBSTITUTE(SUBSTITUTE(Table2[[#This Row],[NAMA BARANG]]," ",""),"""",""),"-",""),"/",""),"(",""),")",""),"&amp;",""),",",""))</f>
        <v>mapsomssitali2015spkbmhjpink</v>
      </c>
      <c r="C1639" s="18" t="s">
        <v>1482</v>
      </c>
      <c r="D1639" s="19">
        <v>28</v>
      </c>
      <c r="E1639" s="19" t="s">
        <v>39</v>
      </c>
      <c r="F1639" s="80">
        <f>IF(Table2[[#This Row],[M5B]]="",Table2[[#This Row],[M5B_h]],SUM(Table2[[#This Row],[M5B_h]],Table2[[#This Row],[M5B]]))</f>
        <v>28</v>
      </c>
      <c r="H1639" s="13" t="str">
        <f>IF(Table2[[#This Row],[M1A]]="","",Table2[[#This Row],[M1A]]-Table2[[#This Row],[AWAL]])</f>
        <v/>
      </c>
      <c r="J1639" s="13" t="str">
        <f>IF(Table2[[#This Row],[M2A]]="","",SUM(Table2[[#This Row],[M2A]]-Table2[[#This Row],[M2B_h]]))</f>
        <v/>
      </c>
      <c r="L1639" s="13" t="str">
        <f>IF(Table2[[#This Row],[M3A]]="","",SUM(Table2[[#This Row],[M3A]]-Table2[[#This Row],[M3B_h]]))</f>
        <v/>
      </c>
      <c r="N1639" s="13" t="str">
        <f>IF(Table2[[#This Row],[M4A]]="","",SUM(Table2[[#This Row],[M4A]]-Table2[[#This Row],[M4B_h]]))</f>
        <v/>
      </c>
      <c r="O1639" s="15"/>
      <c r="P1639" s="15" t="str">
        <f>IF(Table2[[#This Row],[M5A]]="","",SUM(Table2[[#This Row],[M5A]]-Table2[[#This Row],[M5B_h]]))</f>
        <v/>
      </c>
      <c r="Q1639" s="15">
        <f>SUM(Table2[[#This Row],[AWAL]],Table2[[#This Row],[M1B]])</f>
        <v>28</v>
      </c>
      <c r="R1639" s="15">
        <f>SUM(Table2[[#This Row],[M2B]],Table2[[#This Row],[M2B_h]])</f>
        <v>28</v>
      </c>
      <c r="S1639" s="15">
        <f>SUM(Table2[[#This Row],[M3B]],Table2[[#This Row],[M3B_h]])</f>
        <v>28</v>
      </c>
      <c r="T1639" s="15">
        <f>SUM(Table2[[#This Row],[M4B]],Table2[[#This Row],[M4B_h]])</f>
        <v>28</v>
      </c>
    </row>
    <row r="1640" spans="1:20">
      <c r="A1640" s="12">
        <f>IF(Table2[[#This Row],[TT]]&lt;1,"",COUNT($A$2:$A1639)+1)</f>
        <v>1319</v>
      </c>
      <c r="B1640" s="12" t="str">
        <f>LOWER(SUBSTITUTE(SUBSTITUTE(SUBSTITUTE(SUBSTITUTE(SUBSTITUTE(SUBSTITUTE(SUBSTITUTE(SUBSTITUTE(Table2[[#This Row],[NAMA BARANG]]," ",""),"""",""),"-",""),"/",""),"(",""),")",""),"&amp;",""),",",""))</f>
        <v>maptalia4warnapolos4164</v>
      </c>
      <c r="C1640" s="18" t="s">
        <v>1483</v>
      </c>
      <c r="D1640" s="19">
        <v>3</v>
      </c>
      <c r="E1640" s="19" t="s">
        <v>34</v>
      </c>
      <c r="F1640" s="80">
        <f>IF(Table2[[#This Row],[M5B]]="",Table2[[#This Row],[M5B_h]],SUM(Table2[[#This Row],[M5B_h]],Table2[[#This Row],[M5B]]))</f>
        <v>3</v>
      </c>
      <c r="H1640" s="13" t="str">
        <f>IF(Table2[[#This Row],[M1A]]="","",Table2[[#This Row],[M1A]]-Table2[[#This Row],[AWAL]])</f>
        <v/>
      </c>
      <c r="J1640" s="13" t="str">
        <f>IF(Table2[[#This Row],[M2A]]="","",SUM(Table2[[#This Row],[M2A]]-Table2[[#This Row],[M2B_h]]))</f>
        <v/>
      </c>
      <c r="L1640" s="13" t="str">
        <f>IF(Table2[[#This Row],[M3A]]="","",SUM(Table2[[#This Row],[M3A]]-Table2[[#This Row],[M3B_h]]))</f>
        <v/>
      </c>
      <c r="N1640" s="13" t="str">
        <f>IF(Table2[[#This Row],[M4A]]="","",SUM(Table2[[#This Row],[M4A]]-Table2[[#This Row],[M4B_h]]))</f>
        <v/>
      </c>
      <c r="O1640" s="15"/>
      <c r="P1640" s="15" t="str">
        <f>IF(Table2[[#This Row],[M5A]]="","",SUM(Table2[[#This Row],[M5A]]-Table2[[#This Row],[M5B_h]]))</f>
        <v/>
      </c>
      <c r="Q1640" s="15">
        <f>SUM(Table2[[#This Row],[AWAL]],Table2[[#This Row],[M1B]])</f>
        <v>3</v>
      </c>
      <c r="R1640" s="15">
        <f>SUM(Table2[[#This Row],[M2B]],Table2[[#This Row],[M2B_h]])</f>
        <v>3</v>
      </c>
      <c r="S1640" s="15">
        <f>SUM(Table2[[#This Row],[M3B]],Table2[[#This Row],[M3B_h]])</f>
        <v>3</v>
      </c>
      <c r="T1640" s="15">
        <f>SUM(Table2[[#This Row],[M4B]],Table2[[#This Row],[M4B_h]])</f>
        <v>3</v>
      </c>
    </row>
    <row r="1641" spans="1:20">
      <c r="A1641" s="103">
        <f>IF(Table2[[#This Row],[TT]]&lt;1,"",COUNT($A$2:$A1640)+1)</f>
        <v>1320</v>
      </c>
      <c r="B1641" s="96" t="str">
        <f>LOWER(SUBSTITUTE(SUBSTITUTE(SUBSTITUTE(SUBSTITUTE(SUBSTITUTE(SUBSTITUTE(SUBSTITUTE(SUBSTITUTE(Table2[[#This Row],[NAMA BARANG]]," ",""),"""",""),"-",""),"/",""),"(",""),")",""),"&amp;",""),",",""))</f>
        <v>maptalisikab</v>
      </c>
      <c r="C1641" s="97" t="s">
        <v>4319</v>
      </c>
      <c r="D1641" s="98"/>
      <c r="E1641" s="99" t="s">
        <v>2706</v>
      </c>
      <c r="F1641" s="100">
        <f>IF(Table2[[#This Row],[M5B]]="",Table2[[#This Row],[M5B_h]],SUM(Table2[[#This Row],[M5B_h]],Table2[[#This Row],[M5B]]))</f>
        <v>2</v>
      </c>
      <c r="G1641" s="101"/>
      <c r="H1641" s="102" t="str">
        <f>IF(Table2[[#This Row],[M1A]]="","",Table2[[#This Row],[M1A]]-Table2[[#This Row],[AWAL]])</f>
        <v/>
      </c>
      <c r="I1641" s="101"/>
      <c r="J1641" s="102" t="str">
        <f>IF(Table2[[#This Row],[M2A]]="","",SUM(Table2[[#This Row],[M2A]]-Table2[[#This Row],[M2B_h]]))</f>
        <v/>
      </c>
      <c r="K1641" s="101"/>
      <c r="L1641" s="102" t="str">
        <f>IF(Table2[[#This Row],[M3A]]="","",SUM(Table2[[#This Row],[M3A]]-Table2[[#This Row],[M3B_h]]))</f>
        <v/>
      </c>
      <c r="M1641" s="101">
        <v>2</v>
      </c>
      <c r="N1641" s="102">
        <f>IF(Table2[[#This Row],[M4A]]="","",SUM(Table2[[#This Row],[M4A]]-Table2[[#This Row],[M4B_h]]))</f>
        <v>2</v>
      </c>
      <c r="O1641" s="102"/>
      <c r="P1641" s="102" t="str">
        <f>IF(Table2[[#This Row],[M5A]]="","",SUM(Table2[[#This Row],[M5A]]-Table2[[#This Row],[M5B_h]]))</f>
        <v/>
      </c>
      <c r="Q1641" s="102">
        <f>SUM(Table2[[#This Row],[AWAL]],Table2[[#This Row],[M1B]])</f>
        <v>0</v>
      </c>
      <c r="R1641" s="102">
        <f>SUM(Table2[[#This Row],[M2B]],Table2[[#This Row],[M2B_h]])</f>
        <v>0</v>
      </c>
      <c r="S1641" s="102">
        <f>SUM(Table2[[#This Row],[M3B]],Table2[[#This Row],[M3B_h]])</f>
        <v>0</v>
      </c>
      <c r="T1641" s="102">
        <f>SUM(Table2[[#This Row],[M4B]],Table2[[#This Row],[M4B_h]])</f>
        <v>2</v>
      </c>
    </row>
    <row r="1642" spans="1:20">
      <c r="A1642" s="96" t="str">
        <f>IF(Table2[[#This Row],[TT]]&lt;1,"",COUNT($A$2:$A1641)+1)</f>
        <v/>
      </c>
      <c r="B1642" s="96" t="str">
        <f>LOWER(SUBSTITUTE(SUBSTITUTE(SUBSTITUTE(SUBSTITUTE(SUBSTITUTE(SUBSTITUTE(SUBSTITUTE(SUBSTITUTE(Table2[[#This Row],[NAMA BARANG]]," ",""),"""",""),"-",""),"/",""),"(",""),")",""),"&amp;",""),",",""))</f>
        <v>maptalisikabm</v>
      </c>
      <c r="C1642" s="97" t="s">
        <v>4141</v>
      </c>
      <c r="D1642" s="98">
        <v>2</v>
      </c>
      <c r="E1642" s="99" t="s">
        <v>2706</v>
      </c>
      <c r="F1642" s="100">
        <f>IF(Table2[[#This Row],[M5B]]="",Table2[[#This Row],[M5B_h]],SUM(Table2[[#This Row],[M5B_h]],Table2[[#This Row],[M5B]]))</f>
        <v>0</v>
      </c>
      <c r="G1642" s="101"/>
      <c r="H1642" s="102" t="str">
        <f>IF(Table2[[#This Row],[M1A]]="","",Table2[[#This Row],[M1A]]-Table2[[#This Row],[AWAL]])</f>
        <v/>
      </c>
      <c r="I1642" s="101">
        <v>0</v>
      </c>
      <c r="J1642" s="102">
        <f>IF(Table2[[#This Row],[M2A]]="","",SUM(Table2[[#This Row],[M2A]]-Table2[[#This Row],[M2B_h]]))</f>
        <v>-2</v>
      </c>
      <c r="K1642" s="101"/>
      <c r="L1642" s="102" t="str">
        <f>IF(Table2[[#This Row],[M3A]]="","",SUM(Table2[[#This Row],[M3A]]-Table2[[#This Row],[M3B_h]]))</f>
        <v/>
      </c>
      <c r="M1642" s="101"/>
      <c r="N1642" s="102" t="str">
        <f>IF(Table2[[#This Row],[M4A]]="","",SUM(Table2[[#This Row],[M4A]]-Table2[[#This Row],[M4B_h]]))</f>
        <v/>
      </c>
      <c r="O1642" s="101"/>
      <c r="P1642" s="102" t="str">
        <f>IF(Table2[[#This Row],[M5A]]="","",SUM(Table2[[#This Row],[M5A]]-Table2[[#This Row],[M5B_h]]))</f>
        <v/>
      </c>
      <c r="Q1642" s="102">
        <f>SUM(Table2[[#This Row],[AWAL]],Table2[[#This Row],[M1B]])</f>
        <v>2</v>
      </c>
      <c r="R1642" s="102">
        <f>SUM(Table2[[#This Row],[M2B]],Table2[[#This Row],[M2B_h]])</f>
        <v>0</v>
      </c>
      <c r="S1642" s="102">
        <f>SUM(Table2[[#This Row],[M3B]],Table2[[#This Row],[M3B_h]])</f>
        <v>0</v>
      </c>
      <c r="T1642" s="102">
        <f>SUM(Table2[[#This Row],[M4B]],Table2[[#This Row],[M4B_h]])</f>
        <v>0</v>
      </c>
    </row>
    <row r="1643" spans="1:20">
      <c r="A1643" s="12" t="str">
        <f>IF(Table2[[#This Row],[TT]]&lt;1,"",COUNT($A$2:$A1642)+1)</f>
        <v/>
      </c>
      <c r="B1643" s="12" t="str">
        <f>LOWER(SUBSTITUTE(SUBSTITUTE(SUBSTITUTE(SUBSTITUTE(SUBSTITUTE(SUBSTITUTE(SUBSTITUTE(SUBSTITUTE(Table2[[#This Row],[NAMA BARANG]]," ",""),"""",""),"-",""),"/",""),"(",""),")",""),"&amp;",""),",",""))</f>
        <v>maptalisikabiru</v>
      </c>
      <c r="C1643" s="18" t="s">
        <v>4009</v>
      </c>
      <c r="D1643" s="19"/>
      <c r="E1643" s="19" t="s">
        <v>132</v>
      </c>
      <c r="F1643" s="80">
        <f>IF(Table2[[#This Row],[M5B]]="",Table2[[#This Row],[M5B_h]],SUM(Table2[[#This Row],[M5B_h]],Table2[[#This Row],[M5B]]))</f>
        <v>0</v>
      </c>
      <c r="H1643" s="13" t="str">
        <f>IF(Table2[[#This Row],[M1A]]="","",Table2[[#This Row],[M1A]]-Table2[[#This Row],[AWAL]])</f>
        <v/>
      </c>
      <c r="J1643" s="13" t="str">
        <f>IF(Table2[[#This Row],[M2A]]="","",SUM(Table2[[#This Row],[M2A]]-Table2[[#This Row],[M2B_h]]))</f>
        <v/>
      </c>
      <c r="L1643" s="13" t="str">
        <f>IF(Table2[[#This Row],[M3A]]="","",SUM(Table2[[#This Row],[M3A]]-Table2[[#This Row],[M3B_h]]))</f>
        <v/>
      </c>
      <c r="N1643" s="13" t="str">
        <f>IF(Table2[[#This Row],[M4A]]="","",SUM(Table2[[#This Row],[M4A]]-Table2[[#This Row],[M4B_h]]))</f>
        <v/>
      </c>
      <c r="O1643" s="15"/>
      <c r="P1643" s="15" t="str">
        <f>IF(Table2[[#This Row],[M5A]]="","",SUM(Table2[[#This Row],[M5A]]-Table2[[#This Row],[M5B_h]]))</f>
        <v/>
      </c>
      <c r="Q1643" s="15">
        <f>SUM(Table2[[#This Row],[AWAL]],Table2[[#This Row],[M1B]])</f>
        <v>0</v>
      </c>
      <c r="R1643" s="15">
        <f>SUM(Table2[[#This Row],[M2B]],Table2[[#This Row],[M2B_h]])</f>
        <v>0</v>
      </c>
      <c r="S1643" s="15">
        <f>SUM(Table2[[#This Row],[M3B]],Table2[[#This Row],[M3B_h]])</f>
        <v>0</v>
      </c>
      <c r="T1643" s="15">
        <f>SUM(Table2[[#This Row],[M4B]],Table2[[#This Row],[M4B_h]])</f>
        <v>0</v>
      </c>
    </row>
    <row r="1644" spans="1:20">
      <c r="A1644" s="12" t="str">
        <f>IF(Table2[[#This Row],[TT]]&lt;1,"",COUNT($A$2:$A1643)+1)</f>
        <v/>
      </c>
      <c r="B1644" s="12" t="str">
        <f>LOWER(SUBSTITUTE(SUBSTITUTE(SUBSTITUTE(SUBSTITUTE(SUBSTITUTE(SUBSTITUTE(SUBSTITUTE(SUBSTITUTE(Table2[[#This Row],[NAMA BARANG]]," ",""),"""",""),"-",""),"/",""),"(",""),")",""),"&amp;",""),",",""))</f>
        <v>maptalisikahijau</v>
      </c>
      <c r="C1644" s="18" t="s">
        <v>3028</v>
      </c>
      <c r="D1644" s="19"/>
      <c r="E1644" s="19" t="s">
        <v>2706</v>
      </c>
      <c r="F1644" s="80">
        <f>IF(Table2[[#This Row],[M5B]]="",Table2[[#This Row],[M5B_h]],SUM(Table2[[#This Row],[M5B_h]],Table2[[#This Row],[M5B]]))</f>
        <v>0</v>
      </c>
      <c r="H1644" s="13" t="str">
        <f>IF(Table2[[#This Row],[M1A]]="","",Table2[[#This Row],[M1A]]-Table2[[#This Row],[AWAL]])</f>
        <v/>
      </c>
      <c r="J1644" s="13" t="str">
        <f>IF(Table2[[#This Row],[M2A]]="","",SUM(Table2[[#This Row],[M2A]]-Table2[[#This Row],[M2B_h]]))</f>
        <v/>
      </c>
      <c r="L1644" s="13" t="str">
        <f>IF(Table2[[#This Row],[M3A]]="","",SUM(Table2[[#This Row],[M3A]]-Table2[[#This Row],[M3B_h]]))</f>
        <v/>
      </c>
      <c r="N1644" s="13" t="str">
        <f>IF(Table2[[#This Row],[M4A]]="","",SUM(Table2[[#This Row],[M4A]]-Table2[[#This Row],[M4B_h]]))</f>
        <v/>
      </c>
      <c r="O1644" s="15"/>
      <c r="P1644" s="15" t="str">
        <f>IF(Table2[[#This Row],[M5A]]="","",SUM(Table2[[#This Row],[M5A]]-Table2[[#This Row],[M5B_h]]))</f>
        <v/>
      </c>
      <c r="Q1644" s="15">
        <f>SUM(Table2[[#This Row],[AWAL]],Table2[[#This Row],[M1B]])</f>
        <v>0</v>
      </c>
      <c r="R1644" s="15">
        <f>SUM(Table2[[#This Row],[M2B]],Table2[[#This Row],[M2B_h]])</f>
        <v>0</v>
      </c>
      <c r="S1644" s="15">
        <f>SUM(Table2[[#This Row],[M3B]],Table2[[#This Row],[M3B_h]])</f>
        <v>0</v>
      </c>
      <c r="T1644" s="15">
        <f>SUM(Table2[[#This Row],[M4B]],Table2[[#This Row],[M4B_h]])</f>
        <v>0</v>
      </c>
    </row>
    <row r="1645" spans="1:20">
      <c r="A1645" s="96">
        <f>IF(Table2[[#This Row],[TT]]&lt;1,"",COUNT($A$2:$A1644)+1)</f>
        <v>1321</v>
      </c>
      <c r="B1645" s="96" t="str">
        <f>LOWER(SUBSTITUTE(SUBSTITUTE(SUBSTITUTE(SUBSTITUTE(SUBSTITUTE(SUBSTITUTE(SUBSTITUTE(SUBSTITUTE(Table2[[#This Row],[NAMA BARANG]]," ",""),"""",""),"-",""),"/",""),"(",""),")",""),"&amp;",""),",",""))</f>
        <v>maptalisikahj</v>
      </c>
      <c r="C1645" s="97" t="s">
        <v>4142</v>
      </c>
      <c r="D1645" s="98">
        <v>4</v>
      </c>
      <c r="E1645" s="99" t="s">
        <v>2706</v>
      </c>
      <c r="F1645" s="100">
        <f>IF(Table2[[#This Row],[M5B]]="",Table2[[#This Row],[M5B_h]],SUM(Table2[[#This Row],[M5B_h]],Table2[[#This Row],[M5B]]))</f>
        <v>2</v>
      </c>
      <c r="G1645" s="101"/>
      <c r="H1645" s="102" t="str">
        <f>IF(Table2[[#This Row],[M1A]]="","",Table2[[#This Row],[M1A]]-Table2[[#This Row],[AWAL]])</f>
        <v/>
      </c>
      <c r="I1645" s="101">
        <v>2</v>
      </c>
      <c r="J1645" s="102">
        <f>IF(Table2[[#This Row],[M2A]]="","",SUM(Table2[[#This Row],[M2A]]-Table2[[#This Row],[M2B_h]]))</f>
        <v>-2</v>
      </c>
      <c r="K1645" s="101"/>
      <c r="L1645" s="102" t="str">
        <f>IF(Table2[[#This Row],[M3A]]="","",SUM(Table2[[#This Row],[M3A]]-Table2[[#This Row],[M3B_h]]))</f>
        <v/>
      </c>
      <c r="M1645" s="101"/>
      <c r="N1645" s="102" t="str">
        <f>IF(Table2[[#This Row],[M4A]]="","",SUM(Table2[[#This Row],[M4A]]-Table2[[#This Row],[M4B_h]]))</f>
        <v/>
      </c>
      <c r="O1645" s="101"/>
      <c r="P1645" s="102" t="str">
        <f>IF(Table2[[#This Row],[M5A]]="","",SUM(Table2[[#This Row],[M5A]]-Table2[[#This Row],[M5B_h]]))</f>
        <v/>
      </c>
      <c r="Q1645" s="102">
        <f>SUM(Table2[[#This Row],[AWAL]],Table2[[#This Row],[M1B]])</f>
        <v>4</v>
      </c>
      <c r="R1645" s="102">
        <f>SUM(Table2[[#This Row],[M2B]],Table2[[#This Row],[M2B_h]])</f>
        <v>2</v>
      </c>
      <c r="S1645" s="102">
        <f>SUM(Table2[[#This Row],[M3B]],Table2[[#This Row],[M3B_h]])</f>
        <v>2</v>
      </c>
      <c r="T1645" s="102">
        <f>SUM(Table2[[#This Row],[M4B]],Table2[[#This Row],[M4B_h]])</f>
        <v>2</v>
      </c>
    </row>
    <row r="1646" spans="1:20">
      <c r="A1646" s="12">
        <f>IF(Table2[[#This Row],[TT]]&lt;1,"",COUNT($A$2:$A1645)+1)</f>
        <v>1322</v>
      </c>
      <c r="B1646" s="12" t="str">
        <f>LOWER(SUBSTITUTE(SUBSTITUTE(SUBSTITUTE(SUBSTITUTE(SUBSTITUTE(SUBSTITUTE(SUBSTITUTE(SUBSTITUTE(Table2[[#This Row],[NAMA BARANG]]," ",""),"""",""),"-",""),"/",""),"(",""),")",""),"&amp;",""),",",""))</f>
        <v>maptalisikaputih</v>
      </c>
      <c r="C1646" s="18" t="s">
        <v>3029</v>
      </c>
      <c r="D1646" s="19">
        <v>10</v>
      </c>
      <c r="E1646" s="19" t="s">
        <v>2706</v>
      </c>
      <c r="F1646" s="80">
        <f>IF(Table2[[#This Row],[M5B]]="",Table2[[#This Row],[M5B_h]],SUM(Table2[[#This Row],[M5B_h]],Table2[[#This Row],[M5B]]))</f>
        <v>8</v>
      </c>
      <c r="G1646" s="13">
        <v>9</v>
      </c>
      <c r="H1646" s="13">
        <f>IF(Table2[[#This Row],[M1A]]="","",Table2[[#This Row],[M1A]]-Table2[[#This Row],[AWAL]])</f>
        <v>-1</v>
      </c>
      <c r="I1646" s="13">
        <v>8</v>
      </c>
      <c r="J1646" s="13">
        <f>IF(Table2[[#This Row],[M2A]]="","",SUM(Table2[[#This Row],[M2A]]-Table2[[#This Row],[M2B_h]]))</f>
        <v>-1</v>
      </c>
      <c r="L1646" s="13" t="str">
        <f>IF(Table2[[#This Row],[M3A]]="","",SUM(Table2[[#This Row],[M3A]]-Table2[[#This Row],[M3B_h]]))</f>
        <v/>
      </c>
      <c r="N1646" s="13" t="str">
        <f>IF(Table2[[#This Row],[M4A]]="","",SUM(Table2[[#This Row],[M4A]]-Table2[[#This Row],[M4B_h]]))</f>
        <v/>
      </c>
      <c r="O1646" s="15"/>
      <c r="P1646" s="15" t="str">
        <f>IF(Table2[[#This Row],[M5A]]="","",SUM(Table2[[#This Row],[M5A]]-Table2[[#This Row],[M5B_h]]))</f>
        <v/>
      </c>
      <c r="Q1646" s="15">
        <f>SUM(Table2[[#This Row],[AWAL]],Table2[[#This Row],[M1B]])</f>
        <v>9</v>
      </c>
      <c r="R1646" s="15">
        <f>SUM(Table2[[#This Row],[M2B]],Table2[[#This Row],[M2B_h]])</f>
        <v>8</v>
      </c>
      <c r="S1646" s="15">
        <f>SUM(Table2[[#This Row],[M3B]],Table2[[#This Row],[M3B_h]])</f>
        <v>8</v>
      </c>
      <c r="T1646" s="15">
        <f>SUM(Table2[[#This Row],[M4B]],Table2[[#This Row],[M4B_h]])</f>
        <v>8</v>
      </c>
    </row>
    <row r="1647" spans="1:20">
      <c r="A1647" s="12">
        <f>IF(Table2[[#This Row],[TT]]&lt;1,"",COUNT($A$2:$A1646)+1)</f>
        <v>1323</v>
      </c>
      <c r="B1647" s="12" t="str">
        <f>LOWER(SUBSTITUTE(SUBSTITUTE(SUBSTITUTE(SUBSTITUTE(SUBSTITUTE(SUBSTITUTE(SUBSTITUTE(SUBSTITUTE(Table2[[#This Row],[NAMA BARANG]]," ",""),"""",""),"-",""),"/",""),"(",""),")",""),"&amp;",""),",",""))</f>
        <v>maptentengzf821lx</v>
      </c>
      <c r="C1647" s="18" t="s">
        <v>1484</v>
      </c>
      <c r="D1647" s="19">
        <v>2</v>
      </c>
      <c r="E1647" s="19" t="s">
        <v>38</v>
      </c>
      <c r="F1647" s="80">
        <f>IF(Table2[[#This Row],[M5B]]="",Table2[[#This Row],[M5B_h]],SUM(Table2[[#This Row],[M5B_h]],Table2[[#This Row],[M5B]]))</f>
        <v>2</v>
      </c>
      <c r="H1647" s="13" t="str">
        <f>IF(Table2[[#This Row],[M1A]]="","",Table2[[#This Row],[M1A]]-Table2[[#This Row],[AWAL]])</f>
        <v/>
      </c>
      <c r="J1647" s="13" t="str">
        <f>IF(Table2[[#This Row],[M2A]]="","",SUM(Table2[[#This Row],[M2A]]-Table2[[#This Row],[M2B_h]]))</f>
        <v/>
      </c>
      <c r="L1647" s="13" t="str">
        <f>IF(Table2[[#This Row],[M3A]]="","",SUM(Table2[[#This Row],[M3A]]-Table2[[#This Row],[M3B_h]]))</f>
        <v/>
      </c>
      <c r="N1647" s="13" t="str">
        <f>IF(Table2[[#This Row],[M4A]]="","",SUM(Table2[[#This Row],[M4A]]-Table2[[#This Row],[M4B_h]]))</f>
        <v/>
      </c>
      <c r="O1647" s="15"/>
      <c r="P1647" s="15" t="str">
        <f>IF(Table2[[#This Row],[M5A]]="","",SUM(Table2[[#This Row],[M5A]]-Table2[[#This Row],[M5B_h]]))</f>
        <v/>
      </c>
      <c r="Q1647" s="15">
        <f>SUM(Table2[[#This Row],[AWAL]],Table2[[#This Row],[M1B]])</f>
        <v>2</v>
      </c>
      <c r="R1647" s="15">
        <f>SUM(Table2[[#This Row],[M2B]],Table2[[#This Row],[M2B_h]])</f>
        <v>2</v>
      </c>
      <c r="S1647" s="15">
        <f>SUM(Table2[[#This Row],[M3B]],Table2[[#This Row],[M3B_h]])</f>
        <v>2</v>
      </c>
      <c r="T1647" s="15">
        <f>SUM(Table2[[#This Row],[M4B]],Table2[[#This Row],[M4B_h]])</f>
        <v>2</v>
      </c>
    </row>
    <row r="1648" spans="1:20">
      <c r="A1648" s="12">
        <f>IF(Table2[[#This Row],[TT]]&lt;1,"",COUNT($A$2:$A1647)+1)</f>
        <v>1324</v>
      </c>
      <c r="B1648" s="12" t="str">
        <f>LOWER(SUBSTITUTE(SUBSTITUTE(SUBSTITUTE(SUBSTITUTE(SUBSTITUTE(SUBSTITUTE(SUBSTITUTE(SUBSTITUTE(Table2[[#This Row],[NAMA BARANG]]," ",""),"""",""),"-",""),"/",""),"(",""),")",""),"&amp;",""),",",""))</f>
        <v>maptentengzf830</v>
      </c>
      <c r="C1648" s="18" t="s">
        <v>1485</v>
      </c>
      <c r="D1648" s="19">
        <v>3</v>
      </c>
      <c r="E1648" s="19" t="s">
        <v>11</v>
      </c>
      <c r="F1648" s="80">
        <f>IF(Table2[[#This Row],[M5B]]="",Table2[[#This Row],[M5B_h]],SUM(Table2[[#This Row],[M5B_h]],Table2[[#This Row],[M5B]]))</f>
        <v>3</v>
      </c>
      <c r="H1648" s="13" t="str">
        <f>IF(Table2[[#This Row],[M1A]]="","",Table2[[#This Row],[M1A]]-Table2[[#This Row],[AWAL]])</f>
        <v/>
      </c>
      <c r="J1648" s="13" t="str">
        <f>IF(Table2[[#This Row],[M2A]]="","",SUM(Table2[[#This Row],[M2A]]-Table2[[#This Row],[M2B_h]]))</f>
        <v/>
      </c>
      <c r="L1648" s="13" t="str">
        <f>IF(Table2[[#This Row],[M3A]]="","",SUM(Table2[[#This Row],[M3A]]-Table2[[#This Row],[M3B_h]]))</f>
        <v/>
      </c>
      <c r="N1648" s="13" t="str">
        <f>IF(Table2[[#This Row],[M4A]]="","",SUM(Table2[[#This Row],[M4A]]-Table2[[#This Row],[M4B_h]]))</f>
        <v/>
      </c>
      <c r="O1648" s="15"/>
      <c r="P1648" s="15" t="str">
        <f>IF(Table2[[#This Row],[M5A]]="","",SUM(Table2[[#This Row],[M5A]]-Table2[[#This Row],[M5B_h]]))</f>
        <v/>
      </c>
      <c r="Q1648" s="15">
        <f>SUM(Table2[[#This Row],[AWAL]],Table2[[#This Row],[M1B]])</f>
        <v>3</v>
      </c>
      <c r="R1648" s="15">
        <f>SUM(Table2[[#This Row],[M2B]],Table2[[#This Row],[M2B_h]])</f>
        <v>3</v>
      </c>
      <c r="S1648" s="15">
        <f>SUM(Table2[[#This Row],[M3B]],Table2[[#This Row],[M3B_h]])</f>
        <v>3</v>
      </c>
      <c r="T1648" s="15">
        <f>SUM(Table2[[#This Row],[M4B]],Table2[[#This Row],[M4B_h]])</f>
        <v>3</v>
      </c>
    </row>
    <row r="1649" spans="1:20">
      <c r="A1649" s="12">
        <f>IF(Table2[[#This Row],[TT]]&lt;1,"",COUNT($A$2:$A1648)+1)</f>
        <v>1325</v>
      </c>
      <c r="B1649" s="12" t="str">
        <f>LOWER(SUBSTITUTE(SUBSTITUTE(SUBSTITUTE(SUBSTITUTE(SUBSTITUTE(SUBSTITUTE(SUBSTITUTE(SUBSTITUTE(Table2[[#This Row],[NAMA BARANG]]," ",""),"""",""),"-",""),"/",""),"(",""),")",""),"&amp;",""),",",""))</f>
        <v>maptopla1928orange</v>
      </c>
      <c r="C1649" s="18" t="s">
        <v>1486</v>
      </c>
      <c r="D1649" s="19">
        <v>1</v>
      </c>
      <c r="E1649" s="19">
        <v>240</v>
      </c>
      <c r="F1649" s="80">
        <f>IF(Table2[[#This Row],[M5B]]="",Table2[[#This Row],[M5B_h]],SUM(Table2[[#This Row],[M5B_h]],Table2[[#This Row],[M5B]]))</f>
        <v>1</v>
      </c>
      <c r="H1649" s="13" t="str">
        <f>IF(Table2[[#This Row],[M1A]]="","",Table2[[#This Row],[M1A]]-Table2[[#This Row],[AWAL]])</f>
        <v/>
      </c>
      <c r="J1649" s="13" t="str">
        <f>IF(Table2[[#This Row],[M2A]]="","",SUM(Table2[[#This Row],[M2A]]-Table2[[#This Row],[M2B_h]]))</f>
        <v/>
      </c>
      <c r="L1649" s="13" t="str">
        <f>IF(Table2[[#This Row],[M3A]]="","",SUM(Table2[[#This Row],[M3A]]-Table2[[#This Row],[M3B_h]]))</f>
        <v/>
      </c>
      <c r="N1649" s="13" t="str">
        <f>IF(Table2[[#This Row],[M4A]]="","",SUM(Table2[[#This Row],[M4A]]-Table2[[#This Row],[M4B_h]]))</f>
        <v/>
      </c>
      <c r="O1649" s="15"/>
      <c r="P1649" s="15" t="str">
        <f>IF(Table2[[#This Row],[M5A]]="","",SUM(Table2[[#This Row],[M5A]]-Table2[[#This Row],[M5B_h]]))</f>
        <v/>
      </c>
      <c r="Q1649" s="15">
        <f>SUM(Table2[[#This Row],[AWAL]],Table2[[#This Row],[M1B]])</f>
        <v>1</v>
      </c>
      <c r="R1649" s="15">
        <f>SUM(Table2[[#This Row],[M2B]],Table2[[#This Row],[M2B_h]])</f>
        <v>1</v>
      </c>
      <c r="S1649" s="15">
        <f>SUM(Table2[[#This Row],[M3B]],Table2[[#This Row],[M3B_h]])</f>
        <v>1</v>
      </c>
      <c r="T1649" s="15">
        <f>SUM(Table2[[#This Row],[M4B]],Table2[[#This Row],[M4B_h]])</f>
        <v>1</v>
      </c>
    </row>
    <row r="1650" spans="1:20">
      <c r="A1650" s="46">
        <f>IF(Table2[[#This Row],[TT]]&lt;1,"",COUNT($A$2:$A1649)+1)</f>
        <v>1326</v>
      </c>
      <c r="B1650" s="46" t="str">
        <f>LOWER(SUBSTITUTE(SUBSTITUTE(SUBSTITUTE(SUBSTITUTE(SUBSTITUTE(SUBSTITUTE(SUBSTITUTE(SUBSTITUTE(Table2[[#This Row],[NAMA BARANG]]," ",""),"""",""),"-",""),"/",""),"(",""),")",""),"&amp;",""),",",""))</f>
        <v>maptopla20lb</v>
      </c>
      <c r="C1650" s="47" t="s">
        <v>3076</v>
      </c>
      <c r="D1650" s="48">
        <v>2</v>
      </c>
      <c r="E1650" s="63" t="s">
        <v>2621</v>
      </c>
      <c r="F1650" s="82">
        <f>IF(Table2[[#This Row],[M5B]]="",Table2[[#This Row],[M5B_h]],SUM(Table2[[#This Row],[M5B_h]],Table2[[#This Row],[M5B]]))</f>
        <v>1</v>
      </c>
      <c r="G1650" s="49"/>
      <c r="H1650" s="64" t="str">
        <f>IF(Table2[[#This Row],[M1A]]="","",Table2[[#This Row],[M1A]]-Table2[[#This Row],[AWAL]])</f>
        <v/>
      </c>
      <c r="I1650" s="49"/>
      <c r="J1650" s="64" t="str">
        <f>IF(Table2[[#This Row],[M2A]]="","",SUM(Table2[[#This Row],[M2A]]-Table2[[#This Row],[M2B_h]]))</f>
        <v/>
      </c>
      <c r="K1650" s="49">
        <v>1</v>
      </c>
      <c r="L1650" s="64">
        <f>IF(Table2[[#This Row],[M3A]]="","",SUM(Table2[[#This Row],[M3A]]-Table2[[#This Row],[M3B_h]]))</f>
        <v>-1</v>
      </c>
      <c r="M1650" s="49"/>
      <c r="N1650" s="64" t="str">
        <f>IF(Table2[[#This Row],[M4A]]="","",SUM(Table2[[#This Row],[M4A]]-Table2[[#This Row],[M4B_h]]))</f>
        <v/>
      </c>
      <c r="O1650" s="15"/>
      <c r="P1650" s="15" t="str">
        <f>IF(Table2[[#This Row],[M5A]]="","",SUM(Table2[[#This Row],[M5A]]-Table2[[#This Row],[M5B_h]]))</f>
        <v/>
      </c>
      <c r="Q1650" s="15">
        <f>SUM(Table2[[#This Row],[AWAL]],Table2[[#This Row],[M1B]])</f>
        <v>2</v>
      </c>
      <c r="R1650" s="15">
        <f>SUM(Table2[[#This Row],[M2B]],Table2[[#This Row],[M2B_h]])</f>
        <v>2</v>
      </c>
      <c r="S1650" s="15">
        <f>SUM(Table2[[#This Row],[M3B]],Table2[[#This Row],[M3B_h]])</f>
        <v>1</v>
      </c>
      <c r="T1650" s="15">
        <f>SUM(Table2[[#This Row],[M4B]],Table2[[#This Row],[M4B_h]])</f>
        <v>1</v>
      </c>
    </row>
    <row r="1651" spans="1:20">
      <c r="A1651" s="12">
        <f>IF(Table2[[#This Row],[TT]]&lt;1,"",COUNT($A$2:$A1650)+1)</f>
        <v>1327</v>
      </c>
      <c r="B1651" s="12" t="str">
        <f>LOWER(SUBSTITUTE(SUBSTITUTE(SUBSTITUTE(SUBSTITUTE(SUBSTITUTE(SUBSTITUTE(SUBSTITUTE(SUBSTITUTE(Table2[[#This Row],[NAMA BARANG]]," ",""),"""",""),"-",""),"/",""),"(",""),")",""),"&amp;",""),",",""))</f>
        <v>maptopla3080ht1b3</v>
      </c>
      <c r="C1651" s="18" t="s">
        <v>4241</v>
      </c>
      <c r="D1651" s="19">
        <v>6</v>
      </c>
      <c r="E1651" s="19" t="s">
        <v>2692</v>
      </c>
      <c r="F1651" s="80">
        <f>IF(Table2[[#This Row],[M5B]]="",Table2[[#This Row],[M5B_h]],SUM(Table2[[#This Row],[M5B_h]],Table2[[#This Row],[M5B]]))</f>
        <v>4</v>
      </c>
      <c r="H1651" s="13" t="str">
        <f>IF(Table2[[#This Row],[M1A]]="","",Table2[[#This Row],[M1A]]-Table2[[#This Row],[AWAL]])</f>
        <v/>
      </c>
      <c r="J1651" s="13" t="str">
        <f>IF(Table2[[#This Row],[M2A]]="","",SUM(Table2[[#This Row],[M2A]]-Table2[[#This Row],[M2B_h]]))</f>
        <v/>
      </c>
      <c r="K1651" s="13">
        <v>4</v>
      </c>
      <c r="L1651" s="13">
        <f>IF(Table2[[#This Row],[M3A]]="","",SUM(Table2[[#This Row],[M3A]]-Table2[[#This Row],[M3B_h]]))</f>
        <v>-2</v>
      </c>
      <c r="N1651" s="13" t="str">
        <f>IF(Table2[[#This Row],[M4A]]="","",SUM(Table2[[#This Row],[M4A]]-Table2[[#This Row],[M4B_h]]))</f>
        <v/>
      </c>
      <c r="O1651" s="15"/>
      <c r="P1651" s="15" t="str">
        <f>IF(Table2[[#This Row],[M5A]]="","",SUM(Table2[[#This Row],[M5A]]-Table2[[#This Row],[M5B_h]]))</f>
        <v/>
      </c>
      <c r="Q1651" s="15">
        <f>SUM(Table2[[#This Row],[AWAL]],Table2[[#This Row],[M1B]])</f>
        <v>6</v>
      </c>
      <c r="R1651" s="15">
        <f>SUM(Table2[[#This Row],[M2B]],Table2[[#This Row],[M2B_h]])</f>
        <v>6</v>
      </c>
      <c r="S1651" s="15">
        <f>SUM(Table2[[#This Row],[M3B]],Table2[[#This Row],[M3B_h]])</f>
        <v>4</v>
      </c>
      <c r="T1651" s="15">
        <f>SUM(Table2[[#This Row],[M4B]],Table2[[#This Row],[M4B_h]])</f>
        <v>4</v>
      </c>
    </row>
    <row r="1652" spans="1:20">
      <c r="A1652" s="12">
        <f>IF(Table2[[#This Row],[TT]]&lt;1,"",COUNT($A$2:$A1651)+1)</f>
        <v>1328</v>
      </c>
      <c r="B1652" s="12" t="str">
        <f>LOWER(SUBSTITUTE(SUBSTITUTE(SUBSTITUTE(SUBSTITUTE(SUBSTITUTE(SUBSTITUTE(SUBSTITUTE(SUBSTITUTE(Table2[[#This Row],[NAMA BARANG]]," ",""),"""",""),"-",""),"/",""),"(",""),")",""),"&amp;",""),",",""))</f>
        <v>maptopla3080orange2m1</v>
      </c>
      <c r="C1652" s="18" t="s">
        <v>4242</v>
      </c>
      <c r="D1652" s="19">
        <v>5</v>
      </c>
      <c r="E1652" s="19" t="s">
        <v>174</v>
      </c>
      <c r="F1652" s="80">
        <f>IF(Table2[[#This Row],[M5B]]="",Table2[[#This Row],[M5B_h]],SUM(Table2[[#This Row],[M5B_h]],Table2[[#This Row],[M5B]]))</f>
        <v>3</v>
      </c>
      <c r="H1652" s="13" t="str">
        <f>IF(Table2[[#This Row],[M1A]]="","",Table2[[#This Row],[M1A]]-Table2[[#This Row],[AWAL]])</f>
        <v/>
      </c>
      <c r="J1652" s="13" t="str">
        <f>IF(Table2[[#This Row],[M2A]]="","",SUM(Table2[[#This Row],[M2A]]-Table2[[#This Row],[M2B_h]]))</f>
        <v/>
      </c>
      <c r="K1652" s="13">
        <v>3</v>
      </c>
      <c r="L1652" s="13">
        <f>IF(Table2[[#This Row],[M3A]]="","",SUM(Table2[[#This Row],[M3A]]-Table2[[#This Row],[M3B_h]]))</f>
        <v>-2</v>
      </c>
      <c r="N1652" s="13" t="str">
        <f>IF(Table2[[#This Row],[M4A]]="","",SUM(Table2[[#This Row],[M4A]]-Table2[[#This Row],[M4B_h]]))</f>
        <v/>
      </c>
      <c r="O1652" s="15"/>
      <c r="P1652" s="15" t="str">
        <f>IF(Table2[[#This Row],[M5A]]="","",SUM(Table2[[#This Row],[M5A]]-Table2[[#This Row],[M5B_h]]))</f>
        <v/>
      </c>
      <c r="Q1652" s="15">
        <f>SUM(Table2[[#This Row],[AWAL]],Table2[[#This Row],[M1B]])</f>
        <v>5</v>
      </c>
      <c r="R1652" s="15">
        <f>SUM(Table2[[#This Row],[M2B]],Table2[[#This Row],[M2B_h]])</f>
        <v>5</v>
      </c>
      <c r="S1652" s="15">
        <f>SUM(Table2[[#This Row],[M3B]],Table2[[#This Row],[M3B_h]])</f>
        <v>3</v>
      </c>
      <c r="T1652" s="15">
        <f>SUM(Table2[[#This Row],[M4B]],Table2[[#This Row],[M4B_h]])</f>
        <v>3</v>
      </c>
    </row>
    <row r="1653" spans="1:20">
      <c r="A1653" s="12">
        <f>IF(Table2[[#This Row],[TT]]&lt;1,"",COUNT($A$2:$A1652)+1)</f>
        <v>1329</v>
      </c>
      <c r="B1653" s="12" t="str">
        <f>LOWER(SUBSTITUTE(SUBSTITUTE(SUBSTITUTE(SUBSTITUTE(SUBSTITUTE(SUBSTITUTE(SUBSTITUTE(SUBSTITUTE(Table2[[#This Row],[NAMA BARANG]]," ",""),"""",""),"-",""),"/",""),"(",""),")",""),"&amp;",""),",",""))</f>
        <v>maptopla3080ungu</v>
      </c>
      <c r="C1653" s="18" t="s">
        <v>2939</v>
      </c>
      <c r="D1653" s="19">
        <v>2</v>
      </c>
      <c r="E1653" s="19" t="s">
        <v>2692</v>
      </c>
      <c r="F1653" s="80">
        <f>IF(Table2[[#This Row],[M5B]]="",Table2[[#This Row],[M5B_h]],SUM(Table2[[#This Row],[M5B_h]],Table2[[#This Row],[M5B]]))</f>
        <v>1</v>
      </c>
      <c r="H1653" s="13" t="str">
        <f>IF(Table2[[#This Row],[M1A]]="","",Table2[[#This Row],[M1A]]-Table2[[#This Row],[AWAL]])</f>
        <v/>
      </c>
      <c r="J1653" s="13" t="str">
        <f>IF(Table2[[#This Row],[M2A]]="","",SUM(Table2[[#This Row],[M2A]]-Table2[[#This Row],[M2B_h]]))</f>
        <v/>
      </c>
      <c r="K1653" s="13">
        <v>1</v>
      </c>
      <c r="L1653" s="13">
        <f>IF(Table2[[#This Row],[M3A]]="","",SUM(Table2[[#This Row],[M3A]]-Table2[[#This Row],[M3B_h]]))</f>
        <v>-1</v>
      </c>
      <c r="N1653" s="13" t="str">
        <f>IF(Table2[[#This Row],[M4A]]="","",SUM(Table2[[#This Row],[M4A]]-Table2[[#This Row],[M4B_h]]))</f>
        <v/>
      </c>
      <c r="O1653" s="15"/>
      <c r="P1653" s="15" t="str">
        <f>IF(Table2[[#This Row],[M5A]]="","",SUM(Table2[[#This Row],[M5A]]-Table2[[#This Row],[M5B_h]]))</f>
        <v/>
      </c>
      <c r="Q1653" s="15">
        <f>SUM(Table2[[#This Row],[AWAL]],Table2[[#This Row],[M1B]])</f>
        <v>2</v>
      </c>
      <c r="R1653" s="15">
        <f>SUM(Table2[[#This Row],[M2B]],Table2[[#This Row],[M2B_h]])</f>
        <v>2</v>
      </c>
      <c r="S1653" s="15">
        <f>SUM(Table2[[#This Row],[M3B]],Table2[[#This Row],[M3B_h]])</f>
        <v>1</v>
      </c>
      <c r="T1653" s="15">
        <f>SUM(Table2[[#This Row],[M4B]],Table2[[#This Row],[M4B_h]])</f>
        <v>1</v>
      </c>
    </row>
    <row r="1654" spans="1:20">
      <c r="A1654" s="12">
        <f>IF(Table2[[#This Row],[TT]]&lt;1,"",COUNT($A$2:$A1653)+1)</f>
        <v>1330</v>
      </c>
      <c r="B1654" s="12" t="str">
        <f>LOWER(SUBSTITUTE(SUBSTITUTE(SUBSTITUTE(SUBSTITUTE(SUBSTITUTE(SUBSTITUTE(SUBSTITUTE(SUBSTITUTE(Table2[[#This Row],[NAMA BARANG]]," ",""),"""",""),"-",""),"/",""),"(",""),")",""),"&amp;",""),",",""))</f>
        <v>maptopla3090b</v>
      </c>
      <c r="C1654" s="18" t="s">
        <v>2660</v>
      </c>
      <c r="D1654" s="19">
        <v>7</v>
      </c>
      <c r="E1654" s="19" t="s">
        <v>2692</v>
      </c>
      <c r="F1654" s="80">
        <f>IF(Table2[[#This Row],[M5B]]="",Table2[[#This Row],[M5B_h]],SUM(Table2[[#This Row],[M5B_h]],Table2[[#This Row],[M5B]]))</f>
        <v>7</v>
      </c>
      <c r="H1654" s="13" t="str">
        <f>IF(Table2[[#This Row],[M1A]]="","",Table2[[#This Row],[M1A]]-Table2[[#This Row],[AWAL]])</f>
        <v/>
      </c>
      <c r="J1654" s="13" t="str">
        <f>IF(Table2[[#This Row],[M2A]]="","",SUM(Table2[[#This Row],[M2A]]-Table2[[#This Row],[M2B_h]]))</f>
        <v/>
      </c>
      <c r="L1654" s="13" t="str">
        <f>IF(Table2[[#This Row],[M3A]]="","",SUM(Table2[[#This Row],[M3A]]-Table2[[#This Row],[M3B_h]]))</f>
        <v/>
      </c>
      <c r="N1654" s="13" t="str">
        <f>IF(Table2[[#This Row],[M4A]]="","",SUM(Table2[[#This Row],[M4A]]-Table2[[#This Row],[M4B_h]]))</f>
        <v/>
      </c>
      <c r="O1654" s="15"/>
      <c r="P1654" s="15" t="str">
        <f>IF(Table2[[#This Row],[M5A]]="","",SUM(Table2[[#This Row],[M5A]]-Table2[[#This Row],[M5B_h]]))</f>
        <v/>
      </c>
      <c r="Q1654" s="15">
        <f>SUM(Table2[[#This Row],[AWAL]],Table2[[#This Row],[M1B]])</f>
        <v>7</v>
      </c>
      <c r="R1654" s="15">
        <f>SUM(Table2[[#This Row],[M2B]],Table2[[#This Row],[M2B_h]])</f>
        <v>7</v>
      </c>
      <c r="S1654" s="15">
        <f>SUM(Table2[[#This Row],[M3B]],Table2[[#This Row],[M3B_h]])</f>
        <v>7</v>
      </c>
      <c r="T1654" s="15">
        <f>SUM(Table2[[#This Row],[M4B]],Table2[[#This Row],[M4B_h]])</f>
        <v>7</v>
      </c>
    </row>
    <row r="1655" spans="1:20">
      <c r="A1655" s="12">
        <f>IF(Table2[[#This Row],[TT]]&lt;1,"",COUNT($A$2:$A1654)+1)</f>
        <v>1331</v>
      </c>
      <c r="B1655" s="12" t="str">
        <f>LOWER(SUBSTITUTE(SUBSTITUTE(SUBSTITUTE(SUBSTITUTE(SUBSTITUTE(SUBSTITUTE(SUBSTITUTE(SUBSTITUTE(Table2[[#This Row],[NAMA BARANG]]," ",""),"""",""),"-",""),"/",""),"(",""),")",""),"&amp;",""),",",""))</f>
        <v>maptopla3090hitam</v>
      </c>
      <c r="C1655" s="18" t="s">
        <v>2661</v>
      </c>
      <c r="D1655" s="19">
        <v>3</v>
      </c>
      <c r="E1655" s="19" t="s">
        <v>2692</v>
      </c>
      <c r="F1655" s="80">
        <f>IF(Table2[[#This Row],[M5B]]="",Table2[[#This Row],[M5B_h]],SUM(Table2[[#This Row],[M5B_h]],Table2[[#This Row],[M5B]]))</f>
        <v>3</v>
      </c>
      <c r="H1655" s="13" t="str">
        <f>IF(Table2[[#This Row],[M1A]]="","",Table2[[#This Row],[M1A]]-Table2[[#This Row],[AWAL]])</f>
        <v/>
      </c>
      <c r="J1655" s="13" t="str">
        <f>IF(Table2[[#This Row],[M2A]]="","",SUM(Table2[[#This Row],[M2A]]-Table2[[#This Row],[M2B_h]]))</f>
        <v/>
      </c>
      <c r="L1655" s="13" t="str">
        <f>IF(Table2[[#This Row],[M3A]]="","",SUM(Table2[[#This Row],[M3A]]-Table2[[#This Row],[M3B_h]]))</f>
        <v/>
      </c>
      <c r="N1655" s="13" t="str">
        <f>IF(Table2[[#This Row],[M4A]]="","",SUM(Table2[[#This Row],[M4A]]-Table2[[#This Row],[M4B_h]]))</f>
        <v/>
      </c>
      <c r="O1655" s="15"/>
      <c r="P1655" s="15" t="str">
        <f>IF(Table2[[#This Row],[M5A]]="","",SUM(Table2[[#This Row],[M5A]]-Table2[[#This Row],[M5B_h]]))</f>
        <v/>
      </c>
      <c r="Q1655" s="15">
        <f>SUM(Table2[[#This Row],[AWAL]],Table2[[#This Row],[M1B]])</f>
        <v>3</v>
      </c>
      <c r="R1655" s="15">
        <f>SUM(Table2[[#This Row],[M2B]],Table2[[#This Row],[M2B_h]])</f>
        <v>3</v>
      </c>
      <c r="S1655" s="15">
        <f>SUM(Table2[[#This Row],[M3B]],Table2[[#This Row],[M3B_h]])</f>
        <v>3</v>
      </c>
      <c r="T1655" s="15">
        <f>SUM(Table2[[#This Row],[M4B]],Table2[[#This Row],[M4B_h]])</f>
        <v>3</v>
      </c>
    </row>
    <row r="1656" spans="1:20">
      <c r="A1656" s="12">
        <f>IF(Table2[[#This Row],[TT]]&lt;1,"",COUNT($A$2:$A1655)+1)</f>
        <v>1332</v>
      </c>
      <c r="B1656" s="12" t="str">
        <f>LOWER(SUBSTITUTE(SUBSTITUTE(SUBSTITUTE(SUBSTITUTE(SUBSTITUTE(SUBSTITUTE(SUBSTITUTE(SUBSTITUTE(Table2[[#This Row],[NAMA BARANG]]," ",""),"""",""),"-",""),"/",""),"(",""),")",""),"&amp;",""),",",""))</f>
        <v>maptopla3090m5k8</v>
      </c>
      <c r="C1656" s="18" t="s">
        <v>2662</v>
      </c>
      <c r="D1656" s="19">
        <v>13</v>
      </c>
      <c r="E1656" s="19" t="s">
        <v>2692</v>
      </c>
      <c r="F1656" s="80">
        <f>IF(Table2[[#This Row],[M5B]]="",Table2[[#This Row],[M5B_h]],SUM(Table2[[#This Row],[M5B_h]],Table2[[#This Row],[M5B]]))</f>
        <v>13</v>
      </c>
      <c r="H1656" s="13" t="str">
        <f>IF(Table2[[#This Row],[M1A]]="","",Table2[[#This Row],[M1A]]-Table2[[#This Row],[AWAL]])</f>
        <v/>
      </c>
      <c r="J1656" s="13" t="str">
        <f>IF(Table2[[#This Row],[M2A]]="","",SUM(Table2[[#This Row],[M2A]]-Table2[[#This Row],[M2B_h]]))</f>
        <v/>
      </c>
      <c r="L1656" s="13" t="str">
        <f>IF(Table2[[#This Row],[M3A]]="","",SUM(Table2[[#This Row],[M3A]]-Table2[[#This Row],[M3B_h]]))</f>
        <v/>
      </c>
      <c r="N1656" s="13" t="str">
        <f>IF(Table2[[#This Row],[M4A]]="","",SUM(Table2[[#This Row],[M4A]]-Table2[[#This Row],[M4B_h]]))</f>
        <v/>
      </c>
      <c r="O1656" s="15"/>
      <c r="P1656" s="15" t="str">
        <f>IF(Table2[[#This Row],[M5A]]="","",SUM(Table2[[#This Row],[M5A]]-Table2[[#This Row],[M5B_h]]))</f>
        <v/>
      </c>
      <c r="Q1656" s="15">
        <f>SUM(Table2[[#This Row],[AWAL]],Table2[[#This Row],[M1B]])</f>
        <v>13</v>
      </c>
      <c r="R1656" s="15">
        <f>SUM(Table2[[#This Row],[M2B]],Table2[[#This Row],[M2B_h]])</f>
        <v>13</v>
      </c>
      <c r="S1656" s="15">
        <f>SUM(Table2[[#This Row],[M3B]],Table2[[#This Row],[M3B_h]])</f>
        <v>13</v>
      </c>
      <c r="T1656" s="15">
        <f>SUM(Table2[[#This Row],[M4B]],Table2[[#This Row],[M4B_h]])</f>
        <v>13</v>
      </c>
    </row>
    <row r="1657" spans="1:20">
      <c r="A1657" s="12">
        <f>IF(Table2[[#This Row],[TT]]&lt;1,"",COUNT($A$2:$A1656)+1)</f>
        <v>1333</v>
      </c>
      <c r="B1657" s="12" t="str">
        <f>LOWER(SUBSTITUTE(SUBSTITUTE(SUBSTITUTE(SUBSTITUTE(SUBSTITUTE(SUBSTITUTE(SUBSTITUTE(SUBSTITUTE(Table2[[#This Row],[NAMA BARANG]]," ",""),"""",""),"-",""),"/",""),"(",""),")",""),"&amp;",""),",",""))</f>
        <v>maptopla3090ungu</v>
      </c>
      <c r="C1657" s="18" t="s">
        <v>2663</v>
      </c>
      <c r="D1657" s="19">
        <v>2</v>
      </c>
      <c r="E1657" s="19" t="s">
        <v>2692</v>
      </c>
      <c r="F1657" s="80">
        <f>IF(Table2[[#This Row],[M5B]]="",Table2[[#This Row],[M5B_h]],SUM(Table2[[#This Row],[M5B_h]],Table2[[#This Row],[M5B]]))</f>
        <v>2</v>
      </c>
      <c r="H1657" s="13" t="str">
        <f>IF(Table2[[#This Row],[M1A]]="","",Table2[[#This Row],[M1A]]-Table2[[#This Row],[AWAL]])</f>
        <v/>
      </c>
      <c r="J1657" s="13" t="str">
        <f>IF(Table2[[#This Row],[M2A]]="","",SUM(Table2[[#This Row],[M2A]]-Table2[[#This Row],[M2B_h]]))</f>
        <v/>
      </c>
      <c r="L1657" s="13" t="str">
        <f>IF(Table2[[#This Row],[M3A]]="","",SUM(Table2[[#This Row],[M3A]]-Table2[[#This Row],[M3B_h]]))</f>
        <v/>
      </c>
      <c r="N1657" s="13" t="str">
        <f>IF(Table2[[#This Row],[M4A]]="","",SUM(Table2[[#This Row],[M4A]]-Table2[[#This Row],[M4B_h]]))</f>
        <v/>
      </c>
      <c r="O1657" s="15"/>
      <c r="P1657" s="15" t="str">
        <f>IF(Table2[[#This Row],[M5A]]="","",SUM(Table2[[#This Row],[M5A]]-Table2[[#This Row],[M5B_h]]))</f>
        <v/>
      </c>
      <c r="Q1657" s="15">
        <f>SUM(Table2[[#This Row],[AWAL]],Table2[[#This Row],[M1B]])</f>
        <v>2</v>
      </c>
      <c r="R1657" s="15">
        <f>SUM(Table2[[#This Row],[M2B]],Table2[[#This Row],[M2B_h]])</f>
        <v>2</v>
      </c>
      <c r="S1657" s="15">
        <f>SUM(Table2[[#This Row],[M3B]],Table2[[#This Row],[M3B_h]])</f>
        <v>2</v>
      </c>
      <c r="T1657" s="15">
        <f>SUM(Table2[[#This Row],[M4B]],Table2[[#This Row],[M4B_h]])</f>
        <v>2</v>
      </c>
    </row>
    <row r="1658" spans="1:20">
      <c r="A1658" s="12" t="str">
        <f>IF(Table2[[#This Row],[TT]]&lt;1,"",COUNT($A$2:$A1657)+1)</f>
        <v/>
      </c>
      <c r="B1658" s="12" t="str">
        <f>LOWER(SUBSTITUTE(SUBSTITUTE(SUBSTITUTE(SUBSTITUTE(SUBSTITUTE(SUBSTITUTE(SUBSTITUTE(SUBSTITUTE(Table2[[#This Row],[NAMA BARANG]]," ",""),"""",""),"-",""),"/",""),"(",""),")",""),"&amp;",""),",",""))</f>
        <v>maptopla40lb</v>
      </c>
      <c r="C1658" s="18" t="s">
        <v>1487</v>
      </c>
      <c r="D1658" s="19"/>
      <c r="E1658" s="19" t="s">
        <v>28</v>
      </c>
      <c r="F1658" s="80">
        <f>IF(Table2[[#This Row],[M5B]]="",Table2[[#This Row],[M5B_h]],SUM(Table2[[#This Row],[M5B_h]],Table2[[#This Row],[M5B]]))</f>
        <v>0</v>
      </c>
      <c r="H1658" s="13" t="str">
        <f>IF(Table2[[#This Row],[M1A]]="","",Table2[[#This Row],[M1A]]-Table2[[#This Row],[AWAL]])</f>
        <v/>
      </c>
      <c r="J1658" s="13" t="str">
        <f>IF(Table2[[#This Row],[M2A]]="","",SUM(Table2[[#This Row],[M2A]]-Table2[[#This Row],[M2B_h]]))</f>
        <v/>
      </c>
      <c r="L1658" s="13" t="str">
        <f>IF(Table2[[#This Row],[M3A]]="","",SUM(Table2[[#This Row],[M3A]]-Table2[[#This Row],[M3B_h]]))</f>
        <v/>
      </c>
      <c r="N1658" s="13" t="str">
        <f>IF(Table2[[#This Row],[M4A]]="","",SUM(Table2[[#This Row],[M4A]]-Table2[[#This Row],[M4B_h]]))</f>
        <v/>
      </c>
      <c r="O1658" s="15"/>
      <c r="P1658" s="15" t="str">
        <f>IF(Table2[[#This Row],[M5A]]="","",SUM(Table2[[#This Row],[M5A]]-Table2[[#This Row],[M5B_h]]))</f>
        <v/>
      </c>
      <c r="Q1658" s="15">
        <f>SUM(Table2[[#This Row],[AWAL]],Table2[[#This Row],[M1B]])</f>
        <v>0</v>
      </c>
      <c r="R1658" s="15">
        <f>SUM(Table2[[#This Row],[M2B]],Table2[[#This Row],[M2B_h]])</f>
        <v>0</v>
      </c>
      <c r="S1658" s="15">
        <f>SUM(Table2[[#This Row],[M3B]],Table2[[#This Row],[M3B_h]])</f>
        <v>0</v>
      </c>
      <c r="T1658" s="15">
        <f>SUM(Table2[[#This Row],[M4B]],Table2[[#This Row],[M4B_h]])</f>
        <v>0</v>
      </c>
    </row>
    <row r="1659" spans="1:20">
      <c r="A1659" s="12">
        <f>IF(Table2[[#This Row],[TT]]&lt;1,"",COUNT($A$2:$A1658)+1)</f>
        <v>1334</v>
      </c>
      <c r="B1659" s="12" t="str">
        <f>LOWER(SUBSTITUTE(SUBSTITUTE(SUBSTITUTE(SUBSTITUTE(SUBSTITUTE(SUBSTITUTE(SUBSTITUTE(SUBSTITUTE(Table2[[#This Row],[NAMA BARANG]]," ",""),"""",""),"-",""),"/",""),"(",""),")",""),"&amp;",""),",",""))</f>
        <v>maptopla60lb</v>
      </c>
      <c r="C1659" s="18" t="s">
        <v>1488</v>
      </c>
      <c r="D1659" s="19">
        <v>2</v>
      </c>
      <c r="E1659" s="19" t="s">
        <v>28</v>
      </c>
      <c r="F1659" s="80">
        <f>IF(Table2[[#This Row],[M5B]]="",Table2[[#This Row],[M5B_h]],SUM(Table2[[#This Row],[M5B_h]],Table2[[#This Row],[M5B]]))</f>
        <v>1</v>
      </c>
      <c r="H1659" s="13" t="str">
        <f>IF(Table2[[#This Row],[M1A]]="","",Table2[[#This Row],[M1A]]-Table2[[#This Row],[AWAL]])</f>
        <v/>
      </c>
      <c r="I1659" s="13">
        <v>1</v>
      </c>
      <c r="J1659" s="13">
        <f>IF(Table2[[#This Row],[M2A]]="","",SUM(Table2[[#This Row],[M2A]]-Table2[[#This Row],[M2B_h]]))</f>
        <v>-1</v>
      </c>
      <c r="L1659" s="13" t="str">
        <f>IF(Table2[[#This Row],[M3A]]="","",SUM(Table2[[#This Row],[M3A]]-Table2[[#This Row],[M3B_h]]))</f>
        <v/>
      </c>
      <c r="N1659" s="13" t="str">
        <f>IF(Table2[[#This Row],[M4A]]="","",SUM(Table2[[#This Row],[M4A]]-Table2[[#This Row],[M4B_h]]))</f>
        <v/>
      </c>
      <c r="O1659" s="15"/>
      <c r="P1659" s="15" t="str">
        <f>IF(Table2[[#This Row],[M5A]]="","",SUM(Table2[[#This Row],[M5A]]-Table2[[#This Row],[M5B_h]]))</f>
        <v/>
      </c>
      <c r="Q1659" s="15">
        <f>SUM(Table2[[#This Row],[AWAL]],Table2[[#This Row],[M1B]])</f>
        <v>2</v>
      </c>
      <c r="R1659" s="15">
        <f>SUM(Table2[[#This Row],[M2B]],Table2[[#This Row],[M2B_h]])</f>
        <v>1</v>
      </c>
      <c r="S1659" s="15">
        <f>SUM(Table2[[#This Row],[M3B]],Table2[[#This Row],[M3B_h]])</f>
        <v>1</v>
      </c>
      <c r="T1659" s="15">
        <f>SUM(Table2[[#This Row],[M4B]],Table2[[#This Row],[M4B_h]])</f>
        <v>1</v>
      </c>
    </row>
    <row r="1660" spans="1:20">
      <c r="A1660" s="12">
        <f>IF(Table2[[#This Row],[TT]]&lt;1,"",COUNT($A$2:$A1659)+1)</f>
        <v>1335</v>
      </c>
      <c r="B1660" s="12" t="str">
        <f>LOWER(SUBSTITUTE(SUBSTITUTE(SUBSTITUTE(SUBSTITUTE(SUBSTITUTE(SUBSTITUTE(SUBSTITUTE(SUBSTITUTE(Table2[[#This Row],[NAMA BARANG]]," ",""),"""",""),"-",""),"/",""),"(",""),")",""),"&amp;",""),",",""))</f>
        <v>maptransparanac1605b10k8m2</v>
      </c>
      <c r="C1660" s="18" t="s">
        <v>1489</v>
      </c>
      <c r="D1660" s="19">
        <v>20</v>
      </c>
      <c r="E1660" s="19">
        <v>240</v>
      </c>
      <c r="F1660" s="80">
        <f>IF(Table2[[#This Row],[M5B]]="",Table2[[#This Row],[M5B_h]],SUM(Table2[[#This Row],[M5B_h]],Table2[[#This Row],[M5B]]))</f>
        <v>20</v>
      </c>
      <c r="H1660" s="13" t="str">
        <f>IF(Table2[[#This Row],[M1A]]="","",Table2[[#This Row],[M1A]]-Table2[[#This Row],[AWAL]])</f>
        <v/>
      </c>
      <c r="J1660" s="13" t="str">
        <f>IF(Table2[[#This Row],[M2A]]="","",SUM(Table2[[#This Row],[M2A]]-Table2[[#This Row],[M2B_h]]))</f>
        <v/>
      </c>
      <c r="L1660" s="13" t="str">
        <f>IF(Table2[[#This Row],[M3A]]="","",SUM(Table2[[#This Row],[M3A]]-Table2[[#This Row],[M3B_h]]))</f>
        <v/>
      </c>
      <c r="N1660" s="13" t="str">
        <f>IF(Table2[[#This Row],[M4A]]="","",SUM(Table2[[#This Row],[M4A]]-Table2[[#This Row],[M4B_h]]))</f>
        <v/>
      </c>
      <c r="O1660" s="15"/>
      <c r="P1660" s="15" t="str">
        <f>IF(Table2[[#This Row],[M5A]]="","",SUM(Table2[[#This Row],[M5A]]-Table2[[#This Row],[M5B_h]]))</f>
        <v/>
      </c>
      <c r="Q1660" s="15">
        <f>SUM(Table2[[#This Row],[AWAL]],Table2[[#This Row],[M1B]])</f>
        <v>20</v>
      </c>
      <c r="R1660" s="15">
        <f>SUM(Table2[[#This Row],[M2B]],Table2[[#This Row],[M2B_h]])</f>
        <v>20</v>
      </c>
      <c r="S1660" s="15">
        <f>SUM(Table2[[#This Row],[M3B]],Table2[[#This Row],[M3B_h]])</f>
        <v>20</v>
      </c>
      <c r="T1660" s="15">
        <f>SUM(Table2[[#This Row],[M4B]],Table2[[#This Row],[M4B_h]])</f>
        <v>20</v>
      </c>
    </row>
    <row r="1661" spans="1:20">
      <c r="A1661" s="12">
        <f>IF(Table2[[#This Row],[TT]]&lt;1,"",COUNT($A$2:$A1660)+1)</f>
        <v>1336</v>
      </c>
      <c r="B1661" s="12" t="str">
        <f>LOWER(SUBSTITUTE(SUBSTITUTE(SUBSTITUTE(SUBSTITUTE(SUBSTITUTE(SUBSTITUTE(SUBSTITUTE(SUBSTITUTE(Table2[[#This Row],[NAMA BARANG]]," ",""),"""",""),"-",""),"/",""),"(",""),")",""),"&amp;",""),",",""))</f>
        <v>maptransparantb4</v>
      </c>
      <c r="C1661" s="18" t="s">
        <v>1490</v>
      </c>
      <c r="D1661" s="19">
        <v>2</v>
      </c>
      <c r="E1661" s="19" t="s">
        <v>142</v>
      </c>
      <c r="F1661" s="80">
        <f>IF(Table2[[#This Row],[M5B]]="",Table2[[#This Row],[M5B_h]],SUM(Table2[[#This Row],[M5B_h]],Table2[[#This Row],[M5B]]))</f>
        <v>2</v>
      </c>
      <c r="H1661" s="13" t="str">
        <f>IF(Table2[[#This Row],[M1A]]="","",Table2[[#This Row],[M1A]]-Table2[[#This Row],[AWAL]])</f>
        <v/>
      </c>
      <c r="J1661" s="13" t="str">
        <f>IF(Table2[[#This Row],[M2A]]="","",SUM(Table2[[#This Row],[M2A]]-Table2[[#This Row],[M2B_h]]))</f>
        <v/>
      </c>
      <c r="L1661" s="13" t="str">
        <f>IF(Table2[[#This Row],[M3A]]="","",SUM(Table2[[#This Row],[M3A]]-Table2[[#This Row],[M3B_h]]))</f>
        <v/>
      </c>
      <c r="N1661" s="13" t="str">
        <f>IF(Table2[[#This Row],[M4A]]="","",SUM(Table2[[#This Row],[M4A]]-Table2[[#This Row],[M4B_h]]))</f>
        <v/>
      </c>
      <c r="O1661" s="15"/>
      <c r="P1661" s="15" t="str">
        <f>IF(Table2[[#This Row],[M5A]]="","",SUM(Table2[[#This Row],[M5A]]-Table2[[#This Row],[M5B_h]]))</f>
        <v/>
      </c>
      <c r="Q1661" s="15">
        <f>SUM(Table2[[#This Row],[AWAL]],Table2[[#This Row],[M1B]])</f>
        <v>2</v>
      </c>
      <c r="R1661" s="15">
        <f>SUM(Table2[[#This Row],[M2B]],Table2[[#This Row],[M2B_h]])</f>
        <v>2</v>
      </c>
      <c r="S1661" s="15">
        <f>SUM(Table2[[#This Row],[M3B]],Table2[[#This Row],[M3B_h]])</f>
        <v>2</v>
      </c>
      <c r="T1661" s="15">
        <f>SUM(Table2[[#This Row],[M4B]],Table2[[#This Row],[M4B_h]])</f>
        <v>2</v>
      </c>
    </row>
    <row r="1662" spans="1:20">
      <c r="A1662" s="12">
        <f>IF(Table2[[#This Row],[TT]]&lt;1,"",COUNT($A$2:$A1661)+1)</f>
        <v>1337</v>
      </c>
      <c r="B1662" s="12" t="str">
        <f>LOWER(SUBSTITUTE(SUBSTITUTE(SUBSTITUTE(SUBSTITUTE(SUBSTITUTE(SUBSTITUTE(SUBSTITUTE(SUBSTITUTE(Table2[[#This Row],[NAMA BARANG]]," ",""),"""",""),"-",""),"/",""),"(",""),")",""),"&amp;",""),",",""))</f>
        <v>maputndove2whjmuda2</v>
      </c>
      <c r="C1662" s="18" t="s">
        <v>1491</v>
      </c>
      <c r="D1662" s="19">
        <v>2</v>
      </c>
      <c r="E1662" s="19">
        <v>240</v>
      </c>
      <c r="F1662" s="80">
        <f>IF(Table2[[#This Row],[M5B]]="",Table2[[#This Row],[M5B_h]],SUM(Table2[[#This Row],[M5B_h]],Table2[[#This Row],[M5B]]))</f>
        <v>2</v>
      </c>
      <c r="H1662" s="13" t="str">
        <f>IF(Table2[[#This Row],[M1A]]="","",Table2[[#This Row],[M1A]]-Table2[[#This Row],[AWAL]])</f>
        <v/>
      </c>
      <c r="J1662" s="13" t="str">
        <f>IF(Table2[[#This Row],[M2A]]="","",SUM(Table2[[#This Row],[M2A]]-Table2[[#This Row],[M2B_h]]))</f>
        <v/>
      </c>
      <c r="L1662" s="13" t="str">
        <f>IF(Table2[[#This Row],[M3A]]="","",SUM(Table2[[#This Row],[M3A]]-Table2[[#This Row],[M3B_h]]))</f>
        <v/>
      </c>
      <c r="N1662" s="13" t="str">
        <f>IF(Table2[[#This Row],[M4A]]="","",SUM(Table2[[#This Row],[M4A]]-Table2[[#This Row],[M4B_h]]))</f>
        <v/>
      </c>
      <c r="O1662" s="15"/>
      <c r="P1662" s="15" t="str">
        <f>IF(Table2[[#This Row],[M5A]]="","",SUM(Table2[[#This Row],[M5A]]-Table2[[#This Row],[M5B_h]]))</f>
        <v/>
      </c>
      <c r="Q1662" s="15">
        <f>SUM(Table2[[#This Row],[AWAL]],Table2[[#This Row],[M1B]])</f>
        <v>2</v>
      </c>
      <c r="R1662" s="15">
        <f>SUM(Table2[[#This Row],[M2B]],Table2[[#This Row],[M2B_h]])</f>
        <v>2</v>
      </c>
      <c r="S1662" s="15">
        <f>SUM(Table2[[#This Row],[M3B]],Table2[[#This Row],[M3B_h]])</f>
        <v>2</v>
      </c>
      <c r="T1662" s="15">
        <f>SUM(Table2[[#This Row],[M4B]],Table2[[#This Row],[M4B_h]])</f>
        <v>2</v>
      </c>
    </row>
    <row r="1663" spans="1:20">
      <c r="A1663" s="12">
        <f>IF(Table2[[#This Row],[TT]]&lt;1,"",COUNT($A$2:$A1662)+1)</f>
        <v>1338</v>
      </c>
      <c r="B1663" s="12" t="str">
        <f>LOWER(SUBSTITUTE(SUBSTITUTE(SUBSTITUTE(SUBSTITUTE(SUBSTITUTE(SUBSTITUTE(SUBSTITUTE(SUBSTITUTE(Table2[[#This Row],[NAMA BARANG]]," ",""),"""",""),"-",""),"/",""),"(",""),")",""),"&amp;",""),",",""))</f>
        <v>maputndove2wk2hj10</v>
      </c>
      <c r="C1663" s="18" t="s">
        <v>2480</v>
      </c>
      <c r="D1663" s="19">
        <v>12</v>
      </c>
      <c r="E1663" s="19">
        <v>240</v>
      </c>
      <c r="F1663" s="80">
        <f>IF(Table2[[#This Row],[M5B]]="",Table2[[#This Row],[M5B_h]],SUM(Table2[[#This Row],[M5B_h]],Table2[[#This Row],[M5B]]))</f>
        <v>12</v>
      </c>
      <c r="H1663" s="13" t="str">
        <f>IF(Table2[[#This Row],[M1A]]="","",Table2[[#This Row],[M1A]]-Table2[[#This Row],[AWAL]])</f>
        <v/>
      </c>
      <c r="J1663" s="13" t="str">
        <f>IF(Table2[[#This Row],[M2A]]="","",SUM(Table2[[#This Row],[M2A]]-Table2[[#This Row],[M2B_h]]))</f>
        <v/>
      </c>
      <c r="L1663" s="13" t="str">
        <f>IF(Table2[[#This Row],[M3A]]="","",SUM(Table2[[#This Row],[M3A]]-Table2[[#This Row],[M3B_h]]))</f>
        <v/>
      </c>
      <c r="N1663" s="13" t="str">
        <f>IF(Table2[[#This Row],[M4A]]="","",SUM(Table2[[#This Row],[M4A]]-Table2[[#This Row],[M4B_h]]))</f>
        <v/>
      </c>
      <c r="O1663" s="15"/>
      <c r="P1663" s="15" t="str">
        <f>IF(Table2[[#This Row],[M5A]]="","",SUM(Table2[[#This Row],[M5A]]-Table2[[#This Row],[M5B_h]]))</f>
        <v/>
      </c>
      <c r="Q1663" s="15">
        <f>SUM(Table2[[#This Row],[AWAL]],Table2[[#This Row],[M1B]])</f>
        <v>12</v>
      </c>
      <c r="R1663" s="15">
        <f>SUM(Table2[[#This Row],[M2B]],Table2[[#This Row],[M2B_h]])</f>
        <v>12</v>
      </c>
      <c r="S1663" s="15">
        <f>SUM(Table2[[#This Row],[M3B]],Table2[[#This Row],[M3B_h]])</f>
        <v>12</v>
      </c>
      <c r="T1663" s="15">
        <f>SUM(Table2[[#This Row],[M4B]],Table2[[#This Row],[M4B_h]])</f>
        <v>12</v>
      </c>
    </row>
    <row r="1664" spans="1:20">
      <c r="A1664" s="12">
        <f>IF(Table2[[#This Row],[TT]]&lt;1,"",COUNT($A$2:$A1663)+1)</f>
        <v>1339</v>
      </c>
      <c r="B1664" s="12" t="str">
        <f>LOWER(SUBSTITUTE(SUBSTITUTE(SUBSTITUTE(SUBSTITUTE(SUBSTITUTE(SUBSTITUTE(SUBSTITUTE(SUBSTITUTE(Table2[[#This Row],[NAMA BARANG]]," ",""),"""",""),"-",""),"/",""),"(",""),")",""),"&amp;",""),",",""))</f>
        <v>maputndove2wmixkcg</v>
      </c>
      <c r="C1664" s="18" t="s">
        <v>4338</v>
      </c>
      <c r="D1664" s="19">
        <v>8</v>
      </c>
      <c r="E1664" s="19">
        <v>240</v>
      </c>
      <c r="F1664" s="80">
        <f>IF(Table2[[#This Row],[M5B]]="",Table2[[#This Row],[M5B_h]],SUM(Table2[[#This Row],[M5B_h]],Table2[[#This Row],[M5B]]))</f>
        <v>8</v>
      </c>
      <c r="H1664" s="13" t="str">
        <f>IF(Table2[[#This Row],[M1A]]="","",Table2[[#This Row],[M1A]]-Table2[[#This Row],[AWAL]])</f>
        <v/>
      </c>
      <c r="J1664" s="13" t="str">
        <f>IF(Table2[[#This Row],[M2A]]="","",SUM(Table2[[#This Row],[M2A]]-Table2[[#This Row],[M2B_h]]))</f>
        <v/>
      </c>
      <c r="L1664" s="13" t="str">
        <f>IF(Table2[[#This Row],[M3A]]="","",SUM(Table2[[#This Row],[M3A]]-Table2[[#This Row],[M3B_h]]))</f>
        <v/>
      </c>
      <c r="N1664" s="13" t="str">
        <f>IF(Table2[[#This Row],[M4A]]="","",SUM(Table2[[#This Row],[M4A]]-Table2[[#This Row],[M4B_h]]))</f>
        <v/>
      </c>
      <c r="O1664" s="15"/>
      <c r="P1664" s="15" t="str">
        <f>IF(Table2[[#This Row],[M5A]]="","",SUM(Table2[[#This Row],[M5A]]-Table2[[#This Row],[M5B_h]]))</f>
        <v/>
      </c>
      <c r="Q1664" s="15">
        <f>SUM(Table2[[#This Row],[AWAL]],Table2[[#This Row],[M1B]])</f>
        <v>8</v>
      </c>
      <c r="R1664" s="15">
        <f>SUM(Table2[[#This Row],[M2B]],Table2[[#This Row],[M2B_h]])</f>
        <v>8</v>
      </c>
      <c r="S1664" s="15">
        <f>SUM(Table2[[#This Row],[M3B]],Table2[[#This Row],[M3B_h]])</f>
        <v>8</v>
      </c>
      <c r="T1664" s="15">
        <f>SUM(Table2[[#This Row],[M4B]],Table2[[#This Row],[M4B_h]])</f>
        <v>8</v>
      </c>
    </row>
    <row r="1665" spans="1:20">
      <c r="A1665" s="12">
        <f>IF(Table2[[#This Row],[TT]]&lt;1,"",COUNT($A$2:$A1664)+1)</f>
        <v>1340</v>
      </c>
      <c r="B1665" s="12" t="str">
        <f>LOWER(SUBSTITUTE(SUBSTITUTE(SUBSTITUTE(SUBSTITUTE(SUBSTITUTE(SUBSTITUTE(SUBSTITUTE(SUBSTITUTE(Table2[[#This Row],[NAMA BARANG]]," ",""),"""",""),"-",""),"/",""),"(",""),")",""),"&amp;",""),",",""))</f>
        <v>maputndove2wu1hjstabillo4</v>
      </c>
      <c r="C1665" s="18" t="s">
        <v>1492</v>
      </c>
      <c r="D1665" s="19">
        <v>5</v>
      </c>
      <c r="E1665" s="19">
        <v>240</v>
      </c>
      <c r="F1665" s="80">
        <f>IF(Table2[[#This Row],[M5B]]="",Table2[[#This Row],[M5B_h]],SUM(Table2[[#This Row],[M5B_h]],Table2[[#This Row],[M5B]]))</f>
        <v>5</v>
      </c>
      <c r="H1665" s="13" t="str">
        <f>IF(Table2[[#This Row],[M1A]]="","",Table2[[#This Row],[M1A]]-Table2[[#This Row],[AWAL]])</f>
        <v/>
      </c>
      <c r="J1665" s="13" t="str">
        <f>IF(Table2[[#This Row],[M2A]]="","",SUM(Table2[[#This Row],[M2A]]-Table2[[#This Row],[M2B_h]]))</f>
        <v/>
      </c>
      <c r="L1665" s="13" t="str">
        <f>IF(Table2[[#This Row],[M3A]]="","",SUM(Table2[[#This Row],[M3A]]-Table2[[#This Row],[M3B_h]]))</f>
        <v/>
      </c>
      <c r="N1665" s="13" t="str">
        <f>IF(Table2[[#This Row],[M4A]]="","",SUM(Table2[[#This Row],[M4A]]-Table2[[#This Row],[M4B_h]]))</f>
        <v/>
      </c>
      <c r="O1665" s="15"/>
      <c r="P1665" s="15" t="str">
        <f>IF(Table2[[#This Row],[M5A]]="","",SUM(Table2[[#This Row],[M5A]]-Table2[[#This Row],[M5B_h]]))</f>
        <v/>
      </c>
      <c r="Q1665" s="15">
        <f>SUM(Table2[[#This Row],[AWAL]],Table2[[#This Row],[M1B]])</f>
        <v>5</v>
      </c>
      <c r="R1665" s="15">
        <f>SUM(Table2[[#This Row],[M2B]],Table2[[#This Row],[M2B_h]])</f>
        <v>5</v>
      </c>
      <c r="S1665" s="15">
        <f>SUM(Table2[[#This Row],[M3B]],Table2[[#This Row],[M3B_h]])</f>
        <v>5</v>
      </c>
      <c r="T1665" s="15">
        <f>SUM(Table2[[#This Row],[M4B]],Table2[[#This Row],[M4B_h]])</f>
        <v>5</v>
      </c>
    </row>
    <row r="1666" spans="1:20">
      <c r="A1666" s="12">
        <f>IF(Table2[[#This Row],[TT]]&lt;1,"",COUNT($A$2:$A1665)+1)</f>
        <v>1341</v>
      </c>
      <c r="B1666" s="12" t="str">
        <f>LOWER(SUBSTITUTE(SUBSTITUTE(SUBSTITUTE(SUBSTITUTE(SUBSTITUTE(SUBSTITUTE(SUBSTITUTE(SUBSTITUTE(Table2[[#This Row],[NAMA BARANG]]," ",""),"""",""),"-",""),"/",""),"(",""),")",""),"&amp;",""),",",""))</f>
        <v>mapvtecdocumentbagtypevtw209</v>
      </c>
      <c r="C1666" s="18" t="s">
        <v>1493</v>
      </c>
      <c r="D1666" s="19">
        <v>8</v>
      </c>
      <c r="E1666" s="19" t="s">
        <v>58</v>
      </c>
      <c r="F1666" s="80">
        <f>IF(Table2[[#This Row],[M5B]]="",Table2[[#This Row],[M5B_h]],SUM(Table2[[#This Row],[M5B_h]],Table2[[#This Row],[M5B]]))</f>
        <v>8</v>
      </c>
      <c r="H1666" s="13" t="str">
        <f>IF(Table2[[#This Row],[M1A]]="","",Table2[[#This Row],[M1A]]-Table2[[#This Row],[AWAL]])</f>
        <v/>
      </c>
      <c r="J1666" s="13" t="str">
        <f>IF(Table2[[#This Row],[M2A]]="","",SUM(Table2[[#This Row],[M2A]]-Table2[[#This Row],[M2B_h]]))</f>
        <v/>
      </c>
      <c r="L1666" s="13" t="str">
        <f>IF(Table2[[#This Row],[M3A]]="","",SUM(Table2[[#This Row],[M3A]]-Table2[[#This Row],[M3B_h]]))</f>
        <v/>
      </c>
      <c r="N1666" s="13" t="str">
        <f>IF(Table2[[#This Row],[M4A]]="","",SUM(Table2[[#This Row],[M4A]]-Table2[[#This Row],[M4B_h]]))</f>
        <v/>
      </c>
      <c r="O1666" s="15"/>
      <c r="P1666" s="15" t="str">
        <f>IF(Table2[[#This Row],[M5A]]="","",SUM(Table2[[#This Row],[M5A]]-Table2[[#This Row],[M5B_h]]))</f>
        <v/>
      </c>
      <c r="Q1666" s="15">
        <f>SUM(Table2[[#This Row],[AWAL]],Table2[[#This Row],[M1B]])</f>
        <v>8</v>
      </c>
      <c r="R1666" s="15">
        <f>SUM(Table2[[#This Row],[M2B]],Table2[[#This Row],[M2B_h]])</f>
        <v>8</v>
      </c>
      <c r="S1666" s="15">
        <f>SUM(Table2[[#This Row],[M3B]],Table2[[#This Row],[M3B_h]])</f>
        <v>8</v>
      </c>
      <c r="T1666" s="15">
        <f>SUM(Table2[[#This Row],[M4B]],Table2[[#This Row],[M4B_h]])</f>
        <v>8</v>
      </c>
    </row>
    <row r="1667" spans="1:20">
      <c r="A1667" s="12">
        <f>IF(Table2[[#This Row],[TT]]&lt;1,"",COUNT($A$2:$A1666)+1)</f>
        <v>1342</v>
      </c>
      <c r="B1667" s="12" t="str">
        <f>LOWER(SUBSTITUTE(SUBSTITUTE(SUBSTITUTE(SUBSTITUTE(SUBSTITUTE(SUBSTITUTE(SUBSTITUTE(SUBSTITUTE(Table2[[#This Row],[NAMA BARANG]]," ",""),"""",""),"-",""),"/",""),"(",""),")",""),"&amp;",""),",",""))</f>
        <v>mapzipperbindera5kotaktopla</v>
      </c>
      <c r="C1667" s="18" t="s">
        <v>1494</v>
      </c>
      <c r="D1667" s="19">
        <v>1</v>
      </c>
      <c r="E1667" s="19" t="s">
        <v>447</v>
      </c>
      <c r="F1667" s="80">
        <f>IF(Table2[[#This Row],[M5B]]="",Table2[[#This Row],[M5B_h]],SUM(Table2[[#This Row],[M5B_h]],Table2[[#This Row],[M5B]]))</f>
        <v>1</v>
      </c>
      <c r="H1667" s="13" t="str">
        <f>IF(Table2[[#This Row],[M1A]]="","",Table2[[#This Row],[M1A]]-Table2[[#This Row],[AWAL]])</f>
        <v/>
      </c>
      <c r="J1667" s="13" t="str">
        <f>IF(Table2[[#This Row],[M2A]]="","",SUM(Table2[[#This Row],[M2A]]-Table2[[#This Row],[M2B_h]]))</f>
        <v/>
      </c>
      <c r="L1667" s="13" t="str">
        <f>IF(Table2[[#This Row],[M3A]]="","",SUM(Table2[[#This Row],[M3A]]-Table2[[#This Row],[M3B_h]]))</f>
        <v/>
      </c>
      <c r="N1667" s="13" t="str">
        <f>IF(Table2[[#This Row],[M4A]]="","",SUM(Table2[[#This Row],[M4A]]-Table2[[#This Row],[M4B_h]]))</f>
        <v/>
      </c>
      <c r="O1667" s="15"/>
      <c r="P1667" s="15" t="str">
        <f>IF(Table2[[#This Row],[M5A]]="","",SUM(Table2[[#This Row],[M5A]]-Table2[[#This Row],[M5B_h]]))</f>
        <v/>
      </c>
      <c r="Q1667" s="15">
        <f>SUM(Table2[[#This Row],[AWAL]],Table2[[#This Row],[M1B]])</f>
        <v>1</v>
      </c>
      <c r="R1667" s="15">
        <f>SUM(Table2[[#This Row],[M2B]],Table2[[#This Row],[M2B_h]])</f>
        <v>1</v>
      </c>
      <c r="S1667" s="15">
        <f>SUM(Table2[[#This Row],[M3B]],Table2[[#This Row],[M3B_h]])</f>
        <v>1</v>
      </c>
      <c r="T1667" s="15">
        <f>SUM(Table2[[#This Row],[M4B]],Table2[[#This Row],[M4B_h]])</f>
        <v>1</v>
      </c>
    </row>
    <row r="1668" spans="1:20">
      <c r="A1668" s="12">
        <f>IF(Table2[[#This Row],[TT]]&lt;1,"",COUNT($A$2:$A1667)+1)</f>
        <v>1343</v>
      </c>
      <c r="B1668" s="12" t="str">
        <f>LOWER(SUBSTITUTE(SUBSTITUTE(SUBSTITUTE(SUBSTITUTE(SUBSTITUTE(SUBSTITUTE(SUBSTITUTE(SUBSTITUTE(Table2[[#This Row],[NAMA BARANG]]," ",""),"""",""),"-",""),"/",""),"(",""),")",""),"&amp;",""),",",""))</f>
        <v>mapzipperbinderrbt1</v>
      </c>
      <c r="C1668" s="18" t="s">
        <v>1495</v>
      </c>
      <c r="D1668" s="19">
        <v>5</v>
      </c>
      <c r="E1668" s="19" t="s">
        <v>34</v>
      </c>
      <c r="F1668" s="80">
        <f>IF(Table2[[#This Row],[M5B]]="",Table2[[#This Row],[M5B_h]],SUM(Table2[[#This Row],[M5B_h]],Table2[[#This Row],[M5B]]))</f>
        <v>5</v>
      </c>
      <c r="H1668" s="13" t="str">
        <f>IF(Table2[[#This Row],[M1A]]="","",Table2[[#This Row],[M1A]]-Table2[[#This Row],[AWAL]])</f>
        <v/>
      </c>
      <c r="J1668" s="13" t="str">
        <f>IF(Table2[[#This Row],[M2A]]="","",SUM(Table2[[#This Row],[M2A]]-Table2[[#This Row],[M2B_h]]))</f>
        <v/>
      </c>
      <c r="L1668" s="13" t="str">
        <f>IF(Table2[[#This Row],[M3A]]="","",SUM(Table2[[#This Row],[M3A]]-Table2[[#This Row],[M3B_h]]))</f>
        <v/>
      </c>
      <c r="N1668" s="13" t="str">
        <f>IF(Table2[[#This Row],[M4A]]="","",SUM(Table2[[#This Row],[M4A]]-Table2[[#This Row],[M4B_h]]))</f>
        <v/>
      </c>
      <c r="O1668" s="15"/>
      <c r="P1668" s="15" t="str">
        <f>IF(Table2[[#This Row],[M5A]]="","",SUM(Table2[[#This Row],[M5A]]-Table2[[#This Row],[M5B_h]]))</f>
        <v/>
      </c>
      <c r="Q1668" s="15">
        <f>SUM(Table2[[#This Row],[AWAL]],Table2[[#This Row],[M1B]])</f>
        <v>5</v>
      </c>
      <c r="R1668" s="15">
        <f>SUM(Table2[[#This Row],[M2B]],Table2[[#This Row],[M2B_h]])</f>
        <v>5</v>
      </c>
      <c r="S1668" s="15">
        <f>SUM(Table2[[#This Row],[M3B]],Table2[[#This Row],[M3B_h]])</f>
        <v>5</v>
      </c>
      <c r="T1668" s="15">
        <f>SUM(Table2[[#This Row],[M4B]],Table2[[#This Row],[M4B_h]])</f>
        <v>5</v>
      </c>
    </row>
    <row r="1669" spans="1:20">
      <c r="A1669" s="12">
        <f>IF(Table2[[#This Row],[TT]]&lt;1,"",COUNT($A$2:$A1668)+1)</f>
        <v>1344</v>
      </c>
      <c r="B1669" s="12" t="str">
        <f>LOWER(SUBSTITUTE(SUBSTITUTE(SUBSTITUTE(SUBSTITUTE(SUBSTITUTE(SUBSTITUTE(SUBSTITUTE(SUBSTITUTE(Table2[[#This Row],[NAMA BARANG]]," ",""),"""",""),"-",""),"/",""),"(",""),")",""),"&amp;",""),",",""))</f>
        <v>mapzipperhclb4</v>
      </c>
      <c r="C1669" s="18" t="s">
        <v>1496</v>
      </c>
      <c r="D1669" s="19">
        <v>1</v>
      </c>
      <c r="E1669" s="19" t="s">
        <v>142</v>
      </c>
      <c r="F1669" s="80">
        <f>IF(Table2[[#This Row],[M5B]]="",Table2[[#This Row],[M5B_h]],SUM(Table2[[#This Row],[M5B_h]],Table2[[#This Row],[M5B]]))</f>
        <v>1</v>
      </c>
      <c r="H1669" s="13" t="str">
        <f>IF(Table2[[#This Row],[M1A]]="","",Table2[[#This Row],[M1A]]-Table2[[#This Row],[AWAL]])</f>
        <v/>
      </c>
      <c r="J1669" s="13" t="str">
        <f>IF(Table2[[#This Row],[M2A]]="","",SUM(Table2[[#This Row],[M2A]]-Table2[[#This Row],[M2B_h]]))</f>
        <v/>
      </c>
      <c r="L1669" s="13" t="str">
        <f>IF(Table2[[#This Row],[M3A]]="","",SUM(Table2[[#This Row],[M3A]]-Table2[[#This Row],[M3B_h]]))</f>
        <v/>
      </c>
      <c r="N1669" s="13" t="str">
        <f>IF(Table2[[#This Row],[M4A]]="","",SUM(Table2[[#This Row],[M4A]]-Table2[[#This Row],[M4B_h]]))</f>
        <v/>
      </c>
      <c r="O1669" s="15"/>
      <c r="P1669" s="15" t="str">
        <f>IF(Table2[[#This Row],[M5A]]="","",SUM(Table2[[#This Row],[M5A]]-Table2[[#This Row],[M5B_h]]))</f>
        <v/>
      </c>
      <c r="Q1669" s="15">
        <f>SUM(Table2[[#This Row],[AWAL]],Table2[[#This Row],[M1B]])</f>
        <v>1</v>
      </c>
      <c r="R1669" s="15">
        <f>SUM(Table2[[#This Row],[M2B]],Table2[[#This Row],[M2B_h]])</f>
        <v>1</v>
      </c>
      <c r="S1669" s="15">
        <f>SUM(Table2[[#This Row],[M3B]],Table2[[#This Row],[M3B_h]])</f>
        <v>1</v>
      </c>
      <c r="T1669" s="15">
        <f>SUM(Table2[[#This Row],[M4B]],Table2[[#This Row],[M4B_h]])</f>
        <v>1</v>
      </c>
    </row>
    <row r="1670" spans="1:20">
      <c r="A1670" s="12">
        <f>IF(Table2[[#This Row],[TT]]&lt;1,"",COUNT($A$2:$A1669)+1)</f>
        <v>1345</v>
      </c>
      <c r="B1670" s="12" t="str">
        <f>LOWER(SUBSTITUTE(SUBSTITUTE(SUBSTITUTE(SUBSTITUTE(SUBSTITUTE(SUBSTITUTE(SUBSTITUTE(SUBSTITUTE(Table2[[#This Row],[NAMA BARANG]]," ",""),"""",""),"-",""),"/",""),"(",""),")",""),"&amp;",""),",",""))</f>
        <v>mapzipperjnta036</v>
      </c>
      <c r="C1670" s="18" t="s">
        <v>1497</v>
      </c>
      <c r="D1670" s="19">
        <v>1</v>
      </c>
      <c r="E1670" s="19" t="s">
        <v>134</v>
      </c>
      <c r="F1670" s="80">
        <f>IF(Table2[[#This Row],[M5B]]="",Table2[[#This Row],[M5B_h]],SUM(Table2[[#This Row],[M5B_h]],Table2[[#This Row],[M5B]]))</f>
        <v>1</v>
      </c>
      <c r="H1670" s="13" t="str">
        <f>IF(Table2[[#This Row],[M1A]]="","",Table2[[#This Row],[M1A]]-Table2[[#This Row],[AWAL]])</f>
        <v/>
      </c>
      <c r="J1670" s="13" t="str">
        <f>IF(Table2[[#This Row],[M2A]]="","",SUM(Table2[[#This Row],[M2A]]-Table2[[#This Row],[M2B_h]]))</f>
        <v/>
      </c>
      <c r="L1670" s="13" t="str">
        <f>IF(Table2[[#This Row],[M3A]]="","",SUM(Table2[[#This Row],[M3A]]-Table2[[#This Row],[M3B_h]]))</f>
        <v/>
      </c>
      <c r="N1670" s="13" t="str">
        <f>IF(Table2[[#This Row],[M4A]]="","",SUM(Table2[[#This Row],[M4A]]-Table2[[#This Row],[M4B_h]]))</f>
        <v/>
      </c>
      <c r="O1670" s="15"/>
      <c r="P1670" s="15" t="str">
        <f>IF(Table2[[#This Row],[M5A]]="","",SUM(Table2[[#This Row],[M5A]]-Table2[[#This Row],[M5B_h]]))</f>
        <v/>
      </c>
      <c r="Q1670" s="15">
        <f>SUM(Table2[[#This Row],[AWAL]],Table2[[#This Row],[M1B]])</f>
        <v>1</v>
      </c>
      <c r="R1670" s="15">
        <f>SUM(Table2[[#This Row],[M2B]],Table2[[#This Row],[M2B_h]])</f>
        <v>1</v>
      </c>
      <c r="S1670" s="15">
        <f>SUM(Table2[[#This Row],[M3B]],Table2[[#This Row],[M3B_h]])</f>
        <v>1</v>
      </c>
      <c r="T1670" s="15">
        <f>SUM(Table2[[#This Row],[M4B]],Table2[[#This Row],[M4B_h]])</f>
        <v>1</v>
      </c>
    </row>
    <row r="1671" spans="1:20">
      <c r="A1671" s="12">
        <f>IF(Table2[[#This Row],[TT]]&lt;1,"",COUNT($A$2:$A1670)+1)</f>
        <v>1346</v>
      </c>
      <c r="B1671" s="12" t="str">
        <f>LOWER(SUBSTITUTE(SUBSTITUTE(SUBSTITUTE(SUBSTITUTE(SUBSTITUTE(SUBSTITUTE(SUBSTITUTE(SUBSTITUTE(Table2[[#This Row],[NAMA BARANG]]," ",""),"""",""),"-",""),"/",""),"(",""),")",""),"&amp;",""),",",""))</f>
        <v>mapzipperkcpoloshj</v>
      </c>
      <c r="C1671" s="18" t="s">
        <v>1498</v>
      </c>
      <c r="D1671" s="19">
        <v>3</v>
      </c>
      <c r="E1671" s="19" t="s">
        <v>797</v>
      </c>
      <c r="F1671" s="80">
        <f>IF(Table2[[#This Row],[M5B]]="",Table2[[#This Row],[M5B_h]],SUM(Table2[[#This Row],[M5B_h]],Table2[[#This Row],[M5B]]))</f>
        <v>3</v>
      </c>
      <c r="H1671" s="13" t="str">
        <f>IF(Table2[[#This Row],[M1A]]="","",Table2[[#This Row],[M1A]]-Table2[[#This Row],[AWAL]])</f>
        <v/>
      </c>
      <c r="J1671" s="13" t="str">
        <f>IF(Table2[[#This Row],[M2A]]="","",SUM(Table2[[#This Row],[M2A]]-Table2[[#This Row],[M2B_h]]))</f>
        <v/>
      </c>
      <c r="L1671" s="13" t="str">
        <f>IF(Table2[[#This Row],[M3A]]="","",SUM(Table2[[#This Row],[M3A]]-Table2[[#This Row],[M3B_h]]))</f>
        <v/>
      </c>
      <c r="N1671" s="13" t="str">
        <f>IF(Table2[[#This Row],[M4A]]="","",SUM(Table2[[#This Row],[M4A]]-Table2[[#This Row],[M4B_h]]))</f>
        <v/>
      </c>
      <c r="O1671" s="15"/>
      <c r="P1671" s="15" t="str">
        <f>IF(Table2[[#This Row],[M5A]]="","",SUM(Table2[[#This Row],[M5A]]-Table2[[#This Row],[M5B_h]]))</f>
        <v/>
      </c>
      <c r="Q1671" s="15">
        <f>SUM(Table2[[#This Row],[AWAL]],Table2[[#This Row],[M1B]])</f>
        <v>3</v>
      </c>
      <c r="R1671" s="15">
        <f>SUM(Table2[[#This Row],[M2B]],Table2[[#This Row],[M2B_h]])</f>
        <v>3</v>
      </c>
      <c r="S1671" s="15">
        <f>SUM(Table2[[#This Row],[M3B]],Table2[[#This Row],[M3B_h]])</f>
        <v>3</v>
      </c>
      <c r="T1671" s="15">
        <f>SUM(Table2[[#This Row],[M4B]],Table2[[#This Row],[M4B_h]])</f>
        <v>3</v>
      </c>
    </row>
    <row r="1672" spans="1:20">
      <c r="A1672" s="12">
        <f>IF(Table2[[#This Row],[TT]]&lt;1,"",COUNT($A$2:$A1671)+1)</f>
        <v>1347</v>
      </c>
      <c r="B1672" s="12" t="str">
        <f>LOWER(SUBSTITUTE(SUBSTITUTE(SUBSTITUTE(SUBSTITUTE(SUBSTITUTE(SUBSTITUTE(SUBSTITUTE(SUBSTITUTE(Table2[[#This Row],[NAMA BARANG]]," ",""),"""",""),"-",""),"/",""),"(",""),")",""),"&amp;",""),",",""))</f>
        <v>mapzipperm213a5warnahjmmhjtua</v>
      </c>
      <c r="C1672" s="18" t="s">
        <v>1499</v>
      </c>
      <c r="D1672" s="19">
        <v>5</v>
      </c>
      <c r="E1672" s="19" t="s">
        <v>56</v>
      </c>
      <c r="F1672" s="80">
        <f>IF(Table2[[#This Row],[M5B]]="",Table2[[#This Row],[M5B_h]],SUM(Table2[[#This Row],[M5B_h]],Table2[[#This Row],[M5B]]))</f>
        <v>5</v>
      </c>
      <c r="H1672" s="13" t="str">
        <f>IF(Table2[[#This Row],[M1A]]="","",Table2[[#This Row],[M1A]]-Table2[[#This Row],[AWAL]])</f>
        <v/>
      </c>
      <c r="J1672" s="13" t="str">
        <f>IF(Table2[[#This Row],[M2A]]="","",SUM(Table2[[#This Row],[M2A]]-Table2[[#This Row],[M2B_h]]))</f>
        <v/>
      </c>
      <c r="L1672" s="13" t="str">
        <f>IF(Table2[[#This Row],[M3A]]="","",SUM(Table2[[#This Row],[M3A]]-Table2[[#This Row],[M3B_h]]))</f>
        <v/>
      </c>
      <c r="N1672" s="13" t="str">
        <f>IF(Table2[[#This Row],[M4A]]="","",SUM(Table2[[#This Row],[M4A]]-Table2[[#This Row],[M4B_h]]))</f>
        <v/>
      </c>
      <c r="O1672" s="15"/>
      <c r="P1672" s="15" t="str">
        <f>IF(Table2[[#This Row],[M5A]]="","",SUM(Table2[[#This Row],[M5A]]-Table2[[#This Row],[M5B_h]]))</f>
        <v/>
      </c>
      <c r="Q1672" s="15">
        <f>SUM(Table2[[#This Row],[AWAL]],Table2[[#This Row],[M1B]])</f>
        <v>5</v>
      </c>
      <c r="R1672" s="15">
        <f>SUM(Table2[[#This Row],[M2B]],Table2[[#This Row],[M2B_h]])</f>
        <v>5</v>
      </c>
      <c r="S1672" s="15">
        <f>SUM(Table2[[#This Row],[M3B]],Table2[[#This Row],[M3B_h]])</f>
        <v>5</v>
      </c>
      <c r="T1672" s="15">
        <f>SUM(Table2[[#This Row],[M4B]],Table2[[#This Row],[M4B_h]])</f>
        <v>5</v>
      </c>
    </row>
    <row r="1673" spans="1:20">
      <c r="A1673" s="12">
        <f>IF(Table2[[#This Row],[TT]]&lt;1,"",COUNT($A$2:$A1672)+1)</f>
        <v>1348</v>
      </c>
      <c r="B1673" s="12" t="str">
        <f>LOWER(SUBSTITUTE(SUBSTITUTE(SUBSTITUTE(SUBSTITUTE(SUBSTITUTE(SUBSTITUTE(SUBSTITUTE(SUBSTITUTE(Table2[[#This Row],[NAMA BARANG]]," ",""),"""",""),"-",""),"/",""),"(",""),")",""),"&amp;",""),",",""))</f>
        <v>mapzippernta037</v>
      </c>
      <c r="C1673" s="18" t="s">
        <v>1500</v>
      </c>
      <c r="D1673" s="19">
        <v>2</v>
      </c>
      <c r="E1673" s="19" t="s">
        <v>192</v>
      </c>
      <c r="F1673" s="80">
        <f>IF(Table2[[#This Row],[M5B]]="",Table2[[#This Row],[M5B_h]],SUM(Table2[[#This Row],[M5B_h]],Table2[[#This Row],[M5B]]))</f>
        <v>2</v>
      </c>
      <c r="H1673" s="13" t="str">
        <f>IF(Table2[[#This Row],[M1A]]="","",Table2[[#This Row],[M1A]]-Table2[[#This Row],[AWAL]])</f>
        <v/>
      </c>
      <c r="J1673" s="13" t="str">
        <f>IF(Table2[[#This Row],[M2A]]="","",SUM(Table2[[#This Row],[M2A]]-Table2[[#This Row],[M2B_h]]))</f>
        <v/>
      </c>
      <c r="L1673" s="13" t="str">
        <f>IF(Table2[[#This Row],[M3A]]="","",SUM(Table2[[#This Row],[M3A]]-Table2[[#This Row],[M3B_h]]))</f>
        <v/>
      </c>
      <c r="N1673" s="13" t="str">
        <f>IF(Table2[[#This Row],[M4A]]="","",SUM(Table2[[#This Row],[M4A]]-Table2[[#This Row],[M4B_h]]))</f>
        <v/>
      </c>
      <c r="O1673" s="15"/>
      <c r="P1673" s="15" t="str">
        <f>IF(Table2[[#This Row],[M5A]]="","",SUM(Table2[[#This Row],[M5A]]-Table2[[#This Row],[M5B_h]]))</f>
        <v/>
      </c>
      <c r="Q1673" s="15">
        <f>SUM(Table2[[#This Row],[AWAL]],Table2[[#This Row],[M1B]])</f>
        <v>2</v>
      </c>
      <c r="R1673" s="15">
        <f>SUM(Table2[[#This Row],[M2B]],Table2[[#This Row],[M2B_h]])</f>
        <v>2</v>
      </c>
      <c r="S1673" s="15">
        <f>SUM(Table2[[#This Row],[M3B]],Table2[[#This Row],[M3B_h]])</f>
        <v>2</v>
      </c>
      <c r="T1673" s="15">
        <f>SUM(Table2[[#This Row],[M4B]],Table2[[#This Row],[M4B_h]])</f>
        <v>2</v>
      </c>
    </row>
    <row r="1674" spans="1:20">
      <c r="A1674" s="12">
        <f>IF(Table2[[#This Row],[TT]]&lt;1,"",COUNT($A$2:$A1673)+1)</f>
        <v>1349</v>
      </c>
      <c r="B1674" s="12" t="str">
        <f>LOWER(SUBSTITUTE(SUBSTITUTE(SUBSTITUTE(SUBSTITUTE(SUBSTITUTE(SUBSTITUTE(SUBSTITUTE(SUBSTITUTE(Table2[[#This Row],[NAMA BARANG]]," ",""),"""",""),"-",""),"/",""),"(",""),")",""),"&amp;",""),",",""))</f>
        <v>mapzipperpelangi</v>
      </c>
      <c r="C1674" s="18" t="s">
        <v>1501</v>
      </c>
      <c r="D1674" s="19">
        <v>1</v>
      </c>
      <c r="E1674" s="19" t="s">
        <v>929</v>
      </c>
      <c r="F1674" s="80">
        <f>IF(Table2[[#This Row],[M5B]]="",Table2[[#This Row],[M5B_h]],SUM(Table2[[#This Row],[M5B_h]],Table2[[#This Row],[M5B]]))</f>
        <v>1</v>
      </c>
      <c r="H1674" s="13" t="str">
        <f>IF(Table2[[#This Row],[M1A]]="","",Table2[[#This Row],[M1A]]-Table2[[#This Row],[AWAL]])</f>
        <v/>
      </c>
      <c r="J1674" s="13" t="str">
        <f>IF(Table2[[#This Row],[M2A]]="","",SUM(Table2[[#This Row],[M2A]]-Table2[[#This Row],[M2B_h]]))</f>
        <v/>
      </c>
      <c r="L1674" s="13" t="str">
        <f>IF(Table2[[#This Row],[M3A]]="","",SUM(Table2[[#This Row],[M3A]]-Table2[[#This Row],[M3B_h]]))</f>
        <v/>
      </c>
      <c r="N1674" s="13" t="str">
        <f>IF(Table2[[#This Row],[M4A]]="","",SUM(Table2[[#This Row],[M4A]]-Table2[[#This Row],[M4B_h]]))</f>
        <v/>
      </c>
      <c r="O1674" s="15"/>
      <c r="P1674" s="15" t="str">
        <f>IF(Table2[[#This Row],[M5A]]="","",SUM(Table2[[#This Row],[M5A]]-Table2[[#This Row],[M5B_h]]))</f>
        <v/>
      </c>
      <c r="Q1674" s="15">
        <f>SUM(Table2[[#This Row],[AWAL]],Table2[[#This Row],[M1B]])</f>
        <v>1</v>
      </c>
      <c r="R1674" s="15">
        <f>SUM(Table2[[#This Row],[M2B]],Table2[[#This Row],[M2B_h]])</f>
        <v>1</v>
      </c>
      <c r="S1674" s="15">
        <f>SUM(Table2[[#This Row],[M3B]],Table2[[#This Row],[M3B_h]])</f>
        <v>1</v>
      </c>
      <c r="T1674" s="15">
        <f>SUM(Table2[[#This Row],[M4B]],Table2[[#This Row],[M4B_h]])</f>
        <v>1</v>
      </c>
    </row>
    <row r="1675" spans="1:20">
      <c r="A1675" s="12">
        <f>IF(Table2[[#This Row],[TT]]&lt;1,"",COUNT($A$2:$A1674)+1)</f>
        <v>1350</v>
      </c>
      <c r="B1675" s="12" t="str">
        <f>LOWER(SUBSTITUTE(SUBSTITUTE(SUBSTITUTE(SUBSTITUTE(SUBSTITUTE(SUBSTITUTE(SUBSTITUTE(SUBSTITUTE(Table2[[#This Row],[NAMA BARANG]]," ",""),"""",""),"-",""),"/",""),"(",""),")",""),"&amp;",""),",",""))</f>
        <v>mapzipperpelangid57</v>
      </c>
      <c r="C1675" s="18" t="s">
        <v>1502</v>
      </c>
      <c r="D1675" s="19">
        <v>7</v>
      </c>
      <c r="E1675" s="19" t="s">
        <v>166</v>
      </c>
      <c r="F1675" s="80">
        <f>IF(Table2[[#This Row],[M5B]]="",Table2[[#This Row],[M5B_h]],SUM(Table2[[#This Row],[M5B_h]],Table2[[#This Row],[M5B]]))</f>
        <v>7</v>
      </c>
      <c r="H1675" s="13" t="str">
        <f>IF(Table2[[#This Row],[M1A]]="","",Table2[[#This Row],[M1A]]-Table2[[#This Row],[AWAL]])</f>
        <v/>
      </c>
      <c r="J1675" s="13" t="str">
        <f>IF(Table2[[#This Row],[M2A]]="","",SUM(Table2[[#This Row],[M2A]]-Table2[[#This Row],[M2B_h]]))</f>
        <v/>
      </c>
      <c r="L1675" s="13" t="str">
        <f>IF(Table2[[#This Row],[M3A]]="","",SUM(Table2[[#This Row],[M3A]]-Table2[[#This Row],[M3B_h]]))</f>
        <v/>
      </c>
      <c r="N1675" s="13" t="str">
        <f>IF(Table2[[#This Row],[M4A]]="","",SUM(Table2[[#This Row],[M4A]]-Table2[[#This Row],[M4B_h]]))</f>
        <v/>
      </c>
      <c r="O1675" s="15"/>
      <c r="P1675" s="15" t="str">
        <f>IF(Table2[[#This Row],[M5A]]="","",SUM(Table2[[#This Row],[M5A]]-Table2[[#This Row],[M5B_h]]))</f>
        <v/>
      </c>
      <c r="Q1675" s="15">
        <f>SUM(Table2[[#This Row],[AWAL]],Table2[[#This Row],[M1B]])</f>
        <v>7</v>
      </c>
      <c r="R1675" s="15">
        <f>SUM(Table2[[#This Row],[M2B]],Table2[[#This Row],[M2B_h]])</f>
        <v>7</v>
      </c>
      <c r="S1675" s="15">
        <f>SUM(Table2[[#This Row],[M3B]],Table2[[#This Row],[M3B_h]])</f>
        <v>7</v>
      </c>
      <c r="T1675" s="15">
        <f>SUM(Table2[[#This Row],[M4B]],Table2[[#This Row],[M4B_h]])</f>
        <v>7</v>
      </c>
    </row>
    <row r="1676" spans="1:20">
      <c r="A1676" s="12">
        <f>IF(Table2[[#This Row],[TT]]&lt;1,"",COUNT($A$2:$A1675)+1)</f>
        <v>1351</v>
      </c>
      <c r="B1676" s="12" t="str">
        <f>LOWER(SUBSTITUTE(SUBSTITUTE(SUBSTITUTE(SUBSTITUTE(SUBSTITUTE(SUBSTITUTE(SUBSTITUTE(SUBSTITUTE(Table2[[#This Row],[NAMA BARANG]]," ",""),"""",""),"-",""),"/",""),"(",""),")",""),"&amp;",""),",",""))</f>
        <v>mapzippersikakuning</v>
      </c>
      <c r="C1676" s="18" t="s">
        <v>1503</v>
      </c>
      <c r="D1676" s="19">
        <v>1</v>
      </c>
      <c r="E1676" s="19" t="s">
        <v>43</v>
      </c>
      <c r="F1676" s="80">
        <f>IF(Table2[[#This Row],[M5B]]="",Table2[[#This Row],[M5B_h]],SUM(Table2[[#This Row],[M5B_h]],Table2[[#This Row],[M5B]]))</f>
        <v>1</v>
      </c>
      <c r="H1676" s="13" t="str">
        <f>IF(Table2[[#This Row],[M1A]]="","",Table2[[#This Row],[M1A]]-Table2[[#This Row],[AWAL]])</f>
        <v/>
      </c>
      <c r="J1676" s="13" t="str">
        <f>IF(Table2[[#This Row],[M2A]]="","",SUM(Table2[[#This Row],[M2A]]-Table2[[#This Row],[M2B_h]]))</f>
        <v/>
      </c>
      <c r="L1676" s="13" t="str">
        <f>IF(Table2[[#This Row],[M3A]]="","",SUM(Table2[[#This Row],[M3A]]-Table2[[#This Row],[M3B_h]]))</f>
        <v/>
      </c>
      <c r="N1676" s="13" t="str">
        <f>IF(Table2[[#This Row],[M4A]]="","",SUM(Table2[[#This Row],[M4A]]-Table2[[#This Row],[M4B_h]]))</f>
        <v/>
      </c>
      <c r="O1676" s="15"/>
      <c r="P1676" s="15" t="str">
        <f>IF(Table2[[#This Row],[M5A]]="","",SUM(Table2[[#This Row],[M5A]]-Table2[[#This Row],[M5B_h]]))</f>
        <v/>
      </c>
      <c r="Q1676" s="15">
        <f>SUM(Table2[[#This Row],[AWAL]],Table2[[#This Row],[M1B]])</f>
        <v>1</v>
      </c>
      <c r="R1676" s="15">
        <f>SUM(Table2[[#This Row],[M2B]],Table2[[#This Row],[M2B_h]])</f>
        <v>1</v>
      </c>
      <c r="S1676" s="15">
        <f>SUM(Table2[[#This Row],[M3B]],Table2[[#This Row],[M3B_h]])</f>
        <v>1</v>
      </c>
      <c r="T1676" s="15">
        <f>SUM(Table2[[#This Row],[M4B]],Table2[[#This Row],[M4B_h]])</f>
        <v>1</v>
      </c>
    </row>
    <row r="1677" spans="1:20">
      <c r="A1677" s="12">
        <f>IF(Table2[[#This Row],[TT]]&lt;1,"",COUNT($A$2:$A1676)+1)</f>
        <v>1352</v>
      </c>
      <c r="B1677" s="12" t="str">
        <f>LOWER(SUBSTITUTE(SUBSTITUTE(SUBSTITUTE(SUBSTITUTE(SUBSTITUTE(SUBSTITUTE(SUBSTITUTE(SUBSTITUTE(Table2[[#This Row],[NAMA BARANG]]," ",""),"""",""),"-",""),"/",""),"(",""),")",""),"&amp;",""),",",""))</f>
        <v>mapzippertf22b6bf53</v>
      </c>
      <c r="C1677" s="18" t="s">
        <v>1504</v>
      </c>
      <c r="D1677" s="19">
        <v>8</v>
      </c>
      <c r="E1677" s="19" t="s">
        <v>200</v>
      </c>
      <c r="F1677" s="80">
        <f>IF(Table2[[#This Row],[M5B]]="",Table2[[#This Row],[M5B_h]],SUM(Table2[[#This Row],[M5B_h]],Table2[[#This Row],[M5B]]))</f>
        <v>8</v>
      </c>
      <c r="H1677" s="13" t="str">
        <f>IF(Table2[[#This Row],[M1A]]="","",Table2[[#This Row],[M1A]]-Table2[[#This Row],[AWAL]])</f>
        <v/>
      </c>
      <c r="J1677" s="13" t="str">
        <f>IF(Table2[[#This Row],[M2A]]="","",SUM(Table2[[#This Row],[M2A]]-Table2[[#This Row],[M2B_h]]))</f>
        <v/>
      </c>
      <c r="L1677" s="13" t="str">
        <f>IF(Table2[[#This Row],[M3A]]="","",SUM(Table2[[#This Row],[M3A]]-Table2[[#This Row],[M3B_h]]))</f>
        <v/>
      </c>
      <c r="N1677" s="13" t="str">
        <f>IF(Table2[[#This Row],[M4A]]="","",SUM(Table2[[#This Row],[M4A]]-Table2[[#This Row],[M4B_h]]))</f>
        <v/>
      </c>
      <c r="O1677" s="15"/>
      <c r="P1677" s="15" t="str">
        <f>IF(Table2[[#This Row],[M5A]]="","",SUM(Table2[[#This Row],[M5A]]-Table2[[#This Row],[M5B_h]]))</f>
        <v/>
      </c>
      <c r="Q1677" s="15">
        <f>SUM(Table2[[#This Row],[AWAL]],Table2[[#This Row],[M1B]])</f>
        <v>8</v>
      </c>
      <c r="R1677" s="15">
        <f>SUM(Table2[[#This Row],[M2B]],Table2[[#This Row],[M2B_h]])</f>
        <v>8</v>
      </c>
      <c r="S1677" s="15">
        <f>SUM(Table2[[#This Row],[M3B]],Table2[[#This Row],[M3B_h]])</f>
        <v>8</v>
      </c>
      <c r="T1677" s="15">
        <f>SUM(Table2[[#This Row],[M4B]],Table2[[#This Row],[M4B_h]])</f>
        <v>8</v>
      </c>
    </row>
    <row r="1678" spans="1:20">
      <c r="A1678" s="12">
        <f>IF(Table2[[#This Row],[TT]]&lt;1,"",COUNT($A$2:$A1677)+1)</f>
        <v>1353</v>
      </c>
      <c r="B1678" s="12" t="str">
        <f>LOWER(SUBSTITUTE(SUBSTITUTE(SUBSTITUTE(SUBSTITUTE(SUBSTITUTE(SUBSTITUTE(SUBSTITUTE(SUBSTITUTE(Table2[[#This Row],[NAMA BARANG]]," ",""),"""",""),"-",""),"/",""),"(",""),")",""),"&amp;",""),",",""))</f>
        <v>mapzippertf23a5bf54</v>
      </c>
      <c r="C1678" s="18" t="s">
        <v>1505</v>
      </c>
      <c r="D1678" s="19">
        <v>24</v>
      </c>
      <c r="E1678" s="19" t="s">
        <v>274</v>
      </c>
      <c r="F1678" s="80">
        <f>IF(Table2[[#This Row],[M5B]]="",Table2[[#This Row],[M5B_h]],SUM(Table2[[#This Row],[M5B_h]],Table2[[#This Row],[M5B]]))</f>
        <v>23</v>
      </c>
      <c r="H1678" s="13" t="str">
        <f>IF(Table2[[#This Row],[M1A]]="","",Table2[[#This Row],[M1A]]-Table2[[#This Row],[AWAL]])</f>
        <v/>
      </c>
      <c r="I1678" s="13">
        <v>23</v>
      </c>
      <c r="J1678" s="13">
        <f>IF(Table2[[#This Row],[M2A]]="","",SUM(Table2[[#This Row],[M2A]]-Table2[[#This Row],[M2B_h]]))</f>
        <v>-1</v>
      </c>
      <c r="L1678" s="13" t="str">
        <f>IF(Table2[[#This Row],[M3A]]="","",SUM(Table2[[#This Row],[M3A]]-Table2[[#This Row],[M3B_h]]))</f>
        <v/>
      </c>
      <c r="N1678" s="13" t="str">
        <f>IF(Table2[[#This Row],[M4A]]="","",SUM(Table2[[#This Row],[M4A]]-Table2[[#This Row],[M4B_h]]))</f>
        <v/>
      </c>
      <c r="O1678" s="15"/>
      <c r="P1678" s="15" t="str">
        <f>IF(Table2[[#This Row],[M5A]]="","",SUM(Table2[[#This Row],[M5A]]-Table2[[#This Row],[M5B_h]]))</f>
        <v/>
      </c>
      <c r="Q1678" s="15">
        <f>SUM(Table2[[#This Row],[AWAL]],Table2[[#This Row],[M1B]])</f>
        <v>24</v>
      </c>
      <c r="R1678" s="15">
        <f>SUM(Table2[[#This Row],[M2B]],Table2[[#This Row],[M2B_h]])</f>
        <v>23</v>
      </c>
      <c r="S1678" s="15">
        <f>SUM(Table2[[#This Row],[M3B]],Table2[[#This Row],[M3B_h]])</f>
        <v>23</v>
      </c>
      <c r="T1678" s="15">
        <f>SUM(Table2[[#This Row],[M4B]],Table2[[#This Row],[M4B_h]])</f>
        <v>23</v>
      </c>
    </row>
    <row r="1679" spans="1:20">
      <c r="A1679" s="12">
        <f>IF(Table2[[#This Row],[TT]]&lt;1,"",COUNT($A$2:$A1678)+1)</f>
        <v>1354</v>
      </c>
      <c r="B1679" s="12" t="str">
        <f>LOWER(SUBSTITUTE(SUBSTITUTE(SUBSTITUTE(SUBSTITUTE(SUBSTITUTE(SUBSTITUTE(SUBSTITUTE(SUBSTITUTE(Table2[[#This Row],[NAMA BARANG]]," ",""),"""",""),"-",""),"/",""),"(",""),")",""),"&amp;",""),",",""))</f>
        <v>mapzippertf24a4</v>
      </c>
      <c r="C1679" s="18" t="s">
        <v>1506</v>
      </c>
      <c r="D1679" s="19">
        <v>32</v>
      </c>
      <c r="E1679" s="19" t="s">
        <v>190</v>
      </c>
      <c r="F1679" s="80">
        <f>IF(Table2[[#This Row],[M5B]]="",Table2[[#This Row],[M5B_h]],SUM(Table2[[#This Row],[M5B_h]],Table2[[#This Row],[M5B]]))</f>
        <v>31</v>
      </c>
      <c r="H1679" s="13" t="str">
        <f>IF(Table2[[#This Row],[M1A]]="","",Table2[[#This Row],[M1A]]-Table2[[#This Row],[AWAL]])</f>
        <v/>
      </c>
      <c r="I1679" s="13">
        <v>31</v>
      </c>
      <c r="J1679" s="13">
        <f>IF(Table2[[#This Row],[M2A]]="","",SUM(Table2[[#This Row],[M2A]]-Table2[[#This Row],[M2B_h]]))</f>
        <v>-1</v>
      </c>
      <c r="L1679" s="13" t="str">
        <f>IF(Table2[[#This Row],[M3A]]="","",SUM(Table2[[#This Row],[M3A]]-Table2[[#This Row],[M3B_h]]))</f>
        <v/>
      </c>
      <c r="N1679" s="13" t="str">
        <f>IF(Table2[[#This Row],[M4A]]="","",SUM(Table2[[#This Row],[M4A]]-Table2[[#This Row],[M4B_h]]))</f>
        <v/>
      </c>
      <c r="O1679" s="15"/>
      <c r="P1679" s="15" t="str">
        <f>IF(Table2[[#This Row],[M5A]]="","",SUM(Table2[[#This Row],[M5A]]-Table2[[#This Row],[M5B_h]]))</f>
        <v/>
      </c>
      <c r="Q1679" s="15">
        <f>SUM(Table2[[#This Row],[AWAL]],Table2[[#This Row],[M1B]])</f>
        <v>32</v>
      </c>
      <c r="R1679" s="15">
        <f>SUM(Table2[[#This Row],[M2B]],Table2[[#This Row],[M2B_h]])</f>
        <v>31</v>
      </c>
      <c r="S1679" s="15">
        <f>SUM(Table2[[#This Row],[M3B]],Table2[[#This Row],[M3B_h]])</f>
        <v>31</v>
      </c>
      <c r="T1679" s="15">
        <f>SUM(Table2[[#This Row],[M4B]],Table2[[#This Row],[M4B_h]])</f>
        <v>31</v>
      </c>
    </row>
    <row r="1680" spans="1:20">
      <c r="A1680" s="12">
        <f>IF(Table2[[#This Row],[TT]]&lt;1,"",COUNT($A$2:$A1679)+1)</f>
        <v>1355</v>
      </c>
      <c r="B1680" s="12" t="str">
        <f>LOWER(SUBSTITUTE(SUBSTITUTE(SUBSTITUTE(SUBSTITUTE(SUBSTITUTE(SUBSTITUTE(SUBSTITUTE(SUBSTITUTE(Table2[[#This Row],[NAMA BARANG]]," ",""),"""",""),"-",""),"/",""),"(",""),")",""),"&amp;",""),",",""))</f>
        <v>mapzippertf25b4</v>
      </c>
      <c r="C1680" s="18" t="s">
        <v>1507</v>
      </c>
      <c r="D1680" s="19">
        <v>31</v>
      </c>
      <c r="E1680" s="19" t="s">
        <v>342</v>
      </c>
      <c r="F1680" s="80">
        <f>IF(Table2[[#This Row],[M5B]]="",Table2[[#This Row],[M5B_h]],SUM(Table2[[#This Row],[M5B_h]],Table2[[#This Row],[M5B]]))</f>
        <v>31</v>
      </c>
      <c r="H1680" s="13" t="str">
        <f>IF(Table2[[#This Row],[M1A]]="","",Table2[[#This Row],[M1A]]-Table2[[#This Row],[AWAL]])</f>
        <v/>
      </c>
      <c r="J1680" s="13" t="str">
        <f>IF(Table2[[#This Row],[M2A]]="","",SUM(Table2[[#This Row],[M2A]]-Table2[[#This Row],[M2B_h]]))</f>
        <v/>
      </c>
      <c r="L1680" s="13" t="str">
        <f>IF(Table2[[#This Row],[M3A]]="","",SUM(Table2[[#This Row],[M3A]]-Table2[[#This Row],[M3B_h]]))</f>
        <v/>
      </c>
      <c r="N1680" s="13" t="str">
        <f>IF(Table2[[#This Row],[M4A]]="","",SUM(Table2[[#This Row],[M4A]]-Table2[[#This Row],[M4B_h]]))</f>
        <v/>
      </c>
      <c r="O1680" s="15"/>
      <c r="P1680" s="15" t="str">
        <f>IF(Table2[[#This Row],[M5A]]="","",SUM(Table2[[#This Row],[M5A]]-Table2[[#This Row],[M5B_h]]))</f>
        <v/>
      </c>
      <c r="Q1680" s="15">
        <f>SUM(Table2[[#This Row],[AWAL]],Table2[[#This Row],[M1B]])</f>
        <v>31</v>
      </c>
      <c r="R1680" s="15">
        <f>SUM(Table2[[#This Row],[M2B]],Table2[[#This Row],[M2B_h]])</f>
        <v>31</v>
      </c>
      <c r="S1680" s="15">
        <f>SUM(Table2[[#This Row],[M3B]],Table2[[#This Row],[M3B_h]])</f>
        <v>31</v>
      </c>
      <c r="T1680" s="15">
        <f>SUM(Table2[[#This Row],[M4B]],Table2[[#This Row],[M4B_h]])</f>
        <v>31</v>
      </c>
    </row>
    <row r="1681" spans="1:20">
      <c r="A1681" s="12">
        <f>IF(Table2[[#This Row],[TT]]&lt;1,"",COUNT($A$2:$A1680)+1)</f>
        <v>1356</v>
      </c>
      <c r="B1681" s="12" t="str">
        <f>LOWER(SUBSTITUTE(SUBSTITUTE(SUBSTITUTE(SUBSTITUTE(SUBSTITUTE(SUBSTITUTE(SUBSTITUTE(SUBSTITUTE(Table2[[#This Row],[NAMA BARANG]]," ",""),"""",""),"-",""),"/",""),"(",""),")",""),"&amp;",""),",",""))</f>
        <v>mapbagfileen0103f</v>
      </c>
      <c r="C1681" s="18" t="s">
        <v>1508</v>
      </c>
      <c r="D1681" s="19">
        <v>3</v>
      </c>
      <c r="E1681" s="19" t="s">
        <v>32</v>
      </c>
      <c r="F1681" s="80">
        <f>IF(Table2[[#This Row],[M5B]]="",Table2[[#This Row],[M5B_h]],SUM(Table2[[#This Row],[M5B_h]],Table2[[#This Row],[M5B]]))</f>
        <v>3</v>
      </c>
      <c r="H1681" s="13" t="str">
        <f>IF(Table2[[#This Row],[M1A]]="","",Table2[[#This Row],[M1A]]-Table2[[#This Row],[AWAL]])</f>
        <v/>
      </c>
      <c r="J1681" s="13" t="str">
        <f>IF(Table2[[#This Row],[M2A]]="","",SUM(Table2[[#This Row],[M2A]]-Table2[[#This Row],[M2B_h]]))</f>
        <v/>
      </c>
      <c r="L1681" s="13" t="str">
        <f>IF(Table2[[#This Row],[M3A]]="","",SUM(Table2[[#This Row],[M3A]]-Table2[[#This Row],[M3B_h]]))</f>
        <v/>
      </c>
      <c r="N1681" s="13" t="str">
        <f>IF(Table2[[#This Row],[M4A]]="","",SUM(Table2[[#This Row],[M4A]]-Table2[[#This Row],[M4B_h]]))</f>
        <v/>
      </c>
      <c r="O1681" s="15"/>
      <c r="P1681" s="15" t="str">
        <f>IF(Table2[[#This Row],[M5A]]="","",SUM(Table2[[#This Row],[M5A]]-Table2[[#This Row],[M5B_h]]))</f>
        <v/>
      </c>
      <c r="Q1681" s="15">
        <f>SUM(Table2[[#This Row],[AWAL]],Table2[[#This Row],[M1B]])</f>
        <v>3</v>
      </c>
      <c r="R1681" s="15">
        <f>SUM(Table2[[#This Row],[M2B]],Table2[[#This Row],[M2B_h]])</f>
        <v>3</v>
      </c>
      <c r="S1681" s="15">
        <f>SUM(Table2[[#This Row],[M3B]],Table2[[#This Row],[M3B_h]])</f>
        <v>3</v>
      </c>
      <c r="T1681" s="15">
        <f>SUM(Table2[[#This Row],[M4B]],Table2[[#This Row],[M4B_h]])</f>
        <v>3</v>
      </c>
    </row>
    <row r="1682" spans="1:20">
      <c r="A1682" s="12">
        <f>IF(Table2[[#This Row],[TT]]&lt;1,"",COUNT($A$2:$A1681)+1)</f>
        <v>1357</v>
      </c>
      <c r="B1682" s="12" t="str">
        <f>LOWER(SUBSTITUTE(SUBSTITUTE(SUBSTITUTE(SUBSTITUTE(SUBSTITUTE(SUBSTITUTE(SUBSTITUTE(SUBSTITUTE(Table2[[#This Row],[NAMA BARANG]]," ",""),"""",""),"-",""),"/",""),"(",""),")",""),"&amp;",""),",",""))</f>
        <v>mapbagfilem6861</v>
      </c>
      <c r="C1682" s="18" t="s">
        <v>1509</v>
      </c>
      <c r="D1682" s="19">
        <v>2</v>
      </c>
      <c r="E1682" s="19" t="s">
        <v>1510</v>
      </c>
      <c r="F1682" s="80">
        <f>IF(Table2[[#This Row],[M5B]]="",Table2[[#This Row],[M5B_h]],SUM(Table2[[#This Row],[M5B_h]],Table2[[#This Row],[M5B]]))</f>
        <v>2</v>
      </c>
      <c r="H1682" s="13" t="str">
        <f>IF(Table2[[#This Row],[M1A]]="","",Table2[[#This Row],[M1A]]-Table2[[#This Row],[AWAL]])</f>
        <v/>
      </c>
      <c r="J1682" s="13" t="str">
        <f>IF(Table2[[#This Row],[M2A]]="","",SUM(Table2[[#This Row],[M2A]]-Table2[[#This Row],[M2B_h]]))</f>
        <v/>
      </c>
      <c r="L1682" s="13" t="str">
        <f>IF(Table2[[#This Row],[M3A]]="","",SUM(Table2[[#This Row],[M3A]]-Table2[[#This Row],[M3B_h]]))</f>
        <v/>
      </c>
      <c r="N1682" s="13" t="str">
        <f>IF(Table2[[#This Row],[M4A]]="","",SUM(Table2[[#This Row],[M4A]]-Table2[[#This Row],[M4B_h]]))</f>
        <v/>
      </c>
      <c r="O1682" s="15"/>
      <c r="P1682" s="15" t="str">
        <f>IF(Table2[[#This Row],[M5A]]="","",SUM(Table2[[#This Row],[M5A]]-Table2[[#This Row],[M5B_h]]))</f>
        <v/>
      </c>
      <c r="Q1682" s="15">
        <f>SUM(Table2[[#This Row],[AWAL]],Table2[[#This Row],[M1B]])</f>
        <v>2</v>
      </c>
      <c r="R1682" s="15">
        <f>SUM(Table2[[#This Row],[M2B]],Table2[[#This Row],[M2B_h]])</f>
        <v>2</v>
      </c>
      <c r="S1682" s="15">
        <f>SUM(Table2[[#This Row],[M3B]],Table2[[#This Row],[M3B_h]])</f>
        <v>2</v>
      </c>
      <c r="T1682" s="15">
        <f>SUM(Table2[[#This Row],[M4B]],Table2[[#This Row],[M4B_h]])</f>
        <v>2</v>
      </c>
    </row>
    <row r="1683" spans="1:20">
      <c r="A1683" s="12">
        <f>IF(Table2[[#This Row],[TT]]&lt;1,"",COUNT($A$2:$A1682)+1)</f>
        <v>1358</v>
      </c>
      <c r="B1683" s="12" t="str">
        <f>LOWER(SUBSTITUTE(SUBSTITUTE(SUBSTITUTE(SUBSTITUTE(SUBSTITUTE(SUBSTITUTE(SUBSTITUTE(SUBSTITUTE(Table2[[#This Row],[NAMA BARANG]]," ",""),"""",""),"-",""),"/",""),"(",""),")",""),"&amp;",""),",",""))</f>
        <v>mapschoolbagkcg2zip12</v>
      </c>
      <c r="C1683" s="18" t="s">
        <v>1511</v>
      </c>
      <c r="D1683" s="19">
        <v>31</v>
      </c>
      <c r="E1683" s="19">
        <v>180</v>
      </c>
      <c r="F1683" s="80">
        <f>IF(Table2[[#This Row],[M5B]]="",Table2[[#This Row],[M5B_h]],SUM(Table2[[#This Row],[M5B_h]],Table2[[#This Row],[M5B]]))</f>
        <v>31</v>
      </c>
      <c r="H1683" s="13" t="str">
        <f>IF(Table2[[#This Row],[M1A]]="","",Table2[[#This Row],[M1A]]-Table2[[#This Row],[AWAL]])</f>
        <v/>
      </c>
      <c r="J1683" s="13" t="str">
        <f>IF(Table2[[#This Row],[M2A]]="","",SUM(Table2[[#This Row],[M2A]]-Table2[[#This Row],[M2B_h]]))</f>
        <v/>
      </c>
      <c r="L1683" s="13" t="str">
        <f>IF(Table2[[#This Row],[M3A]]="","",SUM(Table2[[#This Row],[M3A]]-Table2[[#This Row],[M3B_h]]))</f>
        <v/>
      </c>
      <c r="N1683" s="13" t="str">
        <f>IF(Table2[[#This Row],[M4A]]="","",SUM(Table2[[#This Row],[M4A]]-Table2[[#This Row],[M4B_h]]))</f>
        <v/>
      </c>
      <c r="O1683" s="15"/>
      <c r="P1683" s="15" t="str">
        <f>IF(Table2[[#This Row],[M5A]]="","",SUM(Table2[[#This Row],[M5A]]-Table2[[#This Row],[M5B_h]]))</f>
        <v/>
      </c>
      <c r="Q1683" s="15">
        <f>SUM(Table2[[#This Row],[AWAL]],Table2[[#This Row],[M1B]])</f>
        <v>31</v>
      </c>
      <c r="R1683" s="15">
        <f>SUM(Table2[[#This Row],[M2B]],Table2[[#This Row],[M2B_h]])</f>
        <v>31</v>
      </c>
      <c r="S1683" s="15">
        <f>SUM(Table2[[#This Row],[M3B]],Table2[[#This Row],[M3B_h]])</f>
        <v>31</v>
      </c>
      <c r="T1683" s="15">
        <f>SUM(Table2[[#This Row],[M4B]],Table2[[#This Row],[M4B_h]])</f>
        <v>31</v>
      </c>
    </row>
    <row r="1684" spans="1:20">
      <c r="A1684" s="12">
        <f>IF(Table2[[#This Row],[TT]]&lt;1,"",COUNT($A$2:$A1683)+1)</f>
        <v>1359</v>
      </c>
      <c r="B1684" s="12" t="str">
        <f>LOWER(SUBSTITUTE(SUBSTITUTE(SUBSTITUTE(SUBSTITUTE(SUBSTITUTE(SUBSTITUTE(SUBSTITUTE(SUBSTITUTE(Table2[[#This Row],[NAMA BARANG]]," ",""),"""",""),"-",""),"/",""),"(",""),")",""),"&amp;",""),",",""))</f>
        <v>mapzipperbagtrixen1101</v>
      </c>
      <c r="C1684" s="18" t="s">
        <v>1512</v>
      </c>
      <c r="D1684" s="19">
        <v>12</v>
      </c>
      <c r="E1684" s="19" t="s">
        <v>132</v>
      </c>
      <c r="F1684" s="80">
        <f>IF(Table2[[#This Row],[M5B]]="",Table2[[#This Row],[M5B_h]],SUM(Table2[[#This Row],[M5B_h]],Table2[[#This Row],[M5B]]))</f>
        <v>12</v>
      </c>
      <c r="H1684" s="13" t="str">
        <f>IF(Table2[[#This Row],[M1A]]="","",Table2[[#This Row],[M1A]]-Table2[[#This Row],[AWAL]])</f>
        <v/>
      </c>
      <c r="J1684" s="13" t="str">
        <f>IF(Table2[[#This Row],[M2A]]="","",SUM(Table2[[#This Row],[M2A]]-Table2[[#This Row],[M2B_h]]))</f>
        <v/>
      </c>
      <c r="L1684" s="13" t="str">
        <f>IF(Table2[[#This Row],[M3A]]="","",SUM(Table2[[#This Row],[M3A]]-Table2[[#This Row],[M3B_h]]))</f>
        <v/>
      </c>
      <c r="N1684" s="13" t="str">
        <f>IF(Table2[[#This Row],[M4A]]="","",SUM(Table2[[#This Row],[M4A]]-Table2[[#This Row],[M4B_h]]))</f>
        <v/>
      </c>
      <c r="O1684" s="15"/>
      <c r="P1684" s="15" t="str">
        <f>IF(Table2[[#This Row],[M5A]]="","",SUM(Table2[[#This Row],[M5A]]-Table2[[#This Row],[M5B_h]]))</f>
        <v/>
      </c>
      <c r="Q1684" s="15">
        <f>SUM(Table2[[#This Row],[AWAL]],Table2[[#This Row],[M1B]])</f>
        <v>12</v>
      </c>
      <c r="R1684" s="15">
        <f>SUM(Table2[[#This Row],[M2B]],Table2[[#This Row],[M2B_h]])</f>
        <v>12</v>
      </c>
      <c r="S1684" s="15">
        <f>SUM(Table2[[#This Row],[M3B]],Table2[[#This Row],[M3B_h]])</f>
        <v>12</v>
      </c>
      <c r="T1684" s="15">
        <f>SUM(Table2[[#This Row],[M4B]],Table2[[#This Row],[M4B_h]])</f>
        <v>12</v>
      </c>
    </row>
    <row r="1685" spans="1:20">
      <c r="A1685" s="22">
        <f>IF(Table2[[#This Row],[TT]]&lt;1,"",COUNT($A$2:$A1684)+1)</f>
        <v>1360</v>
      </c>
      <c r="B1685" s="22" t="str">
        <f>LOWER(SUBSTITUTE(SUBSTITUTE(SUBSTITUTE(SUBSTITUTE(SUBSTITUTE(SUBSTITUTE(SUBSTITUTE(SUBSTITUTE(Table2[[#This Row],[NAMA BARANG]]," ",""),"""",""),"-",""),"/",""),"(",""),")",""),"&amp;",""),",",""))</f>
        <v>maskerbonus</v>
      </c>
      <c r="C1685" s="34" t="s">
        <v>2806</v>
      </c>
      <c r="D1685" s="29">
        <v>14</v>
      </c>
      <c r="E1685" s="66" t="s">
        <v>2631</v>
      </c>
      <c r="F1685" s="86">
        <f>IF(Table2[[#This Row],[M5B]]="",Table2[[#This Row],[M5B_h]],SUM(Table2[[#This Row],[M5B_h]],Table2[[#This Row],[M5B]]))</f>
        <v>17</v>
      </c>
      <c r="G1685" s="23">
        <v>13</v>
      </c>
      <c r="H1685" s="24">
        <f>IF(Table2[[#This Row],[M1A]]="","",Table2[[#This Row],[M1A]]-Table2[[#This Row],[AWAL]])</f>
        <v>-1</v>
      </c>
      <c r="I1685" s="23">
        <v>20</v>
      </c>
      <c r="J1685" s="24">
        <f>IF(Table2[[#This Row],[M2A]]="","",SUM(Table2[[#This Row],[M2A]]-Table2[[#This Row],[M2B_h]]))</f>
        <v>7</v>
      </c>
      <c r="K1685" s="23">
        <v>17</v>
      </c>
      <c r="L1685" s="24">
        <f>IF(Table2[[#This Row],[M3A]]="","",SUM(Table2[[#This Row],[M3A]]-Table2[[#This Row],[M3B_h]]))</f>
        <v>-3</v>
      </c>
      <c r="M1685" s="23"/>
      <c r="N1685" s="24" t="str">
        <f>IF(Table2[[#This Row],[M4A]]="","",SUM(Table2[[#This Row],[M4A]]-Table2[[#This Row],[M4B_h]]))</f>
        <v/>
      </c>
      <c r="O1685" s="15"/>
      <c r="P1685" s="15" t="str">
        <f>IF(Table2[[#This Row],[M5A]]="","",SUM(Table2[[#This Row],[M5A]]-Table2[[#This Row],[M5B_h]]))</f>
        <v/>
      </c>
      <c r="Q1685" s="15">
        <f>SUM(Table2[[#This Row],[AWAL]],Table2[[#This Row],[M1B]])</f>
        <v>13</v>
      </c>
      <c r="R1685" s="15">
        <f>SUM(Table2[[#This Row],[M2B]],Table2[[#This Row],[M2B_h]])</f>
        <v>20</v>
      </c>
      <c r="S1685" s="15">
        <f>SUM(Table2[[#This Row],[M3B]],Table2[[#This Row],[M3B_h]])</f>
        <v>17</v>
      </c>
      <c r="T1685" s="15">
        <f>SUM(Table2[[#This Row],[M4B]],Table2[[#This Row],[M4B_h]])</f>
        <v>17</v>
      </c>
    </row>
    <row r="1686" spans="1:20">
      <c r="A1686" s="12">
        <f>IF(Table2[[#This Row],[TT]]&lt;1,"",COUNT($A$2:$A1685)+1)</f>
        <v>1361</v>
      </c>
      <c r="B1686" s="12" t="str">
        <f>LOWER(SUBSTITUTE(SUBSTITUTE(SUBSTITUTE(SUBSTITUTE(SUBSTITUTE(SUBSTITUTE(SUBSTITUTE(SUBSTITUTE(Table2[[#This Row],[NAMA BARANG]]," ",""),"""",""),"-",""),"/",""),"(",""),")",""),"&amp;",""),",",""))</f>
        <v>masker3ply</v>
      </c>
      <c r="C1686" s="18" t="s">
        <v>1513</v>
      </c>
      <c r="D1686" s="19">
        <v>11</v>
      </c>
      <c r="E1686" s="19" t="s">
        <v>626</v>
      </c>
      <c r="F1686" s="80">
        <f>IF(Table2[[#This Row],[M5B]]="",Table2[[#This Row],[M5B_h]],SUM(Table2[[#This Row],[M5B_h]],Table2[[#This Row],[M5B]]))</f>
        <v>7</v>
      </c>
      <c r="G1686" s="13">
        <v>9</v>
      </c>
      <c r="H1686" s="13">
        <f>IF(Table2[[#This Row],[M1A]]="","",Table2[[#This Row],[M1A]]-Table2[[#This Row],[AWAL]])</f>
        <v>-2</v>
      </c>
      <c r="J1686" s="13" t="str">
        <f>IF(Table2[[#This Row],[M2A]]="","",SUM(Table2[[#This Row],[M2A]]-Table2[[#This Row],[M2B_h]]))</f>
        <v/>
      </c>
      <c r="K1686" s="13">
        <v>7</v>
      </c>
      <c r="L1686" s="13">
        <f>IF(Table2[[#This Row],[M3A]]="","",SUM(Table2[[#This Row],[M3A]]-Table2[[#This Row],[M3B_h]]))</f>
        <v>-2</v>
      </c>
      <c r="N1686" s="13" t="str">
        <f>IF(Table2[[#This Row],[M4A]]="","",SUM(Table2[[#This Row],[M4A]]-Table2[[#This Row],[M4B_h]]))</f>
        <v/>
      </c>
      <c r="O1686" s="15"/>
      <c r="P1686" s="15" t="str">
        <f>IF(Table2[[#This Row],[M5A]]="","",SUM(Table2[[#This Row],[M5A]]-Table2[[#This Row],[M5B_h]]))</f>
        <v/>
      </c>
      <c r="Q1686" s="15">
        <f>SUM(Table2[[#This Row],[AWAL]],Table2[[#This Row],[M1B]])</f>
        <v>9</v>
      </c>
      <c r="R1686" s="15">
        <f>SUM(Table2[[#This Row],[M2B]],Table2[[#This Row],[M2B_h]])</f>
        <v>9</v>
      </c>
      <c r="S1686" s="15">
        <f>SUM(Table2[[#This Row],[M3B]],Table2[[#This Row],[M3B_h]])</f>
        <v>7</v>
      </c>
      <c r="T1686" s="15">
        <f>SUM(Table2[[#This Row],[M4B]],Table2[[#This Row],[M4B_h]])</f>
        <v>7</v>
      </c>
    </row>
    <row r="1687" spans="1:20">
      <c r="A1687" s="12" t="str">
        <f>IF(Table2[[#This Row],[TT]]&lt;1,"",COUNT($A$2:$A1686)+1)</f>
        <v/>
      </c>
      <c r="B1687" s="12" t="str">
        <f>LOWER(SUBSTITUTE(SUBSTITUTE(SUBSTITUTE(SUBSTITUTE(SUBSTITUTE(SUBSTITUTE(SUBSTITUTE(SUBSTITUTE(Table2[[#This Row],[NAMA BARANG]]," ",""),"""",""),"-",""),"/",""),"(",""),")",""),"&amp;",""),",",""))</f>
        <v>maskertcare</v>
      </c>
      <c r="C1687" s="18" t="s">
        <v>1515</v>
      </c>
      <c r="D1687" s="19"/>
      <c r="E1687" s="19" t="s">
        <v>1516</v>
      </c>
      <c r="F1687" s="80">
        <f>IF(Table2[[#This Row],[M5B]]="",Table2[[#This Row],[M5B_h]],SUM(Table2[[#This Row],[M5B_h]],Table2[[#This Row],[M5B]]))</f>
        <v>0</v>
      </c>
      <c r="H1687" s="13" t="str">
        <f>IF(Table2[[#This Row],[M1A]]="","",Table2[[#This Row],[M1A]]-Table2[[#This Row],[AWAL]])</f>
        <v/>
      </c>
      <c r="J1687" s="13" t="str">
        <f>IF(Table2[[#This Row],[M2A]]="","",SUM(Table2[[#This Row],[M2A]]-Table2[[#This Row],[M2B_h]]))</f>
        <v/>
      </c>
      <c r="L1687" s="13" t="str">
        <f>IF(Table2[[#This Row],[M3A]]="","",SUM(Table2[[#This Row],[M3A]]-Table2[[#This Row],[M3B_h]]))</f>
        <v/>
      </c>
      <c r="N1687" s="13" t="str">
        <f>IF(Table2[[#This Row],[M4A]]="","",SUM(Table2[[#This Row],[M4A]]-Table2[[#This Row],[M4B_h]]))</f>
        <v/>
      </c>
      <c r="O1687" s="15"/>
      <c r="P1687" s="15" t="str">
        <f>IF(Table2[[#This Row],[M5A]]="","",SUM(Table2[[#This Row],[M5A]]-Table2[[#This Row],[M5B_h]]))</f>
        <v/>
      </c>
      <c r="Q1687" s="15">
        <f>SUM(Table2[[#This Row],[AWAL]],Table2[[#This Row],[M1B]])</f>
        <v>0</v>
      </c>
      <c r="R1687" s="15">
        <f>SUM(Table2[[#This Row],[M2B]],Table2[[#This Row],[M2B_h]])</f>
        <v>0</v>
      </c>
      <c r="S1687" s="15">
        <f>SUM(Table2[[#This Row],[M3B]],Table2[[#This Row],[M3B_h]])</f>
        <v>0</v>
      </c>
      <c r="T1687" s="15">
        <f>SUM(Table2[[#This Row],[M4B]],Table2[[#This Row],[M4B_h]])</f>
        <v>0</v>
      </c>
    </row>
    <row r="1688" spans="1:20">
      <c r="A1688" s="12">
        <f>IF(Table2[[#This Row],[TT]]&lt;1,"",COUNT($A$2:$A1687)+1)</f>
        <v>1362</v>
      </c>
      <c r="B1688" s="12" t="str">
        <f>LOWER(SUBSTITUTE(SUBSTITUTE(SUBSTITUTE(SUBSTITUTE(SUBSTITUTE(SUBSTITUTE(SUBSTITUTE(SUBSTITUTE(Table2[[#This Row],[NAMA BARANG]]," ",""),"""",""),"-",""),"/",""),"(",""),")",""),"&amp;",""),",",""))</f>
        <v>mechdebossdbmp300</v>
      </c>
      <c r="C1688" s="25" t="s">
        <v>1517</v>
      </c>
      <c r="D1688" s="26">
        <v>32</v>
      </c>
      <c r="E1688" s="26" t="s">
        <v>538</v>
      </c>
      <c r="F1688" s="80">
        <f>IF(Table2[[#This Row],[M5B]]="",Table2[[#This Row],[M5B_h]],SUM(Table2[[#This Row],[M5B_h]],Table2[[#This Row],[M5B]]))</f>
        <v>32</v>
      </c>
      <c r="H1688" s="13" t="str">
        <f>IF(Table2[[#This Row],[M1A]]="","",Table2[[#This Row],[M1A]]-Table2[[#This Row],[AWAL]])</f>
        <v/>
      </c>
      <c r="J1688" s="13" t="str">
        <f>IF(Table2[[#This Row],[M2A]]="","",SUM(Table2[[#This Row],[M2A]]-Table2[[#This Row],[M2B_h]]))</f>
        <v/>
      </c>
      <c r="L1688" s="13" t="str">
        <f>IF(Table2[[#This Row],[M3A]]="","",SUM(Table2[[#This Row],[M3A]]-Table2[[#This Row],[M3B_h]]))</f>
        <v/>
      </c>
      <c r="N1688" s="13" t="str">
        <f>IF(Table2[[#This Row],[M4A]]="","",SUM(Table2[[#This Row],[M4A]]-Table2[[#This Row],[M4B_h]]))</f>
        <v/>
      </c>
      <c r="O1688" s="15"/>
      <c r="P1688" s="15" t="str">
        <f>IF(Table2[[#This Row],[M5A]]="","",SUM(Table2[[#This Row],[M5A]]-Table2[[#This Row],[M5B_h]]))</f>
        <v/>
      </c>
      <c r="Q1688" s="15">
        <f>SUM(Table2[[#This Row],[AWAL]],Table2[[#This Row],[M1B]])</f>
        <v>32</v>
      </c>
      <c r="R1688" s="15">
        <f>SUM(Table2[[#This Row],[M2B]],Table2[[#This Row],[M2B_h]])</f>
        <v>32</v>
      </c>
      <c r="S1688" s="15">
        <f>SUM(Table2[[#This Row],[M3B]],Table2[[#This Row],[M3B_h]])</f>
        <v>32</v>
      </c>
      <c r="T1688" s="15">
        <f>SUM(Table2[[#This Row],[M4B]],Table2[[#This Row],[M4B_h]])</f>
        <v>32</v>
      </c>
    </row>
    <row r="1689" spans="1:20">
      <c r="A1689" s="12">
        <f>IF(Table2[[#This Row],[TT]]&lt;1,"",COUNT($A$2:$A1688)+1)</f>
        <v>1363</v>
      </c>
      <c r="B1689" s="12" t="str">
        <f>LOWER(SUBSTITUTE(SUBSTITUTE(SUBSTITUTE(SUBSTITUTE(SUBSTITUTE(SUBSTITUTE(SUBSTITUTE(SUBSTITUTE(Table2[[#This Row],[NAMA BARANG]]," ",""),"""",""),"-",""),"/",""),"(",""),")",""),"&amp;",""),",",""))</f>
        <v>mechpen109a1x4</v>
      </c>
      <c r="C1689" s="25" t="s">
        <v>1518</v>
      </c>
      <c r="D1689" s="26">
        <v>22</v>
      </c>
      <c r="E1689" s="26" t="s">
        <v>403</v>
      </c>
      <c r="F1689" s="80">
        <f>IF(Table2[[#This Row],[M5B]]="",Table2[[#This Row],[M5B_h]],SUM(Table2[[#This Row],[M5B_h]],Table2[[#This Row],[M5B]]))</f>
        <v>22</v>
      </c>
      <c r="H1689" s="13" t="str">
        <f>IF(Table2[[#This Row],[M1A]]="","",Table2[[#This Row],[M1A]]-Table2[[#This Row],[AWAL]])</f>
        <v/>
      </c>
      <c r="J1689" s="13" t="str">
        <f>IF(Table2[[#This Row],[M2A]]="","",SUM(Table2[[#This Row],[M2A]]-Table2[[#This Row],[M2B_h]]))</f>
        <v/>
      </c>
      <c r="L1689" s="13" t="str">
        <f>IF(Table2[[#This Row],[M3A]]="","",SUM(Table2[[#This Row],[M3A]]-Table2[[#This Row],[M3B_h]]))</f>
        <v/>
      </c>
      <c r="N1689" s="13" t="str">
        <f>IF(Table2[[#This Row],[M4A]]="","",SUM(Table2[[#This Row],[M4A]]-Table2[[#This Row],[M4B_h]]))</f>
        <v/>
      </c>
      <c r="O1689" s="15"/>
      <c r="P1689" s="15" t="str">
        <f>IF(Table2[[#This Row],[M5A]]="","",SUM(Table2[[#This Row],[M5A]]-Table2[[#This Row],[M5B_h]]))</f>
        <v/>
      </c>
      <c r="Q1689" s="15">
        <f>SUM(Table2[[#This Row],[AWAL]],Table2[[#This Row],[M1B]])</f>
        <v>22</v>
      </c>
      <c r="R1689" s="15">
        <f>SUM(Table2[[#This Row],[M2B]],Table2[[#This Row],[M2B_h]])</f>
        <v>22</v>
      </c>
      <c r="S1689" s="15">
        <f>SUM(Table2[[#This Row],[M3B]],Table2[[#This Row],[M3B_h]])</f>
        <v>22</v>
      </c>
      <c r="T1689" s="15">
        <f>SUM(Table2[[#This Row],[M4B]],Table2[[#This Row],[M4B_h]])</f>
        <v>22</v>
      </c>
    </row>
    <row r="1690" spans="1:20">
      <c r="A1690" s="12">
        <f>IF(Table2[[#This Row],[TT]]&lt;1,"",COUNT($A$2:$A1689)+1)</f>
        <v>1364</v>
      </c>
      <c r="B1690" s="12" t="str">
        <f>LOWER(SUBSTITUTE(SUBSTITUTE(SUBSTITUTE(SUBSTITUTE(SUBSTITUTE(SUBSTITUTE(SUBSTITUTE(SUBSTITUTE(Table2[[#This Row],[NAMA BARANG]]," ",""),"""",""),"-",""),"/",""),"(",""),")",""),"&amp;",""),",",""))</f>
        <v>mechpen297820</v>
      </c>
      <c r="C1690" s="25" t="s">
        <v>1519</v>
      </c>
      <c r="D1690" s="26">
        <v>4</v>
      </c>
      <c r="E1690" s="26" t="s">
        <v>14</v>
      </c>
      <c r="F1690" s="80">
        <f>IF(Table2[[#This Row],[M5B]]="",Table2[[#This Row],[M5B_h]],SUM(Table2[[#This Row],[M5B_h]],Table2[[#This Row],[M5B]]))</f>
        <v>4</v>
      </c>
      <c r="H1690" s="13" t="str">
        <f>IF(Table2[[#This Row],[M1A]]="","",Table2[[#This Row],[M1A]]-Table2[[#This Row],[AWAL]])</f>
        <v/>
      </c>
      <c r="J1690" s="13" t="str">
        <f>IF(Table2[[#This Row],[M2A]]="","",SUM(Table2[[#This Row],[M2A]]-Table2[[#This Row],[M2B_h]]))</f>
        <v/>
      </c>
      <c r="L1690" s="13" t="str">
        <f>IF(Table2[[#This Row],[M3A]]="","",SUM(Table2[[#This Row],[M3A]]-Table2[[#This Row],[M3B_h]]))</f>
        <v/>
      </c>
      <c r="N1690" s="13" t="str">
        <f>IF(Table2[[#This Row],[M4A]]="","",SUM(Table2[[#This Row],[M4A]]-Table2[[#This Row],[M4B_h]]))</f>
        <v/>
      </c>
      <c r="O1690" s="15"/>
      <c r="P1690" s="15" t="str">
        <f>IF(Table2[[#This Row],[M5A]]="","",SUM(Table2[[#This Row],[M5A]]-Table2[[#This Row],[M5B_h]]))</f>
        <v/>
      </c>
      <c r="Q1690" s="15">
        <f>SUM(Table2[[#This Row],[AWAL]],Table2[[#This Row],[M1B]])</f>
        <v>4</v>
      </c>
      <c r="R1690" s="15">
        <f>SUM(Table2[[#This Row],[M2B]],Table2[[#This Row],[M2B_h]])</f>
        <v>4</v>
      </c>
      <c r="S1690" s="15">
        <f>SUM(Table2[[#This Row],[M3B]],Table2[[#This Row],[M3B_h]])</f>
        <v>4</v>
      </c>
      <c r="T1690" s="15">
        <f>SUM(Table2[[#This Row],[M4B]],Table2[[#This Row],[M4B_h]])</f>
        <v>4</v>
      </c>
    </row>
    <row r="1691" spans="1:20">
      <c r="A1691" s="12">
        <f>IF(Table2[[#This Row],[TT]]&lt;1,"",COUNT($A$2:$A1690)+1)</f>
        <v>1365</v>
      </c>
      <c r="B1691" s="12" t="str">
        <f>LOWER(SUBSTITUTE(SUBSTITUTE(SUBSTITUTE(SUBSTITUTE(SUBSTITUTE(SUBSTITUTE(SUBSTITUTE(SUBSTITUTE(Table2[[#This Row],[NAMA BARANG]]," ",""),"""",""),"-",""),"/",""),"(",""),")",""),"&amp;",""),",",""))</f>
        <v>mechpen3049</v>
      </c>
      <c r="C1691" s="18" t="s">
        <v>4063</v>
      </c>
      <c r="D1691" s="19">
        <v>3</v>
      </c>
      <c r="E1691" s="19" t="s">
        <v>14</v>
      </c>
      <c r="F1691" s="80">
        <f>IF(Table2[[#This Row],[M5B]]="",Table2[[#This Row],[M5B_h]],SUM(Table2[[#This Row],[M5B_h]],Table2[[#This Row],[M5B]]))</f>
        <v>3</v>
      </c>
      <c r="H1691" s="13" t="str">
        <f>IF(Table2[[#This Row],[M1A]]="","",Table2[[#This Row],[M1A]]-Table2[[#This Row],[AWAL]])</f>
        <v/>
      </c>
      <c r="J1691" s="13" t="str">
        <f>IF(Table2[[#This Row],[M2A]]="","",SUM(Table2[[#This Row],[M2A]]-Table2[[#This Row],[M2B_h]]))</f>
        <v/>
      </c>
      <c r="L1691" s="13" t="str">
        <f>IF(Table2[[#This Row],[M3A]]="","",SUM(Table2[[#This Row],[M3A]]-Table2[[#This Row],[M3B_h]]))</f>
        <v/>
      </c>
      <c r="N1691" s="13" t="str">
        <f>IF(Table2[[#This Row],[M4A]]="","",SUM(Table2[[#This Row],[M4A]]-Table2[[#This Row],[M4B_h]]))</f>
        <v/>
      </c>
      <c r="O1691" s="15"/>
      <c r="P1691" s="15" t="str">
        <f>IF(Table2[[#This Row],[M5A]]="","",SUM(Table2[[#This Row],[M5A]]-Table2[[#This Row],[M5B_h]]))</f>
        <v/>
      </c>
      <c r="Q1691" s="15">
        <f>SUM(Table2[[#This Row],[AWAL]],Table2[[#This Row],[M1B]])</f>
        <v>3</v>
      </c>
      <c r="R1691" s="15">
        <f>SUM(Table2[[#This Row],[M2B]],Table2[[#This Row],[M2B_h]])</f>
        <v>3</v>
      </c>
      <c r="S1691" s="15">
        <f>SUM(Table2[[#This Row],[M3B]],Table2[[#This Row],[M3B_h]])</f>
        <v>3</v>
      </c>
      <c r="T1691" s="15">
        <f>SUM(Table2[[#This Row],[M4B]],Table2[[#This Row],[M4B_h]])</f>
        <v>3</v>
      </c>
    </row>
    <row r="1692" spans="1:20">
      <c r="A1692" s="12">
        <f>IF(Table2[[#This Row],[TT]]&lt;1,"",COUNT($A$2:$A1691)+1)</f>
        <v>1366</v>
      </c>
      <c r="B1692" s="12" t="str">
        <f>LOWER(SUBSTITUTE(SUBSTITUTE(SUBSTITUTE(SUBSTITUTE(SUBSTITUTE(SUBSTITUTE(SUBSTITUTE(SUBSTITUTE(Table2[[#This Row],[NAMA BARANG]]," ",""),"""",""),"-",""),"/",""),"(",""),")",""),"&amp;",""),",",""))</f>
        <v>mechpen405</v>
      </c>
      <c r="C1692" s="18" t="s">
        <v>4064</v>
      </c>
      <c r="D1692" s="19">
        <v>3</v>
      </c>
      <c r="E1692" s="19" t="s">
        <v>14</v>
      </c>
      <c r="F1692" s="80">
        <f>IF(Table2[[#This Row],[M5B]]="",Table2[[#This Row],[M5B_h]],SUM(Table2[[#This Row],[M5B_h]],Table2[[#This Row],[M5B]]))</f>
        <v>3</v>
      </c>
      <c r="H1692" s="13" t="str">
        <f>IF(Table2[[#This Row],[M1A]]="","",Table2[[#This Row],[M1A]]-Table2[[#This Row],[AWAL]])</f>
        <v/>
      </c>
      <c r="J1692" s="13" t="str">
        <f>IF(Table2[[#This Row],[M2A]]="","",SUM(Table2[[#This Row],[M2A]]-Table2[[#This Row],[M2B_h]]))</f>
        <v/>
      </c>
      <c r="L1692" s="13" t="str">
        <f>IF(Table2[[#This Row],[M3A]]="","",SUM(Table2[[#This Row],[M3A]]-Table2[[#This Row],[M3B_h]]))</f>
        <v/>
      </c>
      <c r="N1692" s="13" t="str">
        <f>IF(Table2[[#This Row],[M4A]]="","",SUM(Table2[[#This Row],[M4A]]-Table2[[#This Row],[M4B_h]]))</f>
        <v/>
      </c>
      <c r="O1692" s="15"/>
      <c r="P1692" s="15" t="str">
        <f>IF(Table2[[#This Row],[M5A]]="","",SUM(Table2[[#This Row],[M5A]]-Table2[[#This Row],[M5B_h]]))</f>
        <v/>
      </c>
      <c r="Q1692" s="15">
        <f>SUM(Table2[[#This Row],[AWAL]],Table2[[#This Row],[M1B]])</f>
        <v>3</v>
      </c>
      <c r="R1692" s="15">
        <f>SUM(Table2[[#This Row],[M2B]],Table2[[#This Row],[M2B_h]])</f>
        <v>3</v>
      </c>
      <c r="S1692" s="15">
        <f>SUM(Table2[[#This Row],[M3B]],Table2[[#This Row],[M3B_h]])</f>
        <v>3</v>
      </c>
      <c r="T1692" s="15">
        <f>SUM(Table2[[#This Row],[M4B]],Table2[[#This Row],[M4B_h]])</f>
        <v>3</v>
      </c>
    </row>
    <row r="1693" spans="1:20">
      <c r="A1693" s="12">
        <f>IF(Table2[[#This Row],[TT]]&lt;1,"",COUNT($A$2:$A1692)+1)</f>
        <v>1367</v>
      </c>
      <c r="B1693" s="12" t="str">
        <f>LOWER(SUBSTITUTE(SUBSTITUTE(SUBSTITUTE(SUBSTITUTE(SUBSTITUTE(SUBSTITUTE(SUBSTITUTE(SUBSTITUTE(Table2[[#This Row],[NAMA BARANG]]," ",""),"""",""),"-",""),"/",""),"(",""),")",""),"&amp;",""),",",""))</f>
        <v>mechpenbearc10.0630no.3058</v>
      </c>
      <c r="C1693" s="18" t="s">
        <v>1520</v>
      </c>
      <c r="D1693" s="19">
        <v>18</v>
      </c>
      <c r="E1693" s="19" t="s">
        <v>14</v>
      </c>
      <c r="F1693" s="80">
        <f>IF(Table2[[#This Row],[M5B]]="",Table2[[#This Row],[M5B_h]],SUM(Table2[[#This Row],[M5B_h]],Table2[[#This Row],[M5B]]))</f>
        <v>18</v>
      </c>
      <c r="H1693" s="13" t="str">
        <f>IF(Table2[[#This Row],[M1A]]="","",Table2[[#This Row],[M1A]]-Table2[[#This Row],[AWAL]])</f>
        <v/>
      </c>
      <c r="J1693" s="13" t="str">
        <f>IF(Table2[[#This Row],[M2A]]="","",SUM(Table2[[#This Row],[M2A]]-Table2[[#This Row],[M2B_h]]))</f>
        <v/>
      </c>
      <c r="L1693" s="13" t="str">
        <f>IF(Table2[[#This Row],[M3A]]="","",SUM(Table2[[#This Row],[M3A]]-Table2[[#This Row],[M3B_h]]))</f>
        <v/>
      </c>
      <c r="N1693" s="13" t="str">
        <f>IF(Table2[[#This Row],[M4A]]="","",SUM(Table2[[#This Row],[M4A]]-Table2[[#This Row],[M4B_h]]))</f>
        <v/>
      </c>
      <c r="O1693" s="15"/>
      <c r="P1693" s="15" t="str">
        <f>IF(Table2[[#This Row],[M5A]]="","",SUM(Table2[[#This Row],[M5A]]-Table2[[#This Row],[M5B_h]]))</f>
        <v/>
      </c>
      <c r="Q1693" s="15">
        <f>SUM(Table2[[#This Row],[AWAL]],Table2[[#This Row],[M1B]])</f>
        <v>18</v>
      </c>
      <c r="R1693" s="15">
        <f>SUM(Table2[[#This Row],[M2B]],Table2[[#This Row],[M2B_h]])</f>
        <v>18</v>
      </c>
      <c r="S1693" s="15">
        <f>SUM(Table2[[#This Row],[M3B]],Table2[[#This Row],[M3B_h]])</f>
        <v>18</v>
      </c>
      <c r="T1693" s="15">
        <f>SUM(Table2[[#This Row],[M4B]],Table2[[#This Row],[M4B_h]])</f>
        <v>18</v>
      </c>
    </row>
    <row r="1694" spans="1:20">
      <c r="A1694" s="12">
        <f>IF(Table2[[#This Row],[TT]]&lt;1,"",COUNT($A$2:$A1693)+1)</f>
        <v>1368</v>
      </c>
      <c r="B1694" s="12" t="str">
        <f>LOWER(SUBSTITUTE(SUBSTITUTE(SUBSTITUTE(SUBSTITUTE(SUBSTITUTE(SUBSTITUTE(SUBSTITUTE(SUBSTITUTE(Table2[[#This Row],[NAMA BARANG]]," ",""),"""",""),"-",""),"/",""),"(",""),")",""),"&amp;",""),",",""))</f>
        <v>mechpenbensiaabhkprp1260</v>
      </c>
      <c r="C1694" s="18" t="s">
        <v>4065</v>
      </c>
      <c r="D1694" s="19">
        <v>8</v>
      </c>
      <c r="E1694" s="19" t="s">
        <v>14</v>
      </c>
      <c r="F1694" s="80">
        <f>IF(Table2[[#This Row],[M5B]]="",Table2[[#This Row],[M5B_h]],SUM(Table2[[#This Row],[M5B_h]],Table2[[#This Row],[M5B]]))</f>
        <v>8</v>
      </c>
      <c r="H1694" s="13" t="str">
        <f>IF(Table2[[#This Row],[M1A]]="","",Table2[[#This Row],[M1A]]-Table2[[#This Row],[AWAL]])</f>
        <v/>
      </c>
      <c r="J1694" s="13" t="str">
        <f>IF(Table2[[#This Row],[M2A]]="","",SUM(Table2[[#This Row],[M2A]]-Table2[[#This Row],[M2B_h]]))</f>
        <v/>
      </c>
      <c r="L1694" s="13" t="str">
        <f>IF(Table2[[#This Row],[M3A]]="","",SUM(Table2[[#This Row],[M3A]]-Table2[[#This Row],[M3B_h]]))</f>
        <v/>
      </c>
      <c r="N1694" s="13" t="str">
        <f>IF(Table2[[#This Row],[M4A]]="","",SUM(Table2[[#This Row],[M4A]]-Table2[[#This Row],[M4B_h]]))</f>
        <v/>
      </c>
      <c r="O1694" s="15"/>
      <c r="P1694" s="15" t="str">
        <f>IF(Table2[[#This Row],[M5A]]="","",SUM(Table2[[#This Row],[M5A]]-Table2[[#This Row],[M5B_h]]))</f>
        <v/>
      </c>
      <c r="Q1694" s="15">
        <f>SUM(Table2[[#This Row],[AWAL]],Table2[[#This Row],[M1B]])</f>
        <v>8</v>
      </c>
      <c r="R1694" s="15">
        <f>SUM(Table2[[#This Row],[M2B]],Table2[[#This Row],[M2B_h]])</f>
        <v>8</v>
      </c>
      <c r="S1694" s="15">
        <f>SUM(Table2[[#This Row],[M3B]],Table2[[#This Row],[M3B_h]])</f>
        <v>8</v>
      </c>
      <c r="T1694" s="15">
        <f>SUM(Table2[[#This Row],[M4B]],Table2[[#This Row],[M4B_h]])</f>
        <v>8</v>
      </c>
    </row>
    <row r="1695" spans="1:20">
      <c r="A1695" s="12">
        <f>IF(Table2[[#This Row],[TT]]&lt;1,"",COUNT($A$2:$A1694)+1)</f>
        <v>1369</v>
      </c>
      <c r="B1695" s="12" t="str">
        <f>LOWER(SUBSTITUTE(SUBSTITUTE(SUBSTITUTE(SUBSTITUTE(SUBSTITUTE(SUBSTITUTE(SUBSTITUTE(SUBSTITUTE(Table2[[#This Row],[NAMA BARANG]]," ",""),"""",""),"-",""),"/",""),"(",""),")",""),"&amp;",""),",",""))</f>
        <v>mechpenc100630ab8008</v>
      </c>
      <c r="C1695" s="18" t="s">
        <v>4066</v>
      </c>
      <c r="D1695" s="19">
        <v>7</v>
      </c>
      <c r="E1695" s="19" t="s">
        <v>14</v>
      </c>
      <c r="F1695" s="80">
        <f>IF(Table2[[#This Row],[M5B]]="",Table2[[#This Row],[M5B_h]],SUM(Table2[[#This Row],[M5B_h]],Table2[[#This Row],[M5B]]))</f>
        <v>7</v>
      </c>
      <c r="H1695" s="13" t="str">
        <f>IF(Table2[[#This Row],[M1A]]="","",Table2[[#This Row],[M1A]]-Table2[[#This Row],[AWAL]])</f>
        <v/>
      </c>
      <c r="J1695" s="13" t="str">
        <f>IF(Table2[[#This Row],[M2A]]="","",SUM(Table2[[#This Row],[M2A]]-Table2[[#This Row],[M2B_h]]))</f>
        <v/>
      </c>
      <c r="L1695" s="13" t="str">
        <f>IF(Table2[[#This Row],[M3A]]="","",SUM(Table2[[#This Row],[M3A]]-Table2[[#This Row],[M3B_h]]))</f>
        <v/>
      </c>
      <c r="N1695" s="13" t="str">
        <f>IF(Table2[[#This Row],[M4A]]="","",SUM(Table2[[#This Row],[M4A]]-Table2[[#This Row],[M4B_h]]))</f>
        <v/>
      </c>
      <c r="O1695" s="15"/>
      <c r="P1695" s="15" t="str">
        <f>IF(Table2[[#This Row],[M5A]]="","",SUM(Table2[[#This Row],[M5A]]-Table2[[#This Row],[M5B_h]]))</f>
        <v/>
      </c>
      <c r="Q1695" s="15">
        <f>SUM(Table2[[#This Row],[AWAL]],Table2[[#This Row],[M1B]])</f>
        <v>7</v>
      </c>
      <c r="R1695" s="15">
        <f>SUM(Table2[[#This Row],[M2B]],Table2[[#This Row],[M2B_h]])</f>
        <v>7</v>
      </c>
      <c r="S1695" s="15">
        <f>SUM(Table2[[#This Row],[M3B]],Table2[[#This Row],[M3B_h]])</f>
        <v>7</v>
      </c>
      <c r="T1695" s="15">
        <f>SUM(Table2[[#This Row],[M4B]],Table2[[#This Row],[M4B_h]])</f>
        <v>7</v>
      </c>
    </row>
    <row r="1696" spans="1:20">
      <c r="A1696" s="12">
        <f>IF(Table2[[#This Row],[TT]]&lt;1,"",COUNT($A$2:$A1695)+1)</f>
        <v>1370</v>
      </c>
      <c r="B1696" s="12" t="str">
        <f>LOWER(SUBSTITUTE(SUBSTITUTE(SUBSTITUTE(SUBSTITUTE(SUBSTITUTE(SUBSTITUTE(SUBSTITUTE(SUBSTITUTE(Table2[[#This Row],[NAMA BARANG]]," ",""),"""",""),"-",""),"/",""),"(",""),")",""),"&amp;",""),",",""))</f>
        <v>mechpencolourdisneyc100348</v>
      </c>
      <c r="C1696" s="27" t="s">
        <v>4067</v>
      </c>
      <c r="D1696" s="28">
        <v>1</v>
      </c>
      <c r="E1696" s="28" t="s">
        <v>513</v>
      </c>
      <c r="F1696" s="80">
        <f>IF(Table2[[#This Row],[M5B]]="",Table2[[#This Row],[M5B_h]],SUM(Table2[[#This Row],[M5B_h]],Table2[[#This Row],[M5B]]))</f>
        <v>1</v>
      </c>
      <c r="H1696" s="13" t="str">
        <f>IF(Table2[[#This Row],[M1A]]="","",Table2[[#This Row],[M1A]]-Table2[[#This Row],[AWAL]])</f>
        <v/>
      </c>
      <c r="J1696" s="13" t="str">
        <f>IF(Table2[[#This Row],[M2A]]="","",SUM(Table2[[#This Row],[M2A]]-Table2[[#This Row],[M2B_h]]))</f>
        <v/>
      </c>
      <c r="L1696" s="13" t="str">
        <f>IF(Table2[[#This Row],[M3A]]="","",SUM(Table2[[#This Row],[M3A]]-Table2[[#This Row],[M3B_h]]))</f>
        <v/>
      </c>
      <c r="N1696" s="13" t="str">
        <f>IF(Table2[[#This Row],[M4A]]="","",SUM(Table2[[#This Row],[M4A]]-Table2[[#This Row],[M4B_h]]))</f>
        <v/>
      </c>
      <c r="O1696" s="15"/>
      <c r="P1696" s="15" t="str">
        <f>IF(Table2[[#This Row],[M5A]]="","",SUM(Table2[[#This Row],[M5A]]-Table2[[#This Row],[M5B_h]]))</f>
        <v/>
      </c>
      <c r="Q1696" s="15">
        <f>SUM(Table2[[#This Row],[AWAL]],Table2[[#This Row],[M1B]])</f>
        <v>1</v>
      </c>
      <c r="R1696" s="15">
        <f>SUM(Table2[[#This Row],[M2B]],Table2[[#This Row],[M2B_h]])</f>
        <v>1</v>
      </c>
      <c r="S1696" s="15">
        <f>SUM(Table2[[#This Row],[M3B]],Table2[[#This Row],[M3B_h]])</f>
        <v>1</v>
      </c>
      <c r="T1696" s="15">
        <f>SUM(Table2[[#This Row],[M4B]],Table2[[#This Row],[M4B_h]])</f>
        <v>1</v>
      </c>
    </row>
    <row r="1697" spans="1:20">
      <c r="A1697" s="12">
        <f>IF(Table2[[#This Row],[TT]]&lt;1,"",COUNT($A$2:$A1696)+1)</f>
        <v>1371</v>
      </c>
      <c r="B1697" s="12" t="str">
        <f>LOWER(SUBSTITUTE(SUBSTITUTE(SUBSTITUTE(SUBSTITUTE(SUBSTITUTE(SUBSTITUTE(SUBSTITUTE(SUBSTITUTE(Table2[[#This Row],[NAMA BARANG]]," ",""),"""",""),"-",""),"/",""),"(",""),")",""),"&amp;",""),",",""))</f>
        <v>mechpencolourdisneypr6w1hk2</v>
      </c>
      <c r="C1697" s="27" t="s">
        <v>4068</v>
      </c>
      <c r="D1697" s="28">
        <v>3</v>
      </c>
      <c r="E1697" s="28" t="s">
        <v>513</v>
      </c>
      <c r="F1697" s="80">
        <f>IF(Table2[[#This Row],[M5B]]="",Table2[[#This Row],[M5B_h]],SUM(Table2[[#This Row],[M5B_h]],Table2[[#This Row],[M5B]]))</f>
        <v>3</v>
      </c>
      <c r="H1697" s="13" t="str">
        <f>IF(Table2[[#This Row],[M1A]]="","",Table2[[#This Row],[M1A]]-Table2[[#This Row],[AWAL]])</f>
        <v/>
      </c>
      <c r="J1697" s="13" t="str">
        <f>IF(Table2[[#This Row],[M2A]]="","",SUM(Table2[[#This Row],[M2A]]-Table2[[#This Row],[M2B_h]]))</f>
        <v/>
      </c>
      <c r="L1697" s="13" t="str">
        <f>IF(Table2[[#This Row],[M3A]]="","",SUM(Table2[[#This Row],[M3A]]-Table2[[#This Row],[M3B_h]]))</f>
        <v/>
      </c>
      <c r="N1697" s="13" t="str">
        <f>IF(Table2[[#This Row],[M4A]]="","",SUM(Table2[[#This Row],[M4A]]-Table2[[#This Row],[M4B_h]]))</f>
        <v/>
      </c>
      <c r="O1697" s="15"/>
      <c r="P1697" s="15" t="str">
        <f>IF(Table2[[#This Row],[M5A]]="","",SUM(Table2[[#This Row],[M5A]]-Table2[[#This Row],[M5B_h]]))</f>
        <v/>
      </c>
      <c r="Q1697" s="15">
        <f>SUM(Table2[[#This Row],[AWAL]],Table2[[#This Row],[M1B]])</f>
        <v>3</v>
      </c>
      <c r="R1697" s="15">
        <f>SUM(Table2[[#This Row],[M2B]],Table2[[#This Row],[M2B_h]])</f>
        <v>3</v>
      </c>
      <c r="S1697" s="15">
        <f>SUM(Table2[[#This Row],[M3B]],Table2[[#This Row],[M3B_h]])</f>
        <v>3</v>
      </c>
      <c r="T1697" s="15">
        <f>SUM(Table2[[#This Row],[M4B]],Table2[[#This Row],[M4B_h]])</f>
        <v>3</v>
      </c>
    </row>
    <row r="1698" spans="1:20">
      <c r="A1698" s="12">
        <f>IF(Table2[[#This Row],[TT]]&lt;1,"",COUNT($A$2:$A1697)+1)</f>
        <v>1372</v>
      </c>
      <c r="B1698" s="12" t="str">
        <f>LOWER(SUBSTITUTE(SUBSTITUTE(SUBSTITUTE(SUBSTITUTE(SUBSTITUTE(SUBSTITUTE(SUBSTITUTE(SUBSTITUTE(Table2[[#This Row],[NAMA BARANG]]," ",""),"""",""),"-",""),"/",""),"(",""),")",""),"&amp;",""),",",""))</f>
        <v>mechpendebozz12wdbcmp500</v>
      </c>
      <c r="C1698" s="18" t="s">
        <v>1521</v>
      </c>
      <c r="D1698" s="19">
        <v>1</v>
      </c>
      <c r="E1698" s="19" t="s">
        <v>538</v>
      </c>
      <c r="F1698" s="80">
        <f>IF(Table2[[#This Row],[M5B]]="",Table2[[#This Row],[M5B_h]],SUM(Table2[[#This Row],[M5B_h]],Table2[[#This Row],[M5B]]))</f>
        <v>1</v>
      </c>
      <c r="H1698" s="13" t="str">
        <f>IF(Table2[[#This Row],[M1A]]="","",Table2[[#This Row],[M1A]]-Table2[[#This Row],[AWAL]])</f>
        <v/>
      </c>
      <c r="J1698" s="13" t="str">
        <f>IF(Table2[[#This Row],[M2A]]="","",SUM(Table2[[#This Row],[M2A]]-Table2[[#This Row],[M2B_h]]))</f>
        <v/>
      </c>
      <c r="L1698" s="13" t="str">
        <f>IF(Table2[[#This Row],[M3A]]="","",SUM(Table2[[#This Row],[M3A]]-Table2[[#This Row],[M3B_h]]))</f>
        <v/>
      </c>
      <c r="N1698" s="13" t="str">
        <f>IF(Table2[[#This Row],[M4A]]="","",SUM(Table2[[#This Row],[M4A]]-Table2[[#This Row],[M4B_h]]))</f>
        <v/>
      </c>
      <c r="O1698" s="15"/>
      <c r="P1698" s="15" t="str">
        <f>IF(Table2[[#This Row],[M5A]]="","",SUM(Table2[[#This Row],[M5A]]-Table2[[#This Row],[M5B_h]]))</f>
        <v/>
      </c>
      <c r="Q1698" s="15">
        <f>SUM(Table2[[#This Row],[AWAL]],Table2[[#This Row],[M1B]])</f>
        <v>1</v>
      </c>
      <c r="R1698" s="15">
        <f>SUM(Table2[[#This Row],[M2B]],Table2[[#This Row],[M2B_h]])</f>
        <v>1</v>
      </c>
      <c r="S1698" s="15">
        <f>SUM(Table2[[#This Row],[M3B]],Table2[[#This Row],[M3B_h]])</f>
        <v>1</v>
      </c>
      <c r="T1698" s="15">
        <f>SUM(Table2[[#This Row],[M4B]],Table2[[#This Row],[M4B_h]])</f>
        <v>1</v>
      </c>
    </row>
    <row r="1699" spans="1:20">
      <c r="A1699" s="12">
        <f>IF(Table2[[#This Row],[TT]]&lt;1,"",COUNT($A$2:$A1698)+1)</f>
        <v>1373</v>
      </c>
      <c r="B1699" s="12" t="str">
        <f>LOWER(SUBSTITUTE(SUBSTITUTE(SUBSTITUTE(SUBSTITUTE(SUBSTITUTE(SUBSTITUTE(SUBSTITUTE(SUBSTITUTE(Table2[[#This Row],[NAMA BARANG]]," ",""),"""",""),"-",""),"/",""),"(",""),")",""),"&amp;",""),",",""))</f>
        <v>mechpendf125</v>
      </c>
      <c r="C1699" s="18" t="s">
        <v>4069</v>
      </c>
      <c r="D1699" s="19">
        <v>11</v>
      </c>
      <c r="E1699" s="19" t="s">
        <v>14</v>
      </c>
      <c r="F1699" s="80">
        <f>IF(Table2[[#This Row],[M5B]]="",Table2[[#This Row],[M5B_h]],SUM(Table2[[#This Row],[M5B_h]],Table2[[#This Row],[M5B]]))</f>
        <v>11</v>
      </c>
      <c r="H1699" s="13" t="str">
        <f>IF(Table2[[#This Row],[M1A]]="","",Table2[[#This Row],[M1A]]-Table2[[#This Row],[AWAL]])</f>
        <v/>
      </c>
      <c r="J1699" s="13" t="str">
        <f>IF(Table2[[#This Row],[M2A]]="","",SUM(Table2[[#This Row],[M2A]]-Table2[[#This Row],[M2B_h]]))</f>
        <v/>
      </c>
      <c r="L1699" s="13" t="str">
        <f>IF(Table2[[#This Row],[M3A]]="","",SUM(Table2[[#This Row],[M3A]]-Table2[[#This Row],[M3B_h]]))</f>
        <v/>
      </c>
      <c r="N1699" s="13" t="str">
        <f>IF(Table2[[#This Row],[M4A]]="","",SUM(Table2[[#This Row],[M4A]]-Table2[[#This Row],[M4B_h]]))</f>
        <v/>
      </c>
      <c r="O1699" s="15"/>
      <c r="P1699" s="15" t="str">
        <f>IF(Table2[[#This Row],[M5A]]="","",SUM(Table2[[#This Row],[M5A]]-Table2[[#This Row],[M5B_h]]))</f>
        <v/>
      </c>
      <c r="Q1699" s="15">
        <f>SUM(Table2[[#This Row],[AWAL]],Table2[[#This Row],[M1B]])</f>
        <v>11</v>
      </c>
      <c r="R1699" s="15">
        <f>SUM(Table2[[#This Row],[M2B]],Table2[[#This Row],[M2B_h]])</f>
        <v>11</v>
      </c>
      <c r="S1699" s="15">
        <f>SUM(Table2[[#This Row],[M3B]],Table2[[#This Row],[M3B_h]])</f>
        <v>11</v>
      </c>
      <c r="T1699" s="15">
        <f>SUM(Table2[[#This Row],[M4B]],Table2[[#This Row],[M4B_h]])</f>
        <v>11</v>
      </c>
    </row>
    <row r="1700" spans="1:20">
      <c r="A1700" s="12" t="str">
        <f>IF(Table2[[#This Row],[TT]]&lt;1,"",COUNT($A$2:$A1699)+1)</f>
        <v/>
      </c>
      <c r="B1700" s="12" t="str">
        <f>LOWER(SUBSTITUTE(SUBSTITUTE(SUBSTITUTE(SUBSTITUTE(SUBSTITUTE(SUBSTITUTE(SUBSTITUTE(SUBSTITUTE(Table2[[#This Row],[NAMA BARANG]]," ",""),"""",""),"-",""),"/",""),"(",""),")",""),"&amp;",""),",",""))</f>
        <v>mechpeng9001</v>
      </c>
      <c r="C1700" s="17" t="s">
        <v>2732</v>
      </c>
      <c r="E1700" s="29" t="s">
        <v>2626</v>
      </c>
      <c r="F1700" s="80">
        <f>IF(Table2[[#This Row],[M5B]]="",Table2[[#This Row],[M5B_h]],SUM(Table2[[#This Row],[M5B_h]],Table2[[#This Row],[M5B]]))</f>
        <v>0</v>
      </c>
      <c r="H1700" s="13" t="str">
        <f>IF(Table2[[#This Row],[M1A]]="","",Table2[[#This Row],[M1A]]-Table2[[#This Row],[AWAL]])</f>
        <v/>
      </c>
      <c r="J1700" s="13" t="str">
        <f>IF(Table2[[#This Row],[M2A]]="","",SUM(Table2[[#This Row],[M2A]]-Table2[[#This Row],[M2B_h]]))</f>
        <v/>
      </c>
      <c r="L1700" s="13" t="str">
        <f>IF(Table2[[#This Row],[M3A]]="","",SUM(Table2[[#This Row],[M3A]]-Table2[[#This Row],[M3B_h]]))</f>
        <v/>
      </c>
      <c r="N1700" s="13" t="str">
        <f>IF(Table2[[#This Row],[M4A]]="","",SUM(Table2[[#This Row],[M4A]]-Table2[[#This Row],[M4B_h]]))</f>
        <v/>
      </c>
      <c r="O1700" s="15"/>
      <c r="P1700" s="15" t="str">
        <f>IF(Table2[[#This Row],[M5A]]="","",SUM(Table2[[#This Row],[M5A]]-Table2[[#This Row],[M5B_h]]))</f>
        <v/>
      </c>
      <c r="Q1700" s="15">
        <f>SUM(Table2[[#This Row],[AWAL]],Table2[[#This Row],[M1B]])</f>
        <v>0</v>
      </c>
      <c r="R1700" s="15">
        <f>SUM(Table2[[#This Row],[M2B]],Table2[[#This Row],[M2B_h]])</f>
        <v>0</v>
      </c>
      <c r="S1700" s="15">
        <f>SUM(Table2[[#This Row],[M3B]],Table2[[#This Row],[M3B_h]])</f>
        <v>0</v>
      </c>
      <c r="T1700" s="15">
        <f>SUM(Table2[[#This Row],[M4B]],Table2[[#This Row],[M4B_h]])</f>
        <v>0</v>
      </c>
    </row>
    <row r="1701" spans="1:20">
      <c r="A1701" s="12" t="str">
        <f>IF(Table2[[#This Row],[TT]]&lt;1,"",COUNT($A$2:$A1700)+1)</f>
        <v/>
      </c>
      <c r="B1701" s="12" t="str">
        <f>LOWER(SUBSTITUTE(SUBSTITUTE(SUBSTITUTE(SUBSTITUTE(SUBSTITUTE(SUBSTITUTE(SUBSTITUTE(SUBSTITUTE(Table2[[#This Row],[NAMA BARANG]]," ",""),"""",""),"-",""),"/",""),"(",""),")",""),"&amp;",""),",",""))</f>
        <v>mechpeng9002</v>
      </c>
      <c r="C1701" s="17" t="s">
        <v>2733</v>
      </c>
      <c r="E1701" s="29" t="s">
        <v>2626</v>
      </c>
      <c r="F1701" s="80">
        <f>IF(Table2[[#This Row],[M5B]]="",Table2[[#This Row],[M5B_h]],SUM(Table2[[#This Row],[M5B_h]],Table2[[#This Row],[M5B]]))</f>
        <v>0</v>
      </c>
      <c r="H1701" s="13" t="str">
        <f>IF(Table2[[#This Row],[M1A]]="","",Table2[[#This Row],[M1A]]-Table2[[#This Row],[AWAL]])</f>
        <v/>
      </c>
      <c r="J1701" s="13" t="str">
        <f>IF(Table2[[#This Row],[M2A]]="","",SUM(Table2[[#This Row],[M2A]]-Table2[[#This Row],[M2B_h]]))</f>
        <v/>
      </c>
      <c r="L1701" s="13" t="str">
        <f>IF(Table2[[#This Row],[M3A]]="","",SUM(Table2[[#This Row],[M3A]]-Table2[[#This Row],[M3B_h]]))</f>
        <v/>
      </c>
      <c r="N1701" s="13" t="str">
        <f>IF(Table2[[#This Row],[M4A]]="","",SUM(Table2[[#This Row],[M4A]]-Table2[[#This Row],[M4B_h]]))</f>
        <v/>
      </c>
      <c r="O1701" s="15"/>
      <c r="P1701" s="15" t="str">
        <f>IF(Table2[[#This Row],[M5A]]="","",SUM(Table2[[#This Row],[M5A]]-Table2[[#This Row],[M5B_h]]))</f>
        <v/>
      </c>
      <c r="Q1701" s="15">
        <f>SUM(Table2[[#This Row],[AWAL]],Table2[[#This Row],[M1B]])</f>
        <v>0</v>
      </c>
      <c r="R1701" s="15">
        <f>SUM(Table2[[#This Row],[M2B]],Table2[[#This Row],[M2B_h]])</f>
        <v>0</v>
      </c>
      <c r="S1701" s="15">
        <f>SUM(Table2[[#This Row],[M3B]],Table2[[#This Row],[M3B_h]])</f>
        <v>0</v>
      </c>
      <c r="T1701" s="15">
        <f>SUM(Table2[[#This Row],[M4B]],Table2[[#This Row],[M4B_h]])</f>
        <v>0</v>
      </c>
    </row>
    <row r="1702" spans="1:20">
      <c r="A1702" s="12" t="str">
        <f>IF(Table2[[#This Row],[TT]]&lt;1,"",COUNT($A$2:$A1701)+1)</f>
        <v/>
      </c>
      <c r="B1702" s="12" t="str">
        <f>LOWER(SUBSTITUTE(SUBSTITUTE(SUBSTITUTE(SUBSTITUTE(SUBSTITUTE(SUBSTITUTE(SUBSTITUTE(SUBSTITUTE(Table2[[#This Row],[NAMA BARANG]]," ",""),"""",""),"-",""),"/",""),"(",""),")",""),"&amp;",""),",",""))</f>
        <v>mechpeng9003</v>
      </c>
      <c r="C1702" s="17" t="s">
        <v>2734</v>
      </c>
      <c r="E1702" s="29" t="s">
        <v>2626</v>
      </c>
      <c r="F1702" s="80">
        <f>IF(Table2[[#This Row],[M5B]]="",Table2[[#This Row],[M5B_h]],SUM(Table2[[#This Row],[M5B_h]],Table2[[#This Row],[M5B]]))</f>
        <v>0</v>
      </c>
      <c r="H1702" s="13" t="str">
        <f>IF(Table2[[#This Row],[M1A]]="","",Table2[[#This Row],[M1A]]-Table2[[#This Row],[AWAL]])</f>
        <v/>
      </c>
      <c r="J1702" s="13" t="str">
        <f>IF(Table2[[#This Row],[M2A]]="","",SUM(Table2[[#This Row],[M2A]]-Table2[[#This Row],[M2B_h]]))</f>
        <v/>
      </c>
      <c r="L1702" s="13" t="str">
        <f>IF(Table2[[#This Row],[M3A]]="","",SUM(Table2[[#This Row],[M3A]]-Table2[[#This Row],[M3B_h]]))</f>
        <v/>
      </c>
      <c r="N1702" s="13" t="str">
        <f>IF(Table2[[#This Row],[M4A]]="","",SUM(Table2[[#This Row],[M4A]]-Table2[[#This Row],[M4B_h]]))</f>
        <v/>
      </c>
      <c r="O1702" s="15"/>
      <c r="P1702" s="15" t="str">
        <f>IF(Table2[[#This Row],[M5A]]="","",SUM(Table2[[#This Row],[M5A]]-Table2[[#This Row],[M5B_h]]))</f>
        <v/>
      </c>
      <c r="Q1702" s="15">
        <f>SUM(Table2[[#This Row],[AWAL]],Table2[[#This Row],[M1B]])</f>
        <v>0</v>
      </c>
      <c r="R1702" s="15">
        <f>SUM(Table2[[#This Row],[M2B]],Table2[[#This Row],[M2B_h]])</f>
        <v>0</v>
      </c>
      <c r="S1702" s="15">
        <f>SUM(Table2[[#This Row],[M3B]],Table2[[#This Row],[M3B_h]])</f>
        <v>0</v>
      </c>
      <c r="T1702" s="15">
        <f>SUM(Table2[[#This Row],[M4B]],Table2[[#This Row],[M4B_h]])</f>
        <v>0</v>
      </c>
    </row>
    <row r="1703" spans="1:20">
      <c r="A1703" s="12" t="str">
        <f>IF(Table2[[#This Row],[TT]]&lt;1,"",COUNT($A$2:$A1702)+1)</f>
        <v/>
      </c>
      <c r="B1703" s="12" t="str">
        <f>LOWER(SUBSTITUTE(SUBSTITUTE(SUBSTITUTE(SUBSTITUTE(SUBSTITUTE(SUBSTITUTE(SUBSTITUTE(SUBSTITUTE(Table2[[#This Row],[NAMA BARANG]]," ",""),"""",""),"-",""),"/",""),"(",""),")",""),"&amp;",""),",",""))</f>
        <v>mechpeng9004</v>
      </c>
      <c r="C1703" s="17" t="s">
        <v>2735</v>
      </c>
      <c r="E1703" s="29" t="s">
        <v>2626</v>
      </c>
      <c r="F1703" s="80">
        <f>IF(Table2[[#This Row],[M5B]]="",Table2[[#This Row],[M5B_h]],SUM(Table2[[#This Row],[M5B_h]],Table2[[#This Row],[M5B]]))</f>
        <v>0</v>
      </c>
      <c r="H1703" s="13" t="str">
        <f>IF(Table2[[#This Row],[M1A]]="","",Table2[[#This Row],[M1A]]-Table2[[#This Row],[AWAL]])</f>
        <v/>
      </c>
      <c r="J1703" s="13" t="str">
        <f>IF(Table2[[#This Row],[M2A]]="","",SUM(Table2[[#This Row],[M2A]]-Table2[[#This Row],[M2B_h]]))</f>
        <v/>
      </c>
      <c r="L1703" s="13" t="str">
        <f>IF(Table2[[#This Row],[M3A]]="","",SUM(Table2[[#This Row],[M3A]]-Table2[[#This Row],[M3B_h]]))</f>
        <v/>
      </c>
      <c r="N1703" s="13" t="str">
        <f>IF(Table2[[#This Row],[M4A]]="","",SUM(Table2[[#This Row],[M4A]]-Table2[[#This Row],[M4B_h]]))</f>
        <v/>
      </c>
      <c r="O1703" s="15"/>
      <c r="P1703" s="15" t="str">
        <f>IF(Table2[[#This Row],[M5A]]="","",SUM(Table2[[#This Row],[M5A]]-Table2[[#This Row],[M5B_h]]))</f>
        <v/>
      </c>
      <c r="Q1703" s="15">
        <f>SUM(Table2[[#This Row],[AWAL]],Table2[[#This Row],[M1B]])</f>
        <v>0</v>
      </c>
      <c r="R1703" s="15">
        <f>SUM(Table2[[#This Row],[M2B]],Table2[[#This Row],[M2B_h]])</f>
        <v>0</v>
      </c>
      <c r="S1703" s="15">
        <f>SUM(Table2[[#This Row],[M3B]],Table2[[#This Row],[M3B_h]])</f>
        <v>0</v>
      </c>
      <c r="T1703" s="15">
        <f>SUM(Table2[[#This Row],[M4B]],Table2[[#This Row],[M4B_h]])</f>
        <v>0</v>
      </c>
    </row>
    <row r="1704" spans="1:20">
      <c r="A1704" s="12" t="str">
        <f>IF(Table2[[#This Row],[TT]]&lt;1,"",COUNT($A$2:$A1703)+1)</f>
        <v/>
      </c>
      <c r="B1704" s="12" t="str">
        <f>LOWER(SUBSTITUTE(SUBSTITUTE(SUBSTITUTE(SUBSTITUTE(SUBSTITUTE(SUBSTITUTE(SUBSTITUTE(SUBSTITUTE(Table2[[#This Row],[NAMA BARANG]]," ",""),"""",""),"-",""),"/",""),"(",""),")",""),"&amp;",""),",",""))</f>
        <v>mechpeng9005</v>
      </c>
      <c r="C1704" s="17" t="s">
        <v>2736</v>
      </c>
      <c r="E1704" s="29" t="s">
        <v>2626</v>
      </c>
      <c r="F1704" s="80">
        <f>IF(Table2[[#This Row],[M5B]]="",Table2[[#This Row],[M5B_h]],SUM(Table2[[#This Row],[M5B_h]],Table2[[#This Row],[M5B]]))</f>
        <v>0</v>
      </c>
      <c r="H1704" s="13" t="str">
        <f>IF(Table2[[#This Row],[M1A]]="","",Table2[[#This Row],[M1A]]-Table2[[#This Row],[AWAL]])</f>
        <v/>
      </c>
      <c r="J1704" s="13" t="str">
        <f>IF(Table2[[#This Row],[M2A]]="","",SUM(Table2[[#This Row],[M2A]]-Table2[[#This Row],[M2B_h]]))</f>
        <v/>
      </c>
      <c r="L1704" s="13" t="str">
        <f>IF(Table2[[#This Row],[M3A]]="","",SUM(Table2[[#This Row],[M3A]]-Table2[[#This Row],[M3B_h]]))</f>
        <v/>
      </c>
      <c r="N1704" s="13" t="str">
        <f>IF(Table2[[#This Row],[M4A]]="","",SUM(Table2[[#This Row],[M4A]]-Table2[[#This Row],[M4B_h]]))</f>
        <v/>
      </c>
      <c r="O1704" s="15"/>
      <c r="P1704" s="15" t="str">
        <f>IF(Table2[[#This Row],[M5A]]="","",SUM(Table2[[#This Row],[M5A]]-Table2[[#This Row],[M5B_h]]))</f>
        <v/>
      </c>
      <c r="Q1704" s="15">
        <f>SUM(Table2[[#This Row],[AWAL]],Table2[[#This Row],[M1B]])</f>
        <v>0</v>
      </c>
      <c r="R1704" s="15">
        <f>SUM(Table2[[#This Row],[M2B]],Table2[[#This Row],[M2B_h]])</f>
        <v>0</v>
      </c>
      <c r="S1704" s="15">
        <f>SUM(Table2[[#This Row],[M3B]],Table2[[#This Row],[M3B_h]])</f>
        <v>0</v>
      </c>
      <c r="T1704" s="15">
        <f>SUM(Table2[[#This Row],[M4B]],Table2[[#This Row],[M4B_h]])</f>
        <v>0</v>
      </c>
    </row>
    <row r="1705" spans="1:20">
      <c r="A1705" s="12">
        <f>IF(Table2[[#This Row],[TT]]&lt;1,"",COUNT($A$2:$A1704)+1)</f>
        <v>1374</v>
      </c>
      <c r="B1705" s="12" t="str">
        <f>LOWER(SUBSTITUTE(SUBSTITUTE(SUBSTITUTE(SUBSTITUTE(SUBSTITUTE(SUBSTITUTE(SUBSTITUTE(SUBSTITUTE(Table2[[#This Row],[NAMA BARANG]]," ",""),"""",""),"-",""),"/",""),"(",""),")",""),"&amp;",""),",",""))</f>
        <v>mechpenhn2003hanaro</v>
      </c>
      <c r="C1705" s="18" t="s">
        <v>1522</v>
      </c>
      <c r="D1705" s="19">
        <v>2</v>
      </c>
      <c r="E1705" s="19" t="s">
        <v>200</v>
      </c>
      <c r="F1705" s="80">
        <f>IF(Table2[[#This Row],[M5B]]="",Table2[[#This Row],[M5B_h]],SUM(Table2[[#This Row],[M5B_h]],Table2[[#This Row],[M5B]]))</f>
        <v>2</v>
      </c>
      <c r="H1705" s="13" t="str">
        <f>IF(Table2[[#This Row],[M1A]]="","",Table2[[#This Row],[M1A]]-Table2[[#This Row],[AWAL]])</f>
        <v/>
      </c>
      <c r="J1705" s="13" t="str">
        <f>IF(Table2[[#This Row],[M2A]]="","",SUM(Table2[[#This Row],[M2A]]-Table2[[#This Row],[M2B_h]]))</f>
        <v/>
      </c>
      <c r="L1705" s="13" t="str">
        <f>IF(Table2[[#This Row],[M3A]]="","",SUM(Table2[[#This Row],[M3A]]-Table2[[#This Row],[M3B_h]]))</f>
        <v/>
      </c>
      <c r="N1705" s="13" t="str">
        <f>IF(Table2[[#This Row],[M4A]]="","",SUM(Table2[[#This Row],[M4A]]-Table2[[#This Row],[M4B_h]]))</f>
        <v/>
      </c>
      <c r="O1705" s="15"/>
      <c r="P1705" s="15" t="str">
        <f>IF(Table2[[#This Row],[M5A]]="","",SUM(Table2[[#This Row],[M5A]]-Table2[[#This Row],[M5B_h]]))</f>
        <v/>
      </c>
      <c r="Q1705" s="15">
        <f>SUM(Table2[[#This Row],[AWAL]],Table2[[#This Row],[M1B]])</f>
        <v>2</v>
      </c>
      <c r="R1705" s="15">
        <f>SUM(Table2[[#This Row],[M2B]],Table2[[#This Row],[M2B_h]])</f>
        <v>2</v>
      </c>
      <c r="S1705" s="15">
        <f>SUM(Table2[[#This Row],[M3B]],Table2[[#This Row],[M3B_h]])</f>
        <v>2</v>
      </c>
      <c r="T1705" s="15">
        <f>SUM(Table2[[#This Row],[M4B]],Table2[[#This Row],[M4B_h]])</f>
        <v>2</v>
      </c>
    </row>
    <row r="1706" spans="1:20">
      <c r="A1706" s="12">
        <f>IF(Table2[[#This Row],[TT]]&lt;1,"",COUNT($A$2:$A1705)+1)</f>
        <v>1375</v>
      </c>
      <c r="B1706" s="12" t="str">
        <f>LOWER(SUBSTITUTE(SUBSTITUTE(SUBSTITUTE(SUBSTITUTE(SUBSTITUTE(SUBSTITUTE(SUBSTITUTE(SUBSTITUTE(Table2[[#This Row],[NAMA BARANG]]," ",""),"""",""),"-",""),"/",""),"(",""),")",""),"&amp;",""),",",""))</f>
        <v>mechpenkukumaluhb258@50pc</v>
      </c>
      <c r="C1706" s="18" t="s">
        <v>1523</v>
      </c>
      <c r="D1706" s="19">
        <v>1</v>
      </c>
      <c r="E1706" s="19" t="s">
        <v>202</v>
      </c>
      <c r="F1706" s="80">
        <f>IF(Table2[[#This Row],[M5B]]="",Table2[[#This Row],[M5B_h]],SUM(Table2[[#This Row],[M5B_h]],Table2[[#This Row],[M5B]]))</f>
        <v>1</v>
      </c>
      <c r="H1706" s="13" t="str">
        <f>IF(Table2[[#This Row],[M1A]]="","",Table2[[#This Row],[M1A]]-Table2[[#This Row],[AWAL]])</f>
        <v/>
      </c>
      <c r="J1706" s="13" t="str">
        <f>IF(Table2[[#This Row],[M2A]]="","",SUM(Table2[[#This Row],[M2A]]-Table2[[#This Row],[M2B_h]]))</f>
        <v/>
      </c>
      <c r="L1706" s="13" t="str">
        <f>IF(Table2[[#This Row],[M3A]]="","",SUM(Table2[[#This Row],[M3A]]-Table2[[#This Row],[M3B_h]]))</f>
        <v/>
      </c>
      <c r="N1706" s="13" t="str">
        <f>IF(Table2[[#This Row],[M4A]]="","",SUM(Table2[[#This Row],[M4A]]-Table2[[#This Row],[M4B_h]]))</f>
        <v/>
      </c>
      <c r="O1706" s="15"/>
      <c r="P1706" s="15" t="str">
        <f>IF(Table2[[#This Row],[M5A]]="","",SUM(Table2[[#This Row],[M5A]]-Table2[[#This Row],[M5B_h]]))</f>
        <v/>
      </c>
      <c r="Q1706" s="15">
        <f>SUM(Table2[[#This Row],[AWAL]],Table2[[#This Row],[M1B]])</f>
        <v>1</v>
      </c>
      <c r="R1706" s="15">
        <f>SUM(Table2[[#This Row],[M2B]],Table2[[#This Row],[M2B_h]])</f>
        <v>1</v>
      </c>
      <c r="S1706" s="15">
        <f>SUM(Table2[[#This Row],[M3B]],Table2[[#This Row],[M3B_h]])</f>
        <v>1</v>
      </c>
      <c r="T1706" s="15">
        <f>SUM(Table2[[#This Row],[M4B]],Table2[[#This Row],[M4B_h]])</f>
        <v>1</v>
      </c>
    </row>
    <row r="1707" spans="1:20">
      <c r="A1707" s="12">
        <f>IF(Table2[[#This Row],[TT]]&lt;1,"",COUNT($A$2:$A1706)+1)</f>
        <v>1376</v>
      </c>
      <c r="B1707" s="12" t="str">
        <f>LOWER(SUBSTITUTE(SUBSTITUTE(SUBSTITUTE(SUBSTITUTE(SUBSTITUTE(SUBSTITUTE(SUBSTITUTE(SUBSTITUTE(Table2[[#This Row],[NAMA BARANG]]," ",""),"""",""),"-",""),"/",""),"(",""),")",""),"&amp;",""),",",""))</f>
        <v>mechpenmec1317ab1box12pc</v>
      </c>
      <c r="C1707" s="18" t="s">
        <v>4070</v>
      </c>
      <c r="D1707" s="19">
        <v>11</v>
      </c>
      <c r="E1707" s="19" t="s">
        <v>881</v>
      </c>
      <c r="F1707" s="80">
        <f>IF(Table2[[#This Row],[M5B]]="",Table2[[#This Row],[M5B_h]],SUM(Table2[[#This Row],[M5B_h]],Table2[[#This Row],[M5B]]))</f>
        <v>11</v>
      </c>
      <c r="H1707" s="13" t="str">
        <f>IF(Table2[[#This Row],[M1A]]="","",Table2[[#This Row],[M1A]]-Table2[[#This Row],[AWAL]])</f>
        <v/>
      </c>
      <c r="J1707" s="13" t="str">
        <f>IF(Table2[[#This Row],[M2A]]="","",SUM(Table2[[#This Row],[M2A]]-Table2[[#This Row],[M2B_h]]))</f>
        <v/>
      </c>
      <c r="L1707" s="13" t="str">
        <f>IF(Table2[[#This Row],[M3A]]="","",SUM(Table2[[#This Row],[M3A]]-Table2[[#This Row],[M3B_h]]))</f>
        <v/>
      </c>
      <c r="N1707" s="13" t="str">
        <f>IF(Table2[[#This Row],[M4A]]="","",SUM(Table2[[#This Row],[M4A]]-Table2[[#This Row],[M4B_h]]))</f>
        <v/>
      </c>
      <c r="O1707" s="15"/>
      <c r="P1707" s="15" t="str">
        <f>IF(Table2[[#This Row],[M5A]]="","",SUM(Table2[[#This Row],[M5A]]-Table2[[#This Row],[M5B_h]]))</f>
        <v/>
      </c>
      <c r="Q1707" s="15">
        <f>SUM(Table2[[#This Row],[AWAL]],Table2[[#This Row],[M1B]])</f>
        <v>11</v>
      </c>
      <c r="R1707" s="15">
        <f>SUM(Table2[[#This Row],[M2B]],Table2[[#This Row],[M2B_h]])</f>
        <v>11</v>
      </c>
      <c r="S1707" s="15">
        <f>SUM(Table2[[#This Row],[M3B]],Table2[[#This Row],[M3B_h]])</f>
        <v>11</v>
      </c>
      <c r="T1707" s="15">
        <f>SUM(Table2[[#This Row],[M4B]],Table2[[#This Row],[M4B_h]])</f>
        <v>11</v>
      </c>
    </row>
    <row r="1708" spans="1:20">
      <c r="A1708" s="12">
        <f>IF(Table2[[#This Row],[TT]]&lt;1,"",COUNT($A$2:$A1707)+1)</f>
        <v>1377</v>
      </c>
      <c r="B1708" s="12" t="str">
        <f>LOWER(SUBSTITUTE(SUBSTITUTE(SUBSTITUTE(SUBSTITUTE(SUBSTITUTE(SUBSTITUTE(SUBSTITUTE(SUBSTITUTE(Table2[[#This Row],[NAMA BARANG]]," ",""),"""",""),"-",""),"/",""),"(",""),")",""),"&amp;",""),",",""))</f>
        <v>mechpensegitiganariko</v>
      </c>
      <c r="C1708" s="18" t="s">
        <v>4071</v>
      </c>
      <c r="D1708" s="19">
        <v>5</v>
      </c>
      <c r="E1708" s="19" t="s">
        <v>83</v>
      </c>
      <c r="F1708" s="80">
        <f>IF(Table2[[#This Row],[M5B]]="",Table2[[#This Row],[M5B_h]],SUM(Table2[[#This Row],[M5B_h]],Table2[[#This Row],[M5B]]))</f>
        <v>5</v>
      </c>
      <c r="H1708" s="13" t="str">
        <f>IF(Table2[[#This Row],[M1A]]="","",Table2[[#This Row],[M1A]]-Table2[[#This Row],[AWAL]])</f>
        <v/>
      </c>
      <c r="J1708" s="13" t="str">
        <f>IF(Table2[[#This Row],[M2A]]="","",SUM(Table2[[#This Row],[M2A]]-Table2[[#This Row],[M2B_h]]))</f>
        <v/>
      </c>
      <c r="L1708" s="13" t="str">
        <f>IF(Table2[[#This Row],[M3A]]="","",SUM(Table2[[#This Row],[M3A]]-Table2[[#This Row],[M3B_h]]))</f>
        <v/>
      </c>
      <c r="N1708" s="13" t="str">
        <f>IF(Table2[[#This Row],[M4A]]="","",SUM(Table2[[#This Row],[M4A]]-Table2[[#This Row],[M4B_h]]))</f>
        <v/>
      </c>
      <c r="O1708" s="15"/>
      <c r="P1708" s="15" t="str">
        <f>IF(Table2[[#This Row],[M5A]]="","",SUM(Table2[[#This Row],[M5A]]-Table2[[#This Row],[M5B_h]]))</f>
        <v/>
      </c>
      <c r="Q1708" s="15">
        <f>SUM(Table2[[#This Row],[AWAL]],Table2[[#This Row],[M1B]])</f>
        <v>5</v>
      </c>
      <c r="R1708" s="15">
        <f>SUM(Table2[[#This Row],[M2B]],Table2[[#This Row],[M2B_h]])</f>
        <v>5</v>
      </c>
      <c r="S1708" s="15">
        <f>SUM(Table2[[#This Row],[M3B]],Table2[[#This Row],[M3B_h]])</f>
        <v>5</v>
      </c>
      <c r="T1708" s="15">
        <f>SUM(Table2[[#This Row],[M4B]],Table2[[#This Row],[M4B_h]])</f>
        <v>5</v>
      </c>
    </row>
    <row r="1709" spans="1:20">
      <c r="A1709" s="103">
        <f>IF(Table2[[#This Row],[TT]]&lt;1,"",COUNT($A$2:$A1708)+1)</f>
        <v>1378</v>
      </c>
      <c r="B1709" s="96" t="str">
        <f>LOWER(SUBSTITUTE(SUBSTITUTE(SUBSTITUTE(SUBSTITUTE(SUBSTITUTE(SUBSTITUTE(SUBSTITUTE(SUBSTITUTE(Table2[[#This Row],[NAMA BARANG]]," ",""),"""",""),"-",""),"/",""),"(",""),")",""),"&amp;",""),",",""))</f>
        <v>mechpentizo030d</v>
      </c>
      <c r="C1709" s="97" t="s">
        <v>4320</v>
      </c>
      <c r="D1709" s="98"/>
      <c r="E1709" s="99" t="s">
        <v>2684</v>
      </c>
      <c r="F1709" s="100">
        <f>IF(Table2[[#This Row],[M5B]]="",Table2[[#This Row],[M5B_h]],SUM(Table2[[#This Row],[M5B_h]],Table2[[#This Row],[M5B]]))</f>
        <v>1</v>
      </c>
      <c r="G1709" s="101"/>
      <c r="H1709" s="102" t="str">
        <f>IF(Table2[[#This Row],[M1A]]="","",Table2[[#This Row],[M1A]]-Table2[[#This Row],[AWAL]])</f>
        <v/>
      </c>
      <c r="I1709" s="101"/>
      <c r="J1709" s="102" t="str">
        <f>IF(Table2[[#This Row],[M2A]]="","",SUM(Table2[[#This Row],[M2A]]-Table2[[#This Row],[M2B_h]]))</f>
        <v/>
      </c>
      <c r="K1709" s="101"/>
      <c r="L1709" s="102" t="str">
        <f>IF(Table2[[#This Row],[M3A]]="","",SUM(Table2[[#This Row],[M3A]]-Table2[[#This Row],[M3B_h]]))</f>
        <v/>
      </c>
      <c r="M1709" s="101">
        <v>1</v>
      </c>
      <c r="N1709" s="102">
        <f>IF(Table2[[#This Row],[M4A]]="","",SUM(Table2[[#This Row],[M4A]]-Table2[[#This Row],[M4B_h]]))</f>
        <v>1</v>
      </c>
      <c r="O1709" s="102"/>
      <c r="P1709" s="102" t="str">
        <f>IF(Table2[[#This Row],[M5A]]="","",SUM(Table2[[#This Row],[M5A]]-Table2[[#This Row],[M5B_h]]))</f>
        <v/>
      </c>
      <c r="Q1709" s="102">
        <f>SUM(Table2[[#This Row],[AWAL]],Table2[[#This Row],[M1B]])</f>
        <v>0</v>
      </c>
      <c r="R1709" s="102">
        <f>SUM(Table2[[#This Row],[M2B]],Table2[[#This Row],[M2B_h]])</f>
        <v>0</v>
      </c>
      <c r="S1709" s="102">
        <f>SUM(Table2[[#This Row],[M3B]],Table2[[#This Row],[M3B_h]])</f>
        <v>0</v>
      </c>
      <c r="T1709" s="102">
        <f>SUM(Table2[[#This Row],[M4B]],Table2[[#This Row],[M4B_h]])</f>
        <v>1</v>
      </c>
    </row>
    <row r="1710" spans="1:20">
      <c r="A1710" s="73" t="str">
        <f>IF(Table2[[#This Row],[TT]]&lt;1,"",COUNT($A$2:$A1709)+1)</f>
        <v/>
      </c>
      <c r="B1710" s="73" t="str">
        <f>LOWER(SUBSTITUTE(SUBSTITUTE(SUBSTITUTE(SUBSTITUTE(SUBSTITUTE(SUBSTITUTE(SUBSTITUTE(SUBSTITUTE(Table2[[#This Row],[NAMA BARANG]]," ",""),"""",""),"-",""),"/",""),"(",""),")",""),"&amp;",""),",",""))</f>
        <v>mechpentm030a1</v>
      </c>
      <c r="C1710" s="74" t="s">
        <v>4002</v>
      </c>
      <c r="D1710" s="75"/>
      <c r="E1710" s="76" t="s">
        <v>2524</v>
      </c>
      <c r="F1710" s="85">
        <f>IF(Table2[[#This Row],[M5B]]="",Table2[[#This Row],[M5B_h]],SUM(Table2[[#This Row],[M5B_h]],Table2[[#This Row],[M5B]]))</f>
        <v>0</v>
      </c>
      <c r="G1710" s="78"/>
      <c r="H1710" s="77" t="str">
        <f>IF(Table2[[#This Row],[M1A]]="","",Table2[[#This Row],[M1A]]-Table2[[#This Row],[AWAL]])</f>
        <v/>
      </c>
      <c r="I1710" s="78"/>
      <c r="J1710" s="77" t="str">
        <f>IF(Table2[[#This Row],[M2A]]="","",SUM(Table2[[#This Row],[M2A]]-Table2[[#This Row],[M2B_h]]))</f>
        <v/>
      </c>
      <c r="K1710" s="78"/>
      <c r="L1710" s="77" t="str">
        <f>IF(Table2[[#This Row],[M3A]]="","",SUM(Table2[[#This Row],[M3A]]-Table2[[#This Row],[M3B_h]]))</f>
        <v/>
      </c>
      <c r="M1710" s="78"/>
      <c r="N1710" s="77" t="str">
        <f>IF(Table2[[#This Row],[M4A]]="","",SUM(Table2[[#This Row],[M4A]]-Table2[[#This Row],[M4B_h]]))</f>
        <v/>
      </c>
      <c r="O1710" s="15"/>
      <c r="P1710" s="15" t="str">
        <f>IF(Table2[[#This Row],[M5A]]="","",SUM(Table2[[#This Row],[M5A]]-Table2[[#This Row],[M5B_h]]))</f>
        <v/>
      </c>
      <c r="Q1710" s="15">
        <f>SUM(Table2[[#This Row],[AWAL]],Table2[[#This Row],[M1B]])</f>
        <v>0</v>
      </c>
      <c r="R1710" s="15">
        <f>SUM(Table2[[#This Row],[M2B]],Table2[[#This Row],[M2B_h]])</f>
        <v>0</v>
      </c>
      <c r="S1710" s="15">
        <f>SUM(Table2[[#This Row],[M3B]],Table2[[#This Row],[M3B_h]])</f>
        <v>0</v>
      </c>
      <c r="T1710" s="15">
        <f>SUM(Table2[[#This Row],[M4B]],Table2[[#This Row],[M4B_h]])</f>
        <v>0</v>
      </c>
    </row>
    <row r="1711" spans="1:20">
      <c r="A1711" s="12">
        <f>IF(Table2[[#This Row],[TT]]&lt;1,"",COUNT($A$2:$A1710)+1)</f>
        <v>1379</v>
      </c>
      <c r="B1711" s="12" t="str">
        <f>LOWER(SUBSTITUTE(SUBSTITUTE(SUBSTITUTE(SUBSTITUTE(SUBSTITUTE(SUBSTITUTE(SUBSTITUTE(SUBSTITUTE(Table2[[#This Row],[NAMA BARANG]]," ",""),"""",""),"-",""),"/",""),"(",""),")",""),"&amp;",""),",",""))</f>
        <v>mechpenvanco521</v>
      </c>
      <c r="C1711" s="18" t="s">
        <v>4072</v>
      </c>
      <c r="D1711" s="19">
        <v>7</v>
      </c>
      <c r="E1711" s="19" t="s">
        <v>14</v>
      </c>
      <c r="F1711" s="80">
        <f>IF(Table2[[#This Row],[M5B]]="",Table2[[#This Row],[M5B_h]],SUM(Table2[[#This Row],[M5B_h]],Table2[[#This Row],[M5B]]))</f>
        <v>5</v>
      </c>
      <c r="G1711" s="13">
        <v>6</v>
      </c>
      <c r="H1711" s="13">
        <f>IF(Table2[[#This Row],[M1A]]="","",Table2[[#This Row],[M1A]]-Table2[[#This Row],[AWAL]])</f>
        <v>-1</v>
      </c>
      <c r="J1711" s="13" t="str">
        <f>IF(Table2[[#This Row],[M2A]]="","",SUM(Table2[[#This Row],[M2A]]-Table2[[#This Row],[M2B_h]]))</f>
        <v/>
      </c>
      <c r="L1711" s="13" t="str">
        <f>IF(Table2[[#This Row],[M3A]]="","",SUM(Table2[[#This Row],[M3A]]-Table2[[#This Row],[M3B_h]]))</f>
        <v/>
      </c>
      <c r="M1711" s="13">
        <v>5</v>
      </c>
      <c r="N1711" s="13">
        <f>IF(Table2[[#This Row],[M4A]]="","",SUM(Table2[[#This Row],[M4A]]-Table2[[#This Row],[M4B_h]]))</f>
        <v>-1</v>
      </c>
      <c r="O1711" s="15"/>
      <c r="P1711" s="15" t="str">
        <f>IF(Table2[[#This Row],[M5A]]="","",SUM(Table2[[#This Row],[M5A]]-Table2[[#This Row],[M5B_h]]))</f>
        <v/>
      </c>
      <c r="Q1711" s="15">
        <f>SUM(Table2[[#This Row],[AWAL]],Table2[[#This Row],[M1B]])</f>
        <v>6</v>
      </c>
      <c r="R1711" s="15">
        <f>SUM(Table2[[#This Row],[M2B]],Table2[[#This Row],[M2B_h]])</f>
        <v>6</v>
      </c>
      <c r="S1711" s="15">
        <f>SUM(Table2[[#This Row],[M3B]],Table2[[#This Row],[M3B_h]])</f>
        <v>6</v>
      </c>
      <c r="T1711" s="15">
        <f>SUM(Table2[[#This Row],[M4B]],Table2[[#This Row],[M4B_h]])</f>
        <v>5</v>
      </c>
    </row>
    <row r="1712" spans="1:20">
      <c r="A1712" s="39" t="str">
        <f>IF(Table2[[#This Row],[TT]]&lt;1,"",COUNT($A$2:$A1711)+1)</f>
        <v/>
      </c>
      <c r="B1712" s="39" t="str">
        <f>LOWER(SUBSTITUTE(SUBSTITUTE(SUBSTITUTE(SUBSTITUTE(SUBSTITUTE(SUBSTITUTE(SUBSTITUTE(SUBSTITUTE(Table2[[#This Row],[NAMA BARANG]]," ",""),"""",""),"-",""),"/",""),"(",""),")",""),"&amp;",""),",",""))</f>
        <v>mechtizo01800a</v>
      </c>
      <c r="C1712" s="40" t="s">
        <v>2975</v>
      </c>
      <c r="D1712" s="41"/>
      <c r="E1712" s="61" t="s">
        <v>2684</v>
      </c>
      <c r="F1712" s="81">
        <f>IF(Table2[[#This Row],[M5B]]="",Table2[[#This Row],[M5B_h]],SUM(Table2[[#This Row],[M5B_h]],Table2[[#This Row],[M5B]]))</f>
        <v>0</v>
      </c>
      <c r="G1712" s="42"/>
      <c r="H1712" s="62" t="str">
        <f>IF(Table2[[#This Row],[M1A]]="","",Table2[[#This Row],[M1A]]-Table2[[#This Row],[AWAL]])</f>
        <v/>
      </c>
      <c r="I1712" s="42"/>
      <c r="J1712" s="62" t="str">
        <f>IF(Table2[[#This Row],[M2A]]="","",SUM(Table2[[#This Row],[M2A]]-Table2[[#This Row],[M2B_h]]))</f>
        <v/>
      </c>
      <c r="K1712" s="42"/>
      <c r="L1712" s="62" t="str">
        <f>IF(Table2[[#This Row],[M3A]]="","",SUM(Table2[[#This Row],[M3A]]-Table2[[#This Row],[M3B_h]]))</f>
        <v/>
      </c>
      <c r="M1712" s="42"/>
      <c r="N1712" s="62" t="str">
        <f>IF(Table2[[#This Row],[M4A]]="","",SUM(Table2[[#This Row],[M4A]]-Table2[[#This Row],[M4B_h]]))</f>
        <v/>
      </c>
      <c r="O1712" s="15"/>
      <c r="P1712" s="15" t="str">
        <f>IF(Table2[[#This Row],[M5A]]="","",SUM(Table2[[#This Row],[M5A]]-Table2[[#This Row],[M5B_h]]))</f>
        <v/>
      </c>
      <c r="Q1712" s="15">
        <f>SUM(Table2[[#This Row],[AWAL]],Table2[[#This Row],[M1B]])</f>
        <v>0</v>
      </c>
      <c r="R1712" s="15">
        <f>SUM(Table2[[#This Row],[M2B]],Table2[[#This Row],[M2B_h]])</f>
        <v>0</v>
      </c>
      <c r="S1712" s="15">
        <f>SUM(Table2[[#This Row],[M3B]],Table2[[#This Row],[M3B_h]])</f>
        <v>0</v>
      </c>
      <c r="T1712" s="15">
        <f>SUM(Table2[[#This Row],[M4B]],Table2[[#This Row],[M4B_h]])</f>
        <v>0</v>
      </c>
    </row>
    <row r="1713" spans="1:20">
      <c r="A1713" s="39" t="str">
        <f>IF(Table2[[#This Row],[TT]]&lt;1,"",COUNT($A$2:$A1712)+1)</f>
        <v/>
      </c>
      <c r="B1713" s="39" t="str">
        <f>LOWER(SUBSTITUTE(SUBSTITUTE(SUBSTITUTE(SUBSTITUTE(SUBSTITUTE(SUBSTITUTE(SUBSTITUTE(SUBSTITUTE(Table2[[#This Row],[NAMA BARANG]]," ",""),"""",""),"-",""),"/",""),"(",""),")",""),"&amp;",""),",",""))</f>
        <v>mechtizo030a1030b</v>
      </c>
      <c r="C1713" s="40" t="s">
        <v>2976</v>
      </c>
      <c r="D1713" s="41"/>
      <c r="E1713" s="61" t="s">
        <v>2684</v>
      </c>
      <c r="F1713" s="81">
        <f>IF(Table2[[#This Row],[M5B]]="",Table2[[#This Row],[M5B_h]],SUM(Table2[[#This Row],[M5B_h]],Table2[[#This Row],[M5B]]))</f>
        <v>0</v>
      </c>
      <c r="G1713" s="42"/>
      <c r="H1713" s="62" t="str">
        <f>IF(Table2[[#This Row],[M1A]]="","",Table2[[#This Row],[M1A]]-Table2[[#This Row],[AWAL]])</f>
        <v/>
      </c>
      <c r="I1713" s="42"/>
      <c r="J1713" s="62" t="str">
        <f>IF(Table2[[#This Row],[M2A]]="","",SUM(Table2[[#This Row],[M2A]]-Table2[[#This Row],[M2B_h]]))</f>
        <v/>
      </c>
      <c r="K1713" s="42"/>
      <c r="L1713" s="62" t="str">
        <f>IF(Table2[[#This Row],[M3A]]="","",SUM(Table2[[#This Row],[M3A]]-Table2[[#This Row],[M3B_h]]))</f>
        <v/>
      </c>
      <c r="M1713" s="42"/>
      <c r="N1713" s="62" t="str">
        <f>IF(Table2[[#This Row],[M4A]]="","",SUM(Table2[[#This Row],[M4A]]-Table2[[#This Row],[M4B_h]]))</f>
        <v/>
      </c>
      <c r="O1713" s="15"/>
      <c r="P1713" s="15" t="str">
        <f>IF(Table2[[#This Row],[M5A]]="","",SUM(Table2[[#This Row],[M5A]]-Table2[[#This Row],[M5B_h]]))</f>
        <v/>
      </c>
      <c r="Q1713" s="15">
        <f>SUM(Table2[[#This Row],[AWAL]],Table2[[#This Row],[M1B]])</f>
        <v>0</v>
      </c>
      <c r="R1713" s="15">
        <f>SUM(Table2[[#This Row],[M2B]],Table2[[#This Row],[M2B_h]])</f>
        <v>0</v>
      </c>
      <c r="S1713" s="15">
        <f>SUM(Table2[[#This Row],[M3B]],Table2[[#This Row],[M3B_h]])</f>
        <v>0</v>
      </c>
      <c r="T1713" s="15">
        <f>SUM(Table2[[#This Row],[M4B]],Table2[[#This Row],[M4B_h]])</f>
        <v>0</v>
      </c>
    </row>
    <row r="1714" spans="1:20">
      <c r="A1714" s="39" t="str">
        <f>IF(Table2[[#This Row],[TT]]&lt;1,"",COUNT($A$2:$A1713)+1)</f>
        <v/>
      </c>
      <c r="B1714" s="39" t="str">
        <f>LOWER(SUBSTITUTE(SUBSTITUTE(SUBSTITUTE(SUBSTITUTE(SUBSTITUTE(SUBSTITUTE(SUBSTITUTE(SUBSTITUTE(Table2[[#This Row],[NAMA BARANG]]," ",""),"""",""),"-",""),"/",""),"(",""),")",""),"&amp;",""),",",""))</f>
        <v>mechtizo030d</v>
      </c>
      <c r="C1714" s="17" t="s">
        <v>3157</v>
      </c>
      <c r="D1714" s="41">
        <v>1</v>
      </c>
      <c r="E1714" s="61" t="s">
        <v>2684</v>
      </c>
      <c r="F1714" s="81">
        <f>IF(Table2[[#This Row],[M5B]]="",Table2[[#This Row],[M5B_h]],SUM(Table2[[#This Row],[M5B_h]],Table2[[#This Row],[M5B]]))</f>
        <v>0</v>
      </c>
      <c r="G1714" s="42">
        <v>0</v>
      </c>
      <c r="H1714" s="62">
        <f>IF(Table2[[#This Row],[M1A]]="","",Table2[[#This Row],[M1A]]-Table2[[#This Row],[AWAL]])</f>
        <v>-1</v>
      </c>
      <c r="I1714" s="42"/>
      <c r="J1714" s="62" t="str">
        <f>IF(Table2[[#This Row],[M2A]]="","",SUM(Table2[[#This Row],[M2A]]-Table2[[#This Row],[M2B_h]]))</f>
        <v/>
      </c>
      <c r="K1714" s="42"/>
      <c r="L1714" s="62" t="str">
        <f>IF(Table2[[#This Row],[M3A]]="","",SUM(Table2[[#This Row],[M3A]]-Table2[[#This Row],[M3B_h]]))</f>
        <v/>
      </c>
      <c r="M1714" s="42"/>
      <c r="N1714" s="62" t="str">
        <f>IF(Table2[[#This Row],[M4A]]="","",SUM(Table2[[#This Row],[M4A]]-Table2[[#This Row],[M4B_h]]))</f>
        <v/>
      </c>
      <c r="O1714" s="15"/>
      <c r="P1714" s="15" t="str">
        <f>IF(Table2[[#This Row],[M5A]]="","",SUM(Table2[[#This Row],[M5A]]-Table2[[#This Row],[M5B_h]]))</f>
        <v/>
      </c>
      <c r="Q1714" s="15">
        <f>SUM(Table2[[#This Row],[AWAL]],Table2[[#This Row],[M1B]])</f>
        <v>0</v>
      </c>
      <c r="R1714" s="15">
        <f>SUM(Table2[[#This Row],[M2B]],Table2[[#This Row],[M2B_h]])</f>
        <v>0</v>
      </c>
      <c r="S1714" s="15">
        <f>SUM(Table2[[#This Row],[M3B]],Table2[[#This Row],[M3B_h]])</f>
        <v>0</v>
      </c>
      <c r="T1714" s="15">
        <f>SUM(Table2[[#This Row],[M4B]],Table2[[#This Row],[M4B_h]])</f>
        <v>0</v>
      </c>
    </row>
    <row r="1715" spans="1:20">
      <c r="A1715" s="39" t="str">
        <f>IF(Table2[[#This Row],[TT]]&lt;1,"",COUNT($A$2:$A1714)+1)</f>
        <v/>
      </c>
      <c r="B1715" s="39" t="str">
        <f>LOWER(SUBSTITUTE(SUBSTITUTE(SUBSTITUTE(SUBSTITUTE(SUBSTITUTE(SUBSTITUTE(SUBSTITUTE(SUBSTITUTE(Table2[[#This Row],[NAMA BARANG]]," ",""),"""",""),"-",""),"/",""),"(",""),")",""),"&amp;",""),",",""))</f>
        <v>mechtizo030g</v>
      </c>
      <c r="C1715" s="40" t="s">
        <v>2977</v>
      </c>
      <c r="D1715" s="41"/>
      <c r="E1715" s="61" t="s">
        <v>2684</v>
      </c>
      <c r="F1715" s="81">
        <f>IF(Table2[[#This Row],[M5B]]="",Table2[[#This Row],[M5B_h]],SUM(Table2[[#This Row],[M5B_h]],Table2[[#This Row],[M5B]]))</f>
        <v>0</v>
      </c>
      <c r="G1715" s="42"/>
      <c r="H1715" s="62" t="str">
        <f>IF(Table2[[#This Row],[M1A]]="","",Table2[[#This Row],[M1A]]-Table2[[#This Row],[AWAL]])</f>
        <v/>
      </c>
      <c r="I1715" s="42"/>
      <c r="J1715" s="62" t="str">
        <f>IF(Table2[[#This Row],[M2A]]="","",SUM(Table2[[#This Row],[M2A]]-Table2[[#This Row],[M2B_h]]))</f>
        <v/>
      </c>
      <c r="K1715" s="42"/>
      <c r="L1715" s="62" t="str">
        <f>IF(Table2[[#This Row],[M3A]]="","",SUM(Table2[[#This Row],[M3A]]-Table2[[#This Row],[M3B_h]]))</f>
        <v/>
      </c>
      <c r="M1715" s="42"/>
      <c r="N1715" s="62" t="str">
        <f>IF(Table2[[#This Row],[M4A]]="","",SUM(Table2[[#This Row],[M4A]]-Table2[[#This Row],[M4B_h]]))</f>
        <v/>
      </c>
      <c r="O1715" s="15"/>
      <c r="P1715" s="15" t="str">
        <f>IF(Table2[[#This Row],[M5A]]="","",SUM(Table2[[#This Row],[M5A]]-Table2[[#This Row],[M5B_h]]))</f>
        <v/>
      </c>
      <c r="Q1715" s="15">
        <f>SUM(Table2[[#This Row],[AWAL]],Table2[[#This Row],[M1B]])</f>
        <v>0</v>
      </c>
      <c r="R1715" s="15">
        <f>SUM(Table2[[#This Row],[M2B]],Table2[[#This Row],[M2B_h]])</f>
        <v>0</v>
      </c>
      <c r="S1715" s="15">
        <f>SUM(Table2[[#This Row],[M3B]],Table2[[#This Row],[M3B_h]])</f>
        <v>0</v>
      </c>
      <c r="T1715" s="15">
        <f>SUM(Table2[[#This Row],[M4B]],Table2[[#This Row],[M4B_h]])</f>
        <v>0</v>
      </c>
    </row>
    <row r="1716" spans="1:20">
      <c r="A1716" s="39" t="str">
        <f>IF(Table2[[#This Row],[TT]]&lt;1,"",COUNT($A$2:$A1715)+1)</f>
        <v/>
      </c>
      <c r="B1716" s="39" t="str">
        <f>LOWER(SUBSTITUTE(SUBSTITUTE(SUBSTITUTE(SUBSTITUTE(SUBSTITUTE(SUBSTITUTE(SUBSTITUTE(SUBSTITUTE(Table2[[#This Row],[NAMA BARANG]]," ",""),"""",""),"-",""),"/",""),"(",""),")",""),"&amp;",""),",",""))</f>
        <v>mechtizog90009001</v>
      </c>
      <c r="C1716" s="40" t="s">
        <v>2973</v>
      </c>
      <c r="D1716" s="41"/>
      <c r="E1716" s="61" t="s">
        <v>2626</v>
      </c>
      <c r="F1716" s="81">
        <f>IF(Table2[[#This Row],[M5B]]="",Table2[[#This Row],[M5B_h]],SUM(Table2[[#This Row],[M5B_h]],Table2[[#This Row],[M5B]]))</f>
        <v>0</v>
      </c>
      <c r="G1716" s="42"/>
      <c r="H1716" s="62" t="str">
        <f>IF(Table2[[#This Row],[M1A]]="","",Table2[[#This Row],[M1A]]-Table2[[#This Row],[AWAL]])</f>
        <v/>
      </c>
      <c r="I1716" s="42"/>
      <c r="J1716" s="62" t="str">
        <f>IF(Table2[[#This Row],[M2A]]="","",SUM(Table2[[#This Row],[M2A]]-Table2[[#This Row],[M2B_h]]))</f>
        <v/>
      </c>
      <c r="K1716" s="42"/>
      <c r="L1716" s="62" t="str">
        <f>IF(Table2[[#This Row],[M3A]]="","",SUM(Table2[[#This Row],[M3A]]-Table2[[#This Row],[M3B_h]]))</f>
        <v/>
      </c>
      <c r="M1716" s="42"/>
      <c r="N1716" s="62" t="str">
        <f>IF(Table2[[#This Row],[M4A]]="","",SUM(Table2[[#This Row],[M4A]]-Table2[[#This Row],[M4B_h]]))</f>
        <v/>
      </c>
      <c r="O1716" s="15"/>
      <c r="P1716" s="15" t="str">
        <f>IF(Table2[[#This Row],[M5A]]="","",SUM(Table2[[#This Row],[M5A]]-Table2[[#This Row],[M5B_h]]))</f>
        <v/>
      </c>
      <c r="Q1716" s="15">
        <f>SUM(Table2[[#This Row],[AWAL]],Table2[[#This Row],[M1B]])</f>
        <v>0</v>
      </c>
      <c r="R1716" s="15">
        <f>SUM(Table2[[#This Row],[M2B]],Table2[[#This Row],[M2B_h]])</f>
        <v>0</v>
      </c>
      <c r="S1716" s="15">
        <f>SUM(Table2[[#This Row],[M3B]],Table2[[#This Row],[M3B_h]])</f>
        <v>0</v>
      </c>
      <c r="T1716" s="15">
        <f>SUM(Table2[[#This Row],[M4B]],Table2[[#This Row],[M4B_h]])</f>
        <v>0</v>
      </c>
    </row>
    <row r="1717" spans="1:20">
      <c r="A1717" s="39" t="str">
        <f>IF(Table2[[#This Row],[TT]]&lt;1,"",COUNT($A$2:$A1716)+1)</f>
        <v/>
      </c>
      <c r="B1717" s="39" t="str">
        <f>LOWER(SUBSTITUTE(SUBSTITUTE(SUBSTITUTE(SUBSTITUTE(SUBSTITUTE(SUBSTITUTE(SUBSTITUTE(SUBSTITUTE(Table2[[#This Row],[NAMA BARANG]]," ",""),"""",""),"-",""),"/",""),"(",""),")",""),"&amp;",""),",",""))</f>
        <v>mechtizog900290039004</v>
      </c>
      <c r="C1717" s="40" t="s">
        <v>2974</v>
      </c>
      <c r="D1717" s="41"/>
      <c r="E1717" s="61" t="s">
        <v>2626</v>
      </c>
      <c r="F1717" s="81">
        <f>IF(Table2[[#This Row],[M5B]]="",Table2[[#This Row],[M5B_h]],SUM(Table2[[#This Row],[M5B_h]],Table2[[#This Row],[M5B]]))</f>
        <v>0</v>
      </c>
      <c r="G1717" s="42"/>
      <c r="H1717" s="62" t="str">
        <f>IF(Table2[[#This Row],[M1A]]="","",Table2[[#This Row],[M1A]]-Table2[[#This Row],[AWAL]])</f>
        <v/>
      </c>
      <c r="I1717" s="42"/>
      <c r="J1717" s="62" t="str">
        <f>IF(Table2[[#This Row],[M2A]]="","",SUM(Table2[[#This Row],[M2A]]-Table2[[#This Row],[M2B_h]]))</f>
        <v/>
      </c>
      <c r="K1717" s="42"/>
      <c r="L1717" s="62" t="str">
        <f>IF(Table2[[#This Row],[M3A]]="","",SUM(Table2[[#This Row],[M3A]]-Table2[[#This Row],[M3B_h]]))</f>
        <v/>
      </c>
      <c r="M1717" s="42"/>
      <c r="N1717" s="62" t="str">
        <f>IF(Table2[[#This Row],[M4A]]="","",SUM(Table2[[#This Row],[M4A]]-Table2[[#This Row],[M4B_h]]))</f>
        <v/>
      </c>
      <c r="O1717" s="15"/>
      <c r="P1717" s="15" t="str">
        <f>IF(Table2[[#This Row],[M5A]]="","",SUM(Table2[[#This Row],[M5A]]-Table2[[#This Row],[M5B_h]]))</f>
        <v/>
      </c>
      <c r="Q1717" s="15">
        <f>SUM(Table2[[#This Row],[AWAL]],Table2[[#This Row],[M1B]])</f>
        <v>0</v>
      </c>
      <c r="R1717" s="15">
        <f>SUM(Table2[[#This Row],[M2B]],Table2[[#This Row],[M2B_h]])</f>
        <v>0</v>
      </c>
      <c r="S1717" s="15">
        <f>SUM(Table2[[#This Row],[M3B]],Table2[[#This Row],[M3B_h]])</f>
        <v>0</v>
      </c>
      <c r="T1717" s="15">
        <f>SUM(Table2[[#This Row],[M4B]],Table2[[#This Row],[M4B_h]])</f>
        <v>0</v>
      </c>
    </row>
    <row r="1718" spans="1:20">
      <c r="A1718" s="12">
        <f>IF(Table2[[#This Row],[TT]]&lt;1,"",COUNT($A$2:$A1717)+1)</f>
        <v>1380</v>
      </c>
      <c r="B1718" s="12" t="str">
        <f>LOWER(SUBSTITUTE(SUBSTITUTE(SUBSTITUTE(SUBSTITUTE(SUBSTITUTE(SUBSTITUTE(SUBSTITUTE(SUBSTITUTE(Table2[[#This Row],[NAMA BARANG]]," ",""),"""",""),"-",""),"/",""),"(",""),")",""),"&amp;",""),",",""))</f>
        <v>mechanick22110.5beningpolos</v>
      </c>
      <c r="C1718" s="18" t="s">
        <v>1524</v>
      </c>
      <c r="D1718" s="19">
        <v>1</v>
      </c>
      <c r="E1718" s="19" t="s">
        <v>14</v>
      </c>
      <c r="F1718" s="80">
        <f>IF(Table2[[#This Row],[M5B]]="",Table2[[#This Row],[M5B_h]],SUM(Table2[[#This Row],[M5B_h]],Table2[[#This Row],[M5B]]))</f>
        <v>1</v>
      </c>
      <c r="H1718" s="13" t="str">
        <f>IF(Table2[[#This Row],[M1A]]="","",Table2[[#This Row],[M1A]]-Table2[[#This Row],[AWAL]])</f>
        <v/>
      </c>
      <c r="J1718" s="13" t="str">
        <f>IF(Table2[[#This Row],[M2A]]="","",SUM(Table2[[#This Row],[M2A]]-Table2[[#This Row],[M2B_h]]))</f>
        <v/>
      </c>
      <c r="L1718" s="13" t="str">
        <f>IF(Table2[[#This Row],[M3A]]="","",SUM(Table2[[#This Row],[M3A]]-Table2[[#This Row],[M3B_h]]))</f>
        <v/>
      </c>
      <c r="N1718" s="13" t="str">
        <f>IF(Table2[[#This Row],[M4A]]="","",SUM(Table2[[#This Row],[M4A]]-Table2[[#This Row],[M4B_h]]))</f>
        <v/>
      </c>
      <c r="O1718" s="15"/>
      <c r="P1718" s="15" t="str">
        <f>IF(Table2[[#This Row],[M5A]]="","",SUM(Table2[[#This Row],[M5A]]-Table2[[#This Row],[M5B_h]]))</f>
        <v/>
      </c>
      <c r="Q1718" s="15">
        <f>SUM(Table2[[#This Row],[AWAL]],Table2[[#This Row],[M1B]])</f>
        <v>1</v>
      </c>
      <c r="R1718" s="15">
        <f>SUM(Table2[[#This Row],[M2B]],Table2[[#This Row],[M2B_h]])</f>
        <v>1</v>
      </c>
      <c r="S1718" s="15">
        <f>SUM(Table2[[#This Row],[M3B]],Table2[[#This Row],[M3B_h]])</f>
        <v>1</v>
      </c>
      <c r="T1718" s="15">
        <f>SUM(Table2[[#This Row],[M4B]],Table2[[#This Row],[M4B_h]])</f>
        <v>1</v>
      </c>
    </row>
    <row r="1719" spans="1:20">
      <c r="A1719" s="96">
        <f>IF(Table2[[#This Row],[TT]]&lt;1,"",COUNT($A$2:$A1718)+1)</f>
        <v>1381</v>
      </c>
      <c r="B1719" s="96" t="str">
        <f>LOWER(SUBSTITUTE(SUBSTITUTE(SUBSTITUTE(SUBSTITUTE(SUBSTITUTE(SUBSTITUTE(SUBSTITUTE(SUBSTITUTE(Table2[[#This Row],[NAMA BARANG]]," ",""),"""",""),"-",""),"/",""),"(",""),")",""),"&amp;",""),",",""))</f>
        <v>mejabelajar</v>
      </c>
      <c r="C1719" s="97" t="s">
        <v>4171</v>
      </c>
      <c r="D1719" s="98"/>
      <c r="E1719" s="99" t="s">
        <v>2894</v>
      </c>
      <c r="F1719" s="100">
        <f>IF(Table2[[#This Row],[M5B]]="",Table2[[#This Row],[M5B_h]],SUM(Table2[[#This Row],[M5B_h]],Table2[[#This Row],[M5B]]))</f>
        <v>8</v>
      </c>
      <c r="G1719" s="101">
        <v>32</v>
      </c>
      <c r="H1719" s="102">
        <f>IF(Table2[[#This Row],[M1A]]="","",Table2[[#This Row],[M1A]]-Table2[[#This Row],[AWAL]])</f>
        <v>32</v>
      </c>
      <c r="I1719" s="101">
        <v>24</v>
      </c>
      <c r="J1719" s="102">
        <f>IF(Table2[[#This Row],[M2A]]="","",SUM(Table2[[#This Row],[M2A]]-Table2[[#This Row],[M2B_h]]))</f>
        <v>-8</v>
      </c>
      <c r="K1719" s="101">
        <v>8</v>
      </c>
      <c r="L1719" s="102">
        <f>IF(Table2[[#This Row],[M3A]]="","",SUM(Table2[[#This Row],[M3A]]-Table2[[#This Row],[M3B_h]]))</f>
        <v>-16</v>
      </c>
      <c r="M1719" s="101"/>
      <c r="N1719" s="102" t="str">
        <f>IF(Table2[[#This Row],[M4A]]="","",SUM(Table2[[#This Row],[M4A]]-Table2[[#This Row],[M4B_h]]))</f>
        <v/>
      </c>
      <c r="O1719" s="102"/>
      <c r="P1719" s="102" t="str">
        <f>IF(Table2[[#This Row],[M5A]]="","",SUM(Table2[[#This Row],[M5A]]-Table2[[#This Row],[M5B_h]]))</f>
        <v/>
      </c>
      <c r="Q1719" s="102">
        <f>SUM(Table2[[#This Row],[AWAL]],Table2[[#This Row],[M1B]])</f>
        <v>32</v>
      </c>
      <c r="R1719" s="102">
        <f>SUM(Table2[[#This Row],[M2B]],Table2[[#This Row],[M2B_h]])</f>
        <v>24</v>
      </c>
      <c r="S1719" s="102">
        <f>SUM(Table2[[#This Row],[M3B]],Table2[[#This Row],[M3B_h]])</f>
        <v>8</v>
      </c>
      <c r="T1719" s="102">
        <f>SUM(Table2[[#This Row],[M4B]],Table2[[#This Row],[M4B_h]])</f>
        <v>8</v>
      </c>
    </row>
    <row r="1720" spans="1:20">
      <c r="A1720" s="46" t="str">
        <f>IF(Table2[[#This Row],[TT]]&lt;1,"",COUNT($A$2:$A1719)+1)</f>
        <v/>
      </c>
      <c r="B1720" s="46" t="str">
        <f>LOWER(SUBSTITUTE(SUBSTITUTE(SUBSTITUTE(SUBSTITUTE(SUBSTITUTE(SUBSTITUTE(SUBSTITUTE(SUBSTITUTE(Table2[[#This Row],[NAMA BARANG]]," ",""),"""",""),"-",""),"/",""),"(",""),")",""),"&amp;",""),",",""))</f>
        <v>mejabelajar</v>
      </c>
      <c r="C1720" s="47" t="s">
        <v>3054</v>
      </c>
      <c r="D1720" s="48"/>
      <c r="E1720" s="63" t="s">
        <v>2894</v>
      </c>
      <c r="F1720" s="82">
        <f>IF(Table2[[#This Row],[M5B]]="",Table2[[#This Row],[M5B_h]],SUM(Table2[[#This Row],[M5B_h]],Table2[[#This Row],[M5B]]))</f>
        <v>0</v>
      </c>
      <c r="G1720" s="49"/>
      <c r="H1720" s="64" t="str">
        <f>IF(Table2[[#This Row],[M1A]]="","",Table2[[#This Row],[M1A]]-Table2[[#This Row],[AWAL]])</f>
        <v/>
      </c>
      <c r="I1720" s="49"/>
      <c r="J1720" s="64" t="str">
        <f>IF(Table2[[#This Row],[M2A]]="","",SUM(Table2[[#This Row],[M2A]]-Table2[[#This Row],[M2B_h]]))</f>
        <v/>
      </c>
      <c r="K1720" s="49"/>
      <c r="L1720" s="64" t="str">
        <f>IF(Table2[[#This Row],[M3A]]="","",SUM(Table2[[#This Row],[M3A]]-Table2[[#This Row],[M3B_h]]))</f>
        <v/>
      </c>
      <c r="M1720" s="49"/>
      <c r="N1720" s="64" t="str">
        <f>IF(Table2[[#This Row],[M4A]]="","",SUM(Table2[[#This Row],[M4A]]-Table2[[#This Row],[M4B_h]]))</f>
        <v/>
      </c>
      <c r="O1720" s="15"/>
      <c r="P1720" s="15" t="str">
        <f>IF(Table2[[#This Row],[M5A]]="","",SUM(Table2[[#This Row],[M5A]]-Table2[[#This Row],[M5B_h]]))</f>
        <v/>
      </c>
      <c r="Q1720" s="15">
        <f>SUM(Table2[[#This Row],[AWAL]],Table2[[#This Row],[M1B]])</f>
        <v>0</v>
      </c>
      <c r="R1720" s="15">
        <f>SUM(Table2[[#This Row],[M2B]],Table2[[#This Row],[M2B_h]])</f>
        <v>0</v>
      </c>
      <c r="S1720" s="15">
        <f>SUM(Table2[[#This Row],[M3B]],Table2[[#This Row],[M3B_h]])</f>
        <v>0</v>
      </c>
      <c r="T1720" s="15">
        <f>SUM(Table2[[#This Row],[M4B]],Table2[[#This Row],[M4B_h]])</f>
        <v>0</v>
      </c>
    </row>
    <row r="1721" spans="1:20">
      <c r="A1721" s="103">
        <f>IF(Table2[[#This Row],[TT]]&lt;1,"",COUNT($A$2:$A1720)+1)</f>
        <v>1382</v>
      </c>
      <c r="B1721" s="96" t="str">
        <f>LOWER(SUBSTITUTE(SUBSTITUTE(SUBSTITUTE(SUBSTITUTE(SUBSTITUTE(SUBSTITUTE(SUBSTITUTE(SUBSTITUTE(Table2[[#This Row],[NAMA BARANG]]," ",""),"""",""),"-",""),"/",""),"(",""),")",""),"&amp;",""),",",""))</f>
        <v>mejabelajar</v>
      </c>
      <c r="C1721" s="97" t="s">
        <v>3054</v>
      </c>
      <c r="D1721" s="98"/>
      <c r="E1721" s="99" t="s">
        <v>2894</v>
      </c>
      <c r="F1721" s="100">
        <f>IF(Table2[[#This Row],[M5B]]="",Table2[[#This Row],[M5B_h]],SUM(Table2[[#This Row],[M5B_h]],Table2[[#This Row],[M5B]]))</f>
        <v>4</v>
      </c>
      <c r="G1721" s="101"/>
      <c r="H1721" s="102" t="str">
        <f>IF(Table2[[#This Row],[M1A]]="","",Table2[[#This Row],[M1A]]-Table2[[#This Row],[AWAL]])</f>
        <v/>
      </c>
      <c r="I1721" s="101"/>
      <c r="J1721" s="102" t="str">
        <f>IF(Table2[[#This Row],[M2A]]="","",SUM(Table2[[#This Row],[M2A]]-Table2[[#This Row],[M2B_h]]))</f>
        <v/>
      </c>
      <c r="K1721" s="101"/>
      <c r="L1721" s="102" t="str">
        <f>IF(Table2[[#This Row],[M3A]]="","",SUM(Table2[[#This Row],[M3A]]-Table2[[#This Row],[M3B_h]]))</f>
        <v/>
      </c>
      <c r="M1721" s="101">
        <v>4</v>
      </c>
      <c r="N1721" s="102">
        <f>IF(Table2[[#This Row],[M4A]]="","",SUM(Table2[[#This Row],[M4A]]-Table2[[#This Row],[M4B_h]]))</f>
        <v>4</v>
      </c>
      <c r="O1721" s="102"/>
      <c r="P1721" s="102" t="str">
        <f>IF(Table2[[#This Row],[M5A]]="","",SUM(Table2[[#This Row],[M5A]]-Table2[[#This Row],[M5B_h]]))</f>
        <v/>
      </c>
      <c r="Q1721" s="102">
        <f>SUM(Table2[[#This Row],[AWAL]],Table2[[#This Row],[M1B]])</f>
        <v>0</v>
      </c>
      <c r="R1721" s="102">
        <f>SUM(Table2[[#This Row],[M2B]],Table2[[#This Row],[M2B_h]])</f>
        <v>0</v>
      </c>
      <c r="S1721" s="102">
        <f>SUM(Table2[[#This Row],[M3B]],Table2[[#This Row],[M3B_h]])</f>
        <v>0</v>
      </c>
      <c r="T1721" s="102">
        <f>SUM(Table2[[#This Row],[M4B]],Table2[[#This Row],[M4B_h]])</f>
        <v>4</v>
      </c>
    </row>
    <row r="1722" spans="1:20">
      <c r="A1722" s="12">
        <f>IF(Table2[[#This Row],[TT]]&lt;1,"",COUNT($A$2:$A1721)+1)</f>
        <v>1383</v>
      </c>
      <c r="B1722" s="12" t="str">
        <f>LOWER(SUBSTITUTE(SUBSTITUTE(SUBSTITUTE(SUBSTITUTE(SUBSTITUTE(SUBSTITUTE(SUBSTITUTE(SUBSTITUTE(Table2[[#This Row],[NAMA BARANG]]," ",""),"""",""),"-",""),"/",""),"(",""),")",""),"&amp;",""),",",""))</f>
        <v>memo+giant810026</v>
      </c>
      <c r="C1722" s="25" t="s">
        <v>1525</v>
      </c>
      <c r="D1722" s="26">
        <v>1</v>
      </c>
      <c r="E1722" s="26" t="s">
        <v>1463</v>
      </c>
      <c r="F1722" s="80">
        <f>IF(Table2[[#This Row],[M5B]]="",Table2[[#This Row],[M5B_h]],SUM(Table2[[#This Row],[M5B_h]],Table2[[#This Row],[M5B]]))</f>
        <v>1</v>
      </c>
      <c r="H1722" s="13" t="str">
        <f>IF(Table2[[#This Row],[M1A]]="","",Table2[[#This Row],[M1A]]-Table2[[#This Row],[AWAL]])</f>
        <v/>
      </c>
      <c r="J1722" s="13" t="str">
        <f>IF(Table2[[#This Row],[M2A]]="","",SUM(Table2[[#This Row],[M2A]]-Table2[[#This Row],[M2B_h]]))</f>
        <v/>
      </c>
      <c r="L1722" s="13" t="str">
        <f>IF(Table2[[#This Row],[M3A]]="","",SUM(Table2[[#This Row],[M3A]]-Table2[[#This Row],[M3B_h]]))</f>
        <v/>
      </c>
      <c r="N1722" s="13" t="str">
        <f>IF(Table2[[#This Row],[M4A]]="","",SUM(Table2[[#This Row],[M4A]]-Table2[[#This Row],[M4B_h]]))</f>
        <v/>
      </c>
      <c r="O1722" s="15"/>
      <c r="P1722" s="15" t="str">
        <f>IF(Table2[[#This Row],[M5A]]="","",SUM(Table2[[#This Row],[M5A]]-Table2[[#This Row],[M5B_h]]))</f>
        <v/>
      </c>
      <c r="Q1722" s="15">
        <f>SUM(Table2[[#This Row],[AWAL]],Table2[[#This Row],[M1B]])</f>
        <v>1</v>
      </c>
      <c r="R1722" s="15">
        <f>SUM(Table2[[#This Row],[M2B]],Table2[[#This Row],[M2B_h]])</f>
        <v>1</v>
      </c>
      <c r="S1722" s="15">
        <f>SUM(Table2[[#This Row],[M3B]],Table2[[#This Row],[M3B_h]])</f>
        <v>1</v>
      </c>
      <c r="T1722" s="15">
        <f>SUM(Table2[[#This Row],[M4B]],Table2[[#This Row],[M4B_h]])</f>
        <v>1</v>
      </c>
    </row>
    <row r="1723" spans="1:20">
      <c r="A1723" s="12">
        <f>IF(Table2[[#This Row],[TT]]&lt;1,"",COUNT($A$2:$A1722)+1)</f>
        <v>1384</v>
      </c>
      <c r="B1723" s="12" t="str">
        <f>LOWER(SUBSTITUTE(SUBSTITUTE(SUBSTITUTE(SUBSTITUTE(SUBSTITUTE(SUBSTITUTE(SUBSTITUTE(SUBSTITUTE(Table2[[#This Row],[NAMA BARANG]]," ",""),"""",""),"-",""),"/",""),"(",""),")",""),"&amp;",""),",",""))</f>
        <v>memo105104</v>
      </c>
      <c r="C1723" s="18" t="s">
        <v>1526</v>
      </c>
      <c r="D1723" s="19">
        <v>1</v>
      </c>
      <c r="E1723" s="19" t="s">
        <v>1527</v>
      </c>
      <c r="F1723" s="80">
        <f>IF(Table2[[#This Row],[M5B]]="",Table2[[#This Row],[M5B_h]],SUM(Table2[[#This Row],[M5B_h]],Table2[[#This Row],[M5B]]))</f>
        <v>1</v>
      </c>
      <c r="H1723" s="13" t="str">
        <f>IF(Table2[[#This Row],[M1A]]="","",Table2[[#This Row],[M1A]]-Table2[[#This Row],[AWAL]])</f>
        <v/>
      </c>
      <c r="J1723" s="13" t="str">
        <f>IF(Table2[[#This Row],[M2A]]="","",SUM(Table2[[#This Row],[M2A]]-Table2[[#This Row],[M2B_h]]))</f>
        <v/>
      </c>
      <c r="L1723" s="13" t="str">
        <f>IF(Table2[[#This Row],[M3A]]="","",SUM(Table2[[#This Row],[M3A]]-Table2[[#This Row],[M3B_h]]))</f>
        <v/>
      </c>
      <c r="N1723" s="13" t="str">
        <f>IF(Table2[[#This Row],[M4A]]="","",SUM(Table2[[#This Row],[M4A]]-Table2[[#This Row],[M4B_h]]))</f>
        <v/>
      </c>
      <c r="O1723" s="15"/>
      <c r="P1723" s="15" t="str">
        <f>IF(Table2[[#This Row],[M5A]]="","",SUM(Table2[[#This Row],[M5A]]-Table2[[#This Row],[M5B_h]]))</f>
        <v/>
      </c>
      <c r="Q1723" s="15">
        <f>SUM(Table2[[#This Row],[AWAL]],Table2[[#This Row],[M1B]])</f>
        <v>1</v>
      </c>
      <c r="R1723" s="15">
        <f>SUM(Table2[[#This Row],[M2B]],Table2[[#This Row],[M2B_h]])</f>
        <v>1</v>
      </c>
      <c r="S1723" s="15">
        <f>SUM(Table2[[#This Row],[M3B]],Table2[[#This Row],[M3B_h]])</f>
        <v>1</v>
      </c>
      <c r="T1723" s="15">
        <f>SUM(Table2[[#This Row],[M4B]],Table2[[#This Row],[M4B_h]])</f>
        <v>1</v>
      </c>
    </row>
    <row r="1724" spans="1:20">
      <c r="A1724" s="12">
        <f>IF(Table2[[#This Row],[TT]]&lt;1,"",COUNT($A$2:$A1723)+1)</f>
        <v>1385</v>
      </c>
      <c r="B1724" s="12" t="str">
        <f>LOWER(SUBSTITUTE(SUBSTITUTE(SUBSTITUTE(SUBSTITUTE(SUBSTITUTE(SUBSTITUTE(SUBSTITUTE(SUBSTITUTE(Table2[[#This Row],[NAMA BARANG]]," ",""),"""",""),"-",""),"/",""),"(",""),")",""),"&amp;",""),",",""))</f>
        <v>memo5dsg</v>
      </c>
      <c r="C1724" s="18" t="s">
        <v>1528</v>
      </c>
      <c r="D1724" s="19">
        <v>1</v>
      </c>
      <c r="E1724" s="19" t="s">
        <v>1529</v>
      </c>
      <c r="F1724" s="80">
        <f>IF(Table2[[#This Row],[M5B]]="",Table2[[#This Row],[M5B_h]],SUM(Table2[[#This Row],[M5B_h]],Table2[[#This Row],[M5B]]))</f>
        <v>1</v>
      </c>
      <c r="H1724" s="13" t="str">
        <f>IF(Table2[[#This Row],[M1A]]="","",Table2[[#This Row],[M1A]]-Table2[[#This Row],[AWAL]])</f>
        <v/>
      </c>
      <c r="J1724" s="13" t="str">
        <f>IF(Table2[[#This Row],[M2A]]="","",SUM(Table2[[#This Row],[M2A]]-Table2[[#This Row],[M2B_h]]))</f>
        <v/>
      </c>
      <c r="L1724" s="13" t="str">
        <f>IF(Table2[[#This Row],[M3A]]="","",SUM(Table2[[#This Row],[M3A]]-Table2[[#This Row],[M3B_h]]))</f>
        <v/>
      </c>
      <c r="N1724" s="13" t="str">
        <f>IF(Table2[[#This Row],[M4A]]="","",SUM(Table2[[#This Row],[M4A]]-Table2[[#This Row],[M4B_h]]))</f>
        <v/>
      </c>
      <c r="O1724" s="15"/>
      <c r="P1724" s="15" t="str">
        <f>IF(Table2[[#This Row],[M5A]]="","",SUM(Table2[[#This Row],[M5A]]-Table2[[#This Row],[M5B_h]]))</f>
        <v/>
      </c>
      <c r="Q1724" s="15">
        <f>SUM(Table2[[#This Row],[AWAL]],Table2[[#This Row],[M1B]])</f>
        <v>1</v>
      </c>
      <c r="R1724" s="15">
        <f>SUM(Table2[[#This Row],[M2B]],Table2[[#This Row],[M2B_h]])</f>
        <v>1</v>
      </c>
      <c r="S1724" s="15">
        <f>SUM(Table2[[#This Row],[M3B]],Table2[[#This Row],[M3B_h]])</f>
        <v>1</v>
      </c>
      <c r="T1724" s="15">
        <f>SUM(Table2[[#This Row],[M4B]],Table2[[#This Row],[M4B_h]])</f>
        <v>1</v>
      </c>
    </row>
    <row r="1725" spans="1:20">
      <c r="A1725" s="12">
        <f>IF(Table2[[#This Row],[TT]]&lt;1,"",COUNT($A$2:$A1724)+1)</f>
        <v>1386</v>
      </c>
      <c r="B1725" s="12" t="str">
        <f>LOWER(SUBSTITUTE(SUBSTITUTE(SUBSTITUTE(SUBSTITUTE(SUBSTITUTE(SUBSTITUTE(SUBSTITUTE(SUBSTITUTE(Table2[[#This Row],[NAMA BARANG]]," ",""),"""",""),"-",""),"/",""),"(",""),")",""),"&amp;",""),",",""))</f>
        <v>memofancy0248</v>
      </c>
      <c r="C1725" s="18" t="s">
        <v>2497</v>
      </c>
      <c r="D1725" s="19">
        <v>1</v>
      </c>
      <c r="E1725" s="19">
        <v>576</v>
      </c>
      <c r="F1725" s="80">
        <f>IF(Table2[[#This Row],[M5B]]="",Table2[[#This Row],[M5B_h]],SUM(Table2[[#This Row],[M5B_h]],Table2[[#This Row],[M5B]]))</f>
        <v>1</v>
      </c>
      <c r="H1725" s="13" t="str">
        <f>IF(Table2[[#This Row],[M1A]]="","",Table2[[#This Row],[M1A]]-Table2[[#This Row],[AWAL]])</f>
        <v/>
      </c>
      <c r="J1725" s="13" t="str">
        <f>IF(Table2[[#This Row],[M2A]]="","",SUM(Table2[[#This Row],[M2A]]-Table2[[#This Row],[M2B_h]]))</f>
        <v/>
      </c>
      <c r="L1725" s="13" t="str">
        <f>IF(Table2[[#This Row],[M3A]]="","",SUM(Table2[[#This Row],[M3A]]-Table2[[#This Row],[M3B_h]]))</f>
        <v/>
      </c>
      <c r="N1725" s="13" t="str">
        <f>IF(Table2[[#This Row],[M4A]]="","",SUM(Table2[[#This Row],[M4A]]-Table2[[#This Row],[M4B_h]]))</f>
        <v/>
      </c>
      <c r="O1725" s="15"/>
      <c r="P1725" s="15" t="str">
        <f>IF(Table2[[#This Row],[M5A]]="","",SUM(Table2[[#This Row],[M5A]]-Table2[[#This Row],[M5B_h]]))</f>
        <v/>
      </c>
      <c r="Q1725" s="15">
        <f>SUM(Table2[[#This Row],[AWAL]],Table2[[#This Row],[M1B]])</f>
        <v>1</v>
      </c>
      <c r="R1725" s="15">
        <f>SUM(Table2[[#This Row],[M2B]],Table2[[#This Row],[M2B_h]])</f>
        <v>1</v>
      </c>
      <c r="S1725" s="15">
        <f>SUM(Table2[[#This Row],[M3B]],Table2[[#This Row],[M3B_h]])</f>
        <v>1</v>
      </c>
      <c r="T1725" s="15">
        <f>SUM(Table2[[#This Row],[M4B]],Table2[[#This Row],[M4B_h]])</f>
        <v>1</v>
      </c>
    </row>
    <row r="1726" spans="1:20">
      <c r="A1726" s="12">
        <f>IF(Table2[[#This Row],[TT]]&lt;1,"",COUNT($A$2:$A1725)+1)</f>
        <v>1387</v>
      </c>
      <c r="B1726" s="12" t="str">
        <f>LOWER(SUBSTITUTE(SUBSTITUTE(SUBSTITUTE(SUBSTITUTE(SUBSTITUTE(SUBSTITUTE(SUBSTITUTE(SUBSTITUTE(Table2[[#This Row],[NAMA BARANG]]," ",""),"""",""),"-",""),"/",""),"(",""),")",""),"&amp;",""),",",""))</f>
        <v>memofancy929</v>
      </c>
      <c r="C1726" s="25" t="s">
        <v>1530</v>
      </c>
      <c r="D1726" s="26">
        <v>2</v>
      </c>
      <c r="E1726" s="26" t="s">
        <v>190</v>
      </c>
      <c r="F1726" s="80">
        <f>IF(Table2[[#This Row],[M5B]]="",Table2[[#This Row],[M5B_h]],SUM(Table2[[#This Row],[M5B_h]],Table2[[#This Row],[M5B]]))</f>
        <v>2</v>
      </c>
      <c r="H1726" s="13" t="str">
        <f>IF(Table2[[#This Row],[M1A]]="","",Table2[[#This Row],[M1A]]-Table2[[#This Row],[AWAL]])</f>
        <v/>
      </c>
      <c r="J1726" s="13" t="str">
        <f>IF(Table2[[#This Row],[M2A]]="","",SUM(Table2[[#This Row],[M2A]]-Table2[[#This Row],[M2B_h]]))</f>
        <v/>
      </c>
      <c r="L1726" s="13" t="str">
        <f>IF(Table2[[#This Row],[M3A]]="","",SUM(Table2[[#This Row],[M3A]]-Table2[[#This Row],[M3B_h]]))</f>
        <v/>
      </c>
      <c r="N1726" s="13" t="str">
        <f>IF(Table2[[#This Row],[M4A]]="","",SUM(Table2[[#This Row],[M4A]]-Table2[[#This Row],[M4B_h]]))</f>
        <v/>
      </c>
      <c r="O1726" s="15"/>
      <c r="P1726" s="15" t="str">
        <f>IF(Table2[[#This Row],[M5A]]="","",SUM(Table2[[#This Row],[M5A]]-Table2[[#This Row],[M5B_h]]))</f>
        <v/>
      </c>
      <c r="Q1726" s="15">
        <f>SUM(Table2[[#This Row],[AWAL]],Table2[[#This Row],[M1B]])</f>
        <v>2</v>
      </c>
      <c r="R1726" s="15">
        <f>SUM(Table2[[#This Row],[M2B]],Table2[[#This Row],[M2B_h]])</f>
        <v>2</v>
      </c>
      <c r="S1726" s="15">
        <f>SUM(Table2[[#This Row],[M3B]],Table2[[#This Row],[M3B_h]])</f>
        <v>2</v>
      </c>
      <c r="T1726" s="15">
        <f>SUM(Table2[[#This Row],[M4B]],Table2[[#This Row],[M4B_h]])</f>
        <v>2</v>
      </c>
    </row>
    <row r="1727" spans="1:20">
      <c r="A1727" s="12">
        <f>IF(Table2[[#This Row],[TT]]&lt;1,"",COUNT($A$2:$A1726)+1)</f>
        <v>1388</v>
      </c>
      <c r="B1727" s="12" t="str">
        <f>LOWER(SUBSTITUTE(SUBSTITUTE(SUBSTITUTE(SUBSTITUTE(SUBSTITUTE(SUBSTITUTE(SUBSTITUTE(SUBSTITUTE(Table2[[#This Row],[NAMA BARANG]]," ",""),"""",""),"-",""),"/",""),"(",""),")",""),"&amp;",""),",",""))</f>
        <v>memoholocx7lilokcl1</v>
      </c>
      <c r="C1727" s="25" t="s">
        <v>1531</v>
      </c>
      <c r="D1727" s="26">
        <v>1</v>
      </c>
      <c r="E1727" s="26" t="s">
        <v>14</v>
      </c>
      <c r="F1727" s="80">
        <f>IF(Table2[[#This Row],[M5B]]="",Table2[[#This Row],[M5B_h]],SUM(Table2[[#This Row],[M5B_h]],Table2[[#This Row],[M5B]]))</f>
        <v>1</v>
      </c>
      <c r="H1727" s="13" t="str">
        <f>IF(Table2[[#This Row],[M1A]]="","",Table2[[#This Row],[M1A]]-Table2[[#This Row],[AWAL]])</f>
        <v/>
      </c>
      <c r="J1727" s="13" t="str">
        <f>IF(Table2[[#This Row],[M2A]]="","",SUM(Table2[[#This Row],[M2A]]-Table2[[#This Row],[M2B_h]]))</f>
        <v/>
      </c>
      <c r="L1727" s="13" t="str">
        <f>IF(Table2[[#This Row],[M3A]]="","",SUM(Table2[[#This Row],[M3A]]-Table2[[#This Row],[M3B_h]]))</f>
        <v/>
      </c>
      <c r="N1727" s="13" t="str">
        <f>IF(Table2[[#This Row],[M4A]]="","",SUM(Table2[[#This Row],[M4A]]-Table2[[#This Row],[M4B_h]]))</f>
        <v/>
      </c>
      <c r="O1727" s="15"/>
      <c r="P1727" s="15" t="str">
        <f>IF(Table2[[#This Row],[M5A]]="","",SUM(Table2[[#This Row],[M5A]]-Table2[[#This Row],[M5B_h]]))</f>
        <v/>
      </c>
      <c r="Q1727" s="15">
        <f>SUM(Table2[[#This Row],[AWAL]],Table2[[#This Row],[M1B]])</f>
        <v>1</v>
      </c>
      <c r="R1727" s="15">
        <f>SUM(Table2[[#This Row],[M2B]],Table2[[#This Row],[M2B_h]])</f>
        <v>1</v>
      </c>
      <c r="S1727" s="15">
        <f>SUM(Table2[[#This Row],[M3B]],Table2[[#This Row],[M3B_h]])</f>
        <v>1</v>
      </c>
      <c r="T1727" s="15">
        <f>SUM(Table2[[#This Row],[M4B]],Table2[[#This Row],[M4B_h]])</f>
        <v>1</v>
      </c>
    </row>
    <row r="1728" spans="1:20">
      <c r="A1728" s="12">
        <f>IF(Table2[[#This Row],[TT]]&lt;1,"",COUNT($A$2:$A1727)+1)</f>
        <v>1389</v>
      </c>
      <c r="B1728" s="12" t="str">
        <f>LOWER(SUBSTITUTE(SUBSTITUTE(SUBSTITUTE(SUBSTITUTE(SUBSTITUTE(SUBSTITUTE(SUBSTITUTE(SUBSTITUTE(Table2[[#This Row],[NAMA BARANG]]," ",""),"""",""),"-",""),"/",""),"(",""),")",""),"&amp;",""),",",""))</f>
        <v>memoholopkcbesar</v>
      </c>
      <c r="C1728" s="25" t="s">
        <v>1532</v>
      </c>
      <c r="D1728" s="26">
        <v>10</v>
      </c>
      <c r="E1728" s="26" t="s">
        <v>83</v>
      </c>
      <c r="F1728" s="80">
        <f>IF(Table2[[#This Row],[M5B]]="",Table2[[#This Row],[M5B_h]],SUM(Table2[[#This Row],[M5B_h]],Table2[[#This Row],[M5B]]))</f>
        <v>10</v>
      </c>
      <c r="H1728" s="13" t="str">
        <f>IF(Table2[[#This Row],[M1A]]="","",Table2[[#This Row],[M1A]]-Table2[[#This Row],[AWAL]])</f>
        <v/>
      </c>
      <c r="J1728" s="13" t="str">
        <f>IF(Table2[[#This Row],[M2A]]="","",SUM(Table2[[#This Row],[M2A]]-Table2[[#This Row],[M2B_h]]))</f>
        <v/>
      </c>
      <c r="L1728" s="13" t="str">
        <f>IF(Table2[[#This Row],[M3A]]="","",SUM(Table2[[#This Row],[M3A]]-Table2[[#This Row],[M3B_h]]))</f>
        <v/>
      </c>
      <c r="N1728" s="13" t="str">
        <f>IF(Table2[[#This Row],[M4A]]="","",SUM(Table2[[#This Row],[M4A]]-Table2[[#This Row],[M4B_h]]))</f>
        <v/>
      </c>
      <c r="O1728" s="15"/>
      <c r="P1728" s="15" t="str">
        <f>IF(Table2[[#This Row],[M5A]]="","",SUM(Table2[[#This Row],[M5A]]-Table2[[#This Row],[M5B_h]]))</f>
        <v/>
      </c>
      <c r="Q1728" s="15">
        <f>SUM(Table2[[#This Row],[AWAL]],Table2[[#This Row],[M1B]])</f>
        <v>10</v>
      </c>
      <c r="R1728" s="15">
        <f>SUM(Table2[[#This Row],[M2B]],Table2[[#This Row],[M2B_h]])</f>
        <v>10</v>
      </c>
      <c r="S1728" s="15">
        <f>SUM(Table2[[#This Row],[M3B]],Table2[[#This Row],[M3B_h]])</f>
        <v>10</v>
      </c>
      <c r="T1728" s="15">
        <f>SUM(Table2[[#This Row],[M4B]],Table2[[#This Row],[M4B_h]])</f>
        <v>10</v>
      </c>
    </row>
    <row r="1729" spans="1:20">
      <c r="A1729" s="12">
        <f>IF(Table2[[#This Row],[TT]]&lt;1,"",COUNT($A$2:$A1728)+1)</f>
        <v>1390</v>
      </c>
      <c r="B1729" s="12" t="str">
        <f>LOWER(SUBSTITUTE(SUBSTITUTE(SUBSTITUTE(SUBSTITUTE(SUBSTITUTE(SUBSTITUTE(SUBSTITUTE(SUBSTITUTE(Table2[[#This Row],[NAMA BARANG]]," ",""),"""",""),"-",""),"/",""),"(",""),")",""),"&amp;",""),",",""))</f>
        <v>memopadspiralalfa403batik</v>
      </c>
      <c r="C1729" s="25" t="s">
        <v>1533</v>
      </c>
      <c r="D1729" s="26">
        <v>13</v>
      </c>
      <c r="E1729" s="26">
        <v>384</v>
      </c>
      <c r="F1729" s="80">
        <f>IF(Table2[[#This Row],[M5B]]="",Table2[[#This Row],[M5B_h]],SUM(Table2[[#This Row],[M5B_h]],Table2[[#This Row],[M5B]]))</f>
        <v>13</v>
      </c>
      <c r="H1729" s="13" t="str">
        <f>IF(Table2[[#This Row],[M1A]]="","",Table2[[#This Row],[M1A]]-Table2[[#This Row],[AWAL]])</f>
        <v/>
      </c>
      <c r="J1729" s="13" t="str">
        <f>IF(Table2[[#This Row],[M2A]]="","",SUM(Table2[[#This Row],[M2A]]-Table2[[#This Row],[M2B_h]]))</f>
        <v/>
      </c>
      <c r="L1729" s="13" t="str">
        <f>IF(Table2[[#This Row],[M3A]]="","",SUM(Table2[[#This Row],[M3A]]-Table2[[#This Row],[M3B_h]]))</f>
        <v/>
      </c>
      <c r="N1729" s="13" t="str">
        <f>IF(Table2[[#This Row],[M4A]]="","",SUM(Table2[[#This Row],[M4A]]-Table2[[#This Row],[M4B_h]]))</f>
        <v/>
      </c>
      <c r="O1729" s="15"/>
      <c r="P1729" s="15" t="str">
        <f>IF(Table2[[#This Row],[M5A]]="","",SUM(Table2[[#This Row],[M5A]]-Table2[[#This Row],[M5B_h]]))</f>
        <v/>
      </c>
      <c r="Q1729" s="15">
        <f>SUM(Table2[[#This Row],[AWAL]],Table2[[#This Row],[M1B]])</f>
        <v>13</v>
      </c>
      <c r="R1729" s="15">
        <f>SUM(Table2[[#This Row],[M2B]],Table2[[#This Row],[M2B_h]])</f>
        <v>13</v>
      </c>
      <c r="S1729" s="15">
        <f>SUM(Table2[[#This Row],[M3B]],Table2[[#This Row],[M3B_h]])</f>
        <v>13</v>
      </c>
      <c r="T1729" s="15">
        <f>SUM(Table2[[#This Row],[M4B]],Table2[[#This Row],[M4B_h]])</f>
        <v>13</v>
      </c>
    </row>
    <row r="1730" spans="1:20">
      <c r="A1730" s="12">
        <f>IF(Table2[[#This Row],[TT]]&lt;1,"",COUNT($A$2:$A1729)+1)</f>
        <v>1391</v>
      </c>
      <c r="B1730" s="12" t="str">
        <f>LOWER(SUBSTITUTE(SUBSTITUTE(SUBSTITUTE(SUBSTITUTE(SUBSTITUTE(SUBSTITUTE(SUBSTITUTE(SUBSTITUTE(Table2[[#This Row],[NAMA BARANG]]," ",""),"""",""),"-",""),"/",""),"(",""),")",""),"&amp;",""),",",""))</f>
        <v>memopadspiralalfa404batik</v>
      </c>
      <c r="C1730" s="25" t="s">
        <v>1534</v>
      </c>
      <c r="D1730" s="26">
        <v>15</v>
      </c>
      <c r="E1730" s="26">
        <v>576</v>
      </c>
      <c r="F1730" s="80">
        <f>IF(Table2[[#This Row],[M5B]]="",Table2[[#This Row],[M5B_h]],SUM(Table2[[#This Row],[M5B_h]],Table2[[#This Row],[M5B]]))</f>
        <v>15</v>
      </c>
      <c r="H1730" s="13" t="str">
        <f>IF(Table2[[#This Row],[M1A]]="","",Table2[[#This Row],[M1A]]-Table2[[#This Row],[AWAL]])</f>
        <v/>
      </c>
      <c r="J1730" s="13" t="str">
        <f>IF(Table2[[#This Row],[M2A]]="","",SUM(Table2[[#This Row],[M2A]]-Table2[[#This Row],[M2B_h]]))</f>
        <v/>
      </c>
      <c r="L1730" s="13" t="str">
        <f>IF(Table2[[#This Row],[M3A]]="","",SUM(Table2[[#This Row],[M3A]]-Table2[[#This Row],[M3B_h]]))</f>
        <v/>
      </c>
      <c r="N1730" s="13" t="str">
        <f>IF(Table2[[#This Row],[M4A]]="","",SUM(Table2[[#This Row],[M4A]]-Table2[[#This Row],[M4B_h]]))</f>
        <v/>
      </c>
      <c r="O1730" s="15"/>
      <c r="P1730" s="15" t="str">
        <f>IF(Table2[[#This Row],[M5A]]="","",SUM(Table2[[#This Row],[M5A]]-Table2[[#This Row],[M5B_h]]))</f>
        <v/>
      </c>
      <c r="Q1730" s="15">
        <f>SUM(Table2[[#This Row],[AWAL]],Table2[[#This Row],[M1B]])</f>
        <v>15</v>
      </c>
      <c r="R1730" s="15">
        <f>SUM(Table2[[#This Row],[M2B]],Table2[[#This Row],[M2B_h]])</f>
        <v>15</v>
      </c>
      <c r="S1730" s="15">
        <f>SUM(Table2[[#This Row],[M3B]],Table2[[#This Row],[M3B_h]])</f>
        <v>15</v>
      </c>
      <c r="T1730" s="15">
        <f>SUM(Table2[[#This Row],[M4B]],Table2[[#This Row],[M4B_h]])</f>
        <v>15</v>
      </c>
    </row>
    <row r="1731" spans="1:20">
      <c r="A1731" s="12">
        <f>IF(Table2[[#This Row],[TT]]&lt;1,"",COUNT($A$2:$A1730)+1)</f>
        <v>1392</v>
      </c>
      <c r="B1731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731" s="25" t="s">
        <v>1535</v>
      </c>
      <c r="D1731" s="26">
        <v>1</v>
      </c>
      <c r="E1731" s="26" t="s">
        <v>258</v>
      </c>
      <c r="F1731" s="80">
        <f>IF(Table2[[#This Row],[M5B]]="",Table2[[#This Row],[M5B_h]],SUM(Table2[[#This Row],[M5B_h]],Table2[[#This Row],[M5B]]))</f>
        <v>1</v>
      </c>
      <c r="H1731" s="13" t="str">
        <f>IF(Table2[[#This Row],[M1A]]="","",Table2[[#This Row],[M1A]]-Table2[[#This Row],[AWAL]])</f>
        <v/>
      </c>
      <c r="J1731" s="13" t="str">
        <f>IF(Table2[[#This Row],[M2A]]="","",SUM(Table2[[#This Row],[M2A]]-Table2[[#This Row],[M2B_h]]))</f>
        <v/>
      </c>
      <c r="L1731" s="13" t="str">
        <f>IF(Table2[[#This Row],[M3A]]="","",SUM(Table2[[#This Row],[M3A]]-Table2[[#This Row],[M3B_h]]))</f>
        <v/>
      </c>
      <c r="N1731" s="13" t="str">
        <f>IF(Table2[[#This Row],[M4A]]="","",SUM(Table2[[#This Row],[M4A]]-Table2[[#This Row],[M4B_h]]))</f>
        <v/>
      </c>
      <c r="O1731" s="15"/>
      <c r="P1731" s="15" t="str">
        <f>IF(Table2[[#This Row],[M5A]]="","",SUM(Table2[[#This Row],[M5A]]-Table2[[#This Row],[M5B_h]]))</f>
        <v/>
      </c>
      <c r="Q1731" s="15">
        <f>SUM(Table2[[#This Row],[AWAL]],Table2[[#This Row],[M1B]])</f>
        <v>1</v>
      </c>
      <c r="R1731" s="15">
        <f>SUM(Table2[[#This Row],[M2B]],Table2[[#This Row],[M2B_h]])</f>
        <v>1</v>
      </c>
      <c r="S1731" s="15">
        <f>SUM(Table2[[#This Row],[M3B]],Table2[[#This Row],[M3B_h]])</f>
        <v>1</v>
      </c>
      <c r="T1731" s="15">
        <f>SUM(Table2[[#This Row],[M4B]],Table2[[#This Row],[M4B_h]])</f>
        <v>1</v>
      </c>
    </row>
    <row r="1732" spans="1:20">
      <c r="A1732" s="12">
        <f>IF(Table2[[#This Row],[TT]]&lt;1,"",COUNT($A$2:$A1731)+1)</f>
        <v>1393</v>
      </c>
      <c r="B1732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732" s="25" t="s">
        <v>1535</v>
      </c>
      <c r="D1732" s="26">
        <v>2</v>
      </c>
      <c r="E1732" s="26" t="s">
        <v>1510</v>
      </c>
      <c r="F1732" s="80">
        <f>IF(Table2[[#This Row],[M5B]]="",Table2[[#This Row],[M5B_h]],SUM(Table2[[#This Row],[M5B_h]],Table2[[#This Row],[M5B]]))</f>
        <v>2</v>
      </c>
      <c r="H1732" s="13" t="str">
        <f>IF(Table2[[#This Row],[M1A]]="","",Table2[[#This Row],[M1A]]-Table2[[#This Row],[AWAL]])</f>
        <v/>
      </c>
      <c r="J1732" s="13" t="str">
        <f>IF(Table2[[#This Row],[M2A]]="","",SUM(Table2[[#This Row],[M2A]]-Table2[[#This Row],[M2B_h]]))</f>
        <v/>
      </c>
      <c r="L1732" s="13" t="str">
        <f>IF(Table2[[#This Row],[M3A]]="","",SUM(Table2[[#This Row],[M3A]]-Table2[[#This Row],[M3B_h]]))</f>
        <v/>
      </c>
      <c r="N1732" s="13" t="str">
        <f>IF(Table2[[#This Row],[M4A]]="","",SUM(Table2[[#This Row],[M4A]]-Table2[[#This Row],[M4B_h]]))</f>
        <v/>
      </c>
      <c r="O1732" s="15"/>
      <c r="P1732" s="15" t="str">
        <f>IF(Table2[[#This Row],[M5A]]="","",SUM(Table2[[#This Row],[M5A]]-Table2[[#This Row],[M5B_h]]))</f>
        <v/>
      </c>
      <c r="Q1732" s="15">
        <f>SUM(Table2[[#This Row],[AWAL]],Table2[[#This Row],[M1B]])</f>
        <v>2</v>
      </c>
      <c r="R1732" s="15">
        <f>SUM(Table2[[#This Row],[M2B]],Table2[[#This Row],[M2B_h]])</f>
        <v>2</v>
      </c>
      <c r="S1732" s="15">
        <f>SUM(Table2[[#This Row],[M3B]],Table2[[#This Row],[M3B_h]])</f>
        <v>2</v>
      </c>
      <c r="T1732" s="15">
        <f>SUM(Table2[[#This Row],[M4B]],Table2[[#This Row],[M4B_h]])</f>
        <v>2</v>
      </c>
    </row>
    <row r="1733" spans="1:20">
      <c r="A1733" s="12">
        <f>IF(Table2[[#This Row],[TT]]&lt;1,"",COUNT($A$2:$A1732)+1)</f>
        <v>1394</v>
      </c>
      <c r="B1733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733" s="18" t="s">
        <v>1535</v>
      </c>
      <c r="D1733" s="19">
        <v>7</v>
      </c>
      <c r="E1733" s="19" t="s">
        <v>2899</v>
      </c>
      <c r="F1733" s="80">
        <f>IF(Table2[[#This Row],[M5B]]="",Table2[[#This Row],[M5B_h]],SUM(Table2[[#This Row],[M5B_h]],Table2[[#This Row],[M5B]]))</f>
        <v>7</v>
      </c>
      <c r="H1733" s="13" t="str">
        <f>IF(Table2[[#This Row],[M1A]]="","",Table2[[#This Row],[M1A]]-Table2[[#This Row],[AWAL]])</f>
        <v/>
      </c>
      <c r="J1733" s="13" t="str">
        <f>IF(Table2[[#This Row],[M2A]]="","",SUM(Table2[[#This Row],[M2A]]-Table2[[#This Row],[M2B_h]]))</f>
        <v/>
      </c>
      <c r="L1733" s="13" t="str">
        <f>IF(Table2[[#This Row],[M3A]]="","",SUM(Table2[[#This Row],[M3A]]-Table2[[#This Row],[M3B_h]]))</f>
        <v/>
      </c>
      <c r="N1733" s="13" t="str">
        <f>IF(Table2[[#This Row],[M4A]]="","",SUM(Table2[[#This Row],[M4A]]-Table2[[#This Row],[M4B_h]]))</f>
        <v/>
      </c>
      <c r="O1733" s="15"/>
      <c r="P1733" s="15" t="str">
        <f>IF(Table2[[#This Row],[M5A]]="","",SUM(Table2[[#This Row],[M5A]]-Table2[[#This Row],[M5B_h]]))</f>
        <v/>
      </c>
      <c r="Q1733" s="15">
        <f>SUM(Table2[[#This Row],[AWAL]],Table2[[#This Row],[M1B]])</f>
        <v>7</v>
      </c>
      <c r="R1733" s="15">
        <f>SUM(Table2[[#This Row],[M2B]],Table2[[#This Row],[M2B_h]])</f>
        <v>7</v>
      </c>
      <c r="S1733" s="15">
        <f>SUM(Table2[[#This Row],[M3B]],Table2[[#This Row],[M3B_h]])</f>
        <v>7</v>
      </c>
      <c r="T1733" s="15">
        <f>SUM(Table2[[#This Row],[M4B]],Table2[[#This Row],[M4B_h]])</f>
        <v>7</v>
      </c>
    </row>
    <row r="1734" spans="1:20">
      <c r="A1734" s="12">
        <f>IF(Table2[[#This Row],[TT]]&lt;1,"",COUNT($A$2:$A1733)+1)</f>
        <v>1395</v>
      </c>
      <c r="B1734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734" s="25" t="s">
        <v>1535</v>
      </c>
      <c r="D1734" s="26">
        <v>9</v>
      </c>
      <c r="E1734" s="26" t="s">
        <v>2897</v>
      </c>
      <c r="F1734" s="80">
        <f>IF(Table2[[#This Row],[M5B]]="",Table2[[#This Row],[M5B_h]],SUM(Table2[[#This Row],[M5B_h]],Table2[[#This Row],[M5B]]))</f>
        <v>9</v>
      </c>
      <c r="H1734" s="13" t="str">
        <f>IF(Table2[[#This Row],[M1A]]="","",Table2[[#This Row],[M1A]]-Table2[[#This Row],[AWAL]])</f>
        <v/>
      </c>
      <c r="J1734" s="13" t="str">
        <f>IF(Table2[[#This Row],[M2A]]="","",SUM(Table2[[#This Row],[M2A]]-Table2[[#This Row],[M2B_h]]))</f>
        <v/>
      </c>
      <c r="L1734" s="13" t="str">
        <f>IF(Table2[[#This Row],[M3A]]="","",SUM(Table2[[#This Row],[M3A]]-Table2[[#This Row],[M3B_h]]))</f>
        <v/>
      </c>
      <c r="N1734" s="13" t="str">
        <f>IF(Table2[[#This Row],[M4A]]="","",SUM(Table2[[#This Row],[M4A]]-Table2[[#This Row],[M4B_h]]))</f>
        <v/>
      </c>
      <c r="O1734" s="15"/>
      <c r="P1734" s="15" t="str">
        <f>IF(Table2[[#This Row],[M5A]]="","",SUM(Table2[[#This Row],[M5A]]-Table2[[#This Row],[M5B_h]]))</f>
        <v/>
      </c>
      <c r="Q1734" s="15">
        <f>SUM(Table2[[#This Row],[AWAL]],Table2[[#This Row],[M1B]])</f>
        <v>9</v>
      </c>
      <c r="R1734" s="15">
        <f>SUM(Table2[[#This Row],[M2B]],Table2[[#This Row],[M2B_h]])</f>
        <v>9</v>
      </c>
      <c r="S1734" s="15">
        <f>SUM(Table2[[#This Row],[M3B]],Table2[[#This Row],[M3B_h]])</f>
        <v>9</v>
      </c>
      <c r="T1734" s="15">
        <f>SUM(Table2[[#This Row],[M4B]],Table2[[#This Row],[M4B_h]])</f>
        <v>9</v>
      </c>
    </row>
    <row r="1735" spans="1:20">
      <c r="A1735" s="12">
        <f>IF(Table2[[#This Row],[TT]]&lt;1,"",COUNT($A$2:$A1734)+1)</f>
        <v>1396</v>
      </c>
      <c r="B1735" s="12" t="str">
        <f>LOWER(SUBSTITUTE(SUBSTITUTE(SUBSTITUTE(SUBSTITUTE(SUBSTITUTE(SUBSTITUTE(SUBSTITUTE(SUBSTITUTE(Table2[[#This Row],[NAMA BARANG]]," ",""),"""",""),"-",""),"/",""),"(",""),")",""),"&amp;",""),",",""))</f>
        <v>memotebaldos</v>
      </c>
      <c r="C1735" s="18" t="s">
        <v>1535</v>
      </c>
      <c r="D1735" s="19">
        <v>27</v>
      </c>
      <c r="E1735" s="19" t="s">
        <v>2898</v>
      </c>
      <c r="F1735" s="80">
        <f>IF(Table2[[#This Row],[M5B]]="",Table2[[#This Row],[M5B_h]],SUM(Table2[[#This Row],[M5B_h]],Table2[[#This Row],[M5B]]))</f>
        <v>27</v>
      </c>
      <c r="H1735" s="13" t="str">
        <f>IF(Table2[[#This Row],[M1A]]="","",Table2[[#This Row],[M1A]]-Table2[[#This Row],[AWAL]])</f>
        <v/>
      </c>
      <c r="J1735" s="13" t="str">
        <f>IF(Table2[[#This Row],[M2A]]="","",SUM(Table2[[#This Row],[M2A]]-Table2[[#This Row],[M2B_h]]))</f>
        <v/>
      </c>
      <c r="L1735" s="13" t="str">
        <f>IF(Table2[[#This Row],[M3A]]="","",SUM(Table2[[#This Row],[M3A]]-Table2[[#This Row],[M3B_h]]))</f>
        <v/>
      </c>
      <c r="N1735" s="13" t="str">
        <f>IF(Table2[[#This Row],[M4A]]="","",SUM(Table2[[#This Row],[M4A]]-Table2[[#This Row],[M4B_h]]))</f>
        <v/>
      </c>
      <c r="O1735" s="15"/>
      <c r="P1735" s="15" t="str">
        <f>IF(Table2[[#This Row],[M5A]]="","",SUM(Table2[[#This Row],[M5A]]-Table2[[#This Row],[M5B_h]]))</f>
        <v/>
      </c>
      <c r="Q1735" s="15">
        <f>SUM(Table2[[#This Row],[AWAL]],Table2[[#This Row],[M1B]])</f>
        <v>27</v>
      </c>
      <c r="R1735" s="15">
        <f>SUM(Table2[[#This Row],[M2B]],Table2[[#This Row],[M2B_h]])</f>
        <v>27</v>
      </c>
      <c r="S1735" s="15">
        <f>SUM(Table2[[#This Row],[M3B]],Table2[[#This Row],[M3B_h]])</f>
        <v>27</v>
      </c>
      <c r="T1735" s="15">
        <f>SUM(Table2[[#This Row],[M4B]],Table2[[#This Row],[M4B_h]])</f>
        <v>27</v>
      </c>
    </row>
    <row r="1736" spans="1:20">
      <c r="A1736" s="12">
        <f>IF(Table2[[#This Row],[TT]]&lt;1,"",COUNT($A$2:$A1735)+1)</f>
        <v>1397</v>
      </c>
      <c r="B1736" s="12" t="str">
        <f>LOWER(SUBSTITUTE(SUBSTITUTE(SUBSTITUTE(SUBSTITUTE(SUBSTITUTE(SUBSTITUTE(SUBSTITUTE(SUBSTITUTE(Table2[[#This Row],[NAMA BARANG]]," ",""),"""",""),"-",""),"/",""),"(",""),")",""),"&amp;",""),",",""))</f>
        <v>memowtpcmp</v>
      </c>
      <c r="C1736" s="18" t="s">
        <v>1536</v>
      </c>
      <c r="D1736" s="19">
        <v>3</v>
      </c>
      <c r="E1736" s="19" t="s">
        <v>1160</v>
      </c>
      <c r="F1736" s="80">
        <f>IF(Table2[[#This Row],[M5B]]="",Table2[[#This Row],[M5B_h]],SUM(Table2[[#This Row],[M5B_h]],Table2[[#This Row],[M5B]]))</f>
        <v>3</v>
      </c>
      <c r="H1736" s="13" t="str">
        <f>IF(Table2[[#This Row],[M1A]]="","",Table2[[#This Row],[M1A]]-Table2[[#This Row],[AWAL]])</f>
        <v/>
      </c>
      <c r="J1736" s="13" t="str">
        <f>IF(Table2[[#This Row],[M2A]]="","",SUM(Table2[[#This Row],[M2A]]-Table2[[#This Row],[M2B_h]]))</f>
        <v/>
      </c>
      <c r="L1736" s="13" t="str">
        <f>IF(Table2[[#This Row],[M3A]]="","",SUM(Table2[[#This Row],[M3A]]-Table2[[#This Row],[M3B_h]]))</f>
        <v/>
      </c>
      <c r="N1736" s="13" t="str">
        <f>IF(Table2[[#This Row],[M4A]]="","",SUM(Table2[[#This Row],[M4A]]-Table2[[#This Row],[M4B_h]]))</f>
        <v/>
      </c>
      <c r="O1736" s="15"/>
      <c r="P1736" s="15" t="str">
        <f>IF(Table2[[#This Row],[M5A]]="","",SUM(Table2[[#This Row],[M5A]]-Table2[[#This Row],[M5B_h]]))</f>
        <v/>
      </c>
      <c r="Q1736" s="15">
        <f>SUM(Table2[[#This Row],[AWAL]],Table2[[#This Row],[M1B]])</f>
        <v>3</v>
      </c>
      <c r="R1736" s="15">
        <f>SUM(Table2[[#This Row],[M2B]],Table2[[#This Row],[M2B_h]])</f>
        <v>3</v>
      </c>
      <c r="S1736" s="15">
        <f>SUM(Table2[[#This Row],[M3B]],Table2[[#This Row],[M3B_h]])</f>
        <v>3</v>
      </c>
      <c r="T1736" s="15">
        <f>SUM(Table2[[#This Row],[M4B]],Table2[[#This Row],[M4B_h]])</f>
        <v>3</v>
      </c>
    </row>
    <row r="1737" spans="1:20">
      <c r="A1737" s="12">
        <f>IF(Table2[[#This Row],[TT]]&lt;1,"",COUNT($A$2:$A1736)+1)</f>
        <v>1398</v>
      </c>
      <c r="B1737" s="12" t="str">
        <f>LOWER(SUBSTITUTE(SUBSTITUTE(SUBSTITUTE(SUBSTITUTE(SUBSTITUTE(SUBSTITUTE(SUBSTITUTE(SUBSTITUTE(Table2[[#This Row],[NAMA BARANG]]," ",""),"""",""),"-",""),"/",""),"(",""),")",""),"&amp;",""),",",""))</f>
        <v>memox161112044</v>
      </c>
      <c r="C1737" s="18" t="s">
        <v>1537</v>
      </c>
      <c r="D1737" s="19">
        <v>15</v>
      </c>
      <c r="E1737" s="19" t="s">
        <v>166</v>
      </c>
      <c r="F1737" s="80">
        <f>IF(Table2[[#This Row],[M5B]]="",Table2[[#This Row],[M5B_h]],SUM(Table2[[#This Row],[M5B_h]],Table2[[#This Row],[M5B]]))</f>
        <v>15</v>
      </c>
      <c r="H1737" s="13" t="str">
        <f>IF(Table2[[#This Row],[M1A]]="","",Table2[[#This Row],[M1A]]-Table2[[#This Row],[AWAL]])</f>
        <v/>
      </c>
      <c r="J1737" s="13" t="str">
        <f>IF(Table2[[#This Row],[M2A]]="","",SUM(Table2[[#This Row],[M2A]]-Table2[[#This Row],[M2B_h]]))</f>
        <v/>
      </c>
      <c r="L1737" s="13" t="str">
        <f>IF(Table2[[#This Row],[M3A]]="","",SUM(Table2[[#This Row],[M3A]]-Table2[[#This Row],[M3B_h]]))</f>
        <v/>
      </c>
      <c r="N1737" s="13" t="str">
        <f>IF(Table2[[#This Row],[M4A]]="","",SUM(Table2[[#This Row],[M4A]]-Table2[[#This Row],[M4B_h]]))</f>
        <v/>
      </c>
      <c r="O1737" s="15"/>
      <c r="P1737" s="15" t="str">
        <f>IF(Table2[[#This Row],[M5A]]="","",SUM(Table2[[#This Row],[M5A]]-Table2[[#This Row],[M5B_h]]))</f>
        <v/>
      </c>
      <c r="Q1737" s="15">
        <f>SUM(Table2[[#This Row],[AWAL]],Table2[[#This Row],[M1B]])</f>
        <v>15</v>
      </c>
      <c r="R1737" s="15">
        <f>SUM(Table2[[#This Row],[M2B]],Table2[[#This Row],[M2B_h]])</f>
        <v>15</v>
      </c>
      <c r="S1737" s="15">
        <f>SUM(Table2[[#This Row],[M3B]],Table2[[#This Row],[M3B_h]])</f>
        <v>15</v>
      </c>
      <c r="T1737" s="15">
        <f>SUM(Table2[[#This Row],[M4B]],Table2[[#This Row],[M4B_h]])</f>
        <v>15</v>
      </c>
    </row>
    <row r="1738" spans="1:20">
      <c r="A1738" s="12">
        <f>IF(Table2[[#This Row],[TT]]&lt;1,"",COUNT($A$2:$A1737)+1)</f>
        <v>1399</v>
      </c>
      <c r="B1738" s="12" t="str">
        <f>LOWER(SUBSTITUTE(SUBSTITUTE(SUBSTITUTE(SUBSTITUTE(SUBSTITUTE(SUBSTITUTE(SUBSTITUTE(SUBSTITUTE(Table2[[#This Row],[NAMA BARANG]]," ",""),"""",""),"-",""),"/",""),"(",""),")",""),"&amp;",""),",",""))</f>
        <v>mesinlabeljamx3300</v>
      </c>
      <c r="C1738" s="18" t="s">
        <v>4061</v>
      </c>
      <c r="D1738" s="19">
        <v>5</v>
      </c>
      <c r="E1738" s="19" t="s">
        <v>760</v>
      </c>
      <c r="F1738" s="80">
        <f>IF(Table2[[#This Row],[M5B]]="",Table2[[#This Row],[M5B_h]],SUM(Table2[[#This Row],[M5B_h]],Table2[[#This Row],[M5B]]))</f>
        <v>5</v>
      </c>
      <c r="H1738" s="13" t="str">
        <f>IF(Table2[[#This Row],[M1A]]="","",Table2[[#This Row],[M1A]]-Table2[[#This Row],[AWAL]])</f>
        <v/>
      </c>
      <c r="J1738" s="13" t="str">
        <f>IF(Table2[[#This Row],[M2A]]="","",SUM(Table2[[#This Row],[M2A]]-Table2[[#This Row],[M2B_h]]))</f>
        <v/>
      </c>
      <c r="L1738" s="13" t="str">
        <f>IF(Table2[[#This Row],[M3A]]="","",SUM(Table2[[#This Row],[M3A]]-Table2[[#This Row],[M3B_h]]))</f>
        <v/>
      </c>
      <c r="N1738" s="13" t="str">
        <f>IF(Table2[[#This Row],[M4A]]="","",SUM(Table2[[#This Row],[M4A]]-Table2[[#This Row],[M4B_h]]))</f>
        <v/>
      </c>
      <c r="O1738" s="15"/>
      <c r="P1738" s="15" t="str">
        <f>IF(Table2[[#This Row],[M5A]]="","",SUM(Table2[[#This Row],[M5A]]-Table2[[#This Row],[M5B_h]]))</f>
        <v/>
      </c>
      <c r="Q1738" s="15">
        <f>SUM(Table2[[#This Row],[AWAL]],Table2[[#This Row],[M1B]])</f>
        <v>5</v>
      </c>
      <c r="R1738" s="15">
        <f>SUM(Table2[[#This Row],[M2B]],Table2[[#This Row],[M2B_h]])</f>
        <v>5</v>
      </c>
      <c r="S1738" s="15">
        <f>SUM(Table2[[#This Row],[M3B]],Table2[[#This Row],[M3B_h]])</f>
        <v>5</v>
      </c>
      <c r="T1738" s="15">
        <f>SUM(Table2[[#This Row],[M4B]],Table2[[#This Row],[M4B_h]])</f>
        <v>5</v>
      </c>
    </row>
    <row r="1739" spans="1:20">
      <c r="A1739" s="12">
        <f>IF(Table2[[#This Row],[TT]]&lt;1,"",COUNT($A$2:$A1738)+1)</f>
        <v>1400</v>
      </c>
      <c r="B1739" s="12" t="str">
        <f>LOWER(SUBSTITUTE(SUBSTITUTE(SUBSTITUTE(SUBSTITUTE(SUBSTITUTE(SUBSTITUTE(SUBSTITUTE(SUBSTITUTE(Table2[[#This Row],[NAMA BARANG]]," ",""),"""",""),"-",""),"/",""),"(",""),")",""),"&amp;",""),",",""))</f>
        <v>mesintembak188jumbo</v>
      </c>
      <c r="C1739" s="18" t="s">
        <v>1538</v>
      </c>
      <c r="D1739" s="19">
        <v>20</v>
      </c>
      <c r="E1739" s="19" t="s">
        <v>258</v>
      </c>
      <c r="F1739" s="80">
        <f>IF(Table2[[#This Row],[M5B]]="",Table2[[#This Row],[M5B_h]],SUM(Table2[[#This Row],[M5B_h]],Table2[[#This Row],[M5B]]))</f>
        <v>20</v>
      </c>
      <c r="H1739" s="13" t="str">
        <f>IF(Table2[[#This Row],[M1A]]="","",Table2[[#This Row],[M1A]]-Table2[[#This Row],[AWAL]])</f>
        <v/>
      </c>
      <c r="J1739" s="13" t="str">
        <f>IF(Table2[[#This Row],[M2A]]="","",SUM(Table2[[#This Row],[M2A]]-Table2[[#This Row],[M2B_h]]))</f>
        <v/>
      </c>
      <c r="L1739" s="13" t="str">
        <f>IF(Table2[[#This Row],[M3A]]="","",SUM(Table2[[#This Row],[M3A]]-Table2[[#This Row],[M3B_h]]))</f>
        <v/>
      </c>
      <c r="N1739" s="13" t="str">
        <f>IF(Table2[[#This Row],[M4A]]="","",SUM(Table2[[#This Row],[M4A]]-Table2[[#This Row],[M4B_h]]))</f>
        <v/>
      </c>
      <c r="O1739" s="15"/>
      <c r="P1739" s="15" t="str">
        <f>IF(Table2[[#This Row],[M5A]]="","",SUM(Table2[[#This Row],[M5A]]-Table2[[#This Row],[M5B_h]]))</f>
        <v/>
      </c>
      <c r="Q1739" s="15">
        <f>SUM(Table2[[#This Row],[AWAL]],Table2[[#This Row],[M1B]])</f>
        <v>20</v>
      </c>
      <c r="R1739" s="15">
        <f>SUM(Table2[[#This Row],[M2B]],Table2[[#This Row],[M2B_h]])</f>
        <v>20</v>
      </c>
      <c r="S1739" s="15">
        <f>SUM(Table2[[#This Row],[M3B]],Table2[[#This Row],[M3B_h]])</f>
        <v>20</v>
      </c>
      <c r="T1739" s="15">
        <f>SUM(Table2[[#This Row],[M4B]],Table2[[#This Row],[M4B_h]])</f>
        <v>20</v>
      </c>
    </row>
    <row r="1740" spans="1:20">
      <c r="A1740" s="12">
        <f>IF(Table2[[#This Row],[TT]]&lt;1,"",COUNT($A$2:$A1739)+1)</f>
        <v>1401</v>
      </c>
      <c r="B1740" s="12" t="str">
        <f>LOWER(SUBSTITUTE(SUBSTITUTE(SUBSTITUTE(SUBSTITUTE(SUBSTITUTE(SUBSTITUTE(SUBSTITUTE(SUBSTITUTE(Table2[[#This Row],[NAMA BARANG]]," ",""),"""",""),"-",""),"/",""),"(",""),")",""),"&amp;",""),",",""))</f>
        <v>mesintembak18960w</v>
      </c>
      <c r="C1740" s="18" t="s">
        <v>1539</v>
      </c>
      <c r="D1740" s="19">
        <v>1</v>
      </c>
      <c r="E1740" s="19">
        <v>48</v>
      </c>
      <c r="F1740" s="80">
        <f>IF(Table2[[#This Row],[M5B]]="",Table2[[#This Row],[M5B_h]],SUM(Table2[[#This Row],[M5B_h]],Table2[[#This Row],[M5B]]))</f>
        <v>1</v>
      </c>
      <c r="H1740" s="13" t="str">
        <f>IF(Table2[[#This Row],[M1A]]="","",Table2[[#This Row],[M1A]]-Table2[[#This Row],[AWAL]])</f>
        <v/>
      </c>
      <c r="J1740" s="13" t="str">
        <f>IF(Table2[[#This Row],[M2A]]="","",SUM(Table2[[#This Row],[M2A]]-Table2[[#This Row],[M2B_h]]))</f>
        <v/>
      </c>
      <c r="L1740" s="13" t="str">
        <f>IF(Table2[[#This Row],[M3A]]="","",SUM(Table2[[#This Row],[M3A]]-Table2[[#This Row],[M3B_h]]))</f>
        <v/>
      </c>
      <c r="N1740" s="13" t="str">
        <f>IF(Table2[[#This Row],[M4A]]="","",SUM(Table2[[#This Row],[M4A]]-Table2[[#This Row],[M4B_h]]))</f>
        <v/>
      </c>
      <c r="O1740" s="15"/>
      <c r="P1740" s="15" t="str">
        <f>IF(Table2[[#This Row],[M5A]]="","",SUM(Table2[[#This Row],[M5A]]-Table2[[#This Row],[M5B_h]]))</f>
        <v/>
      </c>
      <c r="Q1740" s="15">
        <f>SUM(Table2[[#This Row],[AWAL]],Table2[[#This Row],[M1B]])</f>
        <v>1</v>
      </c>
      <c r="R1740" s="15">
        <f>SUM(Table2[[#This Row],[M2B]],Table2[[#This Row],[M2B_h]])</f>
        <v>1</v>
      </c>
      <c r="S1740" s="15">
        <f>SUM(Table2[[#This Row],[M3B]],Table2[[#This Row],[M3B_h]])</f>
        <v>1</v>
      </c>
      <c r="T1740" s="15">
        <f>SUM(Table2[[#This Row],[M4B]],Table2[[#This Row],[M4B_h]])</f>
        <v>1</v>
      </c>
    </row>
    <row r="1741" spans="1:20">
      <c r="A1741" s="12">
        <f>IF(Table2[[#This Row],[TT]]&lt;1,"",COUNT($A$2:$A1740)+1)</f>
        <v>1402</v>
      </c>
      <c r="B1741" s="12" t="str">
        <f>LOWER(SUBSTITUTE(SUBSTITUTE(SUBSTITUTE(SUBSTITUTE(SUBSTITUTE(SUBSTITUTE(SUBSTITUTE(SUBSTITUTE(Table2[[#This Row],[NAMA BARANG]]," ",""),"""",""),"-",""),"/",""),"(",""),")",""),"&amp;",""),",",""))</f>
        <v>mesintembakbesarbixdone</v>
      </c>
      <c r="C1741" s="18" t="s">
        <v>1540</v>
      </c>
      <c r="D1741" s="19">
        <v>5</v>
      </c>
      <c r="E1741" s="19" t="s">
        <v>258</v>
      </c>
      <c r="F1741" s="80">
        <f>IF(Table2[[#This Row],[M5B]]="",Table2[[#This Row],[M5B_h]],SUM(Table2[[#This Row],[M5B_h]],Table2[[#This Row],[M5B]]))</f>
        <v>5</v>
      </c>
      <c r="H1741" s="13" t="str">
        <f>IF(Table2[[#This Row],[M1A]]="","",Table2[[#This Row],[M1A]]-Table2[[#This Row],[AWAL]])</f>
        <v/>
      </c>
      <c r="J1741" s="13" t="str">
        <f>IF(Table2[[#This Row],[M2A]]="","",SUM(Table2[[#This Row],[M2A]]-Table2[[#This Row],[M2B_h]]))</f>
        <v/>
      </c>
      <c r="L1741" s="13" t="str">
        <f>IF(Table2[[#This Row],[M3A]]="","",SUM(Table2[[#This Row],[M3A]]-Table2[[#This Row],[M3B_h]]))</f>
        <v/>
      </c>
      <c r="N1741" s="13" t="str">
        <f>IF(Table2[[#This Row],[M4A]]="","",SUM(Table2[[#This Row],[M4A]]-Table2[[#This Row],[M4B_h]]))</f>
        <v/>
      </c>
      <c r="O1741" s="15"/>
      <c r="P1741" s="15" t="str">
        <f>IF(Table2[[#This Row],[M5A]]="","",SUM(Table2[[#This Row],[M5A]]-Table2[[#This Row],[M5B_h]]))</f>
        <v/>
      </c>
      <c r="Q1741" s="15">
        <f>SUM(Table2[[#This Row],[AWAL]],Table2[[#This Row],[M1B]])</f>
        <v>5</v>
      </c>
      <c r="R1741" s="15">
        <f>SUM(Table2[[#This Row],[M2B]],Table2[[#This Row],[M2B_h]])</f>
        <v>5</v>
      </c>
      <c r="S1741" s="15">
        <f>SUM(Table2[[#This Row],[M3B]],Table2[[#This Row],[M3B_h]])</f>
        <v>5</v>
      </c>
      <c r="T1741" s="15">
        <f>SUM(Table2[[#This Row],[M4B]],Table2[[#This Row],[M4B_h]])</f>
        <v>5</v>
      </c>
    </row>
    <row r="1742" spans="1:20">
      <c r="A1742" s="12">
        <f>IF(Table2[[#This Row],[TT]]&lt;1,"",COUNT($A$2:$A1741)+1)</f>
        <v>1403</v>
      </c>
      <c r="B1742" s="12" t="str">
        <f>LOWER(SUBSTITUTE(SUBSTITUTE(SUBSTITUTE(SUBSTITUTE(SUBSTITUTE(SUBSTITUTE(SUBSTITUTE(SUBSTITUTE(Table2[[#This Row],[NAMA BARANG]]," ",""),"""",""),"-",""),"/",""),"(",""),")",""),"&amp;",""),",",""))</f>
        <v>mesintembakhee2010k65blk</v>
      </c>
      <c r="C1742" s="18" t="s">
        <v>1541</v>
      </c>
      <c r="D1742" s="19">
        <v>132</v>
      </c>
      <c r="E1742" s="19" t="s">
        <v>46</v>
      </c>
      <c r="F1742" s="80">
        <f>IF(Table2[[#This Row],[M5B]]="",Table2[[#This Row],[M5B_h]],SUM(Table2[[#This Row],[M5B_h]],Table2[[#This Row],[M5B]]))</f>
        <v>132</v>
      </c>
      <c r="H1742" s="13" t="str">
        <f>IF(Table2[[#This Row],[M1A]]="","",Table2[[#This Row],[M1A]]-Table2[[#This Row],[AWAL]])</f>
        <v/>
      </c>
      <c r="J1742" s="13" t="str">
        <f>IF(Table2[[#This Row],[M2A]]="","",SUM(Table2[[#This Row],[M2A]]-Table2[[#This Row],[M2B_h]]))</f>
        <v/>
      </c>
      <c r="L1742" s="13" t="str">
        <f>IF(Table2[[#This Row],[M3A]]="","",SUM(Table2[[#This Row],[M3A]]-Table2[[#This Row],[M3B_h]]))</f>
        <v/>
      </c>
      <c r="N1742" s="13" t="str">
        <f>IF(Table2[[#This Row],[M4A]]="","",SUM(Table2[[#This Row],[M4A]]-Table2[[#This Row],[M4B_h]]))</f>
        <v/>
      </c>
      <c r="O1742" s="15"/>
      <c r="P1742" s="15" t="str">
        <f>IF(Table2[[#This Row],[M5A]]="","",SUM(Table2[[#This Row],[M5A]]-Table2[[#This Row],[M5B_h]]))</f>
        <v/>
      </c>
      <c r="Q1742" s="15">
        <f>SUM(Table2[[#This Row],[AWAL]],Table2[[#This Row],[M1B]])</f>
        <v>132</v>
      </c>
      <c r="R1742" s="15">
        <f>SUM(Table2[[#This Row],[M2B]],Table2[[#This Row],[M2B_h]])</f>
        <v>132</v>
      </c>
      <c r="S1742" s="15">
        <f>SUM(Table2[[#This Row],[M3B]],Table2[[#This Row],[M3B_h]])</f>
        <v>132</v>
      </c>
      <c r="T1742" s="15">
        <f>SUM(Table2[[#This Row],[M4B]],Table2[[#This Row],[M4B_h]])</f>
        <v>132</v>
      </c>
    </row>
    <row r="1743" spans="1:20">
      <c r="A1743" s="12">
        <f>IF(Table2[[#This Row],[TT]]&lt;1,"",COUNT($A$2:$A1742)+1)</f>
        <v>1404</v>
      </c>
      <c r="B1743" s="12" t="str">
        <f>LOWER(SUBSTITUTE(SUBSTITUTE(SUBSTITUTE(SUBSTITUTE(SUBSTITUTE(SUBSTITUTE(SUBSTITUTE(SUBSTITUTE(Table2[[#This Row],[NAMA BARANG]]," ",""),"""",""),"-",""),"/",""),"(",""),")",""),"&amp;",""),",",""))</f>
        <v>meteranbulat5mtk07</v>
      </c>
      <c r="C1743" s="18" t="s">
        <v>1542</v>
      </c>
      <c r="D1743" s="19">
        <v>6</v>
      </c>
      <c r="E1743" s="19" t="s">
        <v>43</v>
      </c>
      <c r="F1743" s="80">
        <f>IF(Table2[[#This Row],[M5B]]="",Table2[[#This Row],[M5B_h]],SUM(Table2[[#This Row],[M5B_h]],Table2[[#This Row],[M5B]]))</f>
        <v>6</v>
      </c>
      <c r="H1743" s="13" t="str">
        <f>IF(Table2[[#This Row],[M1A]]="","",Table2[[#This Row],[M1A]]-Table2[[#This Row],[AWAL]])</f>
        <v/>
      </c>
      <c r="J1743" s="13" t="str">
        <f>IF(Table2[[#This Row],[M2A]]="","",SUM(Table2[[#This Row],[M2A]]-Table2[[#This Row],[M2B_h]]))</f>
        <v/>
      </c>
      <c r="L1743" s="13" t="str">
        <f>IF(Table2[[#This Row],[M3A]]="","",SUM(Table2[[#This Row],[M3A]]-Table2[[#This Row],[M3B_h]]))</f>
        <v/>
      </c>
      <c r="N1743" s="13" t="str">
        <f>IF(Table2[[#This Row],[M4A]]="","",SUM(Table2[[#This Row],[M4A]]-Table2[[#This Row],[M4B_h]]))</f>
        <v/>
      </c>
      <c r="O1743" s="15"/>
      <c r="P1743" s="15" t="str">
        <f>IF(Table2[[#This Row],[M5A]]="","",SUM(Table2[[#This Row],[M5A]]-Table2[[#This Row],[M5B_h]]))</f>
        <v/>
      </c>
      <c r="Q1743" s="15">
        <f>SUM(Table2[[#This Row],[AWAL]],Table2[[#This Row],[M1B]])</f>
        <v>6</v>
      </c>
      <c r="R1743" s="15">
        <f>SUM(Table2[[#This Row],[M2B]],Table2[[#This Row],[M2B_h]])</f>
        <v>6</v>
      </c>
      <c r="S1743" s="15">
        <f>SUM(Table2[[#This Row],[M3B]],Table2[[#This Row],[M3B_h]])</f>
        <v>6</v>
      </c>
      <c r="T1743" s="15">
        <f>SUM(Table2[[#This Row],[M4B]],Table2[[#This Row],[M4B_h]])</f>
        <v>6</v>
      </c>
    </row>
    <row r="1744" spans="1:20">
      <c r="A1744" s="12">
        <f>IF(Table2[[#This Row],[TT]]&lt;1,"",COUNT($A$2:$A1743)+1)</f>
        <v>1405</v>
      </c>
      <c r="B1744" s="12" t="str">
        <f>LOWER(SUBSTITUTE(SUBSTITUTE(SUBSTITUTE(SUBSTITUTE(SUBSTITUTE(SUBSTITUTE(SUBSTITUTE(SUBSTITUTE(Table2[[#This Row],[NAMA BARANG]]," ",""),"""",""),"-",""),"/",""),"(",""),")",""),"&amp;",""),",",""))</f>
        <v>mewarnaipasirbesar</v>
      </c>
      <c r="C1744" s="18" t="s">
        <v>1543</v>
      </c>
      <c r="D1744" s="19">
        <v>4</v>
      </c>
      <c r="E1744" s="19" t="s">
        <v>142</v>
      </c>
      <c r="F1744" s="80">
        <f>IF(Table2[[#This Row],[M5B]]="",Table2[[#This Row],[M5B_h]],SUM(Table2[[#This Row],[M5B_h]],Table2[[#This Row],[M5B]]))</f>
        <v>4</v>
      </c>
      <c r="H1744" s="13" t="str">
        <f>IF(Table2[[#This Row],[M1A]]="","",Table2[[#This Row],[M1A]]-Table2[[#This Row],[AWAL]])</f>
        <v/>
      </c>
      <c r="J1744" s="13" t="str">
        <f>IF(Table2[[#This Row],[M2A]]="","",SUM(Table2[[#This Row],[M2A]]-Table2[[#This Row],[M2B_h]]))</f>
        <v/>
      </c>
      <c r="L1744" s="13" t="str">
        <f>IF(Table2[[#This Row],[M3A]]="","",SUM(Table2[[#This Row],[M3A]]-Table2[[#This Row],[M3B_h]]))</f>
        <v/>
      </c>
      <c r="N1744" s="13" t="str">
        <f>IF(Table2[[#This Row],[M4A]]="","",SUM(Table2[[#This Row],[M4A]]-Table2[[#This Row],[M4B_h]]))</f>
        <v/>
      </c>
      <c r="O1744" s="15"/>
      <c r="P1744" s="15" t="str">
        <f>IF(Table2[[#This Row],[M5A]]="","",SUM(Table2[[#This Row],[M5A]]-Table2[[#This Row],[M5B_h]]))</f>
        <v/>
      </c>
      <c r="Q1744" s="15">
        <f>SUM(Table2[[#This Row],[AWAL]],Table2[[#This Row],[M1B]])</f>
        <v>4</v>
      </c>
      <c r="R1744" s="15">
        <f>SUM(Table2[[#This Row],[M2B]],Table2[[#This Row],[M2B_h]])</f>
        <v>4</v>
      </c>
      <c r="S1744" s="15">
        <f>SUM(Table2[[#This Row],[M3B]],Table2[[#This Row],[M3B_h]])</f>
        <v>4</v>
      </c>
      <c r="T1744" s="15">
        <f>SUM(Table2[[#This Row],[M4B]],Table2[[#This Row],[M4B_h]])</f>
        <v>4</v>
      </c>
    </row>
    <row r="1745" spans="1:20">
      <c r="A1745" s="12">
        <f>IF(Table2[[#This Row],[TT]]&lt;1,"",COUNT($A$2:$A1744)+1)</f>
        <v>1406</v>
      </c>
      <c r="B1745" s="12" t="str">
        <f>LOWER(SUBSTITUTE(SUBSTITUTE(SUBSTITUTE(SUBSTITUTE(SUBSTITUTE(SUBSTITUTE(SUBSTITUTE(SUBSTITUTE(Table2[[#This Row],[NAMA BARANG]]," ",""),"""",""),"-",""),"/",""),"(",""),")",""),"&amp;",""),",",""))</f>
        <v>minyakmaries718surabaya</v>
      </c>
      <c r="C1745" s="18" t="s">
        <v>1544</v>
      </c>
      <c r="D1745" s="19">
        <v>62</v>
      </c>
      <c r="E1745" s="19" t="s">
        <v>28</v>
      </c>
      <c r="F1745" s="80">
        <f>IF(Table2[[#This Row],[M5B]]="",Table2[[#This Row],[M5B_h]],SUM(Table2[[#This Row],[M5B_h]],Table2[[#This Row],[M5B]]))</f>
        <v>62</v>
      </c>
      <c r="H1745" s="13" t="str">
        <f>IF(Table2[[#This Row],[M1A]]="","",Table2[[#This Row],[M1A]]-Table2[[#This Row],[AWAL]])</f>
        <v/>
      </c>
      <c r="J1745" s="13" t="str">
        <f>IF(Table2[[#This Row],[M2A]]="","",SUM(Table2[[#This Row],[M2A]]-Table2[[#This Row],[M2B_h]]))</f>
        <v/>
      </c>
      <c r="L1745" s="13" t="str">
        <f>IF(Table2[[#This Row],[M3A]]="","",SUM(Table2[[#This Row],[M3A]]-Table2[[#This Row],[M3B_h]]))</f>
        <v/>
      </c>
      <c r="N1745" s="13" t="str">
        <f>IF(Table2[[#This Row],[M4A]]="","",SUM(Table2[[#This Row],[M4A]]-Table2[[#This Row],[M4B_h]]))</f>
        <v/>
      </c>
      <c r="O1745" s="15"/>
      <c r="P1745" s="15" t="str">
        <f>IF(Table2[[#This Row],[M5A]]="","",SUM(Table2[[#This Row],[M5A]]-Table2[[#This Row],[M5B_h]]))</f>
        <v/>
      </c>
      <c r="Q1745" s="15">
        <f>SUM(Table2[[#This Row],[AWAL]],Table2[[#This Row],[M1B]])</f>
        <v>62</v>
      </c>
      <c r="R1745" s="15">
        <f>SUM(Table2[[#This Row],[M2B]],Table2[[#This Row],[M2B_h]])</f>
        <v>62</v>
      </c>
      <c r="S1745" s="15">
        <f>SUM(Table2[[#This Row],[M3B]],Table2[[#This Row],[M3B_h]])</f>
        <v>62</v>
      </c>
      <c r="T1745" s="15">
        <f>SUM(Table2[[#This Row],[M4B]],Table2[[#This Row],[M4B_h]])</f>
        <v>62</v>
      </c>
    </row>
    <row r="1746" spans="1:20">
      <c r="A1746" s="12">
        <f>IF(Table2[[#This Row],[TT]]&lt;1,"",COUNT($A$2:$A1745)+1)</f>
        <v>1407</v>
      </c>
      <c r="B1746" s="12" t="str">
        <f>LOWER(SUBSTITUTE(SUBSTITUTE(SUBSTITUTE(SUBSTITUTE(SUBSTITUTE(SUBSTITUTE(SUBSTITUTE(SUBSTITUTE(Table2[[#This Row],[NAMA BARANG]]," ",""),"""",""),"-",""),"/",""),"(",""),")",""),"&amp;",""),",",""))</f>
        <v>namecard2pcfancybarbiep.hanappa282</v>
      </c>
      <c r="C1746" s="18" t="s">
        <v>1545</v>
      </c>
      <c r="D1746" s="19">
        <v>1</v>
      </c>
      <c r="E1746" s="19" t="s">
        <v>1546</v>
      </c>
      <c r="F1746" s="80">
        <f>IF(Table2[[#This Row],[M5B]]="",Table2[[#This Row],[M5B_h]],SUM(Table2[[#This Row],[M5B_h]],Table2[[#This Row],[M5B]]))</f>
        <v>1</v>
      </c>
      <c r="H1746" s="13" t="str">
        <f>IF(Table2[[#This Row],[M1A]]="","",Table2[[#This Row],[M1A]]-Table2[[#This Row],[AWAL]])</f>
        <v/>
      </c>
      <c r="J1746" s="13" t="str">
        <f>IF(Table2[[#This Row],[M2A]]="","",SUM(Table2[[#This Row],[M2A]]-Table2[[#This Row],[M2B_h]]))</f>
        <v/>
      </c>
      <c r="L1746" s="13" t="str">
        <f>IF(Table2[[#This Row],[M3A]]="","",SUM(Table2[[#This Row],[M3A]]-Table2[[#This Row],[M3B_h]]))</f>
        <v/>
      </c>
      <c r="N1746" s="13" t="str">
        <f>IF(Table2[[#This Row],[M4A]]="","",SUM(Table2[[#This Row],[M4A]]-Table2[[#This Row],[M4B_h]]))</f>
        <v/>
      </c>
      <c r="O1746" s="15"/>
      <c r="P1746" s="15" t="str">
        <f>IF(Table2[[#This Row],[M5A]]="","",SUM(Table2[[#This Row],[M5A]]-Table2[[#This Row],[M5B_h]]))</f>
        <v/>
      </c>
      <c r="Q1746" s="15">
        <f>SUM(Table2[[#This Row],[AWAL]],Table2[[#This Row],[M1B]])</f>
        <v>1</v>
      </c>
      <c r="R1746" s="15">
        <f>SUM(Table2[[#This Row],[M2B]],Table2[[#This Row],[M2B_h]])</f>
        <v>1</v>
      </c>
      <c r="S1746" s="15">
        <f>SUM(Table2[[#This Row],[M3B]],Table2[[#This Row],[M3B_h]])</f>
        <v>1</v>
      </c>
      <c r="T1746" s="15">
        <f>SUM(Table2[[#This Row],[M4B]],Table2[[#This Row],[M4B_h]])</f>
        <v>1</v>
      </c>
    </row>
    <row r="1747" spans="1:20">
      <c r="A1747" s="12">
        <f>IF(Table2[[#This Row],[TT]]&lt;1,"",COUNT($A$2:$A1746)+1)</f>
        <v>1408</v>
      </c>
      <c r="B1747" s="12" t="str">
        <f>LOWER(SUBSTITUTE(SUBSTITUTE(SUBSTITUTE(SUBSTITUTE(SUBSTITUTE(SUBSTITUTE(SUBSTITUTE(SUBSTITUTE(Table2[[#This Row],[NAMA BARANG]]," ",""),"""",""),"-",""),"/",""),"(",""),")",""),"&amp;",""),",",""))</f>
        <v>nameplate105x16</v>
      </c>
      <c r="C1747" s="18" t="s">
        <v>1547</v>
      </c>
      <c r="D1747" s="19">
        <v>1</v>
      </c>
      <c r="E1747" s="19">
        <v>20000</v>
      </c>
      <c r="F1747" s="80">
        <f>IF(Table2[[#This Row],[M5B]]="",Table2[[#This Row],[M5B_h]],SUM(Table2[[#This Row],[M5B_h]],Table2[[#This Row],[M5B]]))</f>
        <v>1</v>
      </c>
      <c r="H1747" s="13" t="str">
        <f>IF(Table2[[#This Row],[M1A]]="","",Table2[[#This Row],[M1A]]-Table2[[#This Row],[AWAL]])</f>
        <v/>
      </c>
      <c r="J1747" s="13" t="str">
        <f>IF(Table2[[#This Row],[M2A]]="","",SUM(Table2[[#This Row],[M2A]]-Table2[[#This Row],[M2B_h]]))</f>
        <v/>
      </c>
      <c r="L1747" s="13" t="str">
        <f>IF(Table2[[#This Row],[M3A]]="","",SUM(Table2[[#This Row],[M3A]]-Table2[[#This Row],[M3B_h]]))</f>
        <v/>
      </c>
      <c r="N1747" s="13" t="str">
        <f>IF(Table2[[#This Row],[M4A]]="","",SUM(Table2[[#This Row],[M4A]]-Table2[[#This Row],[M4B_h]]))</f>
        <v/>
      </c>
      <c r="O1747" s="15"/>
      <c r="P1747" s="15" t="str">
        <f>IF(Table2[[#This Row],[M5A]]="","",SUM(Table2[[#This Row],[M5A]]-Table2[[#This Row],[M5B_h]]))</f>
        <v/>
      </c>
      <c r="Q1747" s="15">
        <f>SUM(Table2[[#This Row],[AWAL]],Table2[[#This Row],[M1B]])</f>
        <v>1</v>
      </c>
      <c r="R1747" s="15">
        <f>SUM(Table2[[#This Row],[M2B]],Table2[[#This Row],[M2B_h]])</f>
        <v>1</v>
      </c>
      <c r="S1747" s="15">
        <f>SUM(Table2[[#This Row],[M3B]],Table2[[#This Row],[M3B_h]])</f>
        <v>1</v>
      </c>
      <c r="T1747" s="15">
        <f>SUM(Table2[[#This Row],[M4B]],Table2[[#This Row],[M4B_h]])</f>
        <v>1</v>
      </c>
    </row>
    <row r="1748" spans="1:20">
      <c r="A1748" s="12">
        <f>IF(Table2[[#This Row],[TT]]&lt;1,"",COUNT($A$2:$A1747)+1)</f>
        <v>1409</v>
      </c>
      <c r="B1748" s="12" t="str">
        <f>LOWER(SUBSTITUTE(SUBSTITUTE(SUBSTITUTE(SUBSTITUTE(SUBSTITUTE(SUBSTITUTE(SUBSTITUTE(SUBSTITUTE(Table2[[#This Row],[NAMA BARANG]]," ",""),"""",""),"-",""),"/",""),"(",""),")",""),"&amp;",""),",",""))</f>
        <v>nameplate7x10kancingjepitan</v>
      </c>
      <c r="C1748" s="18" t="s">
        <v>1548</v>
      </c>
      <c r="D1748" s="19">
        <v>5</v>
      </c>
      <c r="E1748" s="19" t="s">
        <v>1239</v>
      </c>
      <c r="F1748" s="80">
        <f>IF(Table2[[#This Row],[M5B]]="",Table2[[#This Row],[M5B_h]],SUM(Table2[[#This Row],[M5B_h]],Table2[[#This Row],[M5B]]))</f>
        <v>5</v>
      </c>
      <c r="H1748" s="13" t="str">
        <f>IF(Table2[[#This Row],[M1A]]="","",Table2[[#This Row],[M1A]]-Table2[[#This Row],[AWAL]])</f>
        <v/>
      </c>
      <c r="J1748" s="13" t="str">
        <f>IF(Table2[[#This Row],[M2A]]="","",SUM(Table2[[#This Row],[M2A]]-Table2[[#This Row],[M2B_h]]))</f>
        <v/>
      </c>
      <c r="L1748" s="13" t="str">
        <f>IF(Table2[[#This Row],[M3A]]="","",SUM(Table2[[#This Row],[M3A]]-Table2[[#This Row],[M3B_h]]))</f>
        <v/>
      </c>
      <c r="N1748" s="13" t="str">
        <f>IF(Table2[[#This Row],[M4A]]="","",SUM(Table2[[#This Row],[M4A]]-Table2[[#This Row],[M4B_h]]))</f>
        <v/>
      </c>
      <c r="O1748" s="15"/>
      <c r="P1748" s="15" t="str">
        <f>IF(Table2[[#This Row],[M5A]]="","",SUM(Table2[[#This Row],[M5A]]-Table2[[#This Row],[M5B_h]]))</f>
        <v/>
      </c>
      <c r="Q1748" s="15">
        <f>SUM(Table2[[#This Row],[AWAL]],Table2[[#This Row],[M1B]])</f>
        <v>5</v>
      </c>
      <c r="R1748" s="15">
        <f>SUM(Table2[[#This Row],[M2B]],Table2[[#This Row],[M2B_h]])</f>
        <v>5</v>
      </c>
      <c r="S1748" s="15">
        <f>SUM(Table2[[#This Row],[M3B]],Table2[[#This Row],[M3B_h]])</f>
        <v>5</v>
      </c>
      <c r="T1748" s="15">
        <f>SUM(Table2[[#This Row],[M4B]],Table2[[#This Row],[M4B_h]])</f>
        <v>5</v>
      </c>
    </row>
    <row r="1749" spans="1:20">
      <c r="A1749" s="12">
        <f>IF(Table2[[#This Row],[TT]]&lt;1,"",COUNT($A$2:$A1748)+1)</f>
        <v>1410</v>
      </c>
      <c r="B1749" s="12" t="str">
        <f>LOWER(SUBSTITUTE(SUBSTITUTE(SUBSTITUTE(SUBSTITUTE(SUBSTITUTE(SUBSTITUTE(SUBSTITUTE(SUBSTITUTE(Table2[[#This Row],[NAMA BARANG]]," ",""),"""",""),"-",""),"/",""),"(",""),")",""),"&amp;",""),",",""))</f>
        <v>nameplate7x10miringenter</v>
      </c>
      <c r="C1749" s="18" t="s">
        <v>1549</v>
      </c>
      <c r="D1749" s="19">
        <v>2</v>
      </c>
      <c r="E1749" s="19" t="s">
        <v>1550</v>
      </c>
      <c r="F1749" s="80">
        <f>IF(Table2[[#This Row],[M5B]]="",Table2[[#This Row],[M5B_h]],SUM(Table2[[#This Row],[M5B_h]],Table2[[#This Row],[M5B]]))</f>
        <v>2</v>
      </c>
      <c r="H1749" s="13" t="str">
        <f>IF(Table2[[#This Row],[M1A]]="","",Table2[[#This Row],[M1A]]-Table2[[#This Row],[AWAL]])</f>
        <v/>
      </c>
      <c r="J1749" s="13" t="str">
        <f>IF(Table2[[#This Row],[M2A]]="","",SUM(Table2[[#This Row],[M2A]]-Table2[[#This Row],[M2B_h]]))</f>
        <v/>
      </c>
      <c r="L1749" s="13" t="str">
        <f>IF(Table2[[#This Row],[M3A]]="","",SUM(Table2[[#This Row],[M3A]]-Table2[[#This Row],[M3B_h]]))</f>
        <v/>
      </c>
      <c r="N1749" s="13" t="str">
        <f>IF(Table2[[#This Row],[M4A]]="","",SUM(Table2[[#This Row],[M4A]]-Table2[[#This Row],[M4B_h]]))</f>
        <v/>
      </c>
      <c r="O1749" s="15"/>
      <c r="P1749" s="15" t="str">
        <f>IF(Table2[[#This Row],[M5A]]="","",SUM(Table2[[#This Row],[M5A]]-Table2[[#This Row],[M5B_h]]))</f>
        <v/>
      </c>
      <c r="Q1749" s="15">
        <f>SUM(Table2[[#This Row],[AWAL]],Table2[[#This Row],[M1B]])</f>
        <v>2</v>
      </c>
      <c r="R1749" s="15">
        <f>SUM(Table2[[#This Row],[M2B]],Table2[[#This Row],[M2B_h]])</f>
        <v>2</v>
      </c>
      <c r="S1749" s="15">
        <f>SUM(Table2[[#This Row],[M3B]],Table2[[#This Row],[M3B_h]])</f>
        <v>2</v>
      </c>
      <c r="T1749" s="15">
        <f>SUM(Table2[[#This Row],[M4B]],Table2[[#This Row],[M4B_h]])</f>
        <v>2</v>
      </c>
    </row>
    <row r="1750" spans="1:20">
      <c r="A1750" s="12">
        <f>IF(Table2[[#This Row],[TT]]&lt;1,"",COUNT($A$2:$A1749)+1)</f>
        <v>1411</v>
      </c>
      <c r="B1750" s="12" t="str">
        <f>LOWER(SUBSTITUTE(SUBSTITUTE(SUBSTITUTE(SUBSTITUTE(SUBSTITUTE(SUBSTITUTE(SUBSTITUTE(SUBSTITUTE(Table2[[#This Row],[NAMA BARANG]]," ",""),"""",""),"-",""),"/",""),"(",""),")",""),"&amp;",""),",",""))</f>
        <v>nameplate7x10tegakenter</v>
      </c>
      <c r="C1750" s="18" t="s">
        <v>1551</v>
      </c>
      <c r="D1750" s="19">
        <v>2</v>
      </c>
      <c r="E1750" s="19" t="s">
        <v>1552</v>
      </c>
      <c r="F1750" s="80">
        <f>IF(Table2[[#This Row],[M5B]]="",Table2[[#This Row],[M5B_h]],SUM(Table2[[#This Row],[M5B_h]],Table2[[#This Row],[M5B]]))</f>
        <v>2</v>
      </c>
      <c r="H1750" s="13" t="str">
        <f>IF(Table2[[#This Row],[M1A]]="","",Table2[[#This Row],[M1A]]-Table2[[#This Row],[AWAL]])</f>
        <v/>
      </c>
      <c r="J1750" s="13" t="str">
        <f>IF(Table2[[#This Row],[M2A]]="","",SUM(Table2[[#This Row],[M2A]]-Table2[[#This Row],[M2B_h]]))</f>
        <v/>
      </c>
      <c r="L1750" s="13" t="str">
        <f>IF(Table2[[#This Row],[M3A]]="","",SUM(Table2[[#This Row],[M3A]]-Table2[[#This Row],[M3B_h]]))</f>
        <v/>
      </c>
      <c r="N1750" s="13" t="str">
        <f>IF(Table2[[#This Row],[M4A]]="","",SUM(Table2[[#This Row],[M4A]]-Table2[[#This Row],[M4B_h]]))</f>
        <v/>
      </c>
      <c r="O1750" s="15"/>
      <c r="P1750" s="15" t="str">
        <f>IF(Table2[[#This Row],[M5A]]="","",SUM(Table2[[#This Row],[M5A]]-Table2[[#This Row],[M5B_h]]))</f>
        <v/>
      </c>
      <c r="Q1750" s="15">
        <f>SUM(Table2[[#This Row],[AWAL]],Table2[[#This Row],[M1B]])</f>
        <v>2</v>
      </c>
      <c r="R1750" s="15">
        <f>SUM(Table2[[#This Row],[M2B]],Table2[[#This Row],[M2B_h]])</f>
        <v>2</v>
      </c>
      <c r="S1750" s="15">
        <f>SUM(Table2[[#This Row],[M3B]],Table2[[#This Row],[M3B_h]])</f>
        <v>2</v>
      </c>
      <c r="T1750" s="15">
        <f>SUM(Table2[[#This Row],[M4B]],Table2[[#This Row],[M4B_h]])</f>
        <v>2</v>
      </c>
    </row>
    <row r="1751" spans="1:20">
      <c r="A1751" s="12">
        <f>IF(Table2[[#This Row],[TT]]&lt;1,"",COUNT($A$2:$A1750)+1)</f>
        <v>1412</v>
      </c>
      <c r="B1751" s="12" t="str">
        <f>LOWER(SUBSTITUTE(SUBSTITUTE(SUBSTITUTE(SUBSTITUTE(SUBSTITUTE(SUBSTITUTE(SUBSTITUTE(SUBSTITUTE(Table2[[#This Row],[NAMA BARANG]]," ",""),"""",""),"-",""),"/",""),"(",""),")",""),"&amp;",""),",",""))</f>
        <v>nameplatekojiko105x14+2cm</v>
      </c>
      <c r="C1751" s="18" t="s">
        <v>1553</v>
      </c>
      <c r="D1751" s="19">
        <v>6</v>
      </c>
      <c r="E1751" s="19" t="s">
        <v>1554</v>
      </c>
      <c r="F1751" s="80">
        <f>IF(Table2[[#This Row],[M5B]]="",Table2[[#This Row],[M5B_h]],SUM(Table2[[#This Row],[M5B_h]],Table2[[#This Row],[M5B]]))</f>
        <v>6</v>
      </c>
      <c r="H1751" s="13" t="str">
        <f>IF(Table2[[#This Row],[M1A]]="","",Table2[[#This Row],[M1A]]-Table2[[#This Row],[AWAL]])</f>
        <v/>
      </c>
      <c r="J1751" s="13" t="str">
        <f>IF(Table2[[#This Row],[M2A]]="","",SUM(Table2[[#This Row],[M2A]]-Table2[[#This Row],[M2B_h]]))</f>
        <v/>
      </c>
      <c r="L1751" s="13" t="str">
        <f>IF(Table2[[#This Row],[M3A]]="","",SUM(Table2[[#This Row],[M3A]]-Table2[[#This Row],[M3B_h]]))</f>
        <v/>
      </c>
      <c r="N1751" s="13" t="str">
        <f>IF(Table2[[#This Row],[M4A]]="","",SUM(Table2[[#This Row],[M4A]]-Table2[[#This Row],[M4B_h]]))</f>
        <v/>
      </c>
      <c r="O1751" s="15"/>
      <c r="P1751" s="15" t="str">
        <f>IF(Table2[[#This Row],[M5A]]="","",SUM(Table2[[#This Row],[M5A]]-Table2[[#This Row],[M5B_h]]))</f>
        <v/>
      </c>
      <c r="Q1751" s="15">
        <f>SUM(Table2[[#This Row],[AWAL]],Table2[[#This Row],[M1B]])</f>
        <v>6</v>
      </c>
      <c r="R1751" s="15">
        <f>SUM(Table2[[#This Row],[M2B]],Table2[[#This Row],[M2B_h]])</f>
        <v>6</v>
      </c>
      <c r="S1751" s="15">
        <f>SUM(Table2[[#This Row],[M3B]],Table2[[#This Row],[M3B_h]])</f>
        <v>6</v>
      </c>
      <c r="T1751" s="15">
        <f>SUM(Table2[[#This Row],[M4B]],Table2[[#This Row],[M4B_h]])</f>
        <v>6</v>
      </c>
    </row>
    <row r="1752" spans="1:20">
      <c r="A1752" s="12">
        <f>IF(Table2[[#This Row],[TT]]&lt;1,"",COUNT($A$2:$A1751)+1)</f>
        <v>1413</v>
      </c>
      <c r="B1752" s="12" t="str">
        <f>LOWER(SUBSTITUTE(SUBSTITUTE(SUBSTITUTE(SUBSTITUTE(SUBSTITUTE(SUBSTITUTE(SUBSTITUTE(SUBSTITUTE(Table2[[#This Row],[NAMA BARANG]]," ",""),"""",""),"-",""),"/",""),"(",""),")",""),"&amp;",""),",",""))</f>
        <v>nametagberdiriputih</v>
      </c>
      <c r="C1752" s="18" t="s">
        <v>1555</v>
      </c>
      <c r="D1752" s="19">
        <v>5</v>
      </c>
      <c r="E1752" s="19" t="s">
        <v>1556</v>
      </c>
      <c r="F1752" s="80">
        <f>IF(Table2[[#This Row],[M5B]]="",Table2[[#This Row],[M5B_h]],SUM(Table2[[#This Row],[M5B_h]],Table2[[#This Row],[M5B]]))</f>
        <v>5</v>
      </c>
      <c r="H1752" s="13" t="str">
        <f>IF(Table2[[#This Row],[M1A]]="","",Table2[[#This Row],[M1A]]-Table2[[#This Row],[AWAL]])</f>
        <v/>
      </c>
      <c r="J1752" s="13" t="str">
        <f>IF(Table2[[#This Row],[M2A]]="","",SUM(Table2[[#This Row],[M2A]]-Table2[[#This Row],[M2B_h]]))</f>
        <v/>
      </c>
      <c r="L1752" s="13" t="str">
        <f>IF(Table2[[#This Row],[M3A]]="","",SUM(Table2[[#This Row],[M3A]]-Table2[[#This Row],[M3B_h]]))</f>
        <v/>
      </c>
      <c r="N1752" s="13" t="str">
        <f>IF(Table2[[#This Row],[M4A]]="","",SUM(Table2[[#This Row],[M4A]]-Table2[[#This Row],[M4B_h]]))</f>
        <v/>
      </c>
      <c r="O1752" s="15"/>
      <c r="P1752" s="15" t="str">
        <f>IF(Table2[[#This Row],[M5A]]="","",SUM(Table2[[#This Row],[M5A]]-Table2[[#This Row],[M5B_h]]))</f>
        <v/>
      </c>
      <c r="Q1752" s="15">
        <f>SUM(Table2[[#This Row],[AWAL]],Table2[[#This Row],[M1B]])</f>
        <v>5</v>
      </c>
      <c r="R1752" s="15">
        <f>SUM(Table2[[#This Row],[M2B]],Table2[[#This Row],[M2B_h]])</f>
        <v>5</v>
      </c>
      <c r="S1752" s="15">
        <f>SUM(Table2[[#This Row],[M3B]],Table2[[#This Row],[M3B_h]])</f>
        <v>5</v>
      </c>
      <c r="T1752" s="15">
        <f>SUM(Table2[[#This Row],[M4B]],Table2[[#This Row],[M4B_h]])</f>
        <v>5</v>
      </c>
    </row>
    <row r="1753" spans="1:20">
      <c r="A1753" s="12" t="str">
        <f>IF(Table2[[#This Row],[TT]]&lt;1,"",COUNT($A$2:$A1752)+1)</f>
        <v/>
      </c>
      <c r="B1753" s="12" t="str">
        <f>LOWER(SUBSTITUTE(SUBSTITUTE(SUBSTITUTE(SUBSTITUTE(SUBSTITUTE(SUBSTITUTE(SUBSTITUTE(SUBSTITUTE(Table2[[#This Row],[NAMA BARANG]]," ",""),"""",""),"-",""),"/",""),"(",""),")",""),"&amp;",""),",",""))</f>
        <v>nametagmultidosbiru</v>
      </c>
      <c r="C1753" s="18" t="s">
        <v>1557</v>
      </c>
      <c r="D1753" s="19"/>
      <c r="E1753" s="19" t="s">
        <v>1239</v>
      </c>
      <c r="F1753" s="80">
        <f>IF(Table2[[#This Row],[M5B]]="",Table2[[#This Row],[M5B_h]],SUM(Table2[[#This Row],[M5B_h]],Table2[[#This Row],[M5B]]))</f>
        <v>0</v>
      </c>
      <c r="H1753" s="13" t="str">
        <f>IF(Table2[[#This Row],[M1A]]="","",Table2[[#This Row],[M1A]]-Table2[[#This Row],[AWAL]])</f>
        <v/>
      </c>
      <c r="J1753" s="13" t="str">
        <f>IF(Table2[[#This Row],[M2A]]="","",SUM(Table2[[#This Row],[M2A]]-Table2[[#This Row],[M2B_h]]))</f>
        <v/>
      </c>
      <c r="L1753" s="13" t="str">
        <f>IF(Table2[[#This Row],[M3A]]="","",SUM(Table2[[#This Row],[M3A]]-Table2[[#This Row],[M3B_h]]))</f>
        <v/>
      </c>
      <c r="N1753" s="13" t="str">
        <f>IF(Table2[[#This Row],[M4A]]="","",SUM(Table2[[#This Row],[M4A]]-Table2[[#This Row],[M4B_h]]))</f>
        <v/>
      </c>
      <c r="O1753" s="15"/>
      <c r="P1753" s="15" t="str">
        <f>IF(Table2[[#This Row],[M5A]]="","",SUM(Table2[[#This Row],[M5A]]-Table2[[#This Row],[M5B_h]]))</f>
        <v/>
      </c>
      <c r="Q1753" s="15">
        <f>SUM(Table2[[#This Row],[AWAL]],Table2[[#This Row],[M1B]])</f>
        <v>0</v>
      </c>
      <c r="R1753" s="15">
        <f>SUM(Table2[[#This Row],[M2B]],Table2[[#This Row],[M2B_h]])</f>
        <v>0</v>
      </c>
      <c r="S1753" s="15">
        <f>SUM(Table2[[#This Row],[M3B]],Table2[[#This Row],[M3B_h]])</f>
        <v>0</v>
      </c>
      <c r="T1753" s="15">
        <f>SUM(Table2[[#This Row],[M4B]],Table2[[#This Row],[M4B_h]])</f>
        <v>0</v>
      </c>
    </row>
    <row r="1754" spans="1:20">
      <c r="A1754" s="12">
        <f>IF(Table2[[#This Row],[TT]]&lt;1,"",COUNT($A$2:$A1753)+1)</f>
        <v>1414</v>
      </c>
      <c r="B1754" s="12" t="str">
        <f>LOWER(SUBSTITUTE(SUBSTITUTE(SUBSTITUTE(SUBSTITUTE(SUBSTITUTE(SUBSTITUTE(SUBSTITUTE(SUBSTITUTE(Table2[[#This Row],[NAMA BARANG]]," ",""),"""",""),"-",""),"/",""),"(",""),")",""),"&amp;",""),",",""))</f>
        <v>nametagpenitipolosh56</v>
      </c>
      <c r="C1754" s="18" t="s">
        <v>1558</v>
      </c>
      <c r="D1754" s="19">
        <v>7</v>
      </c>
      <c r="E1754" s="19" t="s">
        <v>1145</v>
      </c>
      <c r="F1754" s="80">
        <f>IF(Table2[[#This Row],[M5B]]="",Table2[[#This Row],[M5B_h]],SUM(Table2[[#This Row],[M5B_h]],Table2[[#This Row],[M5B]]))</f>
        <v>7</v>
      </c>
      <c r="H1754" s="13" t="str">
        <f>IF(Table2[[#This Row],[M1A]]="","",Table2[[#This Row],[M1A]]-Table2[[#This Row],[AWAL]])</f>
        <v/>
      </c>
      <c r="J1754" s="13" t="str">
        <f>IF(Table2[[#This Row],[M2A]]="","",SUM(Table2[[#This Row],[M2A]]-Table2[[#This Row],[M2B_h]]))</f>
        <v/>
      </c>
      <c r="L1754" s="13" t="str">
        <f>IF(Table2[[#This Row],[M3A]]="","",SUM(Table2[[#This Row],[M3A]]-Table2[[#This Row],[M3B_h]]))</f>
        <v/>
      </c>
      <c r="N1754" s="13" t="str">
        <f>IF(Table2[[#This Row],[M4A]]="","",SUM(Table2[[#This Row],[M4A]]-Table2[[#This Row],[M4B_h]]))</f>
        <v/>
      </c>
      <c r="O1754" s="15"/>
      <c r="P1754" s="15" t="str">
        <f>IF(Table2[[#This Row],[M5A]]="","",SUM(Table2[[#This Row],[M5A]]-Table2[[#This Row],[M5B_h]]))</f>
        <v/>
      </c>
      <c r="Q1754" s="15">
        <f>SUM(Table2[[#This Row],[AWAL]],Table2[[#This Row],[M1B]])</f>
        <v>7</v>
      </c>
      <c r="R1754" s="15">
        <f>SUM(Table2[[#This Row],[M2B]],Table2[[#This Row],[M2B_h]])</f>
        <v>7</v>
      </c>
      <c r="S1754" s="15">
        <f>SUM(Table2[[#This Row],[M3B]],Table2[[#This Row],[M3B_h]])</f>
        <v>7</v>
      </c>
      <c r="T1754" s="15">
        <f>SUM(Table2[[#This Row],[M4B]],Table2[[#This Row],[M4B_h]])</f>
        <v>7</v>
      </c>
    </row>
    <row r="1755" spans="1:20">
      <c r="A1755" s="73">
        <f>IF(Table2[[#This Row],[TT]]&lt;1,"",COUNT($A$2:$A1754)+1)</f>
        <v>1415</v>
      </c>
      <c r="B1755" s="73" t="str">
        <f>LOWER(SUBSTITUTE(SUBSTITUTE(SUBSTITUTE(SUBSTITUTE(SUBSTITUTE(SUBSTITUTE(SUBSTITUTE(SUBSTITUTE(Table2[[#This Row],[NAMA BARANG]]," ",""),"""",""),"-",""),"/",""),"(",""),")",""),"&amp;",""),",",""))</f>
        <v>nb15680</v>
      </c>
      <c r="C1755" s="74" t="s">
        <v>1559</v>
      </c>
      <c r="D1755" s="75">
        <v>8</v>
      </c>
      <c r="E1755" s="76" t="s">
        <v>2484</v>
      </c>
      <c r="F1755" s="85">
        <f>IF(Table2[[#This Row],[M5B]]="",Table2[[#This Row],[M5B_h]],SUM(Table2[[#This Row],[M5B_h]],Table2[[#This Row],[M5B]]))</f>
        <v>5</v>
      </c>
      <c r="G1755" s="78"/>
      <c r="H1755" s="77" t="str">
        <f>IF(Table2[[#This Row],[M1A]]="","",Table2[[#This Row],[M1A]]-Table2[[#This Row],[AWAL]])</f>
        <v/>
      </c>
      <c r="I1755" s="78">
        <v>7</v>
      </c>
      <c r="J1755" s="77">
        <f>IF(Table2[[#This Row],[M2A]]="","",SUM(Table2[[#This Row],[M2A]]-Table2[[#This Row],[M2B_h]]))</f>
        <v>-1</v>
      </c>
      <c r="K1755" s="78">
        <v>5</v>
      </c>
      <c r="L1755" s="77">
        <f>IF(Table2[[#This Row],[M3A]]="","",SUM(Table2[[#This Row],[M3A]]-Table2[[#This Row],[M3B_h]]))</f>
        <v>-2</v>
      </c>
      <c r="M1755" s="78"/>
      <c r="N1755" s="77" t="str">
        <f>IF(Table2[[#This Row],[M4A]]="","",SUM(Table2[[#This Row],[M4A]]-Table2[[#This Row],[M4B_h]]))</f>
        <v/>
      </c>
      <c r="O1755" s="15"/>
      <c r="P1755" s="15" t="str">
        <f>IF(Table2[[#This Row],[M5A]]="","",SUM(Table2[[#This Row],[M5A]]-Table2[[#This Row],[M5B_h]]))</f>
        <v/>
      </c>
      <c r="Q1755" s="15">
        <f>SUM(Table2[[#This Row],[AWAL]],Table2[[#This Row],[M1B]])</f>
        <v>8</v>
      </c>
      <c r="R1755" s="15">
        <f>SUM(Table2[[#This Row],[M2B]],Table2[[#This Row],[M2B_h]])</f>
        <v>7</v>
      </c>
      <c r="S1755" s="15">
        <f>SUM(Table2[[#This Row],[M3B]],Table2[[#This Row],[M3B_h]])</f>
        <v>5</v>
      </c>
      <c r="T1755" s="15">
        <f>SUM(Table2[[#This Row],[M4B]],Table2[[#This Row],[M4B_h]])</f>
        <v>5</v>
      </c>
    </row>
    <row r="1756" spans="1:20">
      <c r="A1756" s="12" t="str">
        <f>IF(Table2[[#This Row],[TT]]&lt;1,"",COUNT($A$2:$A1755)+1)</f>
        <v/>
      </c>
      <c r="B1756" s="12" t="str">
        <f>LOWER(SUBSTITUTE(SUBSTITUTE(SUBSTITUTE(SUBSTITUTE(SUBSTITUTE(SUBSTITUTE(SUBSTITUTE(SUBSTITUTE(Table2[[#This Row],[NAMA BARANG]]," ",""),"""",""),"-",""),"/",""),"(",""),")",""),"&amp;",""),",",""))</f>
        <v>nb70509</v>
      </c>
      <c r="C1756" s="18" t="s">
        <v>1560</v>
      </c>
      <c r="D1756" s="19"/>
      <c r="E1756" s="19">
        <v>512</v>
      </c>
      <c r="F1756" s="80">
        <f>IF(Table2[[#This Row],[M5B]]="",Table2[[#This Row],[M5B_h]],SUM(Table2[[#This Row],[M5B_h]],Table2[[#This Row],[M5B]]))</f>
        <v>0</v>
      </c>
      <c r="H1756" s="13" t="str">
        <f>IF(Table2[[#This Row],[M1A]]="","",Table2[[#This Row],[M1A]]-Table2[[#This Row],[AWAL]])</f>
        <v/>
      </c>
      <c r="J1756" s="13" t="str">
        <f>IF(Table2[[#This Row],[M2A]]="","",SUM(Table2[[#This Row],[M2A]]-Table2[[#This Row],[M2B_h]]))</f>
        <v/>
      </c>
      <c r="L1756" s="13" t="str">
        <f>IF(Table2[[#This Row],[M3A]]="","",SUM(Table2[[#This Row],[M3A]]-Table2[[#This Row],[M3B_h]]))</f>
        <v/>
      </c>
      <c r="N1756" s="13" t="str">
        <f>IF(Table2[[#This Row],[M4A]]="","",SUM(Table2[[#This Row],[M4A]]-Table2[[#This Row],[M4B_h]]))</f>
        <v/>
      </c>
      <c r="O1756" s="15"/>
      <c r="P1756" s="15" t="str">
        <f>IF(Table2[[#This Row],[M5A]]="","",SUM(Table2[[#This Row],[M5A]]-Table2[[#This Row],[M5B_h]]))</f>
        <v/>
      </c>
      <c r="Q1756" s="15">
        <f>SUM(Table2[[#This Row],[AWAL]],Table2[[#This Row],[M1B]])</f>
        <v>0</v>
      </c>
      <c r="R1756" s="15">
        <f>SUM(Table2[[#This Row],[M2B]],Table2[[#This Row],[M2B_h]])</f>
        <v>0</v>
      </c>
      <c r="S1756" s="15">
        <f>SUM(Table2[[#This Row],[M3B]],Table2[[#This Row],[M3B_h]])</f>
        <v>0</v>
      </c>
      <c r="T1756" s="15">
        <f>SUM(Table2[[#This Row],[M4B]],Table2[[#This Row],[M4B_h]])</f>
        <v>0</v>
      </c>
    </row>
    <row r="1757" spans="1:20">
      <c r="A1757" s="12">
        <f>IF(Table2[[#This Row],[TT]]&lt;1,"",COUNT($A$2:$A1756)+1)</f>
        <v>1416</v>
      </c>
      <c r="B1757" s="12" t="str">
        <f>LOWER(SUBSTITUTE(SUBSTITUTE(SUBSTITUTE(SUBSTITUTE(SUBSTITUTE(SUBSTITUTE(SUBSTITUTE(SUBSTITUTE(Table2[[#This Row],[NAMA BARANG]]," ",""),"""",""),"-",""),"/",""),"(",""),")",""),"&amp;",""),",",""))</f>
        <v>nba5bts80biasa2510036</v>
      </c>
      <c r="C1757" s="18" t="s">
        <v>2468</v>
      </c>
      <c r="D1757" s="19">
        <v>1</v>
      </c>
      <c r="E1757" s="19">
        <v>160</v>
      </c>
      <c r="F1757" s="80">
        <f>IF(Table2[[#This Row],[M5B]]="",Table2[[#This Row],[M5B_h]],SUM(Table2[[#This Row],[M5B_h]],Table2[[#This Row],[M5B]]))</f>
        <v>1</v>
      </c>
      <c r="H1757" s="13" t="str">
        <f>IF(Table2[[#This Row],[M1A]]="","",Table2[[#This Row],[M1A]]-Table2[[#This Row],[AWAL]])</f>
        <v/>
      </c>
      <c r="J1757" s="13" t="str">
        <f>IF(Table2[[#This Row],[M2A]]="","",SUM(Table2[[#This Row],[M2A]]-Table2[[#This Row],[M2B_h]]))</f>
        <v/>
      </c>
      <c r="L1757" s="13" t="str">
        <f>IF(Table2[[#This Row],[M3A]]="","",SUM(Table2[[#This Row],[M3A]]-Table2[[#This Row],[M3B_h]]))</f>
        <v/>
      </c>
      <c r="N1757" s="13" t="str">
        <f>IF(Table2[[#This Row],[M4A]]="","",SUM(Table2[[#This Row],[M4A]]-Table2[[#This Row],[M4B_h]]))</f>
        <v/>
      </c>
      <c r="O1757" s="15"/>
      <c r="P1757" s="15" t="str">
        <f>IF(Table2[[#This Row],[M5A]]="","",SUM(Table2[[#This Row],[M5A]]-Table2[[#This Row],[M5B_h]]))</f>
        <v/>
      </c>
      <c r="Q1757" s="15">
        <f>SUM(Table2[[#This Row],[AWAL]],Table2[[#This Row],[M1B]])</f>
        <v>1</v>
      </c>
      <c r="R1757" s="15">
        <f>SUM(Table2[[#This Row],[M2B]],Table2[[#This Row],[M2B_h]])</f>
        <v>1</v>
      </c>
      <c r="S1757" s="15">
        <f>SUM(Table2[[#This Row],[M3B]],Table2[[#This Row],[M3B_h]])</f>
        <v>1</v>
      </c>
      <c r="T1757" s="15">
        <f>SUM(Table2[[#This Row],[M4B]],Table2[[#This Row],[M4B_h]])</f>
        <v>1</v>
      </c>
    </row>
    <row r="1758" spans="1:20">
      <c r="A1758" s="12">
        <f>IF(Table2[[#This Row],[TT]]&lt;1,"",COUNT($A$2:$A1757)+1)</f>
        <v>1417</v>
      </c>
      <c r="B1758" s="12" t="str">
        <f>LOWER(SUBSTITUTE(SUBSTITUTE(SUBSTITUTE(SUBSTITUTE(SUBSTITUTE(SUBSTITUTE(SUBSTITUTE(SUBSTITUTE(Table2[[#This Row],[NAMA BARANG]]," ",""),"""",""),"-",""),"/",""),"(",""),")",""),"&amp;",""),",",""))</f>
        <v>nbb64freshfruit8gambar</v>
      </c>
      <c r="C1758" s="18" t="s">
        <v>4073</v>
      </c>
      <c r="D1758" s="19">
        <v>7</v>
      </c>
      <c r="E1758" s="19" t="s">
        <v>342</v>
      </c>
      <c r="F1758" s="80">
        <f>IF(Table2[[#This Row],[M5B]]="",Table2[[#This Row],[M5B_h]],SUM(Table2[[#This Row],[M5B_h]],Table2[[#This Row],[M5B]]))</f>
        <v>7</v>
      </c>
      <c r="H1758" s="13" t="str">
        <f>IF(Table2[[#This Row],[M1A]]="","",Table2[[#This Row],[M1A]]-Table2[[#This Row],[AWAL]])</f>
        <v/>
      </c>
      <c r="J1758" s="13" t="str">
        <f>IF(Table2[[#This Row],[M2A]]="","",SUM(Table2[[#This Row],[M2A]]-Table2[[#This Row],[M2B_h]]))</f>
        <v/>
      </c>
      <c r="L1758" s="13" t="str">
        <f>IF(Table2[[#This Row],[M3A]]="","",SUM(Table2[[#This Row],[M3A]]-Table2[[#This Row],[M3B_h]]))</f>
        <v/>
      </c>
      <c r="N1758" s="13" t="str">
        <f>IF(Table2[[#This Row],[M4A]]="","",SUM(Table2[[#This Row],[M4A]]-Table2[[#This Row],[M4B_h]]))</f>
        <v/>
      </c>
      <c r="O1758" s="15"/>
      <c r="P1758" s="15" t="str">
        <f>IF(Table2[[#This Row],[M5A]]="","",SUM(Table2[[#This Row],[M5A]]-Table2[[#This Row],[M5B_h]]))</f>
        <v/>
      </c>
      <c r="Q1758" s="15">
        <f>SUM(Table2[[#This Row],[AWAL]],Table2[[#This Row],[M1B]])</f>
        <v>7</v>
      </c>
      <c r="R1758" s="15">
        <f>SUM(Table2[[#This Row],[M2B]],Table2[[#This Row],[M2B_h]])</f>
        <v>7</v>
      </c>
      <c r="S1758" s="15">
        <f>SUM(Table2[[#This Row],[M3B]],Table2[[#This Row],[M3B_h]])</f>
        <v>7</v>
      </c>
      <c r="T1758" s="15">
        <f>SUM(Table2[[#This Row],[M4B]],Table2[[#This Row],[M4B_h]])</f>
        <v>7</v>
      </c>
    </row>
    <row r="1759" spans="1:20">
      <c r="A1759" s="12" t="str">
        <f>IF(Table2[[#This Row],[TT]]&lt;1,"",COUNT($A$2:$A1758)+1)</f>
        <v/>
      </c>
      <c r="B1759" s="12" t="str">
        <f>LOWER(SUBSTITUTE(SUBSTITUTE(SUBSTITUTE(SUBSTITUTE(SUBSTITUTE(SUBSTITUTE(SUBSTITUTE(SUBSTITUTE(Table2[[#This Row],[NAMA BARANG]]," ",""),"""",""),"-",""),"/",""),"(",""),")",""),"&amp;",""),",",""))</f>
        <v>nbexclusive080180</v>
      </c>
      <c r="C1759" s="18" t="s">
        <v>2498</v>
      </c>
      <c r="D1759" s="19"/>
      <c r="E1759" s="19" t="s">
        <v>2526</v>
      </c>
      <c r="F1759" s="80">
        <f>IF(Table2[[#This Row],[M5B]]="",Table2[[#This Row],[M5B_h]],SUM(Table2[[#This Row],[M5B_h]],Table2[[#This Row],[M5B]]))</f>
        <v>0</v>
      </c>
      <c r="H1759" s="13" t="str">
        <f>IF(Table2[[#This Row],[M1A]]="","",Table2[[#This Row],[M1A]]-Table2[[#This Row],[AWAL]])</f>
        <v/>
      </c>
      <c r="J1759" s="13" t="str">
        <f>IF(Table2[[#This Row],[M2A]]="","",SUM(Table2[[#This Row],[M2A]]-Table2[[#This Row],[M2B_h]]))</f>
        <v/>
      </c>
      <c r="L1759" s="13" t="str">
        <f>IF(Table2[[#This Row],[M3A]]="","",SUM(Table2[[#This Row],[M3A]]-Table2[[#This Row],[M3B_h]]))</f>
        <v/>
      </c>
      <c r="N1759" s="13" t="str">
        <f>IF(Table2[[#This Row],[M4A]]="","",SUM(Table2[[#This Row],[M4A]]-Table2[[#This Row],[M4B_h]]))</f>
        <v/>
      </c>
      <c r="O1759" s="15"/>
      <c r="P1759" s="15" t="str">
        <f>IF(Table2[[#This Row],[M5A]]="","",SUM(Table2[[#This Row],[M5A]]-Table2[[#This Row],[M5B_h]]))</f>
        <v/>
      </c>
      <c r="Q1759" s="15">
        <f>SUM(Table2[[#This Row],[AWAL]],Table2[[#This Row],[M1B]])</f>
        <v>0</v>
      </c>
      <c r="R1759" s="15">
        <f>SUM(Table2[[#This Row],[M2B]],Table2[[#This Row],[M2B_h]])</f>
        <v>0</v>
      </c>
      <c r="S1759" s="15">
        <f>SUM(Table2[[#This Row],[M3B]],Table2[[#This Row],[M3B_h]])</f>
        <v>0</v>
      </c>
      <c r="T1759" s="15">
        <f>SUM(Table2[[#This Row],[M4B]],Table2[[#This Row],[M4B_h]])</f>
        <v>0</v>
      </c>
    </row>
    <row r="1760" spans="1:20">
      <c r="A1760" s="12">
        <f>IF(Table2[[#This Row],[TT]]&lt;1,"",COUNT($A$2:$A1759)+1)</f>
        <v>1418</v>
      </c>
      <c r="B1760" s="12" t="str">
        <f>LOWER(SUBSTITUTE(SUBSTITUTE(SUBSTITUTE(SUBSTITUTE(SUBSTITUTE(SUBSTITUTE(SUBSTITUTE(SUBSTITUTE(Table2[[#This Row],[NAMA BARANG]]," ",""),"""",""),"-",""),"/",""),"(",""),")",""),"&amp;",""),",",""))</f>
        <v>nbminipocketmb120warnakulit</v>
      </c>
      <c r="C1760" s="18" t="s">
        <v>1561</v>
      </c>
      <c r="D1760" s="19">
        <v>2</v>
      </c>
      <c r="E1760" s="19" t="s">
        <v>182</v>
      </c>
      <c r="F1760" s="80">
        <f>IF(Table2[[#This Row],[M5B]]="",Table2[[#This Row],[M5B_h]],SUM(Table2[[#This Row],[M5B_h]],Table2[[#This Row],[M5B]]))</f>
        <v>1</v>
      </c>
      <c r="H1760" s="13" t="str">
        <f>IF(Table2[[#This Row],[M1A]]="","",Table2[[#This Row],[M1A]]-Table2[[#This Row],[AWAL]])</f>
        <v/>
      </c>
      <c r="I1760" s="13">
        <v>1</v>
      </c>
      <c r="J1760" s="13">
        <f>IF(Table2[[#This Row],[M2A]]="","",SUM(Table2[[#This Row],[M2A]]-Table2[[#This Row],[M2B_h]]))</f>
        <v>-1</v>
      </c>
      <c r="L1760" s="13" t="str">
        <f>IF(Table2[[#This Row],[M3A]]="","",SUM(Table2[[#This Row],[M3A]]-Table2[[#This Row],[M3B_h]]))</f>
        <v/>
      </c>
      <c r="N1760" s="13" t="str">
        <f>IF(Table2[[#This Row],[M4A]]="","",SUM(Table2[[#This Row],[M4A]]-Table2[[#This Row],[M4B_h]]))</f>
        <v/>
      </c>
      <c r="O1760" s="15"/>
      <c r="P1760" s="15" t="str">
        <f>IF(Table2[[#This Row],[M5A]]="","",SUM(Table2[[#This Row],[M5A]]-Table2[[#This Row],[M5B_h]]))</f>
        <v/>
      </c>
      <c r="Q1760" s="15">
        <f>SUM(Table2[[#This Row],[AWAL]],Table2[[#This Row],[M1B]])</f>
        <v>2</v>
      </c>
      <c r="R1760" s="15">
        <f>SUM(Table2[[#This Row],[M2B]],Table2[[#This Row],[M2B_h]])</f>
        <v>1</v>
      </c>
      <c r="S1760" s="15">
        <f>SUM(Table2[[#This Row],[M3B]],Table2[[#This Row],[M3B_h]])</f>
        <v>1</v>
      </c>
      <c r="T1760" s="15">
        <f>SUM(Table2[[#This Row],[M4B]],Table2[[#This Row],[M4B_h]])</f>
        <v>1</v>
      </c>
    </row>
    <row r="1761" spans="1:20">
      <c r="A1761" s="12">
        <f>IF(Table2[[#This Row],[TT]]&lt;1,"",COUNT($A$2:$A1760)+1)</f>
        <v>1419</v>
      </c>
      <c r="B1761" s="12" t="str">
        <f>LOWER(SUBSTITUTE(SUBSTITUTE(SUBSTITUTE(SUBSTITUTE(SUBSTITUTE(SUBSTITUTE(SUBSTITUTE(SUBSTITUTE(Table2[[#This Row],[NAMA BARANG]]," ",""),"""",""),"-",""),"/",""),"(",""),")",""),"&amp;",""),",",""))</f>
        <v>nbpocketnb4003</v>
      </c>
      <c r="C1761" s="18" t="s">
        <v>1562</v>
      </c>
      <c r="D1761" s="19">
        <v>93</v>
      </c>
      <c r="E1761" s="19" t="s">
        <v>58</v>
      </c>
      <c r="F1761" s="80">
        <f>IF(Table2[[#This Row],[M5B]]="",Table2[[#This Row],[M5B_h]],SUM(Table2[[#This Row],[M5B_h]],Table2[[#This Row],[M5B]]))</f>
        <v>93</v>
      </c>
      <c r="H1761" s="13" t="str">
        <f>IF(Table2[[#This Row],[M1A]]="","",Table2[[#This Row],[M1A]]-Table2[[#This Row],[AWAL]])</f>
        <v/>
      </c>
      <c r="J1761" s="13" t="str">
        <f>IF(Table2[[#This Row],[M2A]]="","",SUM(Table2[[#This Row],[M2A]]-Table2[[#This Row],[M2B_h]]))</f>
        <v/>
      </c>
      <c r="L1761" s="13" t="str">
        <f>IF(Table2[[#This Row],[M3A]]="","",SUM(Table2[[#This Row],[M3A]]-Table2[[#This Row],[M3B_h]]))</f>
        <v/>
      </c>
      <c r="N1761" s="13" t="str">
        <f>IF(Table2[[#This Row],[M4A]]="","",SUM(Table2[[#This Row],[M4A]]-Table2[[#This Row],[M4B_h]]))</f>
        <v/>
      </c>
      <c r="O1761" s="15"/>
      <c r="P1761" s="15" t="str">
        <f>IF(Table2[[#This Row],[M5A]]="","",SUM(Table2[[#This Row],[M5A]]-Table2[[#This Row],[M5B_h]]))</f>
        <v/>
      </c>
      <c r="Q1761" s="15">
        <f>SUM(Table2[[#This Row],[AWAL]],Table2[[#This Row],[M1B]])</f>
        <v>93</v>
      </c>
      <c r="R1761" s="15">
        <f>SUM(Table2[[#This Row],[M2B]],Table2[[#This Row],[M2B_h]])</f>
        <v>93</v>
      </c>
      <c r="S1761" s="15">
        <f>SUM(Table2[[#This Row],[M3B]],Table2[[#This Row],[M3B_h]])</f>
        <v>93</v>
      </c>
      <c r="T1761" s="15">
        <f>SUM(Table2[[#This Row],[M4B]],Table2[[#This Row],[M4B_h]])</f>
        <v>93</v>
      </c>
    </row>
    <row r="1762" spans="1:20">
      <c r="A1762" s="12">
        <f>IF(Table2[[#This Row],[TT]]&lt;1,"",COUNT($A$2:$A1761)+1)</f>
        <v>1420</v>
      </c>
      <c r="B1762" s="12" t="str">
        <f>LOWER(SUBSTITUTE(SUBSTITUTE(SUBSTITUTE(SUBSTITUTE(SUBSTITUTE(SUBSTITUTE(SUBSTITUTE(SUBSTITUTE(Table2[[#This Row],[NAMA BARANG]]," ",""),"""",""),"-",""),"/",""),"(",""),")",""),"&amp;",""),",",""))</f>
        <v>nbringa5801index</v>
      </c>
      <c r="C1762" s="18" t="s">
        <v>1563</v>
      </c>
      <c r="D1762" s="19">
        <v>9</v>
      </c>
      <c r="E1762" s="19" t="s">
        <v>34</v>
      </c>
      <c r="F1762" s="80">
        <f>IF(Table2[[#This Row],[M5B]]="",Table2[[#This Row],[M5B_h]],SUM(Table2[[#This Row],[M5B_h]],Table2[[#This Row],[M5B]]))</f>
        <v>9</v>
      </c>
      <c r="H1762" s="13" t="str">
        <f>IF(Table2[[#This Row],[M1A]]="","",Table2[[#This Row],[M1A]]-Table2[[#This Row],[AWAL]])</f>
        <v/>
      </c>
      <c r="J1762" s="13" t="str">
        <f>IF(Table2[[#This Row],[M2A]]="","",SUM(Table2[[#This Row],[M2A]]-Table2[[#This Row],[M2B_h]]))</f>
        <v/>
      </c>
      <c r="L1762" s="13" t="str">
        <f>IF(Table2[[#This Row],[M3A]]="","",SUM(Table2[[#This Row],[M3A]]-Table2[[#This Row],[M3B_h]]))</f>
        <v/>
      </c>
      <c r="N1762" s="13" t="str">
        <f>IF(Table2[[#This Row],[M4A]]="","",SUM(Table2[[#This Row],[M4A]]-Table2[[#This Row],[M4B_h]]))</f>
        <v/>
      </c>
      <c r="O1762" s="15"/>
      <c r="P1762" s="15" t="str">
        <f>IF(Table2[[#This Row],[M5A]]="","",SUM(Table2[[#This Row],[M5A]]-Table2[[#This Row],[M5B_h]]))</f>
        <v/>
      </c>
      <c r="Q1762" s="15">
        <f>SUM(Table2[[#This Row],[AWAL]],Table2[[#This Row],[M1B]])</f>
        <v>9</v>
      </c>
      <c r="R1762" s="15">
        <f>SUM(Table2[[#This Row],[M2B]],Table2[[#This Row],[M2B_h]])</f>
        <v>9</v>
      </c>
      <c r="S1762" s="15">
        <f>SUM(Table2[[#This Row],[M3B]],Table2[[#This Row],[M3B_h]])</f>
        <v>9</v>
      </c>
      <c r="T1762" s="15">
        <f>SUM(Table2[[#This Row],[M4B]],Table2[[#This Row],[M4B_h]])</f>
        <v>9</v>
      </c>
    </row>
    <row r="1763" spans="1:20">
      <c r="A1763" s="12">
        <f>IF(Table2[[#This Row],[TT]]&lt;1,"",COUNT($A$2:$A1762)+1)</f>
        <v>1421</v>
      </c>
      <c r="B1763" s="12" t="str">
        <f>LOWER(SUBSTITUTE(SUBSTITUTE(SUBSTITUTE(SUBSTITUTE(SUBSTITUTE(SUBSTITUTE(SUBSTITUTE(SUBSTITUTE(Table2[[#This Row],[NAMA BARANG]]," ",""),"""",""),"-",""),"/",""),"(",""),")",""),"&amp;",""),",",""))</f>
        <v>nbspiral3da680</v>
      </c>
      <c r="C1763" s="18" t="s">
        <v>1564</v>
      </c>
      <c r="D1763" s="19">
        <v>11</v>
      </c>
      <c r="E1763" s="19" t="s">
        <v>56</v>
      </c>
      <c r="F1763" s="80">
        <f>IF(Table2[[#This Row],[M5B]]="",Table2[[#This Row],[M5B_h]],SUM(Table2[[#This Row],[M5B_h]],Table2[[#This Row],[M5B]]))</f>
        <v>11</v>
      </c>
      <c r="H1763" s="13" t="str">
        <f>IF(Table2[[#This Row],[M1A]]="","",Table2[[#This Row],[M1A]]-Table2[[#This Row],[AWAL]])</f>
        <v/>
      </c>
      <c r="J1763" s="13" t="str">
        <f>IF(Table2[[#This Row],[M2A]]="","",SUM(Table2[[#This Row],[M2A]]-Table2[[#This Row],[M2B_h]]))</f>
        <v/>
      </c>
      <c r="L1763" s="13" t="str">
        <f>IF(Table2[[#This Row],[M3A]]="","",SUM(Table2[[#This Row],[M3A]]-Table2[[#This Row],[M3B_h]]))</f>
        <v/>
      </c>
      <c r="N1763" s="13" t="str">
        <f>IF(Table2[[#This Row],[M4A]]="","",SUM(Table2[[#This Row],[M4A]]-Table2[[#This Row],[M4B_h]]))</f>
        <v/>
      </c>
      <c r="O1763" s="15"/>
      <c r="P1763" s="15" t="str">
        <f>IF(Table2[[#This Row],[M5A]]="","",SUM(Table2[[#This Row],[M5A]]-Table2[[#This Row],[M5B_h]]))</f>
        <v/>
      </c>
      <c r="Q1763" s="15">
        <f>SUM(Table2[[#This Row],[AWAL]],Table2[[#This Row],[M1B]])</f>
        <v>11</v>
      </c>
      <c r="R1763" s="15">
        <f>SUM(Table2[[#This Row],[M2B]],Table2[[#This Row],[M2B_h]])</f>
        <v>11</v>
      </c>
      <c r="S1763" s="15">
        <f>SUM(Table2[[#This Row],[M3B]],Table2[[#This Row],[M3B_h]])</f>
        <v>11</v>
      </c>
      <c r="T1763" s="15">
        <f>SUM(Table2[[#This Row],[M4B]],Table2[[#This Row],[M4B_h]])</f>
        <v>11</v>
      </c>
    </row>
    <row r="1764" spans="1:20">
      <c r="A1764" s="103">
        <f>IF(Table2[[#This Row],[TT]]&lt;1,"",COUNT($A$2:$A1763)+1)</f>
        <v>1422</v>
      </c>
      <c r="B1764" s="96" t="str">
        <f>LOWER(SUBSTITUTE(SUBSTITUTE(SUBSTITUTE(SUBSTITUTE(SUBSTITUTE(SUBSTITUTE(SUBSTITUTE(SUBSTITUTE(Table2[[#This Row],[NAMA BARANG]]," ",""),"""",""),"-",""),"/",""),"(",""),")",""),"&amp;",""),",",""))</f>
        <v>nbspirala6sqy190402</v>
      </c>
      <c r="C1764" s="97" t="s">
        <v>4321</v>
      </c>
      <c r="D1764" s="98"/>
      <c r="E1764" s="99" t="s">
        <v>4322</v>
      </c>
      <c r="F1764" s="100">
        <f>IF(Table2[[#This Row],[M5B]]="",Table2[[#This Row],[M5B_h]],SUM(Table2[[#This Row],[M5B_h]],Table2[[#This Row],[M5B]]))</f>
        <v>15</v>
      </c>
      <c r="G1764" s="101"/>
      <c r="H1764" s="102" t="str">
        <f>IF(Table2[[#This Row],[M1A]]="","",Table2[[#This Row],[M1A]]-Table2[[#This Row],[AWAL]])</f>
        <v/>
      </c>
      <c r="I1764" s="101"/>
      <c r="J1764" s="102" t="str">
        <f>IF(Table2[[#This Row],[M2A]]="","",SUM(Table2[[#This Row],[M2A]]-Table2[[#This Row],[M2B_h]]))</f>
        <v/>
      </c>
      <c r="K1764" s="101"/>
      <c r="L1764" s="102" t="str">
        <f>IF(Table2[[#This Row],[M3A]]="","",SUM(Table2[[#This Row],[M3A]]-Table2[[#This Row],[M3B_h]]))</f>
        <v/>
      </c>
      <c r="M1764" s="101">
        <v>15</v>
      </c>
      <c r="N1764" s="102">
        <f>IF(Table2[[#This Row],[M4A]]="","",SUM(Table2[[#This Row],[M4A]]-Table2[[#This Row],[M4B_h]]))</f>
        <v>15</v>
      </c>
      <c r="O1764" s="102"/>
      <c r="P1764" s="102" t="str">
        <f>IF(Table2[[#This Row],[M5A]]="","",SUM(Table2[[#This Row],[M5A]]-Table2[[#This Row],[M5B_h]]))</f>
        <v/>
      </c>
      <c r="Q1764" s="102">
        <f>SUM(Table2[[#This Row],[AWAL]],Table2[[#This Row],[M1B]])</f>
        <v>0</v>
      </c>
      <c r="R1764" s="102">
        <f>SUM(Table2[[#This Row],[M2B]],Table2[[#This Row],[M2B_h]])</f>
        <v>0</v>
      </c>
      <c r="S1764" s="102">
        <f>SUM(Table2[[#This Row],[M3B]],Table2[[#This Row],[M3B_h]])</f>
        <v>0</v>
      </c>
      <c r="T1764" s="102">
        <f>SUM(Table2[[#This Row],[M4B]],Table2[[#This Row],[M4B_h]])</f>
        <v>15</v>
      </c>
    </row>
    <row r="1765" spans="1:20">
      <c r="A1765" s="12">
        <f>IF(Table2[[#This Row],[TT]]&lt;1,"",COUNT($A$2:$A1764)+1)</f>
        <v>1423</v>
      </c>
      <c r="B1765" s="12" t="str">
        <f>LOWER(SUBSTITUTE(SUBSTITUTE(SUBSTITUTE(SUBSTITUTE(SUBSTITUTE(SUBSTITUTE(SUBSTITUTE(SUBSTITUTE(Table2[[#This Row],[NAMA BARANG]]," ",""),"""",""),"-",""),"/",""),"(",""),")",""),"&amp;",""),",",""))</f>
        <v>nbspirala6801</v>
      </c>
      <c r="C1765" s="18" t="s">
        <v>1565</v>
      </c>
      <c r="D1765" s="19">
        <v>19</v>
      </c>
      <c r="E1765" s="19" t="s">
        <v>149</v>
      </c>
      <c r="F1765" s="80">
        <f>IF(Table2[[#This Row],[M5B]]="",Table2[[#This Row],[M5B_h]],SUM(Table2[[#This Row],[M5B_h]],Table2[[#This Row],[M5B]]))</f>
        <v>19</v>
      </c>
      <c r="H1765" s="13" t="str">
        <f>IF(Table2[[#This Row],[M1A]]="","",Table2[[#This Row],[M1A]]-Table2[[#This Row],[AWAL]])</f>
        <v/>
      </c>
      <c r="J1765" s="13" t="str">
        <f>IF(Table2[[#This Row],[M2A]]="","",SUM(Table2[[#This Row],[M2A]]-Table2[[#This Row],[M2B_h]]))</f>
        <v/>
      </c>
      <c r="L1765" s="13" t="str">
        <f>IF(Table2[[#This Row],[M3A]]="","",SUM(Table2[[#This Row],[M3A]]-Table2[[#This Row],[M3B_h]]))</f>
        <v/>
      </c>
      <c r="N1765" s="13" t="str">
        <f>IF(Table2[[#This Row],[M4A]]="","",SUM(Table2[[#This Row],[M4A]]-Table2[[#This Row],[M4B_h]]))</f>
        <v/>
      </c>
      <c r="O1765" s="15"/>
      <c r="P1765" s="15" t="str">
        <f>IF(Table2[[#This Row],[M5A]]="","",SUM(Table2[[#This Row],[M5A]]-Table2[[#This Row],[M5B_h]]))</f>
        <v/>
      </c>
      <c r="Q1765" s="15">
        <f>SUM(Table2[[#This Row],[AWAL]],Table2[[#This Row],[M1B]])</f>
        <v>19</v>
      </c>
      <c r="R1765" s="15">
        <f>SUM(Table2[[#This Row],[M2B]],Table2[[#This Row],[M2B_h]])</f>
        <v>19</v>
      </c>
      <c r="S1765" s="15">
        <f>SUM(Table2[[#This Row],[M3B]],Table2[[#This Row],[M3B_h]])</f>
        <v>19</v>
      </c>
      <c r="T1765" s="15">
        <f>SUM(Table2[[#This Row],[M4B]],Table2[[#This Row],[M4B_h]])</f>
        <v>19</v>
      </c>
    </row>
    <row r="1766" spans="1:20">
      <c r="A1766" s="12" t="str">
        <f>IF(Table2[[#This Row],[TT]]&lt;1,"",COUNT($A$2:$A1765)+1)</f>
        <v/>
      </c>
      <c r="B1766" s="12" t="str">
        <f>LOWER(SUBSTITUTE(SUBSTITUTE(SUBSTITUTE(SUBSTITUTE(SUBSTITUTE(SUBSTITUTE(SUBSTITUTE(SUBSTITUTE(Table2[[#This Row],[NAMA BARANG]]," ",""),"""",""),"-",""),"/",""),"(",""),")",""),"&amp;",""),",",""))</f>
        <v>nbspiralpvca580</v>
      </c>
      <c r="C1766" s="18" t="s">
        <v>1566</v>
      </c>
      <c r="D1766" s="19">
        <v>2</v>
      </c>
      <c r="E1766" s="19" t="s">
        <v>34</v>
      </c>
      <c r="F1766" s="80">
        <f>IF(Table2[[#This Row],[M5B]]="",Table2[[#This Row],[M5B_h]],SUM(Table2[[#This Row],[M5B_h]],Table2[[#This Row],[M5B]]))</f>
        <v>0</v>
      </c>
      <c r="H1766" s="13" t="str">
        <f>IF(Table2[[#This Row],[M1A]]="","",Table2[[#This Row],[M1A]]-Table2[[#This Row],[AWAL]])</f>
        <v/>
      </c>
      <c r="I1766" s="13">
        <v>0</v>
      </c>
      <c r="J1766" s="13">
        <f>IF(Table2[[#This Row],[M2A]]="","",SUM(Table2[[#This Row],[M2A]]-Table2[[#This Row],[M2B_h]]))</f>
        <v>-2</v>
      </c>
      <c r="L1766" s="13" t="str">
        <f>IF(Table2[[#This Row],[M3A]]="","",SUM(Table2[[#This Row],[M3A]]-Table2[[#This Row],[M3B_h]]))</f>
        <v/>
      </c>
      <c r="N1766" s="13" t="str">
        <f>IF(Table2[[#This Row],[M4A]]="","",SUM(Table2[[#This Row],[M4A]]-Table2[[#This Row],[M4B_h]]))</f>
        <v/>
      </c>
      <c r="O1766" s="15"/>
      <c r="P1766" s="15" t="str">
        <f>IF(Table2[[#This Row],[M5A]]="","",SUM(Table2[[#This Row],[M5A]]-Table2[[#This Row],[M5B_h]]))</f>
        <v/>
      </c>
      <c r="Q1766" s="15">
        <f>SUM(Table2[[#This Row],[AWAL]],Table2[[#This Row],[M1B]])</f>
        <v>2</v>
      </c>
      <c r="R1766" s="15">
        <f>SUM(Table2[[#This Row],[M2B]],Table2[[#This Row],[M2B_h]])</f>
        <v>0</v>
      </c>
      <c r="S1766" s="15">
        <f>SUM(Table2[[#This Row],[M3B]],Table2[[#This Row],[M3B_h]])</f>
        <v>0</v>
      </c>
      <c r="T1766" s="15">
        <f>SUM(Table2[[#This Row],[M4B]],Table2[[#This Row],[M4B_h]])</f>
        <v>0</v>
      </c>
    </row>
    <row r="1767" spans="1:20">
      <c r="A1767" s="103">
        <f>IF(Table2[[#This Row],[TT]]&lt;1,"",COUNT($A$2:$A1766)+1)</f>
        <v>1424</v>
      </c>
      <c r="B1767" s="96" t="str">
        <f>LOWER(SUBSTITUTE(SUBSTITUTE(SUBSTITUTE(SUBSTITUTE(SUBSTITUTE(SUBSTITUTE(SUBSTITUTE(SUBSTITUTE(Table2[[#This Row],[NAMA BARANG]]," ",""),"""",""),"-",""),"/",""),"(",""),")",""),"&amp;",""),",",""))</f>
        <v>nbspiralxq80k851a6</v>
      </c>
      <c r="C1767" s="97" t="s">
        <v>4323</v>
      </c>
      <c r="D1767" s="98"/>
      <c r="E1767" s="99" t="s">
        <v>2692</v>
      </c>
      <c r="F1767" s="100">
        <f>IF(Table2[[#This Row],[M5B]]="",Table2[[#This Row],[M5B_h]],SUM(Table2[[#This Row],[M5B_h]],Table2[[#This Row],[M5B]]))</f>
        <v>2</v>
      </c>
      <c r="G1767" s="101"/>
      <c r="H1767" s="102" t="str">
        <f>IF(Table2[[#This Row],[M1A]]="","",Table2[[#This Row],[M1A]]-Table2[[#This Row],[AWAL]])</f>
        <v/>
      </c>
      <c r="I1767" s="101"/>
      <c r="J1767" s="102" t="str">
        <f>IF(Table2[[#This Row],[M2A]]="","",SUM(Table2[[#This Row],[M2A]]-Table2[[#This Row],[M2B_h]]))</f>
        <v/>
      </c>
      <c r="K1767" s="101"/>
      <c r="L1767" s="102" t="str">
        <f>IF(Table2[[#This Row],[M3A]]="","",SUM(Table2[[#This Row],[M3A]]-Table2[[#This Row],[M3B_h]]))</f>
        <v/>
      </c>
      <c r="M1767" s="101">
        <v>2</v>
      </c>
      <c r="N1767" s="102">
        <f>IF(Table2[[#This Row],[M4A]]="","",SUM(Table2[[#This Row],[M4A]]-Table2[[#This Row],[M4B_h]]))</f>
        <v>2</v>
      </c>
      <c r="O1767" s="102"/>
      <c r="P1767" s="102" t="str">
        <f>IF(Table2[[#This Row],[M5A]]="","",SUM(Table2[[#This Row],[M5A]]-Table2[[#This Row],[M5B_h]]))</f>
        <v/>
      </c>
      <c r="Q1767" s="102">
        <f>SUM(Table2[[#This Row],[AWAL]],Table2[[#This Row],[M1B]])</f>
        <v>0</v>
      </c>
      <c r="R1767" s="102">
        <f>SUM(Table2[[#This Row],[M2B]],Table2[[#This Row],[M2B_h]])</f>
        <v>0</v>
      </c>
      <c r="S1767" s="102">
        <f>SUM(Table2[[#This Row],[M3B]],Table2[[#This Row],[M3B_h]])</f>
        <v>0</v>
      </c>
      <c r="T1767" s="102">
        <f>SUM(Table2[[#This Row],[M4B]],Table2[[#This Row],[M4B_h]])</f>
        <v>2</v>
      </c>
    </row>
    <row r="1768" spans="1:20">
      <c r="A1768" s="88">
        <f>IF(Table2[[#This Row],[TT]]&lt;1,"",COUNT($A$2:$A1767)+1)</f>
        <v>1425</v>
      </c>
      <c r="B1768" s="88" t="str">
        <f>LOWER(SUBSTITUTE(SUBSTITUTE(SUBSTITUTE(SUBSTITUTE(SUBSTITUTE(SUBSTITUTE(SUBSTITUTE(SUBSTITUTE(Table2[[#This Row],[NAMA BARANG]]," ",""),"""",""),"-",""),"/",""),"(",""),")",""),"&amp;",""),",",""))</f>
        <v>notes15680</v>
      </c>
      <c r="C1768" s="89" t="s">
        <v>4096</v>
      </c>
      <c r="D1768" s="90">
        <v>9</v>
      </c>
      <c r="E1768" s="91" t="s">
        <v>2484</v>
      </c>
      <c r="F1768" s="92">
        <f>IF(Table2[[#This Row],[M5B]]="",Table2[[#This Row],[M5B_h]],SUM(Table2[[#This Row],[M5B_h]],Table2[[#This Row],[M5B]]))</f>
        <v>13</v>
      </c>
      <c r="G1768" s="93"/>
      <c r="H1768" s="94" t="str">
        <f>IF(Table2[[#This Row],[M1A]]="","",Table2[[#This Row],[M1A]]-Table2[[#This Row],[AWAL]])</f>
        <v/>
      </c>
      <c r="I1768" s="93"/>
      <c r="J1768" s="94" t="str">
        <f>IF(Table2[[#This Row],[M2A]]="","",SUM(Table2[[#This Row],[M2A]]-Table2[[#This Row],[M2B_h]]))</f>
        <v/>
      </c>
      <c r="K1768" s="93">
        <v>13</v>
      </c>
      <c r="L1768" s="94">
        <f>IF(Table2[[#This Row],[M3A]]="","",SUM(Table2[[#This Row],[M3A]]-Table2[[#This Row],[M3B_h]]))</f>
        <v>4</v>
      </c>
      <c r="M1768" s="93"/>
      <c r="N1768" s="94" t="str">
        <f>IF(Table2[[#This Row],[M4A]]="","",SUM(Table2[[#This Row],[M4A]]-Table2[[#This Row],[M4B_h]]))</f>
        <v/>
      </c>
      <c r="O1768" s="15"/>
      <c r="P1768" s="15" t="str">
        <f>IF(Table2[[#This Row],[M5A]]="","",SUM(Table2[[#This Row],[M5A]]-Table2[[#This Row],[M5B_h]]))</f>
        <v/>
      </c>
      <c r="Q1768" s="15">
        <f>SUM(Table2[[#This Row],[AWAL]],Table2[[#This Row],[M1B]])</f>
        <v>9</v>
      </c>
      <c r="R1768" s="15">
        <f>SUM(Table2[[#This Row],[M2B]],Table2[[#This Row],[M2B_h]])</f>
        <v>9</v>
      </c>
      <c r="S1768" s="15">
        <f>SUM(Table2[[#This Row],[M3B]],Table2[[#This Row],[M3B_h]])</f>
        <v>13</v>
      </c>
      <c r="T1768" s="15">
        <f>SUM(Table2[[#This Row],[M4B]],Table2[[#This Row],[M4B_h]])</f>
        <v>13</v>
      </c>
    </row>
    <row r="1769" spans="1:20">
      <c r="A1769" s="12">
        <f>IF(Table2[[#This Row],[TT]]&lt;1,"",COUNT($A$2:$A1768)+1)</f>
        <v>1426</v>
      </c>
      <c r="B1769" s="12" t="str">
        <f>LOWER(SUBSTITUTE(SUBSTITUTE(SUBSTITUTE(SUBSTITUTE(SUBSTITUTE(SUBSTITUTE(SUBSTITUTE(SUBSTITUTE(Table2[[#This Row],[NAMA BARANG]]," ",""),"""",""),"-",""),"/",""),"(",""),")",""),"&amp;",""),",",""))</f>
        <v>notesbuahspiralbhlc421worry</v>
      </c>
      <c r="C1769" s="18" t="s">
        <v>1567</v>
      </c>
      <c r="D1769" s="19">
        <v>1</v>
      </c>
      <c r="E1769" s="19" t="s">
        <v>58</v>
      </c>
      <c r="F1769" s="80">
        <f>IF(Table2[[#This Row],[M5B]]="",Table2[[#This Row],[M5B_h]],SUM(Table2[[#This Row],[M5B_h]],Table2[[#This Row],[M5B]]))</f>
        <v>1</v>
      </c>
      <c r="H1769" s="13" t="str">
        <f>IF(Table2[[#This Row],[M1A]]="","",Table2[[#This Row],[M1A]]-Table2[[#This Row],[AWAL]])</f>
        <v/>
      </c>
      <c r="J1769" s="13" t="str">
        <f>IF(Table2[[#This Row],[M2A]]="","",SUM(Table2[[#This Row],[M2A]]-Table2[[#This Row],[M2B_h]]))</f>
        <v/>
      </c>
      <c r="L1769" s="13" t="str">
        <f>IF(Table2[[#This Row],[M3A]]="","",SUM(Table2[[#This Row],[M3A]]-Table2[[#This Row],[M3B_h]]))</f>
        <v/>
      </c>
      <c r="N1769" s="13" t="str">
        <f>IF(Table2[[#This Row],[M4A]]="","",SUM(Table2[[#This Row],[M4A]]-Table2[[#This Row],[M4B_h]]))</f>
        <v/>
      </c>
      <c r="O1769" s="15"/>
      <c r="P1769" s="15" t="str">
        <f>IF(Table2[[#This Row],[M5A]]="","",SUM(Table2[[#This Row],[M5A]]-Table2[[#This Row],[M5B_h]]))</f>
        <v/>
      </c>
      <c r="Q1769" s="15">
        <f>SUM(Table2[[#This Row],[AWAL]],Table2[[#This Row],[M1B]])</f>
        <v>1</v>
      </c>
      <c r="R1769" s="15">
        <f>SUM(Table2[[#This Row],[M2B]],Table2[[#This Row],[M2B_h]])</f>
        <v>1</v>
      </c>
      <c r="S1769" s="15">
        <f>SUM(Table2[[#This Row],[M3B]],Table2[[#This Row],[M3B_h]])</f>
        <v>1</v>
      </c>
      <c r="T1769" s="15">
        <f>SUM(Table2[[#This Row],[M4B]],Table2[[#This Row],[M4B_h]])</f>
        <v>1</v>
      </c>
    </row>
    <row r="1770" spans="1:20">
      <c r="A1770" s="12">
        <f>IF(Table2[[#This Row],[TT]]&lt;1,"",COUNT($A$2:$A1769)+1)</f>
        <v>1427</v>
      </c>
      <c r="B1770" s="12" t="str">
        <f>LOWER(SUBSTITUTE(SUBSTITUTE(SUBSTITUTE(SUBSTITUTE(SUBSTITUTE(SUBSTITUTE(SUBSTITUTE(SUBSTITUTE(Table2[[#This Row],[NAMA BARANG]]," ",""),"""",""),"-",""),"/",""),"(",""),")",""),"&amp;",""),",",""))</f>
        <v>notesfancy7091sunlight</v>
      </c>
      <c r="C1770" s="18" t="s">
        <v>1568</v>
      </c>
      <c r="D1770" s="19">
        <v>2</v>
      </c>
      <c r="E1770" s="19" t="s">
        <v>325</v>
      </c>
      <c r="F1770" s="80">
        <f>IF(Table2[[#This Row],[M5B]]="",Table2[[#This Row],[M5B_h]],SUM(Table2[[#This Row],[M5B_h]],Table2[[#This Row],[M5B]]))</f>
        <v>2</v>
      </c>
      <c r="H1770" s="13" t="str">
        <f>IF(Table2[[#This Row],[M1A]]="","",Table2[[#This Row],[M1A]]-Table2[[#This Row],[AWAL]])</f>
        <v/>
      </c>
      <c r="J1770" s="13" t="str">
        <f>IF(Table2[[#This Row],[M2A]]="","",SUM(Table2[[#This Row],[M2A]]-Table2[[#This Row],[M2B_h]]))</f>
        <v/>
      </c>
      <c r="L1770" s="13" t="str">
        <f>IF(Table2[[#This Row],[M3A]]="","",SUM(Table2[[#This Row],[M3A]]-Table2[[#This Row],[M3B_h]]))</f>
        <v/>
      </c>
      <c r="N1770" s="13" t="str">
        <f>IF(Table2[[#This Row],[M4A]]="","",SUM(Table2[[#This Row],[M4A]]-Table2[[#This Row],[M4B_h]]))</f>
        <v/>
      </c>
      <c r="O1770" s="15"/>
      <c r="P1770" s="15" t="str">
        <f>IF(Table2[[#This Row],[M5A]]="","",SUM(Table2[[#This Row],[M5A]]-Table2[[#This Row],[M5B_h]]))</f>
        <v/>
      </c>
      <c r="Q1770" s="15">
        <f>SUM(Table2[[#This Row],[AWAL]],Table2[[#This Row],[M1B]])</f>
        <v>2</v>
      </c>
      <c r="R1770" s="15">
        <f>SUM(Table2[[#This Row],[M2B]],Table2[[#This Row],[M2B_h]])</f>
        <v>2</v>
      </c>
      <c r="S1770" s="15">
        <f>SUM(Table2[[#This Row],[M3B]],Table2[[#This Row],[M3B_h]])</f>
        <v>2</v>
      </c>
      <c r="T1770" s="15">
        <f>SUM(Table2[[#This Row],[M4B]],Table2[[#This Row],[M4B_h]])</f>
        <v>2</v>
      </c>
    </row>
    <row r="1771" spans="1:20">
      <c r="A1771" s="12">
        <f>IF(Table2[[#This Row],[TT]]&lt;1,"",COUNT($A$2:$A1770)+1)</f>
        <v>1428</v>
      </c>
      <c r="B1771" s="12" t="str">
        <f>LOWER(SUBSTITUTE(SUBSTITUTE(SUBSTITUTE(SUBSTITUTE(SUBSTITUTE(SUBSTITUTE(SUBSTITUTE(SUBSTITUTE(Table2[[#This Row],[NAMA BARANG]]," ",""),"""",""),"-",""),"/",""),"(",""),")",""),"&amp;",""),",",""))</f>
        <v>notesspiral06220611</v>
      </c>
      <c r="C1771" s="18" t="s">
        <v>1569</v>
      </c>
      <c r="D1771" s="19">
        <v>4</v>
      </c>
      <c r="E1771" s="19" t="s">
        <v>1570</v>
      </c>
      <c r="F1771" s="80">
        <f>IF(Table2[[#This Row],[M5B]]="",Table2[[#This Row],[M5B_h]],SUM(Table2[[#This Row],[M5B_h]],Table2[[#This Row],[M5B]]))</f>
        <v>4</v>
      </c>
      <c r="H1771" s="13" t="str">
        <f>IF(Table2[[#This Row],[M1A]]="","",Table2[[#This Row],[M1A]]-Table2[[#This Row],[AWAL]])</f>
        <v/>
      </c>
      <c r="J1771" s="13" t="str">
        <f>IF(Table2[[#This Row],[M2A]]="","",SUM(Table2[[#This Row],[M2A]]-Table2[[#This Row],[M2B_h]]))</f>
        <v/>
      </c>
      <c r="L1771" s="13" t="str">
        <f>IF(Table2[[#This Row],[M3A]]="","",SUM(Table2[[#This Row],[M3A]]-Table2[[#This Row],[M3B_h]]))</f>
        <v/>
      </c>
      <c r="N1771" s="13" t="str">
        <f>IF(Table2[[#This Row],[M4A]]="","",SUM(Table2[[#This Row],[M4A]]-Table2[[#This Row],[M4B_h]]))</f>
        <v/>
      </c>
      <c r="O1771" s="15"/>
      <c r="P1771" s="15" t="str">
        <f>IF(Table2[[#This Row],[M5A]]="","",SUM(Table2[[#This Row],[M5A]]-Table2[[#This Row],[M5B_h]]))</f>
        <v/>
      </c>
      <c r="Q1771" s="15">
        <f>SUM(Table2[[#This Row],[AWAL]],Table2[[#This Row],[M1B]])</f>
        <v>4</v>
      </c>
      <c r="R1771" s="15">
        <f>SUM(Table2[[#This Row],[M2B]],Table2[[#This Row],[M2B_h]])</f>
        <v>4</v>
      </c>
      <c r="S1771" s="15">
        <f>SUM(Table2[[#This Row],[M3B]],Table2[[#This Row],[M3B_h]])</f>
        <v>4</v>
      </c>
      <c r="T1771" s="15">
        <f>SUM(Table2[[#This Row],[M4B]],Table2[[#This Row],[M4B_h]])</f>
        <v>4</v>
      </c>
    </row>
    <row r="1772" spans="1:20">
      <c r="A1772" s="12">
        <f>IF(Table2[[#This Row],[TT]]&lt;1,"",COUNT($A$2:$A1771)+1)</f>
        <v>1429</v>
      </c>
      <c r="B1772" s="12" t="str">
        <f>LOWER(SUBSTITUTE(SUBSTITUTE(SUBSTITUTE(SUBSTITUTE(SUBSTITUTE(SUBSTITUTE(SUBSTITUTE(SUBSTITUTE(Table2[[#This Row],[NAMA BARANG]]," ",""),"""",""),"-",""),"/",""),"(",""),")",""),"&amp;",""),",",""))</f>
        <v>notesspiral505kcg+bp</v>
      </c>
      <c r="C1772" s="18" t="s">
        <v>1571</v>
      </c>
      <c r="D1772" s="19">
        <v>5</v>
      </c>
      <c r="E1772" s="19" t="s">
        <v>182</v>
      </c>
      <c r="F1772" s="80">
        <f>IF(Table2[[#This Row],[M5B]]="",Table2[[#This Row],[M5B_h]],SUM(Table2[[#This Row],[M5B_h]],Table2[[#This Row],[M5B]]))</f>
        <v>5</v>
      </c>
      <c r="H1772" s="13" t="str">
        <f>IF(Table2[[#This Row],[M1A]]="","",Table2[[#This Row],[M1A]]-Table2[[#This Row],[AWAL]])</f>
        <v/>
      </c>
      <c r="J1772" s="13" t="str">
        <f>IF(Table2[[#This Row],[M2A]]="","",SUM(Table2[[#This Row],[M2A]]-Table2[[#This Row],[M2B_h]]))</f>
        <v/>
      </c>
      <c r="L1772" s="13" t="str">
        <f>IF(Table2[[#This Row],[M3A]]="","",SUM(Table2[[#This Row],[M3A]]-Table2[[#This Row],[M3B_h]]))</f>
        <v/>
      </c>
      <c r="N1772" s="13" t="str">
        <f>IF(Table2[[#This Row],[M4A]]="","",SUM(Table2[[#This Row],[M4A]]-Table2[[#This Row],[M4B_h]]))</f>
        <v/>
      </c>
      <c r="O1772" s="15"/>
      <c r="P1772" s="15" t="str">
        <f>IF(Table2[[#This Row],[M5A]]="","",SUM(Table2[[#This Row],[M5A]]-Table2[[#This Row],[M5B_h]]))</f>
        <v/>
      </c>
      <c r="Q1772" s="15">
        <f>SUM(Table2[[#This Row],[AWAL]],Table2[[#This Row],[M1B]])</f>
        <v>5</v>
      </c>
      <c r="R1772" s="15">
        <f>SUM(Table2[[#This Row],[M2B]],Table2[[#This Row],[M2B_h]])</f>
        <v>5</v>
      </c>
      <c r="S1772" s="15">
        <f>SUM(Table2[[#This Row],[M3B]],Table2[[#This Row],[M3B_h]])</f>
        <v>5</v>
      </c>
      <c r="T1772" s="15">
        <f>SUM(Table2[[#This Row],[M4B]],Table2[[#This Row],[M4B_h]])</f>
        <v>5</v>
      </c>
    </row>
    <row r="1773" spans="1:20">
      <c r="A1773" s="12">
        <f>IF(Table2[[#This Row],[TT]]&lt;1,"",COUNT($A$2:$A1772)+1)</f>
        <v>1430</v>
      </c>
      <c r="B1773" s="12" t="str">
        <f>LOWER(SUBSTITUTE(SUBSTITUTE(SUBSTITUTE(SUBSTITUTE(SUBSTITUTE(SUBSTITUTE(SUBSTITUTE(SUBSTITUTE(Table2[[#This Row],[NAMA BARANG]]," ",""),"""",""),"-",""),"/",""),"(",""),")",""),"&amp;",""),",",""))</f>
        <v>notesspiralprincess708tenagabaru</v>
      </c>
      <c r="C1773" s="18" t="s">
        <v>1572</v>
      </c>
      <c r="D1773" s="19">
        <v>4</v>
      </c>
      <c r="E1773" s="19" t="s">
        <v>198</v>
      </c>
      <c r="F1773" s="80">
        <f>IF(Table2[[#This Row],[M5B]]="",Table2[[#This Row],[M5B_h]],SUM(Table2[[#This Row],[M5B_h]],Table2[[#This Row],[M5B]]))</f>
        <v>4</v>
      </c>
      <c r="H1773" s="13" t="str">
        <f>IF(Table2[[#This Row],[M1A]]="","",Table2[[#This Row],[M1A]]-Table2[[#This Row],[AWAL]])</f>
        <v/>
      </c>
      <c r="J1773" s="13" t="str">
        <f>IF(Table2[[#This Row],[M2A]]="","",SUM(Table2[[#This Row],[M2A]]-Table2[[#This Row],[M2B_h]]))</f>
        <v/>
      </c>
      <c r="L1773" s="13" t="str">
        <f>IF(Table2[[#This Row],[M3A]]="","",SUM(Table2[[#This Row],[M3A]]-Table2[[#This Row],[M3B_h]]))</f>
        <v/>
      </c>
      <c r="N1773" s="13" t="str">
        <f>IF(Table2[[#This Row],[M4A]]="","",SUM(Table2[[#This Row],[M4A]]-Table2[[#This Row],[M4B_h]]))</f>
        <v/>
      </c>
      <c r="O1773" s="15"/>
      <c r="P1773" s="15" t="str">
        <f>IF(Table2[[#This Row],[M5A]]="","",SUM(Table2[[#This Row],[M5A]]-Table2[[#This Row],[M5B_h]]))</f>
        <v/>
      </c>
      <c r="Q1773" s="15">
        <f>SUM(Table2[[#This Row],[AWAL]],Table2[[#This Row],[M1B]])</f>
        <v>4</v>
      </c>
      <c r="R1773" s="15">
        <f>SUM(Table2[[#This Row],[M2B]],Table2[[#This Row],[M2B_h]])</f>
        <v>4</v>
      </c>
      <c r="S1773" s="15">
        <f>SUM(Table2[[#This Row],[M3B]],Table2[[#This Row],[M3B_h]])</f>
        <v>4</v>
      </c>
      <c r="T1773" s="15">
        <f>SUM(Table2[[#This Row],[M4B]],Table2[[#This Row],[M4B_h]])</f>
        <v>4</v>
      </c>
    </row>
    <row r="1774" spans="1:20">
      <c r="A1774" s="12">
        <f>IF(Table2[[#This Row],[TT]]&lt;1,"",COUNT($A$2:$A1773)+1)</f>
        <v>1431</v>
      </c>
      <c r="B1774" s="12" t="str">
        <f>LOWER(SUBSTITUTE(SUBSTITUTE(SUBSTITUTE(SUBSTITUTE(SUBSTITUTE(SUBSTITUTE(SUBSTITUTE(SUBSTITUTE(Table2[[#This Row],[NAMA BARANG]]," ",""),"""",""),"-",""),"/",""),"(",""),")",""),"&amp;",""),",",""))</f>
        <v>notesspiralprincessberdirimitra</v>
      </c>
      <c r="C1774" s="18" t="s">
        <v>1573</v>
      </c>
      <c r="D1774" s="19">
        <v>5</v>
      </c>
      <c r="E1774" s="19" t="s">
        <v>1574</v>
      </c>
      <c r="F1774" s="80">
        <f>IF(Table2[[#This Row],[M5B]]="",Table2[[#This Row],[M5B_h]],SUM(Table2[[#This Row],[M5B_h]],Table2[[#This Row],[M5B]]))</f>
        <v>5</v>
      </c>
      <c r="H1774" s="13" t="str">
        <f>IF(Table2[[#This Row],[M1A]]="","",Table2[[#This Row],[M1A]]-Table2[[#This Row],[AWAL]])</f>
        <v/>
      </c>
      <c r="J1774" s="13" t="str">
        <f>IF(Table2[[#This Row],[M2A]]="","",SUM(Table2[[#This Row],[M2A]]-Table2[[#This Row],[M2B_h]]))</f>
        <v/>
      </c>
      <c r="L1774" s="13" t="str">
        <f>IF(Table2[[#This Row],[M3A]]="","",SUM(Table2[[#This Row],[M3A]]-Table2[[#This Row],[M3B_h]]))</f>
        <v/>
      </c>
      <c r="N1774" s="13" t="str">
        <f>IF(Table2[[#This Row],[M4A]]="","",SUM(Table2[[#This Row],[M4A]]-Table2[[#This Row],[M4B_h]]))</f>
        <v/>
      </c>
      <c r="O1774" s="15"/>
      <c r="P1774" s="15" t="str">
        <f>IF(Table2[[#This Row],[M5A]]="","",SUM(Table2[[#This Row],[M5A]]-Table2[[#This Row],[M5B_h]]))</f>
        <v/>
      </c>
      <c r="Q1774" s="15">
        <f>SUM(Table2[[#This Row],[AWAL]],Table2[[#This Row],[M1B]])</f>
        <v>5</v>
      </c>
      <c r="R1774" s="15">
        <f>SUM(Table2[[#This Row],[M2B]],Table2[[#This Row],[M2B_h]])</f>
        <v>5</v>
      </c>
      <c r="S1774" s="15">
        <f>SUM(Table2[[#This Row],[M3B]],Table2[[#This Row],[M3B_h]])</f>
        <v>5</v>
      </c>
      <c r="T1774" s="15">
        <f>SUM(Table2[[#This Row],[M4B]],Table2[[#This Row],[M4B_h]])</f>
        <v>5</v>
      </c>
    </row>
    <row r="1775" spans="1:20">
      <c r="A1775" s="12">
        <f>IF(Table2[[#This Row],[TT]]&lt;1,"",COUNT($A$2:$A1774)+1)</f>
        <v>1432</v>
      </c>
      <c r="B1775" s="12" t="str">
        <f>LOWER(SUBSTITUTE(SUBSTITUTE(SUBSTITUTE(SUBSTITUTE(SUBSTITUTE(SUBSTITUTE(SUBSTITUTE(SUBSTITUTE(Table2[[#This Row],[NAMA BARANG]]," ",""),"""",""),"-",""),"/",""),"(",""),")",""),"&amp;",""),",",""))</f>
        <v>notesyoyo</v>
      </c>
      <c r="C1775" s="18" t="s">
        <v>1575</v>
      </c>
      <c r="D1775" s="19">
        <v>2</v>
      </c>
      <c r="E1775" s="19" t="s">
        <v>79</v>
      </c>
      <c r="F1775" s="80">
        <f>IF(Table2[[#This Row],[M5B]]="",Table2[[#This Row],[M5B_h]],SUM(Table2[[#This Row],[M5B_h]],Table2[[#This Row],[M5B]]))</f>
        <v>2</v>
      </c>
      <c r="H1775" s="13" t="str">
        <f>IF(Table2[[#This Row],[M1A]]="","",Table2[[#This Row],[M1A]]-Table2[[#This Row],[AWAL]])</f>
        <v/>
      </c>
      <c r="J1775" s="13" t="str">
        <f>IF(Table2[[#This Row],[M2A]]="","",SUM(Table2[[#This Row],[M2A]]-Table2[[#This Row],[M2B_h]]))</f>
        <v/>
      </c>
      <c r="L1775" s="13" t="str">
        <f>IF(Table2[[#This Row],[M3A]]="","",SUM(Table2[[#This Row],[M3A]]-Table2[[#This Row],[M3B_h]]))</f>
        <v/>
      </c>
      <c r="N1775" s="13" t="str">
        <f>IF(Table2[[#This Row],[M4A]]="","",SUM(Table2[[#This Row],[M4A]]-Table2[[#This Row],[M4B_h]]))</f>
        <v/>
      </c>
      <c r="O1775" s="15"/>
      <c r="P1775" s="15" t="str">
        <f>IF(Table2[[#This Row],[M5A]]="","",SUM(Table2[[#This Row],[M5A]]-Table2[[#This Row],[M5B_h]]))</f>
        <v/>
      </c>
      <c r="Q1775" s="15">
        <f>SUM(Table2[[#This Row],[AWAL]],Table2[[#This Row],[M1B]])</f>
        <v>2</v>
      </c>
      <c r="R1775" s="15">
        <f>SUM(Table2[[#This Row],[M2B]],Table2[[#This Row],[M2B_h]])</f>
        <v>2</v>
      </c>
      <c r="S1775" s="15">
        <f>SUM(Table2[[#This Row],[M3B]],Table2[[#This Row],[M3B_h]])</f>
        <v>2</v>
      </c>
      <c r="T1775" s="15">
        <f>SUM(Table2[[#This Row],[M4B]],Table2[[#This Row],[M4B_h]])</f>
        <v>2</v>
      </c>
    </row>
    <row r="1776" spans="1:20">
      <c r="A1776" s="12">
        <f>IF(Table2[[#This Row],[TT]]&lt;1,"",COUNT($A$2:$A1775)+1)</f>
        <v>1433</v>
      </c>
      <c r="B1776" s="12" t="str">
        <f>LOWER(SUBSTITUTE(SUBSTITUTE(SUBSTITUTE(SUBSTITUTE(SUBSTITUTE(SUBSTITUTE(SUBSTITUTE(SUBSTITUTE(Table2[[#This Row],[NAMA BARANG]]," ",""),"""",""),"-",""),"/",""),"(",""),")",""),"&amp;",""),",",""))</f>
        <v>oilcolourvancoca1409ml</v>
      </c>
      <c r="C1776" s="18" t="s">
        <v>1576</v>
      </c>
      <c r="D1776" s="19">
        <v>6</v>
      </c>
      <c r="E1776" s="19" t="s">
        <v>58</v>
      </c>
      <c r="F1776" s="80">
        <f>IF(Table2[[#This Row],[M5B]]="",Table2[[#This Row],[M5B_h]],SUM(Table2[[#This Row],[M5B_h]],Table2[[#This Row],[M5B]]))</f>
        <v>6</v>
      </c>
      <c r="H1776" s="13" t="str">
        <f>IF(Table2[[#This Row],[M1A]]="","",Table2[[#This Row],[M1A]]-Table2[[#This Row],[AWAL]])</f>
        <v/>
      </c>
      <c r="J1776" s="13" t="str">
        <f>IF(Table2[[#This Row],[M2A]]="","",SUM(Table2[[#This Row],[M2A]]-Table2[[#This Row],[M2B_h]]))</f>
        <v/>
      </c>
      <c r="L1776" s="13" t="str">
        <f>IF(Table2[[#This Row],[M3A]]="","",SUM(Table2[[#This Row],[M3A]]-Table2[[#This Row],[M3B_h]]))</f>
        <v/>
      </c>
      <c r="N1776" s="13" t="str">
        <f>IF(Table2[[#This Row],[M4A]]="","",SUM(Table2[[#This Row],[M4A]]-Table2[[#This Row],[M4B_h]]))</f>
        <v/>
      </c>
      <c r="O1776" s="15"/>
      <c r="P1776" s="15" t="str">
        <f>IF(Table2[[#This Row],[M5A]]="","",SUM(Table2[[#This Row],[M5A]]-Table2[[#This Row],[M5B_h]]))</f>
        <v/>
      </c>
      <c r="Q1776" s="15">
        <f>SUM(Table2[[#This Row],[AWAL]],Table2[[#This Row],[M1B]])</f>
        <v>6</v>
      </c>
      <c r="R1776" s="15">
        <f>SUM(Table2[[#This Row],[M2B]],Table2[[#This Row],[M2B_h]])</f>
        <v>6</v>
      </c>
      <c r="S1776" s="15">
        <f>SUM(Table2[[#This Row],[M3B]],Table2[[#This Row],[M3B_h]])</f>
        <v>6</v>
      </c>
      <c r="T1776" s="15">
        <f>SUM(Table2[[#This Row],[M4B]],Table2[[#This Row],[M4B_h]])</f>
        <v>6</v>
      </c>
    </row>
    <row r="1777" spans="1:20">
      <c r="A1777" s="12">
        <f>IF(Table2[[#This Row],[TT]]&lt;1,"",COUNT($A$2:$A1776)+1)</f>
        <v>1434</v>
      </c>
      <c r="B1777" s="12" t="str">
        <f>LOWER(SUBSTITUTE(SUBSTITUTE(SUBSTITUTE(SUBSTITUTE(SUBSTITUTE(SUBSTITUTE(SUBSTITUTE(SUBSTITUTE(Table2[[#This Row],[NAMA BARANG]]," ",""),"""",""),"-",""),"/",""),"(",""),")",""),"&amp;",""),",",""))</f>
        <v>oilmarries12w</v>
      </c>
      <c r="C1777" s="18" t="s">
        <v>1577</v>
      </c>
      <c r="D1777" s="19">
        <v>43</v>
      </c>
      <c r="E1777" s="19" t="s">
        <v>904</v>
      </c>
      <c r="F1777" s="80">
        <f>IF(Table2[[#This Row],[M5B]]="",Table2[[#This Row],[M5B_h]],SUM(Table2[[#This Row],[M5B_h]],Table2[[#This Row],[M5B]]))</f>
        <v>38</v>
      </c>
      <c r="G1777" s="13">
        <v>40</v>
      </c>
      <c r="H1777" s="13">
        <f>IF(Table2[[#This Row],[M1A]]="","",Table2[[#This Row],[M1A]]-Table2[[#This Row],[AWAL]])</f>
        <v>-3</v>
      </c>
      <c r="I1777" s="13">
        <v>39</v>
      </c>
      <c r="J1777" s="13">
        <f>IF(Table2[[#This Row],[M2A]]="","",SUM(Table2[[#This Row],[M2A]]-Table2[[#This Row],[M2B_h]]))</f>
        <v>-1</v>
      </c>
      <c r="K1777" s="13">
        <v>38</v>
      </c>
      <c r="L1777" s="13">
        <f>IF(Table2[[#This Row],[M3A]]="","",SUM(Table2[[#This Row],[M3A]]-Table2[[#This Row],[M3B_h]]))</f>
        <v>-1</v>
      </c>
      <c r="N1777" s="13" t="str">
        <f>IF(Table2[[#This Row],[M4A]]="","",SUM(Table2[[#This Row],[M4A]]-Table2[[#This Row],[M4B_h]]))</f>
        <v/>
      </c>
      <c r="O1777" s="15"/>
      <c r="P1777" s="15" t="str">
        <f>IF(Table2[[#This Row],[M5A]]="","",SUM(Table2[[#This Row],[M5A]]-Table2[[#This Row],[M5B_h]]))</f>
        <v/>
      </c>
      <c r="Q1777" s="15">
        <f>SUM(Table2[[#This Row],[AWAL]],Table2[[#This Row],[M1B]])</f>
        <v>40</v>
      </c>
      <c r="R1777" s="15">
        <f>SUM(Table2[[#This Row],[M2B]],Table2[[#This Row],[M2B_h]])</f>
        <v>39</v>
      </c>
      <c r="S1777" s="15">
        <f>SUM(Table2[[#This Row],[M3B]],Table2[[#This Row],[M3B_h]])</f>
        <v>38</v>
      </c>
      <c r="T1777" s="15">
        <f>SUM(Table2[[#This Row],[M4B]],Table2[[#This Row],[M4B_h]])</f>
        <v>38</v>
      </c>
    </row>
    <row r="1778" spans="1:20">
      <c r="A1778" s="12">
        <f>IF(Table2[[#This Row],[TT]]&lt;1,"",COUNT($A$2:$A1777)+1)</f>
        <v>1435</v>
      </c>
      <c r="B1778" s="12" t="str">
        <f>LOWER(SUBSTITUTE(SUBSTITUTE(SUBSTITUTE(SUBSTITUTE(SUBSTITUTE(SUBSTITUTE(SUBSTITUTE(SUBSTITUTE(Table2[[#This Row],[NAMA BARANG]]," ",""),"""",""),"-",""),"/",""),"(",""),")",""),"&amp;",""),",",""))</f>
        <v>oilmarriese1387b14w</v>
      </c>
      <c r="C1778" s="18" t="s">
        <v>1578</v>
      </c>
      <c r="D1778" s="19">
        <v>35</v>
      </c>
      <c r="E1778" s="19" t="s">
        <v>109</v>
      </c>
      <c r="F1778" s="80">
        <f>IF(Table2[[#This Row],[M5B]]="",Table2[[#This Row],[M5B_h]],SUM(Table2[[#This Row],[M5B_h]],Table2[[#This Row],[M5B]]))</f>
        <v>35</v>
      </c>
      <c r="H1778" s="13" t="str">
        <f>IF(Table2[[#This Row],[M1A]]="","",Table2[[#This Row],[M1A]]-Table2[[#This Row],[AWAL]])</f>
        <v/>
      </c>
      <c r="J1778" s="13" t="str">
        <f>IF(Table2[[#This Row],[M2A]]="","",SUM(Table2[[#This Row],[M2A]]-Table2[[#This Row],[M2B_h]]))</f>
        <v/>
      </c>
      <c r="L1778" s="13" t="str">
        <f>IF(Table2[[#This Row],[M3A]]="","",SUM(Table2[[#This Row],[M3A]]-Table2[[#This Row],[M3B_h]]))</f>
        <v/>
      </c>
      <c r="N1778" s="13" t="str">
        <f>IF(Table2[[#This Row],[M4A]]="","",SUM(Table2[[#This Row],[M4A]]-Table2[[#This Row],[M4B_h]]))</f>
        <v/>
      </c>
      <c r="O1778" s="15"/>
      <c r="P1778" s="15" t="str">
        <f>IF(Table2[[#This Row],[M5A]]="","",SUM(Table2[[#This Row],[M5A]]-Table2[[#This Row],[M5B_h]]))</f>
        <v/>
      </c>
      <c r="Q1778" s="15">
        <f>SUM(Table2[[#This Row],[AWAL]],Table2[[#This Row],[M1B]])</f>
        <v>35</v>
      </c>
      <c r="R1778" s="15">
        <f>SUM(Table2[[#This Row],[M2B]],Table2[[#This Row],[M2B_h]])</f>
        <v>35</v>
      </c>
      <c r="S1778" s="15">
        <f>SUM(Table2[[#This Row],[M3B]],Table2[[#This Row],[M3B_h]])</f>
        <v>35</v>
      </c>
      <c r="T1778" s="15">
        <f>SUM(Table2[[#This Row],[M4B]],Table2[[#This Row],[M4B_h]])</f>
        <v>35</v>
      </c>
    </row>
    <row r="1779" spans="1:20">
      <c r="A1779" s="12">
        <f>IF(Table2[[#This Row],[TT]]&lt;1,"",COUNT($A$2:$A1778)+1)</f>
        <v>1436</v>
      </c>
      <c r="B1779" s="12" t="str">
        <f>LOWER(SUBSTITUTE(SUBSTITUTE(SUBSTITUTE(SUBSTITUTE(SUBSTITUTE(SUBSTITUTE(SUBSTITUTE(SUBSTITUTE(Table2[[#This Row],[NAMA BARANG]]," ",""),"""",""),"-",""),"/",""),"(",""),")",""),"&amp;",""),",",""))</f>
        <v>oilmarriese1388b18w</v>
      </c>
      <c r="C1779" s="18" t="s">
        <v>1579</v>
      </c>
      <c r="D1779" s="19">
        <v>68</v>
      </c>
      <c r="E1779" s="19" t="s">
        <v>109</v>
      </c>
      <c r="F1779" s="80">
        <f>IF(Table2[[#This Row],[M5B]]="",Table2[[#This Row],[M5B_h]],SUM(Table2[[#This Row],[M5B_h]],Table2[[#This Row],[M5B]]))</f>
        <v>68</v>
      </c>
      <c r="H1779" s="13" t="str">
        <f>IF(Table2[[#This Row],[M1A]]="","",Table2[[#This Row],[M1A]]-Table2[[#This Row],[AWAL]])</f>
        <v/>
      </c>
      <c r="J1779" s="13" t="str">
        <f>IF(Table2[[#This Row],[M2A]]="","",SUM(Table2[[#This Row],[M2A]]-Table2[[#This Row],[M2B_h]]))</f>
        <v/>
      </c>
      <c r="L1779" s="13" t="str">
        <f>IF(Table2[[#This Row],[M3A]]="","",SUM(Table2[[#This Row],[M3A]]-Table2[[#This Row],[M3B_h]]))</f>
        <v/>
      </c>
      <c r="N1779" s="13" t="str">
        <f>IF(Table2[[#This Row],[M4A]]="","",SUM(Table2[[#This Row],[M4A]]-Table2[[#This Row],[M4B_h]]))</f>
        <v/>
      </c>
      <c r="O1779" s="15"/>
      <c r="P1779" s="15" t="str">
        <f>IF(Table2[[#This Row],[M5A]]="","",SUM(Table2[[#This Row],[M5A]]-Table2[[#This Row],[M5B_h]]))</f>
        <v/>
      </c>
      <c r="Q1779" s="15">
        <f>SUM(Table2[[#This Row],[AWAL]],Table2[[#This Row],[M1B]])</f>
        <v>68</v>
      </c>
      <c r="R1779" s="15">
        <f>SUM(Table2[[#This Row],[M2B]],Table2[[#This Row],[M2B_h]])</f>
        <v>68</v>
      </c>
      <c r="S1779" s="15">
        <f>SUM(Table2[[#This Row],[M3B]],Table2[[#This Row],[M3B_h]])</f>
        <v>68</v>
      </c>
      <c r="T1779" s="15">
        <f>SUM(Table2[[#This Row],[M4B]],Table2[[#This Row],[M4B_h]])</f>
        <v>68</v>
      </c>
    </row>
    <row r="1780" spans="1:20">
      <c r="A1780" s="12">
        <f>IF(Table2[[#This Row],[TT]]&lt;1,"",COUNT($A$2:$A1779)+1)</f>
        <v>1437</v>
      </c>
      <c r="B1780" s="12" t="str">
        <f>LOWER(SUBSTITUTE(SUBSTITUTE(SUBSTITUTE(SUBSTITUTE(SUBSTITUTE(SUBSTITUTE(SUBSTITUTE(SUBSTITUTE(Table2[[#This Row],[NAMA BARANG]]," ",""),"""",""),"-",""),"/",""),"(",""),")",""),"&amp;",""),",",""))</f>
        <v>oilpastel24wtbgdeboss67024</v>
      </c>
      <c r="C1780" s="18" t="s">
        <v>1580</v>
      </c>
      <c r="D1780" s="19">
        <v>30</v>
      </c>
      <c r="E1780" s="19">
        <v>72</v>
      </c>
      <c r="F1780" s="80">
        <f>IF(Table2[[#This Row],[M5B]]="",Table2[[#This Row],[M5B_h]],SUM(Table2[[#This Row],[M5B_h]],Table2[[#This Row],[M5B]]))</f>
        <v>30</v>
      </c>
      <c r="H1780" s="13" t="str">
        <f>IF(Table2[[#This Row],[M1A]]="","",Table2[[#This Row],[M1A]]-Table2[[#This Row],[AWAL]])</f>
        <v/>
      </c>
      <c r="J1780" s="13" t="str">
        <f>IF(Table2[[#This Row],[M2A]]="","",SUM(Table2[[#This Row],[M2A]]-Table2[[#This Row],[M2B_h]]))</f>
        <v/>
      </c>
      <c r="L1780" s="13" t="str">
        <f>IF(Table2[[#This Row],[M3A]]="","",SUM(Table2[[#This Row],[M3A]]-Table2[[#This Row],[M3B_h]]))</f>
        <v/>
      </c>
      <c r="N1780" s="13" t="str">
        <f>IF(Table2[[#This Row],[M4A]]="","",SUM(Table2[[#This Row],[M4A]]-Table2[[#This Row],[M4B_h]]))</f>
        <v/>
      </c>
      <c r="O1780" s="15"/>
      <c r="P1780" s="15" t="str">
        <f>IF(Table2[[#This Row],[M5A]]="","",SUM(Table2[[#This Row],[M5A]]-Table2[[#This Row],[M5B_h]]))</f>
        <v/>
      </c>
      <c r="Q1780" s="15">
        <f>SUM(Table2[[#This Row],[AWAL]],Table2[[#This Row],[M1B]])</f>
        <v>30</v>
      </c>
      <c r="R1780" s="15">
        <f>SUM(Table2[[#This Row],[M2B]],Table2[[#This Row],[M2B_h]])</f>
        <v>30</v>
      </c>
      <c r="S1780" s="15">
        <f>SUM(Table2[[#This Row],[M3B]],Table2[[#This Row],[M3B_h]])</f>
        <v>30</v>
      </c>
      <c r="T1780" s="15">
        <f>SUM(Table2[[#This Row],[M4B]],Table2[[#This Row],[M4B_h]])</f>
        <v>30</v>
      </c>
    </row>
    <row r="1781" spans="1:20">
      <c r="A1781" s="12">
        <f>IF(Table2[[#This Row],[TT]]&lt;1,"",COUNT($A$2:$A1780)+1)</f>
        <v>1438</v>
      </c>
      <c r="B1781" s="12" t="str">
        <f>LOWER(SUBSTITUTE(SUBSTITUTE(SUBSTITUTE(SUBSTITUTE(SUBSTITUTE(SUBSTITUTE(SUBSTITUTE(SUBSTITUTE(Table2[[#This Row],[NAMA BARANG]]," ",""),"""",""),"-",""),"/",""),"(",""),")",""),"&amp;",""),",",""))</f>
        <v>oilpastelartistgreeble12w</v>
      </c>
      <c r="C1781" s="18" t="s">
        <v>1581</v>
      </c>
      <c r="D1781" s="19">
        <v>1</v>
      </c>
      <c r="E1781" s="19" t="s">
        <v>39</v>
      </c>
      <c r="F1781" s="80">
        <f>IF(Table2[[#This Row],[M5B]]="",Table2[[#This Row],[M5B_h]],SUM(Table2[[#This Row],[M5B_h]],Table2[[#This Row],[M5B]]))</f>
        <v>1</v>
      </c>
      <c r="H1781" s="13" t="str">
        <f>IF(Table2[[#This Row],[M1A]]="","",Table2[[#This Row],[M1A]]-Table2[[#This Row],[AWAL]])</f>
        <v/>
      </c>
      <c r="J1781" s="13" t="str">
        <f>IF(Table2[[#This Row],[M2A]]="","",SUM(Table2[[#This Row],[M2A]]-Table2[[#This Row],[M2B_h]]))</f>
        <v/>
      </c>
      <c r="L1781" s="13" t="str">
        <f>IF(Table2[[#This Row],[M3A]]="","",SUM(Table2[[#This Row],[M3A]]-Table2[[#This Row],[M3B_h]]))</f>
        <v/>
      </c>
      <c r="N1781" s="13" t="str">
        <f>IF(Table2[[#This Row],[M4A]]="","",SUM(Table2[[#This Row],[M4A]]-Table2[[#This Row],[M4B_h]]))</f>
        <v/>
      </c>
      <c r="O1781" s="15"/>
      <c r="P1781" s="15" t="str">
        <f>IF(Table2[[#This Row],[M5A]]="","",SUM(Table2[[#This Row],[M5A]]-Table2[[#This Row],[M5B_h]]))</f>
        <v/>
      </c>
      <c r="Q1781" s="15">
        <f>SUM(Table2[[#This Row],[AWAL]],Table2[[#This Row],[M1B]])</f>
        <v>1</v>
      </c>
      <c r="R1781" s="15">
        <f>SUM(Table2[[#This Row],[M2B]],Table2[[#This Row],[M2B_h]])</f>
        <v>1</v>
      </c>
      <c r="S1781" s="15">
        <f>SUM(Table2[[#This Row],[M3B]],Table2[[#This Row],[M3B_h]])</f>
        <v>1</v>
      </c>
      <c r="T1781" s="15">
        <f>SUM(Table2[[#This Row],[M4B]],Table2[[#This Row],[M4B_h]])</f>
        <v>1</v>
      </c>
    </row>
    <row r="1782" spans="1:20">
      <c r="A1782" s="12">
        <f>IF(Table2[[#This Row],[TT]]&lt;1,"",COUNT($A$2:$A1781)+1)</f>
        <v>1439</v>
      </c>
      <c r="B1782" s="12" t="str">
        <f>LOWER(SUBSTITUTE(SUBSTITUTE(SUBSTITUTE(SUBSTITUTE(SUBSTITUTE(SUBSTITUTE(SUBSTITUTE(SUBSTITUTE(Table2[[#This Row],[NAMA BARANG]]," ",""),"""",""),"-",""),"/",""),"(",""),")",""),"&amp;",""),",",""))</f>
        <v>oilpastelchunghwa36w</v>
      </c>
      <c r="C1782" s="18" t="s">
        <v>1582</v>
      </c>
      <c r="D1782" s="19">
        <v>1</v>
      </c>
      <c r="E1782" s="19">
        <v>36</v>
      </c>
      <c r="F1782" s="80">
        <f>IF(Table2[[#This Row],[M5B]]="",Table2[[#This Row],[M5B_h]],SUM(Table2[[#This Row],[M5B_h]],Table2[[#This Row],[M5B]]))</f>
        <v>1</v>
      </c>
      <c r="H1782" s="13" t="str">
        <f>IF(Table2[[#This Row],[M1A]]="","",Table2[[#This Row],[M1A]]-Table2[[#This Row],[AWAL]])</f>
        <v/>
      </c>
      <c r="J1782" s="13" t="str">
        <f>IF(Table2[[#This Row],[M2A]]="","",SUM(Table2[[#This Row],[M2A]]-Table2[[#This Row],[M2B_h]]))</f>
        <v/>
      </c>
      <c r="L1782" s="13" t="str">
        <f>IF(Table2[[#This Row],[M3A]]="","",SUM(Table2[[#This Row],[M3A]]-Table2[[#This Row],[M3B_h]]))</f>
        <v/>
      </c>
      <c r="N1782" s="13" t="str">
        <f>IF(Table2[[#This Row],[M4A]]="","",SUM(Table2[[#This Row],[M4A]]-Table2[[#This Row],[M4B_h]]))</f>
        <v/>
      </c>
      <c r="O1782" s="15"/>
      <c r="P1782" s="15" t="str">
        <f>IF(Table2[[#This Row],[M5A]]="","",SUM(Table2[[#This Row],[M5A]]-Table2[[#This Row],[M5B_h]]))</f>
        <v/>
      </c>
      <c r="Q1782" s="15">
        <f>SUM(Table2[[#This Row],[AWAL]],Table2[[#This Row],[M1B]])</f>
        <v>1</v>
      </c>
      <c r="R1782" s="15">
        <f>SUM(Table2[[#This Row],[M2B]],Table2[[#This Row],[M2B_h]])</f>
        <v>1</v>
      </c>
      <c r="S1782" s="15">
        <f>SUM(Table2[[#This Row],[M3B]],Table2[[#This Row],[M3B_h]])</f>
        <v>1</v>
      </c>
      <c r="T1782" s="15">
        <f>SUM(Table2[[#This Row],[M4B]],Table2[[#This Row],[M4B_h]])</f>
        <v>1</v>
      </c>
    </row>
    <row r="1783" spans="1:20">
      <c r="A1783" s="12">
        <f>IF(Table2[[#This Row],[TT]]&lt;1,"",COUNT($A$2:$A1782)+1)</f>
        <v>1440</v>
      </c>
      <c r="B1783" s="12" t="str">
        <f>LOWER(SUBSTITUTE(SUBSTITUTE(SUBSTITUTE(SUBSTITUTE(SUBSTITUTE(SUBSTITUTE(SUBSTITUTE(SUBSTITUTE(Table2[[#This Row],[NAMA BARANG]]," ",""),"""",""),"-",""),"/",""),"(",""),")",""),"&amp;",""),",",""))</f>
        <v>oilpasteldadybearjx815612</v>
      </c>
      <c r="C1783" s="18" t="s">
        <v>1583</v>
      </c>
      <c r="D1783" s="19">
        <v>1</v>
      </c>
      <c r="E1783" s="19" t="s">
        <v>235</v>
      </c>
      <c r="F1783" s="80">
        <f>IF(Table2[[#This Row],[M5B]]="",Table2[[#This Row],[M5B_h]],SUM(Table2[[#This Row],[M5B_h]],Table2[[#This Row],[M5B]]))</f>
        <v>1</v>
      </c>
      <c r="H1783" s="13" t="str">
        <f>IF(Table2[[#This Row],[M1A]]="","",Table2[[#This Row],[M1A]]-Table2[[#This Row],[AWAL]])</f>
        <v/>
      </c>
      <c r="J1783" s="13" t="str">
        <f>IF(Table2[[#This Row],[M2A]]="","",SUM(Table2[[#This Row],[M2A]]-Table2[[#This Row],[M2B_h]]))</f>
        <v/>
      </c>
      <c r="L1783" s="13" t="str">
        <f>IF(Table2[[#This Row],[M3A]]="","",SUM(Table2[[#This Row],[M3A]]-Table2[[#This Row],[M3B_h]]))</f>
        <v/>
      </c>
      <c r="N1783" s="13" t="str">
        <f>IF(Table2[[#This Row],[M4A]]="","",SUM(Table2[[#This Row],[M4A]]-Table2[[#This Row],[M4B_h]]))</f>
        <v/>
      </c>
      <c r="O1783" s="15"/>
      <c r="P1783" s="15" t="str">
        <f>IF(Table2[[#This Row],[M5A]]="","",SUM(Table2[[#This Row],[M5A]]-Table2[[#This Row],[M5B_h]]))</f>
        <v/>
      </c>
      <c r="Q1783" s="15">
        <f>SUM(Table2[[#This Row],[AWAL]],Table2[[#This Row],[M1B]])</f>
        <v>1</v>
      </c>
      <c r="R1783" s="15">
        <f>SUM(Table2[[#This Row],[M2B]],Table2[[#This Row],[M2B_h]])</f>
        <v>1</v>
      </c>
      <c r="S1783" s="15">
        <f>SUM(Table2[[#This Row],[M3B]],Table2[[#This Row],[M3B_h]])</f>
        <v>1</v>
      </c>
      <c r="T1783" s="15">
        <f>SUM(Table2[[#This Row],[M4B]],Table2[[#This Row],[M4B_h]])</f>
        <v>1</v>
      </c>
    </row>
    <row r="1784" spans="1:20">
      <c r="A1784" s="12">
        <f>IF(Table2[[#This Row],[TT]]&lt;1,"",COUNT($A$2:$A1783)+1)</f>
        <v>1441</v>
      </c>
      <c r="B1784" s="12" t="str">
        <f>LOWER(SUBSTITUTE(SUBSTITUTE(SUBSTITUTE(SUBSTITUTE(SUBSTITUTE(SUBSTITUTE(SUBSTITUTE(SUBSTITUTE(Table2[[#This Row],[NAMA BARANG]]," ",""),"""",""),"-",""),"/",""),"(",""),")",""),"&amp;",""),",",""))</f>
        <v>oilpasteldadybearjx815618</v>
      </c>
      <c r="C1784" s="18" t="s">
        <v>1584</v>
      </c>
      <c r="D1784" s="19">
        <v>4</v>
      </c>
      <c r="E1784" s="19" t="s">
        <v>1585</v>
      </c>
      <c r="F1784" s="80">
        <f>IF(Table2[[#This Row],[M5B]]="",Table2[[#This Row],[M5B_h]],SUM(Table2[[#This Row],[M5B_h]],Table2[[#This Row],[M5B]]))</f>
        <v>4</v>
      </c>
      <c r="H1784" s="13" t="str">
        <f>IF(Table2[[#This Row],[M1A]]="","",Table2[[#This Row],[M1A]]-Table2[[#This Row],[AWAL]])</f>
        <v/>
      </c>
      <c r="J1784" s="13" t="str">
        <f>IF(Table2[[#This Row],[M2A]]="","",SUM(Table2[[#This Row],[M2A]]-Table2[[#This Row],[M2B_h]]))</f>
        <v/>
      </c>
      <c r="L1784" s="13" t="str">
        <f>IF(Table2[[#This Row],[M3A]]="","",SUM(Table2[[#This Row],[M3A]]-Table2[[#This Row],[M3B_h]]))</f>
        <v/>
      </c>
      <c r="N1784" s="13" t="str">
        <f>IF(Table2[[#This Row],[M4A]]="","",SUM(Table2[[#This Row],[M4A]]-Table2[[#This Row],[M4B_h]]))</f>
        <v/>
      </c>
      <c r="O1784" s="15"/>
      <c r="P1784" s="15" t="str">
        <f>IF(Table2[[#This Row],[M5A]]="","",SUM(Table2[[#This Row],[M5A]]-Table2[[#This Row],[M5B_h]]))</f>
        <v/>
      </c>
      <c r="Q1784" s="15">
        <f>SUM(Table2[[#This Row],[AWAL]],Table2[[#This Row],[M1B]])</f>
        <v>4</v>
      </c>
      <c r="R1784" s="15">
        <f>SUM(Table2[[#This Row],[M2B]],Table2[[#This Row],[M2B_h]])</f>
        <v>4</v>
      </c>
      <c r="S1784" s="15">
        <f>SUM(Table2[[#This Row],[M3B]],Table2[[#This Row],[M3B_h]])</f>
        <v>4</v>
      </c>
      <c r="T1784" s="15">
        <f>SUM(Table2[[#This Row],[M4B]],Table2[[#This Row],[M4B_h]])</f>
        <v>4</v>
      </c>
    </row>
    <row r="1785" spans="1:20">
      <c r="A1785" s="31">
        <f>IF(Table2[[#This Row],[TT]]&lt;1,"",COUNT($A$2:$A1784)+1)</f>
        <v>1442</v>
      </c>
      <c r="B1785" s="31" t="str">
        <f>LOWER(SUBSTITUTE(SUBSTITUTE(SUBSTITUTE(SUBSTITUTE(SUBSTITUTE(SUBSTITUTE(SUBSTITUTE(SUBSTITUTE(Table2[[#This Row],[NAMA BARANG]]," ",""),"""",""),"-",""),"/",""),"(",""),")",""),"&amp;",""),",",""))</f>
        <v>oilpasteldebozz12</v>
      </c>
      <c r="C1785" s="17" t="s">
        <v>4074</v>
      </c>
      <c r="D1785" s="29">
        <v>45</v>
      </c>
      <c r="E1785" s="35">
        <v>144</v>
      </c>
      <c r="F1785" s="84">
        <f>IF(Table2[[#This Row],[M5B]]="",Table2[[#This Row],[M5B_h]],SUM(Table2[[#This Row],[M5B_h]],Table2[[#This Row],[M5B]]))</f>
        <v>45</v>
      </c>
      <c r="G1785" s="32"/>
      <c r="H1785" s="36" t="str">
        <f>IF(Table2[[#This Row],[M1A]]="","",Table2[[#This Row],[M1A]]-Table2[[#This Row],[AWAL]])</f>
        <v/>
      </c>
      <c r="I1785" s="32"/>
      <c r="J1785" s="36" t="str">
        <f>IF(Table2[[#This Row],[M2A]]="","",SUM(Table2[[#This Row],[M2A]]-Table2[[#This Row],[M2B_h]]))</f>
        <v/>
      </c>
      <c r="K1785" s="32"/>
      <c r="L1785" s="36" t="str">
        <f>IF(Table2[[#This Row],[M3A]]="","",SUM(Table2[[#This Row],[M3A]]-Table2[[#This Row],[M3B_h]]))</f>
        <v/>
      </c>
      <c r="M1785" s="32"/>
      <c r="N1785" s="36" t="str">
        <f>IF(Table2[[#This Row],[M4A]]="","",SUM(Table2[[#This Row],[M4A]]-Table2[[#This Row],[M4B_h]]))</f>
        <v/>
      </c>
      <c r="O1785" s="15"/>
      <c r="P1785" s="15" t="str">
        <f>IF(Table2[[#This Row],[M5A]]="","",SUM(Table2[[#This Row],[M5A]]-Table2[[#This Row],[M5B_h]]))</f>
        <v/>
      </c>
      <c r="Q1785" s="15">
        <f>SUM(Table2[[#This Row],[AWAL]],Table2[[#This Row],[M1B]])</f>
        <v>45</v>
      </c>
      <c r="R1785" s="15">
        <f>SUM(Table2[[#This Row],[M2B]],Table2[[#This Row],[M2B_h]])</f>
        <v>45</v>
      </c>
      <c r="S1785" s="15">
        <f>SUM(Table2[[#This Row],[M3B]],Table2[[#This Row],[M3B_h]])</f>
        <v>45</v>
      </c>
      <c r="T1785" s="15">
        <f>SUM(Table2[[#This Row],[M4B]],Table2[[#This Row],[M4B_h]])</f>
        <v>45</v>
      </c>
    </row>
    <row r="1786" spans="1:20">
      <c r="A1786" s="31">
        <f>IF(Table2[[#This Row],[TT]]&lt;1,"",COUNT($A$2:$A1785)+1)</f>
        <v>1443</v>
      </c>
      <c r="B1786" s="31" t="str">
        <f>LOWER(SUBSTITUTE(SUBSTITUTE(SUBSTITUTE(SUBSTITUTE(SUBSTITUTE(SUBSTITUTE(SUBSTITUTE(SUBSTITUTE(Table2[[#This Row],[NAMA BARANG]]," ",""),"""",""),"-",""),"/",""),"(",""),")",""),"&amp;",""),",",""))</f>
        <v>oilpasteldebozz18</v>
      </c>
      <c r="C1786" s="17" t="s">
        <v>4075</v>
      </c>
      <c r="D1786" s="29">
        <v>26</v>
      </c>
      <c r="E1786" s="35">
        <v>72</v>
      </c>
      <c r="F1786" s="84">
        <f>IF(Table2[[#This Row],[M5B]]="",Table2[[#This Row],[M5B_h]],SUM(Table2[[#This Row],[M5B_h]],Table2[[#This Row],[M5B]]))</f>
        <v>24</v>
      </c>
      <c r="G1786" s="32"/>
      <c r="H1786" s="36" t="str">
        <f>IF(Table2[[#This Row],[M1A]]="","",Table2[[#This Row],[M1A]]-Table2[[#This Row],[AWAL]])</f>
        <v/>
      </c>
      <c r="I1786" s="32">
        <v>25</v>
      </c>
      <c r="J1786" s="36">
        <f>IF(Table2[[#This Row],[M2A]]="","",SUM(Table2[[#This Row],[M2A]]-Table2[[#This Row],[M2B_h]]))</f>
        <v>-1</v>
      </c>
      <c r="K1786" s="32">
        <v>24</v>
      </c>
      <c r="L1786" s="36">
        <f>IF(Table2[[#This Row],[M3A]]="","",SUM(Table2[[#This Row],[M3A]]-Table2[[#This Row],[M3B_h]]))</f>
        <v>-1</v>
      </c>
      <c r="M1786" s="32"/>
      <c r="N1786" s="36" t="str">
        <f>IF(Table2[[#This Row],[M4A]]="","",SUM(Table2[[#This Row],[M4A]]-Table2[[#This Row],[M4B_h]]))</f>
        <v/>
      </c>
      <c r="O1786" s="15"/>
      <c r="P1786" s="15" t="str">
        <f>IF(Table2[[#This Row],[M5A]]="","",SUM(Table2[[#This Row],[M5A]]-Table2[[#This Row],[M5B_h]]))</f>
        <v/>
      </c>
      <c r="Q1786" s="15">
        <f>SUM(Table2[[#This Row],[AWAL]],Table2[[#This Row],[M1B]])</f>
        <v>26</v>
      </c>
      <c r="R1786" s="15">
        <f>SUM(Table2[[#This Row],[M2B]],Table2[[#This Row],[M2B_h]])</f>
        <v>25</v>
      </c>
      <c r="S1786" s="15">
        <f>SUM(Table2[[#This Row],[M3B]],Table2[[#This Row],[M3B_h]])</f>
        <v>24</v>
      </c>
      <c r="T1786" s="15">
        <f>SUM(Table2[[#This Row],[M4B]],Table2[[#This Row],[M4B_h]])</f>
        <v>24</v>
      </c>
    </row>
    <row r="1787" spans="1:20">
      <c r="A1787" s="31">
        <f>IF(Table2[[#This Row],[TT]]&lt;1,"",COUNT($A$2:$A1786)+1)</f>
        <v>1444</v>
      </c>
      <c r="B1787" s="31" t="str">
        <f>LOWER(SUBSTITUTE(SUBSTITUTE(SUBSTITUTE(SUBSTITUTE(SUBSTITUTE(SUBSTITUTE(SUBSTITUTE(SUBSTITUTE(Table2[[#This Row],[NAMA BARANG]]," ",""),"""",""),"-",""),"/",""),"(",""),")",""),"&amp;",""),",",""))</f>
        <v>oilpasteldebozz24</v>
      </c>
      <c r="C1787" s="17" t="s">
        <v>4076</v>
      </c>
      <c r="D1787" s="29">
        <v>5</v>
      </c>
      <c r="E1787" s="35">
        <v>60</v>
      </c>
      <c r="F1787" s="84">
        <f>IF(Table2[[#This Row],[M5B]]="",Table2[[#This Row],[M5B_h]],SUM(Table2[[#This Row],[M5B_h]],Table2[[#This Row],[M5B]]))</f>
        <v>2</v>
      </c>
      <c r="G1787" s="32">
        <v>4</v>
      </c>
      <c r="H1787" s="36">
        <f>IF(Table2[[#This Row],[M1A]]="","",Table2[[#This Row],[M1A]]-Table2[[#This Row],[AWAL]])</f>
        <v>-1</v>
      </c>
      <c r="I1787" s="32"/>
      <c r="J1787" s="36" t="str">
        <f>IF(Table2[[#This Row],[M2A]]="","",SUM(Table2[[#This Row],[M2A]]-Table2[[#This Row],[M2B_h]]))</f>
        <v/>
      </c>
      <c r="K1787" s="32">
        <v>2</v>
      </c>
      <c r="L1787" s="36">
        <f>IF(Table2[[#This Row],[M3A]]="","",SUM(Table2[[#This Row],[M3A]]-Table2[[#This Row],[M3B_h]]))</f>
        <v>-2</v>
      </c>
      <c r="M1787" s="32"/>
      <c r="N1787" s="36" t="str">
        <f>IF(Table2[[#This Row],[M4A]]="","",SUM(Table2[[#This Row],[M4A]]-Table2[[#This Row],[M4B_h]]))</f>
        <v/>
      </c>
      <c r="O1787" s="15"/>
      <c r="P1787" s="15" t="str">
        <f>IF(Table2[[#This Row],[M5A]]="","",SUM(Table2[[#This Row],[M5A]]-Table2[[#This Row],[M5B_h]]))</f>
        <v/>
      </c>
      <c r="Q1787" s="15">
        <f>SUM(Table2[[#This Row],[AWAL]],Table2[[#This Row],[M1B]])</f>
        <v>4</v>
      </c>
      <c r="R1787" s="15">
        <f>SUM(Table2[[#This Row],[M2B]],Table2[[#This Row],[M2B_h]])</f>
        <v>4</v>
      </c>
      <c r="S1787" s="15">
        <f>SUM(Table2[[#This Row],[M3B]],Table2[[#This Row],[M3B_h]])</f>
        <v>2</v>
      </c>
      <c r="T1787" s="15">
        <f>SUM(Table2[[#This Row],[M4B]],Table2[[#This Row],[M4B_h]])</f>
        <v>2</v>
      </c>
    </row>
    <row r="1788" spans="1:20">
      <c r="A1788" s="12">
        <f>IF(Table2[[#This Row],[TT]]&lt;1,"",COUNT($A$2:$A1787)+1)</f>
        <v>1445</v>
      </c>
      <c r="B1788" s="12" t="str">
        <f>LOWER(SUBSTITUTE(SUBSTITUTE(SUBSTITUTE(SUBSTITUTE(SUBSTITUTE(SUBSTITUTE(SUBSTITUTE(SUBSTITUTE(Table2[[#This Row],[NAMA BARANG]]," ",""),"""",""),"-",""),"/",""),"(",""),")",""),"&amp;",""),",",""))</f>
        <v>oilpastelholomika36wbear</v>
      </c>
      <c r="C1788" s="18" t="s">
        <v>1586</v>
      </c>
      <c r="D1788" s="19">
        <v>1</v>
      </c>
      <c r="E1788" s="19" t="s">
        <v>1587</v>
      </c>
      <c r="F1788" s="80">
        <f>IF(Table2[[#This Row],[M5B]]="",Table2[[#This Row],[M5B_h]],SUM(Table2[[#This Row],[M5B_h]],Table2[[#This Row],[M5B]]))</f>
        <v>1</v>
      </c>
      <c r="H1788" s="13" t="str">
        <f>IF(Table2[[#This Row],[M1A]]="","",Table2[[#This Row],[M1A]]-Table2[[#This Row],[AWAL]])</f>
        <v/>
      </c>
      <c r="J1788" s="13" t="str">
        <f>IF(Table2[[#This Row],[M2A]]="","",SUM(Table2[[#This Row],[M2A]]-Table2[[#This Row],[M2B_h]]))</f>
        <v/>
      </c>
      <c r="L1788" s="13" t="str">
        <f>IF(Table2[[#This Row],[M3A]]="","",SUM(Table2[[#This Row],[M3A]]-Table2[[#This Row],[M3B_h]]))</f>
        <v/>
      </c>
      <c r="N1788" s="13" t="str">
        <f>IF(Table2[[#This Row],[M4A]]="","",SUM(Table2[[#This Row],[M4A]]-Table2[[#This Row],[M4B_h]]))</f>
        <v/>
      </c>
      <c r="O1788" s="15"/>
      <c r="P1788" s="15" t="str">
        <f>IF(Table2[[#This Row],[M5A]]="","",SUM(Table2[[#This Row],[M5A]]-Table2[[#This Row],[M5B_h]]))</f>
        <v/>
      </c>
      <c r="Q1788" s="15">
        <f>SUM(Table2[[#This Row],[AWAL]],Table2[[#This Row],[M1B]])</f>
        <v>1</v>
      </c>
      <c r="R1788" s="15">
        <f>SUM(Table2[[#This Row],[M2B]],Table2[[#This Row],[M2B_h]])</f>
        <v>1</v>
      </c>
      <c r="S1788" s="15">
        <f>SUM(Table2[[#This Row],[M3B]],Table2[[#This Row],[M3B_h]])</f>
        <v>1</v>
      </c>
      <c r="T1788" s="15">
        <f>SUM(Table2[[#This Row],[M4B]],Table2[[#This Row],[M4B_h]])</f>
        <v>1</v>
      </c>
    </row>
    <row r="1789" spans="1:20">
      <c r="A1789" s="12">
        <f>IF(Table2[[#This Row],[TT]]&lt;1,"",COUNT($A$2:$A1788)+1)</f>
        <v>1446</v>
      </c>
      <c r="B1789" s="12" t="str">
        <f>LOWER(SUBSTITUTE(SUBSTITUTE(SUBSTITUTE(SUBSTITUTE(SUBSTITUTE(SUBSTITUTE(SUBSTITUTE(SUBSTITUTE(Table2[[#This Row],[NAMA BARANG]]," ",""),"""",""),"-",""),"/",""),"(",""),")",""),"&amp;",""),",",""))</f>
        <v>oilpasteljoystarjumboopd24w</v>
      </c>
      <c r="C1789" s="18" t="s">
        <v>1588</v>
      </c>
      <c r="D1789" s="19">
        <v>1</v>
      </c>
      <c r="E1789" s="19" t="s">
        <v>38</v>
      </c>
      <c r="F1789" s="80">
        <f>IF(Table2[[#This Row],[M5B]]="",Table2[[#This Row],[M5B_h]],SUM(Table2[[#This Row],[M5B_h]],Table2[[#This Row],[M5B]]))</f>
        <v>1</v>
      </c>
      <c r="H1789" s="13" t="str">
        <f>IF(Table2[[#This Row],[M1A]]="","",Table2[[#This Row],[M1A]]-Table2[[#This Row],[AWAL]])</f>
        <v/>
      </c>
      <c r="J1789" s="13" t="str">
        <f>IF(Table2[[#This Row],[M2A]]="","",SUM(Table2[[#This Row],[M2A]]-Table2[[#This Row],[M2B_h]]))</f>
        <v/>
      </c>
      <c r="L1789" s="13" t="str">
        <f>IF(Table2[[#This Row],[M3A]]="","",SUM(Table2[[#This Row],[M3A]]-Table2[[#This Row],[M3B_h]]))</f>
        <v/>
      </c>
      <c r="N1789" s="13" t="str">
        <f>IF(Table2[[#This Row],[M4A]]="","",SUM(Table2[[#This Row],[M4A]]-Table2[[#This Row],[M4B_h]]))</f>
        <v/>
      </c>
      <c r="O1789" s="15"/>
      <c r="P1789" s="15" t="str">
        <f>IF(Table2[[#This Row],[M5A]]="","",SUM(Table2[[#This Row],[M5A]]-Table2[[#This Row],[M5B_h]]))</f>
        <v/>
      </c>
      <c r="Q1789" s="15">
        <f>SUM(Table2[[#This Row],[AWAL]],Table2[[#This Row],[M1B]])</f>
        <v>1</v>
      </c>
      <c r="R1789" s="15">
        <f>SUM(Table2[[#This Row],[M2B]],Table2[[#This Row],[M2B_h]])</f>
        <v>1</v>
      </c>
      <c r="S1789" s="15">
        <f>SUM(Table2[[#This Row],[M3B]],Table2[[#This Row],[M3B_h]])</f>
        <v>1</v>
      </c>
      <c r="T1789" s="15">
        <f>SUM(Table2[[#This Row],[M4B]],Table2[[#This Row],[M4B_h]])</f>
        <v>1</v>
      </c>
    </row>
    <row r="1790" spans="1:20">
      <c r="A1790" s="12">
        <f>IF(Table2[[#This Row],[TT]]&lt;1,"",COUNT($A$2:$A1789)+1)</f>
        <v>1447</v>
      </c>
      <c r="B1790" s="12" t="str">
        <f>LOWER(SUBSTITUTE(SUBSTITUTE(SUBSTITUTE(SUBSTITUTE(SUBSTITUTE(SUBSTITUTE(SUBSTITUTE(SUBSTITUTE(Table2[[#This Row],[NAMA BARANG]]," ",""),"""",""),"-",""),"/",""),"(",""),")",""),"&amp;",""),",",""))</f>
        <v>oilpastelop08</v>
      </c>
      <c r="C1790" s="18" t="s">
        <v>1589</v>
      </c>
      <c r="D1790" s="19">
        <v>19</v>
      </c>
      <c r="E1790" s="19" t="s">
        <v>1590</v>
      </c>
      <c r="F1790" s="80">
        <f>IF(Table2[[#This Row],[M5B]]="",Table2[[#This Row],[M5B_h]],SUM(Table2[[#This Row],[M5B_h]],Table2[[#This Row],[M5B]]))</f>
        <v>19</v>
      </c>
      <c r="H1790" s="13" t="str">
        <f>IF(Table2[[#This Row],[M1A]]="","",Table2[[#This Row],[M1A]]-Table2[[#This Row],[AWAL]])</f>
        <v/>
      </c>
      <c r="J1790" s="13" t="str">
        <f>IF(Table2[[#This Row],[M2A]]="","",SUM(Table2[[#This Row],[M2A]]-Table2[[#This Row],[M2B_h]]))</f>
        <v/>
      </c>
      <c r="L1790" s="13" t="str">
        <f>IF(Table2[[#This Row],[M3A]]="","",SUM(Table2[[#This Row],[M3A]]-Table2[[#This Row],[M3B_h]]))</f>
        <v/>
      </c>
      <c r="N1790" s="13" t="str">
        <f>IF(Table2[[#This Row],[M4A]]="","",SUM(Table2[[#This Row],[M4A]]-Table2[[#This Row],[M4B_h]]))</f>
        <v/>
      </c>
      <c r="O1790" s="15"/>
      <c r="P1790" s="15" t="str">
        <f>IF(Table2[[#This Row],[M5A]]="","",SUM(Table2[[#This Row],[M5A]]-Table2[[#This Row],[M5B_h]]))</f>
        <v/>
      </c>
      <c r="Q1790" s="15">
        <f>SUM(Table2[[#This Row],[AWAL]],Table2[[#This Row],[M1B]])</f>
        <v>19</v>
      </c>
      <c r="R1790" s="15">
        <f>SUM(Table2[[#This Row],[M2B]],Table2[[#This Row],[M2B_h]])</f>
        <v>19</v>
      </c>
      <c r="S1790" s="15">
        <f>SUM(Table2[[#This Row],[M3B]],Table2[[#This Row],[M3B_h]])</f>
        <v>19</v>
      </c>
      <c r="T1790" s="15">
        <f>SUM(Table2[[#This Row],[M4B]],Table2[[#This Row],[M4B_h]])</f>
        <v>19</v>
      </c>
    </row>
    <row r="1791" spans="1:20">
      <c r="A1791" s="12">
        <f>IF(Table2[[#This Row],[TT]]&lt;1,"",COUNT($A$2:$A1790)+1)</f>
        <v>1448</v>
      </c>
      <c r="B1791" s="12" t="str">
        <f>LOWER(SUBSTITUTE(SUBSTITUTE(SUBSTITUTE(SUBSTITUTE(SUBSTITUTE(SUBSTITUTE(SUBSTITUTE(SUBSTITUTE(Table2[[#This Row],[NAMA BARANG]]," ",""),"""",""),"-",""),"/",""),"(",""),")",""),"&amp;",""),",",""))</f>
        <v>oilpastelputar12wpdk1011box</v>
      </c>
      <c r="C1791" s="18" t="s">
        <v>4077</v>
      </c>
      <c r="D1791" s="19">
        <v>37</v>
      </c>
      <c r="E1791" s="19" t="s">
        <v>63</v>
      </c>
      <c r="F1791" s="80">
        <f>IF(Table2[[#This Row],[M5B]]="",Table2[[#This Row],[M5B_h]],SUM(Table2[[#This Row],[M5B_h]],Table2[[#This Row],[M5B]]))</f>
        <v>37</v>
      </c>
      <c r="H1791" s="13" t="str">
        <f>IF(Table2[[#This Row],[M1A]]="","",Table2[[#This Row],[M1A]]-Table2[[#This Row],[AWAL]])</f>
        <v/>
      </c>
      <c r="J1791" s="13" t="str">
        <f>IF(Table2[[#This Row],[M2A]]="","",SUM(Table2[[#This Row],[M2A]]-Table2[[#This Row],[M2B_h]]))</f>
        <v/>
      </c>
      <c r="L1791" s="13" t="str">
        <f>IF(Table2[[#This Row],[M3A]]="","",SUM(Table2[[#This Row],[M3A]]-Table2[[#This Row],[M3B_h]]))</f>
        <v/>
      </c>
      <c r="N1791" s="13" t="str">
        <f>IF(Table2[[#This Row],[M4A]]="","",SUM(Table2[[#This Row],[M4A]]-Table2[[#This Row],[M4B_h]]))</f>
        <v/>
      </c>
      <c r="O1791" s="15"/>
      <c r="P1791" s="15" t="str">
        <f>IF(Table2[[#This Row],[M5A]]="","",SUM(Table2[[#This Row],[M5A]]-Table2[[#This Row],[M5B_h]]))</f>
        <v/>
      </c>
      <c r="Q1791" s="15">
        <f>SUM(Table2[[#This Row],[AWAL]],Table2[[#This Row],[M1B]])</f>
        <v>37</v>
      </c>
      <c r="R1791" s="15">
        <f>SUM(Table2[[#This Row],[M2B]],Table2[[#This Row],[M2B_h]])</f>
        <v>37</v>
      </c>
      <c r="S1791" s="15">
        <f>SUM(Table2[[#This Row],[M3B]],Table2[[#This Row],[M3B_h]])</f>
        <v>37</v>
      </c>
      <c r="T1791" s="15">
        <f>SUM(Table2[[#This Row],[M4B]],Table2[[#This Row],[M4B_h]])</f>
        <v>37</v>
      </c>
    </row>
    <row r="1792" spans="1:20">
      <c r="A1792" s="12">
        <f>IF(Table2[[#This Row],[TT]]&lt;1,"",COUNT($A$2:$A1791)+1)</f>
        <v>1449</v>
      </c>
      <c r="B1792" s="12" t="str">
        <f>LOWER(SUBSTITUTE(SUBSTITUTE(SUBSTITUTE(SUBSTITUTE(SUBSTITUTE(SUBSTITUTE(SUBSTITUTE(SUBSTITUTE(Table2[[#This Row],[NAMA BARANG]]," ",""),"""",""),"-",""),"/",""),"(",""),")",""),"&amp;",""),",",""))</f>
        <v>oilpastelputar12wzj660mm</v>
      </c>
      <c r="C1792" s="18" t="s">
        <v>1591</v>
      </c>
      <c r="D1792" s="19">
        <v>1</v>
      </c>
      <c r="E1792" s="19" t="s">
        <v>1592</v>
      </c>
      <c r="F1792" s="80">
        <f>IF(Table2[[#This Row],[M5B]]="",Table2[[#This Row],[M5B_h]],SUM(Table2[[#This Row],[M5B_h]],Table2[[#This Row],[M5B]]))</f>
        <v>1</v>
      </c>
      <c r="H1792" s="13" t="str">
        <f>IF(Table2[[#This Row],[M1A]]="","",Table2[[#This Row],[M1A]]-Table2[[#This Row],[AWAL]])</f>
        <v/>
      </c>
      <c r="J1792" s="13" t="str">
        <f>IF(Table2[[#This Row],[M2A]]="","",SUM(Table2[[#This Row],[M2A]]-Table2[[#This Row],[M2B_h]]))</f>
        <v/>
      </c>
      <c r="L1792" s="13" t="str">
        <f>IF(Table2[[#This Row],[M3A]]="","",SUM(Table2[[#This Row],[M3A]]-Table2[[#This Row],[M3B_h]]))</f>
        <v/>
      </c>
      <c r="N1792" s="13" t="str">
        <f>IF(Table2[[#This Row],[M4A]]="","",SUM(Table2[[#This Row],[M4A]]-Table2[[#This Row],[M4B_h]]))</f>
        <v/>
      </c>
      <c r="O1792" s="15"/>
      <c r="P1792" s="15" t="str">
        <f>IF(Table2[[#This Row],[M5A]]="","",SUM(Table2[[#This Row],[M5A]]-Table2[[#This Row],[M5B_h]]))</f>
        <v/>
      </c>
      <c r="Q1792" s="15">
        <f>SUM(Table2[[#This Row],[AWAL]],Table2[[#This Row],[M1B]])</f>
        <v>1</v>
      </c>
      <c r="R1792" s="15">
        <f>SUM(Table2[[#This Row],[M2B]],Table2[[#This Row],[M2B_h]])</f>
        <v>1</v>
      </c>
      <c r="S1792" s="15">
        <f>SUM(Table2[[#This Row],[M3B]],Table2[[#This Row],[M3B_h]])</f>
        <v>1</v>
      </c>
      <c r="T1792" s="15">
        <f>SUM(Table2[[#This Row],[M4B]],Table2[[#This Row],[M4B_h]])</f>
        <v>1</v>
      </c>
    </row>
    <row r="1793" spans="1:20">
      <c r="A1793" s="12">
        <f>IF(Table2[[#This Row],[TT]]&lt;1,"",COUNT($A$2:$A1792)+1)</f>
        <v>1450</v>
      </c>
      <c r="B1793" s="12" t="str">
        <f>LOWER(SUBSTITUTE(SUBSTITUTE(SUBSTITUTE(SUBSTITUTE(SUBSTITUTE(SUBSTITUTE(SUBSTITUTE(SUBSTITUTE(Table2[[#This Row],[NAMA BARANG]]," ",""),"""",""),"-",""),"/",""),"(",""),")",""),"&amp;",""),",",""))</f>
        <v>oilpastelselectrum24w</v>
      </c>
      <c r="C1793" s="18" t="s">
        <v>1593</v>
      </c>
      <c r="D1793" s="19">
        <v>5</v>
      </c>
      <c r="E1793" s="19" t="s">
        <v>1417</v>
      </c>
      <c r="F1793" s="80">
        <f>IF(Table2[[#This Row],[M5B]]="",Table2[[#This Row],[M5B_h]],SUM(Table2[[#This Row],[M5B_h]],Table2[[#This Row],[M5B]]))</f>
        <v>5</v>
      </c>
      <c r="H1793" s="13" t="str">
        <f>IF(Table2[[#This Row],[M1A]]="","",Table2[[#This Row],[M1A]]-Table2[[#This Row],[AWAL]])</f>
        <v/>
      </c>
      <c r="J1793" s="13" t="str">
        <f>IF(Table2[[#This Row],[M2A]]="","",SUM(Table2[[#This Row],[M2A]]-Table2[[#This Row],[M2B_h]]))</f>
        <v/>
      </c>
      <c r="L1793" s="13" t="str">
        <f>IF(Table2[[#This Row],[M3A]]="","",SUM(Table2[[#This Row],[M3A]]-Table2[[#This Row],[M3B_h]]))</f>
        <v/>
      </c>
      <c r="N1793" s="13" t="str">
        <f>IF(Table2[[#This Row],[M4A]]="","",SUM(Table2[[#This Row],[M4A]]-Table2[[#This Row],[M4B_h]]))</f>
        <v/>
      </c>
      <c r="O1793" s="15"/>
      <c r="P1793" s="15" t="str">
        <f>IF(Table2[[#This Row],[M5A]]="","",SUM(Table2[[#This Row],[M5A]]-Table2[[#This Row],[M5B_h]]))</f>
        <v/>
      </c>
      <c r="Q1793" s="15">
        <f>SUM(Table2[[#This Row],[AWAL]],Table2[[#This Row],[M1B]])</f>
        <v>5</v>
      </c>
      <c r="R1793" s="15">
        <f>SUM(Table2[[#This Row],[M2B]],Table2[[#This Row],[M2B_h]])</f>
        <v>5</v>
      </c>
      <c r="S1793" s="15">
        <f>SUM(Table2[[#This Row],[M3B]],Table2[[#This Row],[M3B_h]])</f>
        <v>5</v>
      </c>
      <c r="T1793" s="15">
        <f>SUM(Table2[[#This Row],[M4B]],Table2[[#This Row],[M4B_h]])</f>
        <v>5</v>
      </c>
    </row>
    <row r="1794" spans="1:20">
      <c r="A1794" s="12">
        <f>IF(Table2[[#This Row],[TT]]&lt;1,"",COUNT($A$2:$A1793)+1)</f>
        <v>1451</v>
      </c>
      <c r="B1794" s="12" t="str">
        <f>LOWER(SUBSTITUTE(SUBSTITUTE(SUBSTITUTE(SUBSTITUTE(SUBSTITUTE(SUBSTITUTE(SUBSTITUTE(SUBSTITUTE(Table2[[#This Row],[NAMA BARANG]]," ",""),"""",""),"-",""),"/",""),"(",""),")",""),"&amp;",""),",",""))</f>
        <v>oilpasteltcrew18wdos</v>
      </c>
      <c r="C1794" s="18" t="s">
        <v>1594</v>
      </c>
      <c r="D1794" s="19">
        <v>3</v>
      </c>
      <c r="E1794" s="19" t="s">
        <v>39</v>
      </c>
      <c r="F1794" s="80">
        <f>IF(Table2[[#This Row],[M5B]]="",Table2[[#This Row],[M5B_h]],SUM(Table2[[#This Row],[M5B_h]],Table2[[#This Row],[M5B]]))</f>
        <v>3</v>
      </c>
      <c r="H1794" s="13" t="str">
        <f>IF(Table2[[#This Row],[M1A]]="","",Table2[[#This Row],[M1A]]-Table2[[#This Row],[AWAL]])</f>
        <v/>
      </c>
      <c r="J1794" s="13" t="str">
        <f>IF(Table2[[#This Row],[M2A]]="","",SUM(Table2[[#This Row],[M2A]]-Table2[[#This Row],[M2B_h]]))</f>
        <v/>
      </c>
      <c r="L1794" s="13" t="str">
        <f>IF(Table2[[#This Row],[M3A]]="","",SUM(Table2[[#This Row],[M3A]]-Table2[[#This Row],[M3B_h]]))</f>
        <v/>
      </c>
      <c r="N1794" s="13" t="str">
        <f>IF(Table2[[#This Row],[M4A]]="","",SUM(Table2[[#This Row],[M4A]]-Table2[[#This Row],[M4B_h]]))</f>
        <v/>
      </c>
      <c r="O1794" s="15"/>
      <c r="P1794" s="15" t="str">
        <f>IF(Table2[[#This Row],[M5A]]="","",SUM(Table2[[#This Row],[M5A]]-Table2[[#This Row],[M5B_h]]))</f>
        <v/>
      </c>
      <c r="Q1794" s="15">
        <f>SUM(Table2[[#This Row],[AWAL]],Table2[[#This Row],[M1B]])</f>
        <v>3</v>
      </c>
      <c r="R1794" s="15">
        <f>SUM(Table2[[#This Row],[M2B]],Table2[[#This Row],[M2B_h]])</f>
        <v>3</v>
      </c>
      <c r="S1794" s="15">
        <f>SUM(Table2[[#This Row],[M3B]],Table2[[#This Row],[M3B_h]])</f>
        <v>3</v>
      </c>
      <c r="T1794" s="15">
        <f>SUM(Table2[[#This Row],[M4B]],Table2[[#This Row],[M4B_h]])</f>
        <v>3</v>
      </c>
    </row>
    <row r="1795" spans="1:20">
      <c r="A1795" s="12">
        <f>IF(Table2[[#This Row],[TT]]&lt;1,"",COUNT($A$2:$A1794)+1)</f>
        <v>1452</v>
      </c>
      <c r="B1795" s="12" t="str">
        <f>LOWER(SUBSTITUTE(SUBSTITUTE(SUBSTITUTE(SUBSTITUTE(SUBSTITUTE(SUBSTITUTE(SUBSTITUTE(SUBSTITUTE(Table2[[#This Row],[NAMA BARANG]]," ",""),"""",""),"-",""),"/",""),"(",""),")",""),"&amp;",""),",",""))</f>
        <v>oilpasteltcrew24wdos</v>
      </c>
      <c r="C1795" s="18" t="s">
        <v>1595</v>
      </c>
      <c r="D1795" s="19">
        <v>2</v>
      </c>
      <c r="E1795" s="19" t="s">
        <v>39</v>
      </c>
      <c r="F1795" s="80">
        <f>IF(Table2[[#This Row],[M5B]]="",Table2[[#This Row],[M5B_h]],SUM(Table2[[#This Row],[M5B_h]],Table2[[#This Row],[M5B]]))</f>
        <v>2</v>
      </c>
      <c r="H1795" s="13" t="str">
        <f>IF(Table2[[#This Row],[M1A]]="","",Table2[[#This Row],[M1A]]-Table2[[#This Row],[AWAL]])</f>
        <v/>
      </c>
      <c r="J1795" s="13" t="str">
        <f>IF(Table2[[#This Row],[M2A]]="","",SUM(Table2[[#This Row],[M2A]]-Table2[[#This Row],[M2B_h]]))</f>
        <v/>
      </c>
      <c r="L1795" s="13" t="str">
        <f>IF(Table2[[#This Row],[M3A]]="","",SUM(Table2[[#This Row],[M3A]]-Table2[[#This Row],[M3B_h]]))</f>
        <v/>
      </c>
      <c r="N1795" s="13" t="str">
        <f>IF(Table2[[#This Row],[M4A]]="","",SUM(Table2[[#This Row],[M4A]]-Table2[[#This Row],[M4B_h]]))</f>
        <v/>
      </c>
      <c r="O1795" s="15"/>
      <c r="P1795" s="15" t="str">
        <f>IF(Table2[[#This Row],[M5A]]="","",SUM(Table2[[#This Row],[M5A]]-Table2[[#This Row],[M5B_h]]))</f>
        <v/>
      </c>
      <c r="Q1795" s="15">
        <f>SUM(Table2[[#This Row],[AWAL]],Table2[[#This Row],[M1B]])</f>
        <v>2</v>
      </c>
      <c r="R1795" s="15">
        <f>SUM(Table2[[#This Row],[M2B]],Table2[[#This Row],[M2B_h]])</f>
        <v>2</v>
      </c>
      <c r="S1795" s="15">
        <f>SUM(Table2[[#This Row],[M3B]],Table2[[#This Row],[M3B_h]])</f>
        <v>2</v>
      </c>
      <c r="T1795" s="15">
        <f>SUM(Table2[[#This Row],[M4B]],Table2[[#This Row],[M4B_h]])</f>
        <v>2</v>
      </c>
    </row>
    <row r="1796" spans="1:20">
      <c r="A1796" s="12">
        <f>IF(Table2[[#This Row],[TT]]&lt;1,"",COUNT($A$2:$A1795)+1)</f>
        <v>1453</v>
      </c>
      <c r="B1796" s="12" t="str">
        <f>LOWER(SUBSTITUTE(SUBSTITUTE(SUBSTITUTE(SUBSTITUTE(SUBSTITUTE(SUBSTITUTE(SUBSTITUTE(SUBSTITUTE(Table2[[#This Row],[NAMA BARANG]]," ",""),"""",""),"-",""),"/",""),"(",""),")",""),"&amp;",""),",",""))</f>
        <v>oilpasteltts661212wdosbt</v>
      </c>
      <c r="C1796" s="18" t="s">
        <v>1596</v>
      </c>
      <c r="D1796" s="19">
        <v>3</v>
      </c>
      <c r="E1796" s="19" t="s">
        <v>88</v>
      </c>
      <c r="F1796" s="80">
        <f>IF(Table2[[#This Row],[M5B]]="",Table2[[#This Row],[M5B_h]],SUM(Table2[[#This Row],[M5B_h]],Table2[[#This Row],[M5B]]))</f>
        <v>3</v>
      </c>
      <c r="H1796" s="13" t="str">
        <f>IF(Table2[[#This Row],[M1A]]="","",Table2[[#This Row],[M1A]]-Table2[[#This Row],[AWAL]])</f>
        <v/>
      </c>
      <c r="J1796" s="13" t="str">
        <f>IF(Table2[[#This Row],[M2A]]="","",SUM(Table2[[#This Row],[M2A]]-Table2[[#This Row],[M2B_h]]))</f>
        <v/>
      </c>
      <c r="L1796" s="13" t="str">
        <f>IF(Table2[[#This Row],[M3A]]="","",SUM(Table2[[#This Row],[M3A]]-Table2[[#This Row],[M3B_h]]))</f>
        <v/>
      </c>
      <c r="N1796" s="13" t="str">
        <f>IF(Table2[[#This Row],[M4A]]="","",SUM(Table2[[#This Row],[M4A]]-Table2[[#This Row],[M4B_h]]))</f>
        <v/>
      </c>
      <c r="O1796" s="15"/>
      <c r="P1796" s="15" t="str">
        <f>IF(Table2[[#This Row],[M5A]]="","",SUM(Table2[[#This Row],[M5A]]-Table2[[#This Row],[M5B_h]]))</f>
        <v/>
      </c>
      <c r="Q1796" s="15">
        <f>SUM(Table2[[#This Row],[AWAL]],Table2[[#This Row],[M1B]])</f>
        <v>3</v>
      </c>
      <c r="R1796" s="15">
        <f>SUM(Table2[[#This Row],[M2B]],Table2[[#This Row],[M2B_h]])</f>
        <v>3</v>
      </c>
      <c r="S1796" s="15">
        <f>SUM(Table2[[#This Row],[M3B]],Table2[[#This Row],[M3B_h]])</f>
        <v>3</v>
      </c>
      <c r="T1796" s="15">
        <f>SUM(Table2[[#This Row],[M4B]],Table2[[#This Row],[M4B_h]])</f>
        <v>3</v>
      </c>
    </row>
    <row r="1797" spans="1:20">
      <c r="A1797" s="12">
        <f>IF(Table2[[#This Row],[TT]]&lt;1,"",COUNT($A$2:$A1796)+1)</f>
        <v>1454</v>
      </c>
      <c r="B1797" s="12" t="str">
        <f>LOWER(SUBSTITUTE(SUBSTITUTE(SUBSTITUTE(SUBSTITUTE(SUBSTITUTE(SUBSTITUTE(SUBSTITUTE(SUBSTITUTE(Table2[[#This Row],[NAMA BARANG]]," ",""),"""",""),"-",""),"/",""),"(",""),")",""),"&amp;",""),",",""))</f>
        <v>oilpasteltwistertf003</v>
      </c>
      <c r="C1797" s="18" t="s">
        <v>4078</v>
      </c>
      <c r="D1797" s="19">
        <v>5</v>
      </c>
      <c r="E1797" s="19" t="s">
        <v>11</v>
      </c>
      <c r="F1797" s="80">
        <f>IF(Table2[[#This Row],[M5B]]="",Table2[[#This Row],[M5B_h]],SUM(Table2[[#This Row],[M5B_h]],Table2[[#This Row],[M5B]]))</f>
        <v>4</v>
      </c>
      <c r="G1797" s="13">
        <v>4</v>
      </c>
      <c r="H1797" s="13">
        <f>IF(Table2[[#This Row],[M1A]]="","",Table2[[#This Row],[M1A]]-Table2[[#This Row],[AWAL]])</f>
        <v>-1</v>
      </c>
      <c r="J1797" s="13" t="str">
        <f>IF(Table2[[#This Row],[M2A]]="","",SUM(Table2[[#This Row],[M2A]]-Table2[[#This Row],[M2B_h]]))</f>
        <v/>
      </c>
      <c r="L1797" s="13" t="str">
        <f>IF(Table2[[#This Row],[M3A]]="","",SUM(Table2[[#This Row],[M3A]]-Table2[[#This Row],[M3B_h]]))</f>
        <v/>
      </c>
      <c r="N1797" s="13" t="str">
        <f>IF(Table2[[#This Row],[M4A]]="","",SUM(Table2[[#This Row],[M4A]]-Table2[[#This Row],[M4B_h]]))</f>
        <v/>
      </c>
      <c r="O1797" s="15"/>
      <c r="P1797" s="15" t="str">
        <f>IF(Table2[[#This Row],[M5A]]="","",SUM(Table2[[#This Row],[M5A]]-Table2[[#This Row],[M5B_h]]))</f>
        <v/>
      </c>
      <c r="Q1797" s="15">
        <f>SUM(Table2[[#This Row],[AWAL]],Table2[[#This Row],[M1B]])</f>
        <v>4</v>
      </c>
      <c r="R1797" s="15">
        <f>SUM(Table2[[#This Row],[M2B]],Table2[[#This Row],[M2B_h]])</f>
        <v>4</v>
      </c>
      <c r="S1797" s="15">
        <f>SUM(Table2[[#This Row],[M3B]],Table2[[#This Row],[M3B_h]])</f>
        <v>4</v>
      </c>
      <c r="T1797" s="15">
        <f>SUM(Table2[[#This Row],[M4B]],Table2[[#This Row],[M4B_h]])</f>
        <v>4</v>
      </c>
    </row>
    <row r="1798" spans="1:20">
      <c r="A1798" s="12">
        <f>IF(Table2[[#This Row],[TT]]&lt;1,"",COUNT($A$2:$A1797)+1)</f>
        <v>1455</v>
      </c>
      <c r="B1798" s="12" t="str">
        <f>LOWER(SUBSTITUTE(SUBSTITUTE(SUBSTITUTE(SUBSTITUTE(SUBSTITUTE(SUBSTITUTE(SUBSTITUTE(SUBSTITUTE(Table2[[#This Row],[NAMA BARANG]]," ",""),"""",""),"-",""),"/",""),"(",""),")",""),"&amp;",""),",",""))</f>
        <v>oilpasteltwistertf029</v>
      </c>
      <c r="C1798" s="18" t="s">
        <v>4079</v>
      </c>
      <c r="D1798" s="19">
        <v>18</v>
      </c>
      <c r="E1798" s="19" t="s">
        <v>1600</v>
      </c>
      <c r="F1798" s="80">
        <f>IF(Table2[[#This Row],[M5B]]="",Table2[[#This Row],[M5B_h]],SUM(Table2[[#This Row],[M5B_h]],Table2[[#This Row],[M5B]]))</f>
        <v>17</v>
      </c>
      <c r="G1798" s="13">
        <v>17</v>
      </c>
      <c r="H1798" s="13">
        <f>IF(Table2[[#This Row],[M1A]]="","",Table2[[#This Row],[M1A]]-Table2[[#This Row],[AWAL]])</f>
        <v>-1</v>
      </c>
      <c r="J1798" s="13" t="str">
        <f>IF(Table2[[#This Row],[M2A]]="","",SUM(Table2[[#This Row],[M2A]]-Table2[[#This Row],[M2B_h]]))</f>
        <v/>
      </c>
      <c r="L1798" s="13" t="str">
        <f>IF(Table2[[#This Row],[M3A]]="","",SUM(Table2[[#This Row],[M3A]]-Table2[[#This Row],[M3B_h]]))</f>
        <v/>
      </c>
      <c r="N1798" s="13" t="str">
        <f>IF(Table2[[#This Row],[M4A]]="","",SUM(Table2[[#This Row],[M4A]]-Table2[[#This Row],[M4B_h]]))</f>
        <v/>
      </c>
      <c r="O1798" s="15"/>
      <c r="P1798" s="15" t="str">
        <f>IF(Table2[[#This Row],[M5A]]="","",SUM(Table2[[#This Row],[M5A]]-Table2[[#This Row],[M5B_h]]))</f>
        <v/>
      </c>
      <c r="Q1798" s="15">
        <f>SUM(Table2[[#This Row],[AWAL]],Table2[[#This Row],[M1B]])</f>
        <v>17</v>
      </c>
      <c r="R1798" s="15">
        <f>SUM(Table2[[#This Row],[M2B]],Table2[[#This Row],[M2B_h]])</f>
        <v>17</v>
      </c>
      <c r="S1798" s="15">
        <f>SUM(Table2[[#This Row],[M3B]],Table2[[#This Row],[M3B_h]])</f>
        <v>17</v>
      </c>
      <c r="T1798" s="15">
        <f>SUM(Table2[[#This Row],[M4B]],Table2[[#This Row],[M4B_h]])</f>
        <v>17</v>
      </c>
    </row>
    <row r="1799" spans="1:20">
      <c r="A1799" s="12" t="str">
        <f>IF(Table2[[#This Row],[TT]]&lt;1,"",COUNT($A$2:$A1798)+1)</f>
        <v/>
      </c>
      <c r="B1799" s="12" t="str">
        <f>LOWER(SUBSTITUTE(SUBSTITUTE(SUBSTITUTE(SUBSTITUTE(SUBSTITUTE(SUBSTITUTE(SUBSTITUTE(SUBSTITUTE(Table2[[#This Row],[NAMA BARANG]]," ",""),"""",""),"-",""),"/",""),"(",""),")",""),"&amp;",""),",",""))</f>
        <v>opdb12w</v>
      </c>
      <c r="C1799" s="18" t="s">
        <v>1597</v>
      </c>
      <c r="D1799" s="19"/>
      <c r="E1799" s="19" t="s">
        <v>88</v>
      </c>
      <c r="F1799" s="80">
        <f>IF(Table2[[#This Row],[M5B]]="",Table2[[#This Row],[M5B_h]],SUM(Table2[[#This Row],[M5B_h]],Table2[[#This Row],[M5B]]))</f>
        <v>0</v>
      </c>
      <c r="H1799" s="13" t="str">
        <f>IF(Table2[[#This Row],[M1A]]="","",Table2[[#This Row],[M1A]]-Table2[[#This Row],[AWAL]])</f>
        <v/>
      </c>
      <c r="J1799" s="13" t="str">
        <f>IF(Table2[[#This Row],[M2A]]="","",SUM(Table2[[#This Row],[M2A]]-Table2[[#This Row],[M2B_h]]))</f>
        <v/>
      </c>
      <c r="L1799" s="13" t="str">
        <f>IF(Table2[[#This Row],[M3A]]="","",SUM(Table2[[#This Row],[M3A]]-Table2[[#This Row],[M3B_h]]))</f>
        <v/>
      </c>
      <c r="N1799" s="13" t="str">
        <f>IF(Table2[[#This Row],[M4A]]="","",SUM(Table2[[#This Row],[M4A]]-Table2[[#This Row],[M4B_h]]))</f>
        <v/>
      </c>
      <c r="O1799" s="15"/>
      <c r="P1799" s="15" t="str">
        <f>IF(Table2[[#This Row],[M5A]]="","",SUM(Table2[[#This Row],[M5A]]-Table2[[#This Row],[M5B_h]]))</f>
        <v/>
      </c>
      <c r="Q1799" s="15">
        <f>SUM(Table2[[#This Row],[AWAL]],Table2[[#This Row],[M1B]])</f>
        <v>0</v>
      </c>
      <c r="R1799" s="15">
        <f>SUM(Table2[[#This Row],[M2B]],Table2[[#This Row],[M2B_h]])</f>
        <v>0</v>
      </c>
      <c r="S1799" s="15">
        <f>SUM(Table2[[#This Row],[M3B]],Table2[[#This Row],[M3B_h]])</f>
        <v>0</v>
      </c>
      <c r="T1799" s="15">
        <f>SUM(Table2[[#This Row],[M4B]],Table2[[#This Row],[M4B_h]])</f>
        <v>0</v>
      </c>
    </row>
    <row r="1800" spans="1:20">
      <c r="A1800" s="12" t="str">
        <f>IF(Table2[[#This Row],[TT]]&lt;1,"",COUNT($A$2:$A1799)+1)</f>
        <v/>
      </c>
      <c r="B1800" s="12" t="str">
        <f>LOWER(SUBSTITUTE(SUBSTITUTE(SUBSTITUTE(SUBSTITUTE(SUBSTITUTE(SUBSTITUTE(SUBSTITUTE(SUBSTITUTE(Table2[[#This Row],[NAMA BARANG]]," ",""),"""",""),"-",""),"/",""),"(",""),")",""),"&amp;",""),",",""))</f>
        <v>opdb18w</v>
      </c>
      <c r="C1800" s="18" t="s">
        <v>1598</v>
      </c>
      <c r="D1800" s="19"/>
      <c r="E1800" s="19">
        <v>72</v>
      </c>
      <c r="F1800" s="80">
        <f>IF(Table2[[#This Row],[M5B]]="",Table2[[#This Row],[M5B_h]],SUM(Table2[[#This Row],[M5B_h]],Table2[[#This Row],[M5B]]))</f>
        <v>0</v>
      </c>
      <c r="H1800" s="13" t="str">
        <f>IF(Table2[[#This Row],[M1A]]="","",Table2[[#This Row],[M1A]]-Table2[[#This Row],[AWAL]])</f>
        <v/>
      </c>
      <c r="J1800" s="13" t="str">
        <f>IF(Table2[[#This Row],[M2A]]="","",SUM(Table2[[#This Row],[M2A]]-Table2[[#This Row],[M2B_h]]))</f>
        <v/>
      </c>
      <c r="L1800" s="13" t="str">
        <f>IF(Table2[[#This Row],[M3A]]="","",SUM(Table2[[#This Row],[M3A]]-Table2[[#This Row],[M3B_h]]))</f>
        <v/>
      </c>
      <c r="N1800" s="13" t="str">
        <f>IF(Table2[[#This Row],[M4A]]="","",SUM(Table2[[#This Row],[M4A]]-Table2[[#This Row],[M4B_h]]))</f>
        <v/>
      </c>
      <c r="O1800" s="15"/>
      <c r="P1800" s="15" t="str">
        <f>IF(Table2[[#This Row],[M5A]]="","",SUM(Table2[[#This Row],[M5A]]-Table2[[#This Row],[M5B_h]]))</f>
        <v/>
      </c>
      <c r="Q1800" s="15">
        <f>SUM(Table2[[#This Row],[AWAL]],Table2[[#This Row],[M1B]])</f>
        <v>0</v>
      </c>
      <c r="R1800" s="15">
        <f>SUM(Table2[[#This Row],[M2B]],Table2[[#This Row],[M2B_h]])</f>
        <v>0</v>
      </c>
      <c r="S1800" s="15">
        <f>SUM(Table2[[#This Row],[M3B]],Table2[[#This Row],[M3B_h]])</f>
        <v>0</v>
      </c>
      <c r="T1800" s="15">
        <f>SUM(Table2[[#This Row],[M4B]],Table2[[#This Row],[M4B_h]])</f>
        <v>0</v>
      </c>
    </row>
    <row r="1801" spans="1:20">
      <c r="A1801" s="12" t="str">
        <f>IF(Table2[[#This Row],[TT]]&lt;1,"",COUNT($A$2:$A1800)+1)</f>
        <v/>
      </c>
      <c r="B1801" s="12" t="str">
        <f>LOWER(SUBSTITUTE(SUBSTITUTE(SUBSTITUTE(SUBSTITUTE(SUBSTITUTE(SUBSTITUTE(SUBSTITUTE(SUBSTITUTE(Table2[[#This Row],[NAMA BARANG]]," ",""),"""",""),"-",""),"/",""),"(",""),")",""),"&amp;",""),",",""))</f>
        <v>opdb24w</v>
      </c>
      <c r="C1801" s="18" t="s">
        <v>1599</v>
      </c>
      <c r="D1801" s="19"/>
      <c r="E1801" s="19" t="s">
        <v>28</v>
      </c>
      <c r="F1801" s="80">
        <f>IF(Table2[[#This Row],[M5B]]="",Table2[[#This Row],[M5B_h]],SUM(Table2[[#This Row],[M5B_h]],Table2[[#This Row],[M5B]]))</f>
        <v>0</v>
      </c>
      <c r="H1801" s="13" t="str">
        <f>IF(Table2[[#This Row],[M1A]]="","",Table2[[#This Row],[M1A]]-Table2[[#This Row],[AWAL]])</f>
        <v/>
      </c>
      <c r="J1801" s="13" t="str">
        <f>IF(Table2[[#This Row],[M2A]]="","",SUM(Table2[[#This Row],[M2A]]-Table2[[#This Row],[M2B_h]]))</f>
        <v/>
      </c>
      <c r="L1801" s="13" t="str">
        <f>IF(Table2[[#This Row],[M3A]]="","",SUM(Table2[[#This Row],[M3A]]-Table2[[#This Row],[M3B_h]]))</f>
        <v/>
      </c>
      <c r="N1801" s="13" t="str">
        <f>IF(Table2[[#This Row],[M4A]]="","",SUM(Table2[[#This Row],[M4A]]-Table2[[#This Row],[M4B_h]]))</f>
        <v/>
      </c>
      <c r="O1801" s="15"/>
      <c r="P1801" s="15" t="str">
        <f>IF(Table2[[#This Row],[M5A]]="","",SUM(Table2[[#This Row],[M5A]]-Table2[[#This Row],[M5B_h]]))</f>
        <v/>
      </c>
      <c r="Q1801" s="15">
        <f>SUM(Table2[[#This Row],[AWAL]],Table2[[#This Row],[M1B]])</f>
        <v>0</v>
      </c>
      <c r="R1801" s="15">
        <f>SUM(Table2[[#This Row],[M2B]],Table2[[#This Row],[M2B_h]])</f>
        <v>0</v>
      </c>
      <c r="S1801" s="15">
        <f>SUM(Table2[[#This Row],[M3B]],Table2[[#This Row],[M3B_h]])</f>
        <v>0</v>
      </c>
      <c r="T1801" s="15">
        <f>SUM(Table2[[#This Row],[M4B]],Table2[[#This Row],[M4B_h]])</f>
        <v>0</v>
      </c>
    </row>
    <row r="1802" spans="1:20">
      <c r="A1802" s="31" t="str">
        <f>IF(Table2[[#This Row],[TT]]&lt;1,"",COUNT($A$2:$A1801)+1)</f>
        <v/>
      </c>
      <c r="B1802" s="31" t="str">
        <f>LOWER(SUBSTITUTE(SUBSTITUTE(SUBSTITUTE(SUBSTITUTE(SUBSTITUTE(SUBSTITUTE(SUBSTITUTE(SUBSTITUTE(Table2[[#This Row],[NAMA BARANG]]," ",""),"""",""),"-",""),"/",""),"(",""),")",""),"&amp;",""),",",""))</f>
        <v>opdebozz36</v>
      </c>
      <c r="C1802" s="33" t="s">
        <v>2888</v>
      </c>
      <c r="E1802" s="35">
        <v>42</v>
      </c>
      <c r="F1802" s="84">
        <f>IF(Table2[[#This Row],[M5B]]="",Table2[[#This Row],[M5B_h]],SUM(Table2[[#This Row],[M5B_h]],Table2[[#This Row],[M5B]]))</f>
        <v>0</v>
      </c>
      <c r="G1802" s="32"/>
      <c r="H1802" s="36" t="str">
        <f>IF(Table2[[#This Row],[M1A]]="","",Table2[[#This Row],[M1A]]-Table2[[#This Row],[AWAL]])</f>
        <v/>
      </c>
      <c r="I1802" s="32"/>
      <c r="J1802" s="36" t="str">
        <f>IF(Table2[[#This Row],[M2A]]="","",SUM(Table2[[#This Row],[M2A]]-Table2[[#This Row],[M2B_h]]))</f>
        <v/>
      </c>
      <c r="K1802" s="32"/>
      <c r="L1802" s="36" t="str">
        <f>IF(Table2[[#This Row],[M3A]]="","",SUM(Table2[[#This Row],[M3A]]-Table2[[#This Row],[M3B_h]]))</f>
        <v/>
      </c>
      <c r="M1802" s="32"/>
      <c r="N1802" s="36" t="str">
        <f>IF(Table2[[#This Row],[M4A]]="","",SUM(Table2[[#This Row],[M4A]]-Table2[[#This Row],[M4B_h]]))</f>
        <v/>
      </c>
      <c r="O1802" s="15"/>
      <c r="P1802" s="15" t="str">
        <f>IF(Table2[[#This Row],[M5A]]="","",SUM(Table2[[#This Row],[M5A]]-Table2[[#This Row],[M5B_h]]))</f>
        <v/>
      </c>
      <c r="Q1802" s="15">
        <f>SUM(Table2[[#This Row],[AWAL]],Table2[[#This Row],[M1B]])</f>
        <v>0</v>
      </c>
      <c r="R1802" s="15">
        <f>SUM(Table2[[#This Row],[M2B]],Table2[[#This Row],[M2B_h]])</f>
        <v>0</v>
      </c>
      <c r="S1802" s="15">
        <f>SUM(Table2[[#This Row],[M3B]],Table2[[#This Row],[M3B_h]])</f>
        <v>0</v>
      </c>
      <c r="T1802" s="15">
        <f>SUM(Table2[[#This Row],[M4B]],Table2[[#This Row],[M4B_h]])</f>
        <v>0</v>
      </c>
    </row>
    <row r="1803" spans="1:20">
      <c r="A1803" s="22" t="str">
        <f>IF(Table2[[#This Row],[TT]]&lt;1,"",COUNT($A$2:$A1802)+1)</f>
        <v/>
      </c>
      <c r="B1803" s="22" t="str">
        <f>LOWER(SUBSTITUTE(SUBSTITUTE(SUBSTITUTE(SUBSTITUTE(SUBSTITUTE(SUBSTITUTE(SUBSTITUTE(SUBSTITUTE(Table2[[#This Row],[NAMA BARANG]]," ",""),"""",""),"-",""),"/",""),"(",""),")",""),"&amp;",""),",",""))</f>
        <v>oppastel12wpanjangputar1012</v>
      </c>
      <c r="C1803" s="17" t="s">
        <v>3030</v>
      </c>
      <c r="E1803" s="66" t="s">
        <v>2807</v>
      </c>
      <c r="F1803" s="86">
        <f>IF(Table2[[#This Row],[M5B]]="",Table2[[#This Row],[M5B_h]],SUM(Table2[[#This Row],[M5B_h]],Table2[[#This Row],[M5B]]))</f>
        <v>0</v>
      </c>
      <c r="G1803" s="23"/>
      <c r="H1803" s="24" t="str">
        <f>IF(Table2[[#This Row],[M1A]]="","",Table2[[#This Row],[M1A]]-Table2[[#This Row],[AWAL]])</f>
        <v/>
      </c>
      <c r="I1803" s="23"/>
      <c r="J1803" s="24" t="str">
        <f>IF(Table2[[#This Row],[M2A]]="","",SUM(Table2[[#This Row],[M2A]]-Table2[[#This Row],[M2B_h]]))</f>
        <v/>
      </c>
      <c r="K1803" s="23"/>
      <c r="L1803" s="24" t="str">
        <f>IF(Table2[[#This Row],[M3A]]="","",SUM(Table2[[#This Row],[M3A]]-Table2[[#This Row],[M3B_h]]))</f>
        <v/>
      </c>
      <c r="M1803" s="23"/>
      <c r="N1803" s="24" t="str">
        <f>IF(Table2[[#This Row],[M4A]]="","",SUM(Table2[[#This Row],[M4A]]-Table2[[#This Row],[M4B_h]]))</f>
        <v/>
      </c>
      <c r="O1803" s="15"/>
      <c r="P1803" s="15" t="str">
        <f>IF(Table2[[#This Row],[M5A]]="","",SUM(Table2[[#This Row],[M5A]]-Table2[[#This Row],[M5B_h]]))</f>
        <v/>
      </c>
      <c r="Q1803" s="15">
        <f>SUM(Table2[[#This Row],[AWAL]],Table2[[#This Row],[M1B]])</f>
        <v>0</v>
      </c>
      <c r="R1803" s="15">
        <f>SUM(Table2[[#This Row],[M2B]],Table2[[#This Row],[M2B_h]])</f>
        <v>0</v>
      </c>
      <c r="S1803" s="15">
        <f>SUM(Table2[[#This Row],[M3B]],Table2[[#This Row],[M3B_h]])</f>
        <v>0</v>
      </c>
      <c r="T1803" s="15">
        <f>SUM(Table2[[#This Row],[M4B]],Table2[[#This Row],[M4B_h]])</f>
        <v>0</v>
      </c>
    </row>
    <row r="1804" spans="1:20">
      <c r="A1804" s="96">
        <f>IF(Table2[[#This Row],[TT]]&lt;1,"",COUNT($A$2:$A1803)+1)</f>
        <v>1456</v>
      </c>
      <c r="B1804" s="96" t="str">
        <f>LOWER(SUBSTITUTE(SUBSTITUTE(SUBSTITUTE(SUBSTITUTE(SUBSTITUTE(SUBSTITUTE(SUBSTITUTE(SUBSTITUTE(Table2[[#This Row],[NAMA BARANG]]," ",""),"""",""),"-",""),"/",""),"(",""),")",""),"&amp;",""),",",""))</f>
        <v>paletanggur</v>
      </c>
      <c r="C1804" s="97" t="s">
        <v>4143</v>
      </c>
      <c r="D1804" s="98">
        <v>2</v>
      </c>
      <c r="E1804" s="99" t="s">
        <v>2484</v>
      </c>
      <c r="F1804" s="100">
        <f>IF(Table2[[#This Row],[M5B]]="",Table2[[#This Row],[M5B_h]],SUM(Table2[[#This Row],[M5B_h]],Table2[[#This Row],[M5B]]))</f>
        <v>1</v>
      </c>
      <c r="G1804" s="101"/>
      <c r="H1804" s="102" t="str">
        <f>IF(Table2[[#This Row],[M1A]]="","",Table2[[#This Row],[M1A]]-Table2[[#This Row],[AWAL]])</f>
        <v/>
      </c>
      <c r="I1804" s="101">
        <v>1</v>
      </c>
      <c r="J1804" s="102">
        <f>IF(Table2[[#This Row],[M2A]]="","",SUM(Table2[[#This Row],[M2A]]-Table2[[#This Row],[M2B_h]]))</f>
        <v>-1</v>
      </c>
      <c r="K1804" s="101">
        <v>2</v>
      </c>
      <c r="L1804" s="102">
        <f>IF(Table2[[#This Row],[M3A]]="","",SUM(Table2[[#This Row],[M3A]]-Table2[[#This Row],[M3B_h]]))</f>
        <v>1</v>
      </c>
      <c r="M1804" s="101">
        <v>1</v>
      </c>
      <c r="N1804" s="102">
        <f>IF(Table2[[#This Row],[M4A]]="","",SUM(Table2[[#This Row],[M4A]]-Table2[[#This Row],[M4B_h]]))</f>
        <v>-1</v>
      </c>
      <c r="O1804" s="101"/>
      <c r="P1804" s="102" t="str">
        <f>IF(Table2[[#This Row],[M5A]]="","",SUM(Table2[[#This Row],[M5A]]-Table2[[#This Row],[M5B_h]]))</f>
        <v/>
      </c>
      <c r="Q1804" s="102">
        <f>SUM(Table2[[#This Row],[AWAL]],Table2[[#This Row],[M1B]])</f>
        <v>2</v>
      </c>
      <c r="R1804" s="102">
        <f>SUM(Table2[[#This Row],[M2B]],Table2[[#This Row],[M2B_h]])</f>
        <v>1</v>
      </c>
      <c r="S1804" s="102">
        <f>SUM(Table2[[#This Row],[M3B]],Table2[[#This Row],[M3B_h]])</f>
        <v>2</v>
      </c>
      <c r="T1804" s="102">
        <f>SUM(Table2[[#This Row],[M4B]],Table2[[#This Row],[M4B_h]])</f>
        <v>1</v>
      </c>
    </row>
    <row r="1805" spans="1:20">
      <c r="A1805" s="14" t="str">
        <f>IF(Table2[[#This Row],[TT]]&lt;1,"",COUNT($A$2:$A1804)+1)</f>
        <v/>
      </c>
      <c r="B1805" s="14" t="str">
        <f>LOWER(SUBSTITUTE(SUBSTITUTE(SUBSTITUTE(SUBSTITUTE(SUBSTITUTE(SUBSTITUTE(SUBSTITUTE(SUBSTITUTE(Table2[[#This Row],[NAMA BARANG]]," ",""),"""",""),"-",""),"/",""),"(",""),")",""),"&amp;",""),",",""))</f>
        <v>paletapel</v>
      </c>
      <c r="C1805" s="17" t="s">
        <v>2664</v>
      </c>
      <c r="D1805" s="19"/>
      <c r="E1805" s="29" t="s">
        <v>2484</v>
      </c>
      <c r="F1805" s="80">
        <f>IF(Table2[[#This Row],[M5B]]="",Table2[[#This Row],[M5B_h]],SUM(Table2[[#This Row],[M5B_h]],Table2[[#This Row],[M5B]]))</f>
        <v>0</v>
      </c>
      <c r="H1805" s="15" t="str">
        <f>IF(Table2[[#This Row],[M1A]]="","",Table2[[#This Row],[M1A]]-Table2[[#This Row],[AWAL]])</f>
        <v/>
      </c>
      <c r="J1805" s="15" t="str">
        <f>IF(Table2[[#This Row],[M2A]]="","",SUM(Table2[[#This Row],[M2A]]-Table2[[#This Row],[M2B_h]]))</f>
        <v/>
      </c>
      <c r="L1805" s="15" t="str">
        <f>IF(Table2[[#This Row],[M3A]]="","",SUM(Table2[[#This Row],[M3A]]-Table2[[#This Row],[M3B_h]]))</f>
        <v/>
      </c>
      <c r="N1805" s="15" t="str">
        <f>IF(Table2[[#This Row],[M4A]]="","",SUM(Table2[[#This Row],[M4A]]-Table2[[#This Row],[M4B_h]]))</f>
        <v/>
      </c>
      <c r="O1805" s="15"/>
      <c r="P1805" s="15" t="str">
        <f>IF(Table2[[#This Row],[M5A]]="","",SUM(Table2[[#This Row],[M5A]]-Table2[[#This Row],[M5B_h]]))</f>
        <v/>
      </c>
      <c r="Q1805" s="15">
        <f>SUM(Table2[[#This Row],[AWAL]],Table2[[#This Row],[M1B]])</f>
        <v>0</v>
      </c>
      <c r="R1805" s="15">
        <f>SUM(Table2[[#This Row],[M2B]],Table2[[#This Row],[M2B_h]])</f>
        <v>0</v>
      </c>
      <c r="S1805" s="15">
        <f>SUM(Table2[[#This Row],[M3B]],Table2[[#This Row],[M3B_h]])</f>
        <v>0</v>
      </c>
      <c r="T1805" s="15">
        <f>SUM(Table2[[#This Row],[M4B]],Table2[[#This Row],[M4B_h]])</f>
        <v>0</v>
      </c>
    </row>
    <row r="1806" spans="1:20">
      <c r="A1806" s="12">
        <f>IF(Table2[[#This Row],[TT]]&lt;1,"",COUNT($A$2:$A1805)+1)</f>
        <v>1457</v>
      </c>
      <c r="B1806" s="12" t="str">
        <f>LOWER(SUBSTITUTE(SUBSTITUTE(SUBSTITUTE(SUBSTITUTE(SUBSTITUTE(SUBSTITUTE(SUBSTITUTE(SUBSTITUTE(Table2[[#This Row],[NAMA BARANG]]," ",""),"""",""),"-",""),"/",""),"(",""),")",""),"&amp;",""),",",""))</f>
        <v>paletbrush2801</v>
      </c>
      <c r="C1806" s="18" t="s">
        <v>1603</v>
      </c>
      <c r="D1806" s="19">
        <v>1</v>
      </c>
      <c r="E1806" s="19" t="s">
        <v>1604</v>
      </c>
      <c r="F1806" s="80">
        <f>IF(Table2[[#This Row],[M5B]]="",Table2[[#This Row],[M5B_h]],SUM(Table2[[#This Row],[M5B_h]],Table2[[#This Row],[M5B]]))</f>
        <v>1</v>
      </c>
      <c r="H1806" s="13" t="str">
        <f>IF(Table2[[#This Row],[M1A]]="","",Table2[[#This Row],[M1A]]-Table2[[#This Row],[AWAL]])</f>
        <v/>
      </c>
      <c r="J1806" s="13" t="str">
        <f>IF(Table2[[#This Row],[M2A]]="","",SUM(Table2[[#This Row],[M2A]]-Table2[[#This Row],[M2B_h]]))</f>
        <v/>
      </c>
      <c r="L1806" s="13" t="str">
        <f>IF(Table2[[#This Row],[M3A]]="","",SUM(Table2[[#This Row],[M3A]]-Table2[[#This Row],[M3B_h]]))</f>
        <v/>
      </c>
      <c r="N1806" s="13" t="str">
        <f>IF(Table2[[#This Row],[M4A]]="","",SUM(Table2[[#This Row],[M4A]]-Table2[[#This Row],[M4B_h]]))</f>
        <v/>
      </c>
      <c r="O1806" s="15"/>
      <c r="P1806" s="15" t="str">
        <f>IF(Table2[[#This Row],[M5A]]="","",SUM(Table2[[#This Row],[M5A]]-Table2[[#This Row],[M5B_h]]))</f>
        <v/>
      </c>
      <c r="Q1806" s="15">
        <f>SUM(Table2[[#This Row],[AWAL]],Table2[[#This Row],[M1B]])</f>
        <v>1</v>
      </c>
      <c r="R1806" s="15">
        <f>SUM(Table2[[#This Row],[M2B]],Table2[[#This Row],[M2B_h]])</f>
        <v>1</v>
      </c>
      <c r="S1806" s="15">
        <f>SUM(Table2[[#This Row],[M3B]],Table2[[#This Row],[M3B_h]])</f>
        <v>1</v>
      </c>
      <c r="T1806" s="15">
        <f>SUM(Table2[[#This Row],[M4B]],Table2[[#This Row],[M4B_h]])</f>
        <v>1</v>
      </c>
    </row>
    <row r="1807" spans="1:20">
      <c r="A1807" s="12">
        <f>IF(Table2[[#This Row],[TT]]&lt;1,"",COUNT($A$2:$A1806)+1)</f>
        <v>1458</v>
      </c>
      <c r="B1807" s="12" t="str">
        <f>LOWER(SUBSTITUTE(SUBSTITUTE(SUBSTITUTE(SUBSTITUTE(SUBSTITUTE(SUBSTITUTE(SUBSTITUTE(SUBSTITUTE(Table2[[#This Row],[NAMA BARANG]]," ",""),"""",""),"-",""),"/",""),"(",""),")",""),"&amp;",""),",",""))</f>
        <v>paletcatair081</v>
      </c>
      <c r="C1807" s="18" t="s">
        <v>1605</v>
      </c>
      <c r="D1807" s="19">
        <v>5</v>
      </c>
      <c r="E1807" s="19" t="s">
        <v>1606</v>
      </c>
      <c r="F1807" s="80">
        <f>IF(Table2[[#This Row],[M5B]]="",Table2[[#This Row],[M5B_h]],SUM(Table2[[#This Row],[M5B_h]],Table2[[#This Row],[M5B]]))</f>
        <v>5</v>
      </c>
      <c r="H1807" s="13" t="str">
        <f>IF(Table2[[#This Row],[M1A]]="","",Table2[[#This Row],[M1A]]-Table2[[#This Row],[AWAL]])</f>
        <v/>
      </c>
      <c r="J1807" s="13" t="str">
        <f>IF(Table2[[#This Row],[M2A]]="","",SUM(Table2[[#This Row],[M2A]]-Table2[[#This Row],[M2B_h]]))</f>
        <v/>
      </c>
      <c r="L1807" s="13" t="str">
        <f>IF(Table2[[#This Row],[M3A]]="","",SUM(Table2[[#This Row],[M3A]]-Table2[[#This Row],[M3B_h]]))</f>
        <v/>
      </c>
      <c r="N1807" s="13" t="str">
        <f>IF(Table2[[#This Row],[M4A]]="","",SUM(Table2[[#This Row],[M4A]]-Table2[[#This Row],[M4B_h]]))</f>
        <v/>
      </c>
      <c r="O1807" s="15"/>
      <c r="P1807" s="15" t="str">
        <f>IF(Table2[[#This Row],[M5A]]="","",SUM(Table2[[#This Row],[M5A]]-Table2[[#This Row],[M5B_h]]))</f>
        <v/>
      </c>
      <c r="Q1807" s="15">
        <f>SUM(Table2[[#This Row],[AWAL]],Table2[[#This Row],[M1B]])</f>
        <v>5</v>
      </c>
      <c r="R1807" s="15">
        <f>SUM(Table2[[#This Row],[M2B]],Table2[[#This Row],[M2B_h]])</f>
        <v>5</v>
      </c>
      <c r="S1807" s="15">
        <f>SUM(Table2[[#This Row],[M3B]],Table2[[#This Row],[M3B_h]])</f>
        <v>5</v>
      </c>
      <c r="T1807" s="15">
        <f>SUM(Table2[[#This Row],[M4B]],Table2[[#This Row],[M4B_h]])</f>
        <v>5</v>
      </c>
    </row>
    <row r="1808" spans="1:20">
      <c r="A1808" s="12">
        <f>IF(Table2[[#This Row],[TT]]&lt;1,"",COUNT($A$2:$A1807)+1)</f>
        <v>1459</v>
      </c>
      <c r="B1808" s="12" t="str">
        <f>LOWER(SUBSTITUTE(SUBSTITUTE(SUBSTITUTE(SUBSTITUTE(SUBSTITUTE(SUBSTITUTE(SUBSTITUTE(SUBSTITUTE(Table2[[#This Row],[NAMA BARANG]]," ",""),"""",""),"-",""),"/",""),"(",""),")",""),"&amp;",""),",",""))</f>
        <v>paletcatair1019</v>
      </c>
      <c r="C1808" s="18" t="s">
        <v>1607</v>
      </c>
      <c r="D1808" s="19">
        <v>6</v>
      </c>
      <c r="E1808" s="19" t="s">
        <v>434</v>
      </c>
      <c r="F1808" s="80">
        <f>IF(Table2[[#This Row],[M5B]]="",Table2[[#This Row],[M5B_h]],SUM(Table2[[#This Row],[M5B_h]],Table2[[#This Row],[M5B]]))</f>
        <v>6</v>
      </c>
      <c r="H1808" s="13" t="str">
        <f>IF(Table2[[#This Row],[M1A]]="","",Table2[[#This Row],[M1A]]-Table2[[#This Row],[AWAL]])</f>
        <v/>
      </c>
      <c r="J1808" s="13" t="str">
        <f>IF(Table2[[#This Row],[M2A]]="","",SUM(Table2[[#This Row],[M2A]]-Table2[[#This Row],[M2B_h]]))</f>
        <v/>
      </c>
      <c r="L1808" s="13" t="str">
        <f>IF(Table2[[#This Row],[M3A]]="","",SUM(Table2[[#This Row],[M3A]]-Table2[[#This Row],[M3B_h]]))</f>
        <v/>
      </c>
      <c r="N1808" s="13" t="str">
        <f>IF(Table2[[#This Row],[M4A]]="","",SUM(Table2[[#This Row],[M4A]]-Table2[[#This Row],[M4B_h]]))</f>
        <v/>
      </c>
      <c r="O1808" s="15"/>
      <c r="P1808" s="15" t="str">
        <f>IF(Table2[[#This Row],[M5A]]="","",SUM(Table2[[#This Row],[M5A]]-Table2[[#This Row],[M5B_h]]))</f>
        <v/>
      </c>
      <c r="Q1808" s="15">
        <f>SUM(Table2[[#This Row],[AWAL]],Table2[[#This Row],[M1B]])</f>
        <v>6</v>
      </c>
      <c r="R1808" s="15">
        <f>SUM(Table2[[#This Row],[M2B]],Table2[[#This Row],[M2B_h]])</f>
        <v>6</v>
      </c>
      <c r="S1808" s="15">
        <f>SUM(Table2[[#This Row],[M3B]],Table2[[#This Row],[M3B_h]])</f>
        <v>6</v>
      </c>
      <c r="T1808" s="15">
        <f>SUM(Table2[[#This Row],[M4B]],Table2[[#This Row],[M4B_h]])</f>
        <v>6</v>
      </c>
    </row>
    <row r="1809" spans="1:20">
      <c r="A1809" s="12">
        <f>IF(Table2[[#This Row],[TT]]&lt;1,"",COUNT($A$2:$A1808)+1)</f>
        <v>1460</v>
      </c>
      <c r="B1809" s="12" t="str">
        <f>LOWER(SUBSTITUTE(SUBSTITUTE(SUBSTITUTE(SUBSTITUTE(SUBSTITUTE(SUBSTITUTE(SUBSTITUTE(SUBSTITUTE(Table2[[#This Row],[NAMA BARANG]]," ",""),"""",""),"-",""),"/",""),"(",""),")",""),"&amp;",""),",",""))</f>
        <v>paletcatairsakurabiasadof</v>
      </c>
      <c r="C1809" s="18" t="s">
        <v>1608</v>
      </c>
      <c r="D1809" s="19">
        <v>9</v>
      </c>
      <c r="E1809" s="19" t="s">
        <v>1273</v>
      </c>
      <c r="F1809" s="80">
        <f>IF(Table2[[#This Row],[M5B]]="",Table2[[#This Row],[M5B_h]],SUM(Table2[[#This Row],[M5B_h]],Table2[[#This Row],[M5B]]))</f>
        <v>9</v>
      </c>
      <c r="H1809" s="13" t="str">
        <f>IF(Table2[[#This Row],[M1A]]="","",Table2[[#This Row],[M1A]]-Table2[[#This Row],[AWAL]])</f>
        <v/>
      </c>
      <c r="J1809" s="13" t="str">
        <f>IF(Table2[[#This Row],[M2A]]="","",SUM(Table2[[#This Row],[M2A]]-Table2[[#This Row],[M2B_h]]))</f>
        <v/>
      </c>
      <c r="L1809" s="13" t="str">
        <f>IF(Table2[[#This Row],[M3A]]="","",SUM(Table2[[#This Row],[M3A]]-Table2[[#This Row],[M3B_h]]))</f>
        <v/>
      </c>
      <c r="N1809" s="13" t="str">
        <f>IF(Table2[[#This Row],[M4A]]="","",SUM(Table2[[#This Row],[M4A]]-Table2[[#This Row],[M4B_h]]))</f>
        <v/>
      </c>
      <c r="O1809" s="15"/>
      <c r="P1809" s="15" t="str">
        <f>IF(Table2[[#This Row],[M5A]]="","",SUM(Table2[[#This Row],[M5A]]-Table2[[#This Row],[M5B_h]]))</f>
        <v/>
      </c>
      <c r="Q1809" s="15">
        <f>SUM(Table2[[#This Row],[AWAL]],Table2[[#This Row],[M1B]])</f>
        <v>9</v>
      </c>
      <c r="R1809" s="15">
        <f>SUM(Table2[[#This Row],[M2B]],Table2[[#This Row],[M2B_h]])</f>
        <v>9</v>
      </c>
      <c r="S1809" s="15">
        <f>SUM(Table2[[#This Row],[M3B]],Table2[[#This Row],[M3B_h]])</f>
        <v>9</v>
      </c>
      <c r="T1809" s="15">
        <f>SUM(Table2[[#This Row],[M4B]],Table2[[#This Row],[M4B_h]])</f>
        <v>9</v>
      </c>
    </row>
    <row r="1810" spans="1:20">
      <c r="A1810" s="12">
        <f>IF(Table2[[#This Row],[TT]]&lt;1,"",COUNT($A$2:$A1809)+1)</f>
        <v>1461</v>
      </c>
      <c r="B1810" s="12" t="str">
        <f>LOWER(SUBSTITUTE(SUBSTITUTE(SUBSTITUTE(SUBSTITUTE(SUBSTITUTE(SUBSTITUTE(SUBSTITUTE(SUBSTITUTE(Table2[[#This Row],[NAMA BARANG]]," ",""),"""",""),"-",""),"/",""),"(",""),")",""),"&amp;",""),",",""))</f>
        <v>paletcatairsakuratrans</v>
      </c>
      <c r="C1810" s="18" t="s">
        <v>1609</v>
      </c>
      <c r="D1810" s="19">
        <v>15</v>
      </c>
      <c r="E1810" s="19" t="s">
        <v>1273</v>
      </c>
      <c r="F1810" s="80">
        <f>IF(Table2[[#This Row],[M5B]]="",Table2[[#This Row],[M5B_h]],SUM(Table2[[#This Row],[M5B_h]],Table2[[#This Row],[M5B]]))</f>
        <v>15</v>
      </c>
      <c r="H1810" s="13" t="str">
        <f>IF(Table2[[#This Row],[M1A]]="","",Table2[[#This Row],[M1A]]-Table2[[#This Row],[AWAL]])</f>
        <v/>
      </c>
      <c r="J1810" s="13" t="str">
        <f>IF(Table2[[#This Row],[M2A]]="","",SUM(Table2[[#This Row],[M2A]]-Table2[[#This Row],[M2B_h]]))</f>
        <v/>
      </c>
      <c r="L1810" s="13" t="str">
        <f>IF(Table2[[#This Row],[M3A]]="","",SUM(Table2[[#This Row],[M3A]]-Table2[[#This Row],[M3B_h]]))</f>
        <v/>
      </c>
      <c r="N1810" s="13" t="str">
        <f>IF(Table2[[#This Row],[M4A]]="","",SUM(Table2[[#This Row],[M4A]]-Table2[[#This Row],[M4B_h]]))</f>
        <v/>
      </c>
      <c r="O1810" s="15"/>
      <c r="P1810" s="15" t="str">
        <f>IF(Table2[[#This Row],[M5A]]="","",SUM(Table2[[#This Row],[M5A]]-Table2[[#This Row],[M5B_h]]))</f>
        <v/>
      </c>
      <c r="Q1810" s="15">
        <f>SUM(Table2[[#This Row],[AWAL]],Table2[[#This Row],[M1B]])</f>
        <v>15</v>
      </c>
      <c r="R1810" s="15">
        <f>SUM(Table2[[#This Row],[M2B]],Table2[[#This Row],[M2B_h]])</f>
        <v>15</v>
      </c>
      <c r="S1810" s="15">
        <f>SUM(Table2[[#This Row],[M3B]],Table2[[#This Row],[M3B_h]])</f>
        <v>15</v>
      </c>
      <c r="T1810" s="15">
        <f>SUM(Table2[[#This Row],[M4B]],Table2[[#This Row],[M4B_h]])</f>
        <v>15</v>
      </c>
    </row>
    <row r="1811" spans="1:20">
      <c r="A1811" s="12">
        <f>IF(Table2[[#This Row],[TT]]&lt;1,"",COUNT($A$2:$A1810)+1)</f>
        <v>1462</v>
      </c>
      <c r="B1811" s="12" t="str">
        <f>LOWER(SUBSTITUTE(SUBSTITUTE(SUBSTITUTE(SUBSTITUTE(SUBSTITUTE(SUBSTITUTE(SUBSTITUTE(SUBSTITUTE(Table2[[#This Row],[NAMA BARANG]]," ",""),"""",""),"-",""),"/",""),"(",""),")",""),"&amp;",""),",",""))</f>
        <v>paletgambar1010buahapel</v>
      </c>
      <c r="C1811" s="18" t="s">
        <v>1610</v>
      </c>
      <c r="D1811" s="19">
        <v>6</v>
      </c>
      <c r="E1811" s="19" t="s">
        <v>32</v>
      </c>
      <c r="F1811" s="80">
        <f>IF(Table2[[#This Row],[M5B]]="",Table2[[#This Row],[M5B_h]],SUM(Table2[[#This Row],[M5B_h]],Table2[[#This Row],[M5B]]))</f>
        <v>6</v>
      </c>
      <c r="H1811" s="13" t="str">
        <f>IF(Table2[[#This Row],[M1A]]="","",Table2[[#This Row],[M1A]]-Table2[[#This Row],[AWAL]])</f>
        <v/>
      </c>
      <c r="J1811" s="13" t="str">
        <f>IF(Table2[[#This Row],[M2A]]="","",SUM(Table2[[#This Row],[M2A]]-Table2[[#This Row],[M2B_h]]))</f>
        <v/>
      </c>
      <c r="L1811" s="13" t="str">
        <f>IF(Table2[[#This Row],[M3A]]="","",SUM(Table2[[#This Row],[M3A]]-Table2[[#This Row],[M3B_h]]))</f>
        <v/>
      </c>
      <c r="N1811" s="13" t="str">
        <f>IF(Table2[[#This Row],[M4A]]="","",SUM(Table2[[#This Row],[M4A]]-Table2[[#This Row],[M4B_h]]))</f>
        <v/>
      </c>
      <c r="O1811" s="15"/>
      <c r="P1811" s="15" t="str">
        <f>IF(Table2[[#This Row],[M5A]]="","",SUM(Table2[[#This Row],[M5A]]-Table2[[#This Row],[M5B_h]]))</f>
        <v/>
      </c>
      <c r="Q1811" s="15">
        <f>SUM(Table2[[#This Row],[AWAL]],Table2[[#This Row],[M1B]])</f>
        <v>6</v>
      </c>
      <c r="R1811" s="15">
        <f>SUM(Table2[[#This Row],[M2B]],Table2[[#This Row],[M2B_h]])</f>
        <v>6</v>
      </c>
      <c r="S1811" s="15">
        <f>SUM(Table2[[#This Row],[M3B]],Table2[[#This Row],[M3B_h]])</f>
        <v>6</v>
      </c>
      <c r="T1811" s="15">
        <f>SUM(Table2[[#This Row],[M4B]],Table2[[#This Row],[M4B_h]])</f>
        <v>6</v>
      </c>
    </row>
    <row r="1812" spans="1:20">
      <c r="A1812" s="12">
        <f>IF(Table2[[#This Row],[TT]]&lt;1,"",COUNT($A$2:$A1811)+1)</f>
        <v>1463</v>
      </c>
      <c r="B1812" s="12" t="str">
        <f>LOWER(SUBSTITUTE(SUBSTITUTE(SUBSTITUTE(SUBSTITUTE(SUBSTITUTE(SUBSTITUTE(SUBSTITUTE(SUBSTITUTE(Table2[[#This Row],[NAMA BARANG]]," ",""),"""",""),"-",""),"/",""),"(",""),")",""),"&amp;",""),",",""))</f>
        <v>paletgambar1011kumbang</v>
      </c>
      <c r="C1812" s="18" t="s">
        <v>1611</v>
      </c>
      <c r="D1812" s="19">
        <v>6</v>
      </c>
      <c r="E1812" s="19" t="s">
        <v>77</v>
      </c>
      <c r="F1812" s="80">
        <f>IF(Table2[[#This Row],[M5B]]="",Table2[[#This Row],[M5B_h]],SUM(Table2[[#This Row],[M5B_h]],Table2[[#This Row],[M5B]]))</f>
        <v>5</v>
      </c>
      <c r="H1812" s="13" t="str">
        <f>IF(Table2[[#This Row],[M1A]]="","",Table2[[#This Row],[M1A]]-Table2[[#This Row],[AWAL]])</f>
        <v/>
      </c>
      <c r="J1812" s="13" t="str">
        <f>IF(Table2[[#This Row],[M2A]]="","",SUM(Table2[[#This Row],[M2A]]-Table2[[#This Row],[M2B_h]]))</f>
        <v/>
      </c>
      <c r="K1812" s="13">
        <v>5</v>
      </c>
      <c r="L1812" s="13">
        <f>IF(Table2[[#This Row],[M3A]]="","",SUM(Table2[[#This Row],[M3A]]-Table2[[#This Row],[M3B_h]]))</f>
        <v>-1</v>
      </c>
      <c r="N1812" s="13" t="str">
        <f>IF(Table2[[#This Row],[M4A]]="","",SUM(Table2[[#This Row],[M4A]]-Table2[[#This Row],[M4B_h]]))</f>
        <v/>
      </c>
      <c r="O1812" s="15"/>
      <c r="P1812" s="15" t="str">
        <f>IF(Table2[[#This Row],[M5A]]="","",SUM(Table2[[#This Row],[M5A]]-Table2[[#This Row],[M5B_h]]))</f>
        <v/>
      </c>
      <c r="Q1812" s="15">
        <f>SUM(Table2[[#This Row],[AWAL]],Table2[[#This Row],[M1B]])</f>
        <v>6</v>
      </c>
      <c r="R1812" s="15">
        <f>SUM(Table2[[#This Row],[M2B]],Table2[[#This Row],[M2B_h]])</f>
        <v>6</v>
      </c>
      <c r="S1812" s="15">
        <f>SUM(Table2[[#This Row],[M3B]],Table2[[#This Row],[M3B_h]])</f>
        <v>5</v>
      </c>
      <c r="T1812" s="15">
        <f>SUM(Table2[[#This Row],[M4B]],Table2[[#This Row],[M4B_h]])</f>
        <v>5</v>
      </c>
    </row>
    <row r="1813" spans="1:20">
      <c r="A1813" s="12">
        <f>IF(Table2[[#This Row],[TT]]&lt;1,"",COUNT($A$2:$A1812)+1)</f>
        <v>1464</v>
      </c>
      <c r="B1813" s="12" t="str">
        <f>LOWER(SUBSTITUTE(SUBSTITUTE(SUBSTITUTE(SUBSTITUTE(SUBSTITUTE(SUBSTITUTE(SUBSTITUTE(SUBSTITUTE(Table2[[#This Row],[NAMA BARANG]]," ",""),"""",""),"-",""),"/",""),"(",""),")",""),"&amp;",""),",",""))</f>
        <v>paletgambarg5321</v>
      </c>
      <c r="C1813" s="18" t="s">
        <v>1612</v>
      </c>
      <c r="D1813" s="19">
        <v>3</v>
      </c>
      <c r="E1813" s="19" t="s">
        <v>342</v>
      </c>
      <c r="F1813" s="80">
        <f>IF(Table2[[#This Row],[M5B]]="",Table2[[#This Row],[M5B_h]],SUM(Table2[[#This Row],[M5B_h]],Table2[[#This Row],[M5B]]))</f>
        <v>3</v>
      </c>
      <c r="H1813" s="13" t="str">
        <f>IF(Table2[[#This Row],[M1A]]="","",Table2[[#This Row],[M1A]]-Table2[[#This Row],[AWAL]])</f>
        <v/>
      </c>
      <c r="J1813" s="13" t="str">
        <f>IF(Table2[[#This Row],[M2A]]="","",SUM(Table2[[#This Row],[M2A]]-Table2[[#This Row],[M2B_h]]))</f>
        <v/>
      </c>
      <c r="L1813" s="13" t="str">
        <f>IF(Table2[[#This Row],[M3A]]="","",SUM(Table2[[#This Row],[M3A]]-Table2[[#This Row],[M3B_h]]))</f>
        <v/>
      </c>
      <c r="N1813" s="13" t="str">
        <f>IF(Table2[[#This Row],[M4A]]="","",SUM(Table2[[#This Row],[M4A]]-Table2[[#This Row],[M4B_h]]))</f>
        <v/>
      </c>
      <c r="O1813" s="15"/>
      <c r="P1813" s="15" t="str">
        <f>IF(Table2[[#This Row],[M5A]]="","",SUM(Table2[[#This Row],[M5A]]-Table2[[#This Row],[M5B_h]]))</f>
        <v/>
      </c>
      <c r="Q1813" s="15">
        <f>SUM(Table2[[#This Row],[AWAL]],Table2[[#This Row],[M1B]])</f>
        <v>3</v>
      </c>
      <c r="R1813" s="15">
        <f>SUM(Table2[[#This Row],[M2B]],Table2[[#This Row],[M2B_h]])</f>
        <v>3</v>
      </c>
      <c r="S1813" s="15">
        <f>SUM(Table2[[#This Row],[M3B]],Table2[[#This Row],[M3B_h]])</f>
        <v>3</v>
      </c>
      <c r="T1813" s="15">
        <f>SUM(Table2[[#This Row],[M4B]],Table2[[#This Row],[M4B_h]])</f>
        <v>3</v>
      </c>
    </row>
    <row r="1814" spans="1:20">
      <c r="A1814" s="12" t="str">
        <f>IF(Table2[[#This Row],[TT]]&lt;1,"",COUNT($A$2:$A1813)+1)</f>
        <v/>
      </c>
      <c r="B1814" s="12" t="str">
        <f>LOWER(SUBSTITUTE(SUBSTITUTE(SUBSTITUTE(SUBSTITUTE(SUBSTITUTE(SUBSTITUTE(SUBSTITUTE(SUBSTITUTE(Table2[[#This Row],[NAMA BARANG]]," ",""),"""",""),"-",""),"/",""),"(",""),")",""),"&amp;",""),",",""))</f>
        <v>paletgambarhp1012kumbang</v>
      </c>
      <c r="C1814" s="18" t="s">
        <v>1613</v>
      </c>
      <c r="D1814" s="19">
        <v>2</v>
      </c>
      <c r="E1814" s="19" t="s">
        <v>190</v>
      </c>
      <c r="F1814" s="80">
        <f>IF(Table2[[#This Row],[M5B]]="",Table2[[#This Row],[M5B_h]],SUM(Table2[[#This Row],[M5B_h]],Table2[[#This Row],[M5B]]))</f>
        <v>0</v>
      </c>
      <c r="H1814" s="13" t="str">
        <f>IF(Table2[[#This Row],[M1A]]="","",Table2[[#This Row],[M1A]]-Table2[[#This Row],[AWAL]])</f>
        <v/>
      </c>
      <c r="J1814" s="13" t="str">
        <f>IF(Table2[[#This Row],[M2A]]="","",SUM(Table2[[#This Row],[M2A]]-Table2[[#This Row],[M2B_h]]))</f>
        <v/>
      </c>
      <c r="K1814" s="13">
        <v>0</v>
      </c>
      <c r="L1814" s="13">
        <f>IF(Table2[[#This Row],[M3A]]="","",SUM(Table2[[#This Row],[M3A]]-Table2[[#This Row],[M3B_h]]))</f>
        <v>-2</v>
      </c>
      <c r="N1814" s="13" t="str">
        <f>IF(Table2[[#This Row],[M4A]]="","",SUM(Table2[[#This Row],[M4A]]-Table2[[#This Row],[M4B_h]]))</f>
        <v/>
      </c>
      <c r="O1814" s="15"/>
      <c r="P1814" s="15" t="str">
        <f>IF(Table2[[#This Row],[M5A]]="","",SUM(Table2[[#This Row],[M5A]]-Table2[[#This Row],[M5B_h]]))</f>
        <v/>
      </c>
      <c r="Q1814" s="15">
        <f>SUM(Table2[[#This Row],[AWAL]],Table2[[#This Row],[M1B]])</f>
        <v>2</v>
      </c>
      <c r="R1814" s="15">
        <f>SUM(Table2[[#This Row],[M2B]],Table2[[#This Row],[M2B_h]])</f>
        <v>2</v>
      </c>
      <c r="S1814" s="15">
        <f>SUM(Table2[[#This Row],[M3B]],Table2[[#This Row],[M3B_h]])</f>
        <v>0</v>
      </c>
      <c r="T1814" s="15">
        <f>SUM(Table2[[#This Row],[M4B]],Table2[[#This Row],[M4B_h]])</f>
        <v>0</v>
      </c>
    </row>
    <row r="1815" spans="1:20">
      <c r="A1815" s="12" t="str">
        <f>IF(Table2[[#This Row],[TT]]&lt;1,"",COUNT($A$2:$A1814)+1)</f>
        <v/>
      </c>
      <c r="B1815" s="12" t="str">
        <f>LOWER(SUBSTITUTE(SUBSTITUTE(SUBSTITUTE(SUBSTITUTE(SUBSTITUTE(SUBSTITUTE(SUBSTITUTE(SUBSTITUTE(Table2[[#This Row],[NAMA BARANG]]," ",""),"""",""),"-",""),"/",""),"(",""),")",""),"&amp;",""),",",""))</f>
        <v>paletmickeytr</v>
      </c>
      <c r="C1815" s="18" t="s">
        <v>1614</v>
      </c>
      <c r="D1815" s="19"/>
      <c r="E1815" s="19" t="s">
        <v>178</v>
      </c>
      <c r="F1815" s="80">
        <f>IF(Table2[[#This Row],[M5B]]="",Table2[[#This Row],[M5B_h]],SUM(Table2[[#This Row],[M5B_h]],Table2[[#This Row],[M5B]]))</f>
        <v>0</v>
      </c>
      <c r="H1815" s="13" t="str">
        <f>IF(Table2[[#This Row],[M1A]]="","",Table2[[#This Row],[M1A]]-Table2[[#This Row],[AWAL]])</f>
        <v/>
      </c>
      <c r="J1815" s="13" t="str">
        <f>IF(Table2[[#This Row],[M2A]]="","",SUM(Table2[[#This Row],[M2A]]-Table2[[#This Row],[M2B_h]]))</f>
        <v/>
      </c>
      <c r="L1815" s="13" t="str">
        <f>IF(Table2[[#This Row],[M3A]]="","",SUM(Table2[[#This Row],[M3A]]-Table2[[#This Row],[M3B_h]]))</f>
        <v/>
      </c>
      <c r="N1815" s="13" t="str">
        <f>IF(Table2[[#This Row],[M4A]]="","",SUM(Table2[[#This Row],[M4A]]-Table2[[#This Row],[M4B_h]]))</f>
        <v/>
      </c>
      <c r="O1815" s="15"/>
      <c r="P1815" s="15" t="str">
        <f>IF(Table2[[#This Row],[M5A]]="","",SUM(Table2[[#This Row],[M5A]]-Table2[[#This Row],[M5B_h]]))</f>
        <v/>
      </c>
      <c r="Q1815" s="15">
        <f>SUM(Table2[[#This Row],[AWAL]],Table2[[#This Row],[M1B]])</f>
        <v>0</v>
      </c>
      <c r="R1815" s="15">
        <f>SUM(Table2[[#This Row],[M2B]],Table2[[#This Row],[M2B_h]])</f>
        <v>0</v>
      </c>
      <c r="S1815" s="15">
        <f>SUM(Table2[[#This Row],[M3B]],Table2[[#This Row],[M3B_h]])</f>
        <v>0</v>
      </c>
      <c r="T1815" s="15">
        <f>SUM(Table2[[#This Row],[M4B]],Table2[[#This Row],[M4B_h]])</f>
        <v>0</v>
      </c>
    </row>
    <row r="1816" spans="1:20">
      <c r="A1816" s="12">
        <f>IF(Table2[[#This Row],[TT]]&lt;1,"",COUNT($A$2:$A1815)+1)</f>
        <v>1465</v>
      </c>
      <c r="B1816" s="12" t="str">
        <f>LOWER(SUBSTITUTE(SUBSTITUTE(SUBSTITUTE(SUBSTITUTE(SUBSTITUTE(SUBSTITUTE(SUBSTITUTE(SUBSTITUTE(Table2[[#This Row],[NAMA BARANG]]," ",""),"""",""),"-",""),"/",""),"(",""),")",""),"&amp;",""),",",""))</f>
        <v>paletplastik215x275rb9</v>
      </c>
      <c r="C1816" s="18" t="s">
        <v>1615</v>
      </c>
      <c r="D1816" s="19">
        <v>2</v>
      </c>
      <c r="E1816" s="19" t="s">
        <v>156</v>
      </c>
      <c r="F1816" s="80">
        <f>IF(Table2[[#This Row],[M5B]]="",Table2[[#This Row],[M5B_h]],SUM(Table2[[#This Row],[M5B_h]],Table2[[#This Row],[M5B]]))</f>
        <v>2</v>
      </c>
      <c r="H1816" s="13" t="str">
        <f>IF(Table2[[#This Row],[M1A]]="","",Table2[[#This Row],[M1A]]-Table2[[#This Row],[AWAL]])</f>
        <v/>
      </c>
      <c r="J1816" s="13" t="str">
        <f>IF(Table2[[#This Row],[M2A]]="","",SUM(Table2[[#This Row],[M2A]]-Table2[[#This Row],[M2B_h]]))</f>
        <v/>
      </c>
      <c r="L1816" s="13" t="str">
        <f>IF(Table2[[#This Row],[M3A]]="","",SUM(Table2[[#This Row],[M3A]]-Table2[[#This Row],[M3B_h]]))</f>
        <v/>
      </c>
      <c r="N1816" s="13" t="str">
        <f>IF(Table2[[#This Row],[M4A]]="","",SUM(Table2[[#This Row],[M4A]]-Table2[[#This Row],[M4B_h]]))</f>
        <v/>
      </c>
      <c r="O1816" s="15"/>
      <c r="P1816" s="15" t="str">
        <f>IF(Table2[[#This Row],[M5A]]="","",SUM(Table2[[#This Row],[M5A]]-Table2[[#This Row],[M5B_h]]))</f>
        <v/>
      </c>
      <c r="Q1816" s="15">
        <f>SUM(Table2[[#This Row],[AWAL]],Table2[[#This Row],[M1B]])</f>
        <v>2</v>
      </c>
      <c r="R1816" s="15">
        <f>SUM(Table2[[#This Row],[M2B]],Table2[[#This Row],[M2B_h]])</f>
        <v>2</v>
      </c>
      <c r="S1816" s="15">
        <f>SUM(Table2[[#This Row],[M3B]],Table2[[#This Row],[M3B_h]])</f>
        <v>2</v>
      </c>
      <c r="T1816" s="15">
        <f>SUM(Table2[[#This Row],[M4B]],Table2[[#This Row],[M4B_h]])</f>
        <v>2</v>
      </c>
    </row>
    <row r="1817" spans="1:20">
      <c r="A1817" s="12">
        <f>IF(Table2[[#This Row],[TT]]&lt;1,"",COUNT($A$2:$A1816)+1)</f>
        <v>1466</v>
      </c>
      <c r="B1817" s="12" t="str">
        <f>LOWER(SUBSTITUTE(SUBSTITUTE(SUBSTITUTE(SUBSTITUTE(SUBSTITUTE(SUBSTITUTE(SUBSTITUTE(SUBSTITUTE(Table2[[#This Row],[NAMA BARANG]]," ",""),"""",""),"-",""),"/",""),"(",""),")",""),"&amp;",""),",",""))</f>
        <v>paletplt006</v>
      </c>
      <c r="C1817" s="18" t="s">
        <v>1616</v>
      </c>
      <c r="D1817" s="19">
        <v>4</v>
      </c>
      <c r="E1817" s="19" t="s">
        <v>132</v>
      </c>
      <c r="F1817" s="80">
        <f>IF(Table2[[#This Row],[M5B]]="",Table2[[#This Row],[M5B_h]],SUM(Table2[[#This Row],[M5B_h]],Table2[[#This Row],[M5B]]))</f>
        <v>4</v>
      </c>
      <c r="H1817" s="13" t="str">
        <f>IF(Table2[[#This Row],[M1A]]="","",Table2[[#This Row],[M1A]]-Table2[[#This Row],[AWAL]])</f>
        <v/>
      </c>
      <c r="J1817" s="13" t="str">
        <f>IF(Table2[[#This Row],[M2A]]="","",SUM(Table2[[#This Row],[M2A]]-Table2[[#This Row],[M2B_h]]))</f>
        <v/>
      </c>
      <c r="L1817" s="13" t="str">
        <f>IF(Table2[[#This Row],[M3A]]="","",SUM(Table2[[#This Row],[M3A]]-Table2[[#This Row],[M3B_h]]))</f>
        <v/>
      </c>
      <c r="N1817" s="13" t="str">
        <f>IF(Table2[[#This Row],[M4A]]="","",SUM(Table2[[#This Row],[M4A]]-Table2[[#This Row],[M4B_h]]))</f>
        <v/>
      </c>
      <c r="O1817" s="15"/>
      <c r="P1817" s="15" t="str">
        <f>IF(Table2[[#This Row],[M5A]]="","",SUM(Table2[[#This Row],[M5A]]-Table2[[#This Row],[M5B_h]]))</f>
        <v/>
      </c>
      <c r="Q1817" s="15">
        <f>SUM(Table2[[#This Row],[AWAL]],Table2[[#This Row],[M1B]])</f>
        <v>4</v>
      </c>
      <c r="R1817" s="15">
        <f>SUM(Table2[[#This Row],[M2B]],Table2[[#This Row],[M2B_h]])</f>
        <v>4</v>
      </c>
      <c r="S1817" s="15">
        <f>SUM(Table2[[#This Row],[M3B]],Table2[[#This Row],[M3B_h]])</f>
        <v>4</v>
      </c>
      <c r="T1817" s="15">
        <f>SUM(Table2[[#This Row],[M4B]],Table2[[#This Row],[M4B_h]])</f>
        <v>4</v>
      </c>
    </row>
    <row r="1818" spans="1:20">
      <c r="A1818" s="12">
        <f>IF(Table2[[#This Row],[TT]]&lt;1,"",COUNT($A$2:$A1817)+1)</f>
        <v>1467</v>
      </c>
      <c r="B1818" s="12" t="str">
        <f>LOWER(SUBSTITUTE(SUBSTITUTE(SUBSTITUTE(SUBSTITUTE(SUBSTITUTE(SUBSTITUTE(SUBSTITUTE(SUBSTITUTE(Table2[[#This Row],[NAMA BARANG]]," ",""),"""",""),"-",""),"/",""),"(",""),")",""),"&amp;",""),",",""))</f>
        <v>paletputihutn</v>
      </c>
      <c r="C1818" s="18" t="s">
        <v>1617</v>
      </c>
      <c r="D1818" s="19">
        <v>19</v>
      </c>
      <c r="E1818" s="19" t="s">
        <v>129</v>
      </c>
      <c r="F1818" s="80">
        <f>IF(Table2[[#This Row],[M5B]]="",Table2[[#This Row],[M5B_h]],SUM(Table2[[#This Row],[M5B_h]],Table2[[#This Row],[M5B]]))</f>
        <v>19</v>
      </c>
      <c r="H1818" s="13" t="str">
        <f>IF(Table2[[#This Row],[M1A]]="","",Table2[[#This Row],[M1A]]-Table2[[#This Row],[AWAL]])</f>
        <v/>
      </c>
      <c r="J1818" s="13" t="str">
        <f>IF(Table2[[#This Row],[M2A]]="","",SUM(Table2[[#This Row],[M2A]]-Table2[[#This Row],[M2B_h]]))</f>
        <v/>
      </c>
      <c r="L1818" s="13" t="str">
        <f>IF(Table2[[#This Row],[M3A]]="","",SUM(Table2[[#This Row],[M3A]]-Table2[[#This Row],[M3B_h]]))</f>
        <v/>
      </c>
      <c r="N1818" s="13" t="str">
        <f>IF(Table2[[#This Row],[M4A]]="","",SUM(Table2[[#This Row],[M4A]]-Table2[[#This Row],[M4B_h]]))</f>
        <v/>
      </c>
      <c r="O1818" s="15"/>
      <c r="P1818" s="15" t="str">
        <f>IF(Table2[[#This Row],[M5A]]="","",SUM(Table2[[#This Row],[M5A]]-Table2[[#This Row],[M5B_h]]))</f>
        <v/>
      </c>
      <c r="Q1818" s="15">
        <f>SUM(Table2[[#This Row],[AWAL]],Table2[[#This Row],[M1B]])</f>
        <v>19</v>
      </c>
      <c r="R1818" s="15">
        <f>SUM(Table2[[#This Row],[M2B]],Table2[[#This Row],[M2B_h]])</f>
        <v>19</v>
      </c>
      <c r="S1818" s="15">
        <f>SUM(Table2[[#This Row],[M3B]],Table2[[#This Row],[M3B_h]])</f>
        <v>19</v>
      </c>
      <c r="T1818" s="15">
        <f>SUM(Table2[[#This Row],[M4B]],Table2[[#This Row],[M4B_h]])</f>
        <v>19</v>
      </c>
    </row>
    <row r="1819" spans="1:20">
      <c r="A1819" s="12">
        <f>IF(Table2[[#This Row],[TT]]&lt;1,"",COUNT($A$2:$A1818)+1)</f>
        <v>1468</v>
      </c>
      <c r="B1819" s="12" t="str">
        <f>LOWER(SUBSTITUTE(SUBSTITUTE(SUBSTITUTE(SUBSTITUTE(SUBSTITUTE(SUBSTITUTE(SUBSTITUTE(SUBSTITUTE(Table2[[#This Row],[NAMA BARANG]]," ",""),"""",""),"-",""),"/",""),"(",""),")",""),"&amp;",""),",",""))</f>
        <v>paletsakuranariko</v>
      </c>
      <c r="C1819" s="18" t="s">
        <v>1618</v>
      </c>
      <c r="D1819" s="19">
        <v>3</v>
      </c>
      <c r="E1819" s="19" t="s">
        <v>1463</v>
      </c>
      <c r="F1819" s="80">
        <f>IF(Table2[[#This Row],[M5B]]="",Table2[[#This Row],[M5B_h]],SUM(Table2[[#This Row],[M5B_h]],Table2[[#This Row],[M5B]]))</f>
        <v>3</v>
      </c>
      <c r="H1819" s="13" t="str">
        <f>IF(Table2[[#This Row],[M1A]]="","",Table2[[#This Row],[M1A]]-Table2[[#This Row],[AWAL]])</f>
        <v/>
      </c>
      <c r="J1819" s="13" t="str">
        <f>IF(Table2[[#This Row],[M2A]]="","",SUM(Table2[[#This Row],[M2A]]-Table2[[#This Row],[M2B_h]]))</f>
        <v/>
      </c>
      <c r="L1819" s="13" t="str">
        <f>IF(Table2[[#This Row],[M3A]]="","",SUM(Table2[[#This Row],[M3A]]-Table2[[#This Row],[M3B_h]]))</f>
        <v/>
      </c>
      <c r="N1819" s="13" t="str">
        <f>IF(Table2[[#This Row],[M4A]]="","",SUM(Table2[[#This Row],[M4A]]-Table2[[#This Row],[M4B_h]]))</f>
        <v/>
      </c>
      <c r="O1819" s="15"/>
      <c r="P1819" s="15" t="str">
        <f>IF(Table2[[#This Row],[M5A]]="","",SUM(Table2[[#This Row],[M5A]]-Table2[[#This Row],[M5B_h]]))</f>
        <v/>
      </c>
      <c r="Q1819" s="15">
        <f>SUM(Table2[[#This Row],[AWAL]],Table2[[#This Row],[M1B]])</f>
        <v>3</v>
      </c>
      <c r="R1819" s="15">
        <f>SUM(Table2[[#This Row],[M2B]],Table2[[#This Row],[M2B_h]])</f>
        <v>3</v>
      </c>
      <c r="S1819" s="15">
        <f>SUM(Table2[[#This Row],[M3B]],Table2[[#This Row],[M3B_h]])</f>
        <v>3</v>
      </c>
      <c r="T1819" s="15">
        <f>SUM(Table2[[#This Row],[M4B]],Table2[[#This Row],[M4B_h]])</f>
        <v>3</v>
      </c>
    </row>
    <row r="1820" spans="1:20">
      <c r="A1820" s="12">
        <f>IF(Table2[[#This Row],[TT]]&lt;1,"",COUNT($A$2:$A1819)+1)</f>
        <v>1469</v>
      </c>
      <c r="B1820" s="12" t="str">
        <f>LOWER(SUBSTITUTE(SUBSTITUTE(SUBSTITUTE(SUBSTITUTE(SUBSTITUTE(SUBSTITUTE(SUBSTITUTE(SUBSTITUTE(Table2[[#This Row],[NAMA BARANG]]," ",""),"""",""),"-",""),"/",""),"(",""),")",""),"&amp;",""),",",""))</f>
        <v>paletsuperbutek</v>
      </c>
      <c r="C1820" s="18" t="s">
        <v>1619</v>
      </c>
      <c r="D1820" s="19">
        <v>3</v>
      </c>
      <c r="E1820" s="19" t="s">
        <v>19</v>
      </c>
      <c r="F1820" s="80">
        <f>IF(Table2[[#This Row],[M5B]]="",Table2[[#This Row],[M5B_h]],SUM(Table2[[#This Row],[M5B_h]],Table2[[#This Row],[M5B]]))</f>
        <v>3</v>
      </c>
      <c r="H1820" s="13" t="str">
        <f>IF(Table2[[#This Row],[M1A]]="","",Table2[[#This Row],[M1A]]-Table2[[#This Row],[AWAL]])</f>
        <v/>
      </c>
      <c r="J1820" s="13" t="str">
        <f>IF(Table2[[#This Row],[M2A]]="","",SUM(Table2[[#This Row],[M2A]]-Table2[[#This Row],[M2B_h]]))</f>
        <v/>
      </c>
      <c r="L1820" s="13" t="str">
        <f>IF(Table2[[#This Row],[M3A]]="","",SUM(Table2[[#This Row],[M3A]]-Table2[[#This Row],[M3B_h]]))</f>
        <v/>
      </c>
      <c r="N1820" s="13" t="str">
        <f>IF(Table2[[#This Row],[M4A]]="","",SUM(Table2[[#This Row],[M4A]]-Table2[[#This Row],[M4B_h]]))</f>
        <v/>
      </c>
      <c r="O1820" s="15"/>
      <c r="P1820" s="15" t="str">
        <f>IF(Table2[[#This Row],[M5A]]="","",SUM(Table2[[#This Row],[M5A]]-Table2[[#This Row],[M5B_h]]))</f>
        <v/>
      </c>
      <c r="Q1820" s="15">
        <f>SUM(Table2[[#This Row],[AWAL]],Table2[[#This Row],[M1B]])</f>
        <v>3</v>
      </c>
      <c r="R1820" s="15">
        <f>SUM(Table2[[#This Row],[M2B]],Table2[[#This Row],[M2B_h]])</f>
        <v>3</v>
      </c>
      <c r="S1820" s="15">
        <f>SUM(Table2[[#This Row],[M3B]],Table2[[#This Row],[M3B_h]])</f>
        <v>3</v>
      </c>
      <c r="T1820" s="15">
        <f>SUM(Table2[[#This Row],[M4B]],Table2[[#This Row],[M4B_h]])</f>
        <v>3</v>
      </c>
    </row>
    <row r="1821" spans="1:20">
      <c r="A1821" s="12">
        <f>IF(Table2[[#This Row],[TT]]&lt;1,"",COUNT($A$2:$A1820)+1)</f>
        <v>1470</v>
      </c>
      <c r="B1821" s="12" t="str">
        <f>LOWER(SUBSTITUTE(SUBSTITUTE(SUBSTITUTE(SUBSTITUTE(SUBSTITUTE(SUBSTITUTE(SUBSTITUTE(SUBSTITUTE(Table2[[#This Row],[NAMA BARANG]]," ",""),"""",""),"-",""),"/",""),"(",""),")",""),"&amp;",""),",",""))</f>
        <v>papanwbbesar50x70</v>
      </c>
      <c r="C1821" s="18" t="s">
        <v>1620</v>
      </c>
      <c r="D1821" s="19">
        <v>1</v>
      </c>
      <c r="E1821" s="19" t="s">
        <v>917</v>
      </c>
      <c r="F1821" s="80">
        <f>IF(Table2[[#This Row],[M5B]]="",Table2[[#This Row],[M5B_h]],SUM(Table2[[#This Row],[M5B_h]],Table2[[#This Row],[M5B]]))</f>
        <v>1</v>
      </c>
      <c r="H1821" s="13" t="str">
        <f>IF(Table2[[#This Row],[M1A]]="","",Table2[[#This Row],[M1A]]-Table2[[#This Row],[AWAL]])</f>
        <v/>
      </c>
      <c r="J1821" s="13" t="str">
        <f>IF(Table2[[#This Row],[M2A]]="","",SUM(Table2[[#This Row],[M2A]]-Table2[[#This Row],[M2B_h]]))</f>
        <v/>
      </c>
      <c r="L1821" s="13" t="str">
        <f>IF(Table2[[#This Row],[M3A]]="","",SUM(Table2[[#This Row],[M3A]]-Table2[[#This Row],[M3B_h]]))</f>
        <v/>
      </c>
      <c r="N1821" s="13" t="str">
        <f>IF(Table2[[#This Row],[M4A]]="","",SUM(Table2[[#This Row],[M4A]]-Table2[[#This Row],[M4B_h]]))</f>
        <v/>
      </c>
      <c r="O1821" s="15"/>
      <c r="P1821" s="15" t="str">
        <f>IF(Table2[[#This Row],[M5A]]="","",SUM(Table2[[#This Row],[M5A]]-Table2[[#This Row],[M5B_h]]))</f>
        <v/>
      </c>
      <c r="Q1821" s="15">
        <f>SUM(Table2[[#This Row],[AWAL]],Table2[[#This Row],[M1B]])</f>
        <v>1</v>
      </c>
      <c r="R1821" s="15">
        <f>SUM(Table2[[#This Row],[M2B]],Table2[[#This Row],[M2B_h]])</f>
        <v>1</v>
      </c>
      <c r="S1821" s="15">
        <f>SUM(Table2[[#This Row],[M3B]],Table2[[#This Row],[M3B_h]])</f>
        <v>1</v>
      </c>
      <c r="T1821" s="15">
        <f>SUM(Table2[[#This Row],[M4B]],Table2[[#This Row],[M4B_h]])</f>
        <v>1</v>
      </c>
    </row>
    <row r="1822" spans="1:20">
      <c r="A1822" s="12">
        <f>IF(Table2[[#This Row],[TT]]&lt;1,"",COUNT($A$2:$A1821)+1)</f>
        <v>1471</v>
      </c>
      <c r="B1822" s="12" t="str">
        <f>LOWER(SUBSTITUTE(SUBSTITUTE(SUBSTITUTE(SUBSTITUTE(SUBSTITUTE(SUBSTITUTE(SUBSTITUTE(SUBSTITUTE(Table2[[#This Row],[NAMA BARANG]]," ",""),"""",""),"-",""),"/",""),"(",""),")",""),"&amp;",""),",",""))</f>
        <v>paperclipvteckecilvt001</v>
      </c>
      <c r="C1822" s="18" t="s">
        <v>1621</v>
      </c>
      <c r="D1822" s="19">
        <v>2</v>
      </c>
      <c r="E1822" s="19">
        <v>288</v>
      </c>
      <c r="F1822" s="80">
        <f>IF(Table2[[#This Row],[M5B]]="",Table2[[#This Row],[M5B_h]],SUM(Table2[[#This Row],[M5B_h]],Table2[[#This Row],[M5B]]))</f>
        <v>2</v>
      </c>
      <c r="H1822" s="13" t="str">
        <f>IF(Table2[[#This Row],[M1A]]="","",Table2[[#This Row],[M1A]]-Table2[[#This Row],[AWAL]])</f>
        <v/>
      </c>
      <c r="J1822" s="13" t="str">
        <f>IF(Table2[[#This Row],[M2A]]="","",SUM(Table2[[#This Row],[M2A]]-Table2[[#This Row],[M2B_h]]))</f>
        <v/>
      </c>
      <c r="L1822" s="13" t="str">
        <f>IF(Table2[[#This Row],[M3A]]="","",SUM(Table2[[#This Row],[M3A]]-Table2[[#This Row],[M3B_h]]))</f>
        <v/>
      </c>
      <c r="N1822" s="13" t="str">
        <f>IF(Table2[[#This Row],[M4A]]="","",SUM(Table2[[#This Row],[M4A]]-Table2[[#This Row],[M4B_h]]))</f>
        <v/>
      </c>
      <c r="O1822" s="15"/>
      <c r="P1822" s="15" t="str">
        <f>IF(Table2[[#This Row],[M5A]]="","",SUM(Table2[[#This Row],[M5A]]-Table2[[#This Row],[M5B_h]]))</f>
        <v/>
      </c>
      <c r="Q1822" s="15">
        <f>SUM(Table2[[#This Row],[AWAL]],Table2[[#This Row],[M1B]])</f>
        <v>2</v>
      </c>
      <c r="R1822" s="15">
        <f>SUM(Table2[[#This Row],[M2B]],Table2[[#This Row],[M2B_h]])</f>
        <v>2</v>
      </c>
      <c r="S1822" s="15">
        <f>SUM(Table2[[#This Row],[M3B]],Table2[[#This Row],[M3B_h]])</f>
        <v>2</v>
      </c>
      <c r="T1822" s="15">
        <f>SUM(Table2[[#This Row],[M4B]],Table2[[#This Row],[M4B_h]])</f>
        <v>2</v>
      </c>
    </row>
    <row r="1823" spans="1:20">
      <c r="A1823" s="12">
        <f>IF(Table2[[#This Row],[TT]]&lt;1,"",COUNT($A$2:$A1822)+1)</f>
        <v>1472</v>
      </c>
      <c r="B1823" s="12" t="str">
        <f>LOWER(SUBSTITUTE(SUBSTITUTE(SUBSTITUTE(SUBSTITUTE(SUBSTITUTE(SUBSTITUTE(SUBSTITUTE(SUBSTITUTE(Table2[[#This Row],[NAMA BARANG]]," ",""),"""",""),"-",""),"/",""),"(",""),")",""),"&amp;",""),",",""))</f>
        <v>paperclipwarnakecil28733</v>
      </c>
      <c r="C1823" s="18" t="s">
        <v>1622</v>
      </c>
      <c r="D1823" s="19">
        <v>4</v>
      </c>
      <c r="E1823" s="19" t="s">
        <v>142</v>
      </c>
      <c r="F1823" s="80">
        <f>IF(Table2[[#This Row],[M5B]]="",Table2[[#This Row],[M5B_h]],SUM(Table2[[#This Row],[M5B_h]],Table2[[#This Row],[M5B]]))</f>
        <v>4</v>
      </c>
      <c r="H1823" s="13" t="str">
        <f>IF(Table2[[#This Row],[M1A]]="","",Table2[[#This Row],[M1A]]-Table2[[#This Row],[AWAL]])</f>
        <v/>
      </c>
      <c r="J1823" s="13" t="str">
        <f>IF(Table2[[#This Row],[M2A]]="","",SUM(Table2[[#This Row],[M2A]]-Table2[[#This Row],[M2B_h]]))</f>
        <v/>
      </c>
      <c r="L1823" s="13" t="str">
        <f>IF(Table2[[#This Row],[M3A]]="","",SUM(Table2[[#This Row],[M3A]]-Table2[[#This Row],[M3B_h]]))</f>
        <v/>
      </c>
      <c r="N1823" s="13" t="str">
        <f>IF(Table2[[#This Row],[M4A]]="","",SUM(Table2[[#This Row],[M4A]]-Table2[[#This Row],[M4B_h]]))</f>
        <v/>
      </c>
      <c r="O1823" s="15"/>
      <c r="P1823" s="15" t="str">
        <f>IF(Table2[[#This Row],[M5A]]="","",SUM(Table2[[#This Row],[M5A]]-Table2[[#This Row],[M5B_h]]))</f>
        <v/>
      </c>
      <c r="Q1823" s="15">
        <f>SUM(Table2[[#This Row],[AWAL]],Table2[[#This Row],[M1B]])</f>
        <v>4</v>
      </c>
      <c r="R1823" s="15">
        <f>SUM(Table2[[#This Row],[M2B]],Table2[[#This Row],[M2B_h]])</f>
        <v>4</v>
      </c>
      <c r="S1823" s="15">
        <f>SUM(Table2[[#This Row],[M3B]],Table2[[#This Row],[M3B_h]])</f>
        <v>4</v>
      </c>
      <c r="T1823" s="15">
        <f>SUM(Table2[[#This Row],[M4B]],Table2[[#This Row],[M4B_h]])</f>
        <v>4</v>
      </c>
    </row>
    <row r="1824" spans="1:20">
      <c r="A1824" s="12">
        <f>IF(Table2[[#This Row],[TT]]&lt;1,"",COUNT($A$2:$A1823)+1)</f>
        <v>1473</v>
      </c>
      <c r="B1824" s="12" t="str">
        <f>LOWER(SUBSTITUTE(SUBSTITUTE(SUBSTITUTE(SUBSTITUTE(SUBSTITUTE(SUBSTITUTE(SUBSTITUTE(SUBSTITUTE(Table2[[#This Row],[NAMA BARANG]]," ",""),"""",""),"-",""),"/",""),"(",""),")",""),"&amp;",""),",",""))</f>
        <v>payet2008</v>
      </c>
      <c r="C1824" s="18" t="s">
        <v>1623</v>
      </c>
      <c r="D1824" s="19">
        <v>8</v>
      </c>
      <c r="E1824" s="19" t="s">
        <v>1624</v>
      </c>
      <c r="F1824" s="80">
        <f>IF(Table2[[#This Row],[M5B]]="",Table2[[#This Row],[M5B_h]],SUM(Table2[[#This Row],[M5B_h]],Table2[[#This Row],[M5B]]))</f>
        <v>8</v>
      </c>
      <c r="H1824" s="13" t="str">
        <f>IF(Table2[[#This Row],[M1A]]="","",Table2[[#This Row],[M1A]]-Table2[[#This Row],[AWAL]])</f>
        <v/>
      </c>
      <c r="J1824" s="13" t="str">
        <f>IF(Table2[[#This Row],[M2A]]="","",SUM(Table2[[#This Row],[M2A]]-Table2[[#This Row],[M2B_h]]))</f>
        <v/>
      </c>
      <c r="L1824" s="13" t="str">
        <f>IF(Table2[[#This Row],[M3A]]="","",SUM(Table2[[#This Row],[M3A]]-Table2[[#This Row],[M3B_h]]))</f>
        <v/>
      </c>
      <c r="N1824" s="13" t="str">
        <f>IF(Table2[[#This Row],[M4A]]="","",SUM(Table2[[#This Row],[M4A]]-Table2[[#This Row],[M4B_h]]))</f>
        <v/>
      </c>
      <c r="O1824" s="15"/>
      <c r="P1824" s="15" t="str">
        <f>IF(Table2[[#This Row],[M5A]]="","",SUM(Table2[[#This Row],[M5A]]-Table2[[#This Row],[M5B_h]]))</f>
        <v/>
      </c>
      <c r="Q1824" s="15">
        <f>SUM(Table2[[#This Row],[AWAL]],Table2[[#This Row],[M1B]])</f>
        <v>8</v>
      </c>
      <c r="R1824" s="15">
        <f>SUM(Table2[[#This Row],[M2B]],Table2[[#This Row],[M2B_h]])</f>
        <v>8</v>
      </c>
      <c r="S1824" s="15">
        <f>SUM(Table2[[#This Row],[M3B]],Table2[[#This Row],[M3B_h]])</f>
        <v>8</v>
      </c>
      <c r="T1824" s="15">
        <f>SUM(Table2[[#This Row],[M4B]],Table2[[#This Row],[M4B_h]])</f>
        <v>8</v>
      </c>
    </row>
    <row r="1825" spans="1:20">
      <c r="A1825" s="12">
        <f>IF(Table2[[#This Row],[TT]]&lt;1,"",COUNT($A$2:$A1824)+1)</f>
        <v>1474</v>
      </c>
      <c r="B1825" s="12" t="str">
        <f>LOWER(SUBSTITUTE(SUBSTITUTE(SUBSTITUTE(SUBSTITUTE(SUBSTITUTE(SUBSTITUTE(SUBSTITUTE(SUBSTITUTE(Table2[[#This Row],[NAMA BARANG]]," ",""),"""",""),"-",""),"/",""),"(",""),")",""),"&amp;",""),",",""))</f>
        <v>pc168522</v>
      </c>
      <c r="C1825" s="18" t="s">
        <v>1625</v>
      </c>
      <c r="D1825" s="19">
        <v>2</v>
      </c>
      <c r="E1825" s="19" t="s">
        <v>58</v>
      </c>
      <c r="F1825" s="80">
        <f>IF(Table2[[#This Row],[M5B]]="",Table2[[#This Row],[M5B_h]],SUM(Table2[[#This Row],[M5B_h]],Table2[[#This Row],[M5B]]))</f>
        <v>2</v>
      </c>
      <c r="H1825" s="13" t="str">
        <f>IF(Table2[[#This Row],[M1A]]="","",Table2[[#This Row],[M1A]]-Table2[[#This Row],[AWAL]])</f>
        <v/>
      </c>
      <c r="J1825" s="13" t="str">
        <f>IF(Table2[[#This Row],[M2A]]="","",SUM(Table2[[#This Row],[M2A]]-Table2[[#This Row],[M2B_h]]))</f>
        <v/>
      </c>
      <c r="L1825" s="13" t="str">
        <f>IF(Table2[[#This Row],[M3A]]="","",SUM(Table2[[#This Row],[M3A]]-Table2[[#This Row],[M3B_h]]))</f>
        <v/>
      </c>
      <c r="N1825" s="13" t="str">
        <f>IF(Table2[[#This Row],[M4A]]="","",SUM(Table2[[#This Row],[M4A]]-Table2[[#This Row],[M4B_h]]))</f>
        <v/>
      </c>
      <c r="O1825" s="15"/>
      <c r="P1825" s="15" t="str">
        <f>IF(Table2[[#This Row],[M5A]]="","",SUM(Table2[[#This Row],[M5A]]-Table2[[#This Row],[M5B_h]]))</f>
        <v/>
      </c>
      <c r="Q1825" s="15">
        <f>SUM(Table2[[#This Row],[AWAL]],Table2[[#This Row],[M1B]])</f>
        <v>2</v>
      </c>
      <c r="R1825" s="15">
        <f>SUM(Table2[[#This Row],[M2B]],Table2[[#This Row],[M2B_h]])</f>
        <v>2</v>
      </c>
      <c r="S1825" s="15">
        <f>SUM(Table2[[#This Row],[M3B]],Table2[[#This Row],[M3B_h]])</f>
        <v>2</v>
      </c>
      <c r="T1825" s="15">
        <f>SUM(Table2[[#This Row],[M4B]],Table2[[#This Row],[M4B_h]])</f>
        <v>2</v>
      </c>
    </row>
    <row r="1826" spans="1:20">
      <c r="A1826" s="12">
        <f>IF(Table2[[#This Row],[TT]]&lt;1,"",COUNT($A$2:$A1825)+1)</f>
        <v>1475</v>
      </c>
      <c r="B1826" s="12" t="str">
        <f>LOWER(SUBSTITUTE(SUBSTITUTE(SUBSTITUTE(SUBSTITUTE(SUBSTITUTE(SUBSTITUTE(SUBSTITUTE(SUBSTITUTE(Table2[[#This Row],[NAMA BARANG]]," ",""),"""",""),"-",""),"/",""),"(",""),")",""),"&amp;",""),",",""))</f>
        <v>pc2013va30papantulis</v>
      </c>
      <c r="C1826" s="18" t="s">
        <v>1626</v>
      </c>
      <c r="D1826" s="19">
        <v>46</v>
      </c>
      <c r="E1826" s="19" t="s">
        <v>88</v>
      </c>
      <c r="F1826" s="80">
        <f>IF(Table2[[#This Row],[M5B]]="",Table2[[#This Row],[M5B_h]],SUM(Table2[[#This Row],[M5B_h]],Table2[[#This Row],[M5B]]))</f>
        <v>46</v>
      </c>
      <c r="H1826" s="13" t="str">
        <f>IF(Table2[[#This Row],[M1A]]="","",Table2[[#This Row],[M1A]]-Table2[[#This Row],[AWAL]])</f>
        <v/>
      </c>
      <c r="J1826" s="13" t="str">
        <f>IF(Table2[[#This Row],[M2A]]="","",SUM(Table2[[#This Row],[M2A]]-Table2[[#This Row],[M2B_h]]))</f>
        <v/>
      </c>
      <c r="L1826" s="13" t="str">
        <f>IF(Table2[[#This Row],[M3A]]="","",SUM(Table2[[#This Row],[M3A]]-Table2[[#This Row],[M3B_h]]))</f>
        <v/>
      </c>
      <c r="N1826" s="13" t="str">
        <f>IF(Table2[[#This Row],[M4A]]="","",SUM(Table2[[#This Row],[M4A]]-Table2[[#This Row],[M4B_h]]))</f>
        <v/>
      </c>
      <c r="O1826" s="15"/>
      <c r="P1826" s="15" t="str">
        <f>IF(Table2[[#This Row],[M5A]]="","",SUM(Table2[[#This Row],[M5A]]-Table2[[#This Row],[M5B_h]]))</f>
        <v/>
      </c>
      <c r="Q1826" s="15">
        <f>SUM(Table2[[#This Row],[AWAL]],Table2[[#This Row],[M1B]])</f>
        <v>46</v>
      </c>
      <c r="R1826" s="15">
        <f>SUM(Table2[[#This Row],[M2B]],Table2[[#This Row],[M2B_h]])</f>
        <v>46</v>
      </c>
      <c r="S1826" s="15">
        <f>SUM(Table2[[#This Row],[M3B]],Table2[[#This Row],[M3B_h]])</f>
        <v>46</v>
      </c>
      <c r="T1826" s="15">
        <f>SUM(Table2[[#This Row],[M4B]],Table2[[#This Row],[M4B_h]])</f>
        <v>46</v>
      </c>
    </row>
    <row r="1827" spans="1:20">
      <c r="A1827" s="12">
        <f>IF(Table2[[#This Row],[TT]]&lt;1,"",COUNT($A$2:$A1826)+1)</f>
        <v>1476</v>
      </c>
      <c r="B1827" s="12" t="str">
        <f>LOWER(SUBSTITUTE(SUBSTITUTE(SUBSTITUTE(SUBSTITUTE(SUBSTITUTE(SUBSTITUTE(SUBSTITUTE(SUBSTITUTE(Table2[[#This Row],[NAMA BARANG]]," ",""),"""",""),"-",""),"/",""),"(",""),")",""),"&amp;",""),",",""))</f>
        <v>pc2201</v>
      </c>
      <c r="C1827" s="18" t="s">
        <v>1627</v>
      </c>
      <c r="D1827" s="19">
        <v>2</v>
      </c>
      <c r="E1827" s="19" t="s">
        <v>39</v>
      </c>
      <c r="F1827" s="80">
        <f>IF(Table2[[#This Row],[M5B]]="",Table2[[#This Row],[M5B_h]],SUM(Table2[[#This Row],[M5B_h]],Table2[[#This Row],[M5B]]))</f>
        <v>2</v>
      </c>
      <c r="H1827" s="13" t="str">
        <f>IF(Table2[[#This Row],[M1A]]="","",Table2[[#This Row],[M1A]]-Table2[[#This Row],[AWAL]])</f>
        <v/>
      </c>
      <c r="J1827" s="13" t="str">
        <f>IF(Table2[[#This Row],[M2A]]="","",SUM(Table2[[#This Row],[M2A]]-Table2[[#This Row],[M2B_h]]))</f>
        <v/>
      </c>
      <c r="L1827" s="13" t="str">
        <f>IF(Table2[[#This Row],[M3A]]="","",SUM(Table2[[#This Row],[M3A]]-Table2[[#This Row],[M3B_h]]))</f>
        <v/>
      </c>
      <c r="N1827" s="13" t="str">
        <f>IF(Table2[[#This Row],[M4A]]="","",SUM(Table2[[#This Row],[M4A]]-Table2[[#This Row],[M4B_h]]))</f>
        <v/>
      </c>
      <c r="O1827" s="15"/>
      <c r="P1827" s="15" t="str">
        <f>IF(Table2[[#This Row],[M5A]]="","",SUM(Table2[[#This Row],[M5A]]-Table2[[#This Row],[M5B_h]]))</f>
        <v/>
      </c>
      <c r="Q1827" s="15">
        <f>SUM(Table2[[#This Row],[AWAL]],Table2[[#This Row],[M1B]])</f>
        <v>2</v>
      </c>
      <c r="R1827" s="15">
        <f>SUM(Table2[[#This Row],[M2B]],Table2[[#This Row],[M2B_h]])</f>
        <v>2</v>
      </c>
      <c r="S1827" s="15">
        <f>SUM(Table2[[#This Row],[M3B]],Table2[[#This Row],[M3B_h]])</f>
        <v>2</v>
      </c>
      <c r="T1827" s="15">
        <f>SUM(Table2[[#This Row],[M4B]],Table2[[#This Row],[M4B_h]])</f>
        <v>2</v>
      </c>
    </row>
    <row r="1828" spans="1:20">
      <c r="A1828" s="12">
        <f>IF(Table2[[#This Row],[TT]]&lt;1,"",COUNT($A$2:$A1827)+1)</f>
        <v>1477</v>
      </c>
      <c r="B1828" s="12" t="str">
        <f>LOWER(SUBSTITUTE(SUBSTITUTE(SUBSTITUTE(SUBSTITUTE(SUBSTITUTE(SUBSTITUTE(SUBSTITUTE(SUBSTITUTE(Table2[[#This Row],[NAMA BARANG]]," ",""),"""",""),"-",""),"/",""),"(",""),")",""),"&amp;",""),",",""))</f>
        <v>pc3dcalculatorlt1060</v>
      </c>
      <c r="C1828" s="18" t="s">
        <v>1628</v>
      </c>
      <c r="D1828" s="19">
        <v>1</v>
      </c>
      <c r="E1828" s="19" t="s">
        <v>88</v>
      </c>
      <c r="F1828" s="80">
        <f>IF(Table2[[#This Row],[M5B]]="",Table2[[#This Row],[M5B_h]],SUM(Table2[[#This Row],[M5B_h]],Table2[[#This Row],[M5B]]))</f>
        <v>1</v>
      </c>
      <c r="H1828" s="13" t="str">
        <f>IF(Table2[[#This Row],[M1A]]="","",Table2[[#This Row],[M1A]]-Table2[[#This Row],[AWAL]])</f>
        <v/>
      </c>
      <c r="J1828" s="13" t="str">
        <f>IF(Table2[[#This Row],[M2A]]="","",SUM(Table2[[#This Row],[M2A]]-Table2[[#This Row],[M2B_h]]))</f>
        <v/>
      </c>
      <c r="L1828" s="13" t="str">
        <f>IF(Table2[[#This Row],[M3A]]="","",SUM(Table2[[#This Row],[M3A]]-Table2[[#This Row],[M3B_h]]))</f>
        <v/>
      </c>
      <c r="N1828" s="13" t="str">
        <f>IF(Table2[[#This Row],[M4A]]="","",SUM(Table2[[#This Row],[M4A]]-Table2[[#This Row],[M4B_h]]))</f>
        <v/>
      </c>
      <c r="O1828" s="15"/>
      <c r="P1828" s="15" t="str">
        <f>IF(Table2[[#This Row],[M5A]]="","",SUM(Table2[[#This Row],[M5A]]-Table2[[#This Row],[M5B_h]]))</f>
        <v/>
      </c>
      <c r="Q1828" s="15">
        <f>SUM(Table2[[#This Row],[AWAL]],Table2[[#This Row],[M1B]])</f>
        <v>1</v>
      </c>
      <c r="R1828" s="15">
        <f>SUM(Table2[[#This Row],[M2B]],Table2[[#This Row],[M2B_h]])</f>
        <v>1</v>
      </c>
      <c r="S1828" s="15">
        <f>SUM(Table2[[#This Row],[M3B]],Table2[[#This Row],[M3B_h]])</f>
        <v>1</v>
      </c>
      <c r="T1828" s="15">
        <f>SUM(Table2[[#This Row],[M4B]],Table2[[#This Row],[M4B_h]])</f>
        <v>1</v>
      </c>
    </row>
    <row r="1829" spans="1:20">
      <c r="A1829" s="12">
        <f>IF(Table2[[#This Row],[TT]]&lt;1,"",COUNT($A$2:$A1828)+1)</f>
        <v>1478</v>
      </c>
      <c r="B1829" s="12" t="str">
        <f>LOWER(SUBSTITUTE(SUBSTITUTE(SUBSTITUTE(SUBSTITUTE(SUBSTITUTE(SUBSTITUTE(SUBSTITUTE(SUBSTITUTE(Table2[[#This Row],[NAMA BARANG]]," ",""),"""",""),"-",""),"/",""),"(",""),")",""),"&amp;",""),",",""))</f>
        <v>pc8425</v>
      </c>
      <c r="C1829" s="18" t="s">
        <v>1629</v>
      </c>
      <c r="D1829" s="19">
        <v>1</v>
      </c>
      <c r="E1829" s="19" t="s">
        <v>83</v>
      </c>
      <c r="F1829" s="80">
        <f>IF(Table2[[#This Row],[M5B]]="",Table2[[#This Row],[M5B_h]],SUM(Table2[[#This Row],[M5B_h]],Table2[[#This Row],[M5B]]))</f>
        <v>1</v>
      </c>
      <c r="H1829" s="13" t="str">
        <f>IF(Table2[[#This Row],[M1A]]="","",Table2[[#This Row],[M1A]]-Table2[[#This Row],[AWAL]])</f>
        <v/>
      </c>
      <c r="J1829" s="13" t="str">
        <f>IF(Table2[[#This Row],[M2A]]="","",SUM(Table2[[#This Row],[M2A]]-Table2[[#This Row],[M2B_h]]))</f>
        <v/>
      </c>
      <c r="L1829" s="13" t="str">
        <f>IF(Table2[[#This Row],[M3A]]="","",SUM(Table2[[#This Row],[M3A]]-Table2[[#This Row],[M3B_h]]))</f>
        <v/>
      </c>
      <c r="N1829" s="13" t="str">
        <f>IF(Table2[[#This Row],[M4A]]="","",SUM(Table2[[#This Row],[M4A]]-Table2[[#This Row],[M4B_h]]))</f>
        <v/>
      </c>
      <c r="O1829" s="15"/>
      <c r="P1829" s="15" t="str">
        <f>IF(Table2[[#This Row],[M5A]]="","",SUM(Table2[[#This Row],[M5A]]-Table2[[#This Row],[M5B_h]]))</f>
        <v/>
      </c>
      <c r="Q1829" s="15">
        <f>SUM(Table2[[#This Row],[AWAL]],Table2[[#This Row],[M1B]])</f>
        <v>1</v>
      </c>
      <c r="R1829" s="15">
        <f>SUM(Table2[[#This Row],[M2B]],Table2[[#This Row],[M2B_h]])</f>
        <v>1</v>
      </c>
      <c r="S1829" s="15">
        <f>SUM(Table2[[#This Row],[M3B]],Table2[[#This Row],[M3B_h]])</f>
        <v>1</v>
      </c>
      <c r="T1829" s="15">
        <f>SUM(Table2[[#This Row],[M4B]],Table2[[#This Row],[M4B_h]])</f>
        <v>1</v>
      </c>
    </row>
    <row r="1830" spans="1:20">
      <c r="A1830" s="12">
        <f>IF(Table2[[#This Row],[TT]]&lt;1,"",COUNT($A$2:$A1829)+1)</f>
        <v>1479</v>
      </c>
      <c r="B1830" s="12" t="str">
        <f>LOWER(SUBSTITUTE(SUBSTITUTE(SUBSTITUTE(SUBSTITUTE(SUBSTITUTE(SUBSTITUTE(SUBSTITUTE(SUBSTITUTE(Table2[[#This Row],[NAMA BARANG]]," ",""),"""",""),"-",""),"/",""),"(",""),")",""),"&amp;",""),",",""))</f>
        <v>pc8887kepiting</v>
      </c>
      <c r="C1830" s="18" t="s">
        <v>1630</v>
      </c>
      <c r="D1830" s="19">
        <v>2</v>
      </c>
      <c r="E1830" s="19" t="s">
        <v>38</v>
      </c>
      <c r="F1830" s="80">
        <f>IF(Table2[[#This Row],[M5B]]="",Table2[[#This Row],[M5B_h]],SUM(Table2[[#This Row],[M5B_h]],Table2[[#This Row],[M5B]]))</f>
        <v>2</v>
      </c>
      <c r="H1830" s="13" t="str">
        <f>IF(Table2[[#This Row],[M1A]]="","",Table2[[#This Row],[M1A]]-Table2[[#This Row],[AWAL]])</f>
        <v/>
      </c>
      <c r="J1830" s="13" t="str">
        <f>IF(Table2[[#This Row],[M2A]]="","",SUM(Table2[[#This Row],[M2A]]-Table2[[#This Row],[M2B_h]]))</f>
        <v/>
      </c>
      <c r="L1830" s="13" t="str">
        <f>IF(Table2[[#This Row],[M3A]]="","",SUM(Table2[[#This Row],[M3A]]-Table2[[#This Row],[M3B_h]]))</f>
        <v/>
      </c>
      <c r="N1830" s="13" t="str">
        <f>IF(Table2[[#This Row],[M4A]]="","",SUM(Table2[[#This Row],[M4A]]-Table2[[#This Row],[M4B_h]]))</f>
        <v/>
      </c>
      <c r="O1830" s="15"/>
      <c r="P1830" s="15" t="str">
        <f>IF(Table2[[#This Row],[M5A]]="","",SUM(Table2[[#This Row],[M5A]]-Table2[[#This Row],[M5B_h]]))</f>
        <v/>
      </c>
      <c r="Q1830" s="15">
        <f>SUM(Table2[[#This Row],[AWAL]],Table2[[#This Row],[M1B]])</f>
        <v>2</v>
      </c>
      <c r="R1830" s="15">
        <f>SUM(Table2[[#This Row],[M2B]],Table2[[#This Row],[M2B_h]])</f>
        <v>2</v>
      </c>
      <c r="S1830" s="15">
        <f>SUM(Table2[[#This Row],[M3B]],Table2[[#This Row],[M3B_h]])</f>
        <v>2</v>
      </c>
      <c r="T1830" s="15">
        <f>SUM(Table2[[#This Row],[M4B]],Table2[[#This Row],[M4B_h]])</f>
        <v>2</v>
      </c>
    </row>
    <row r="1831" spans="1:20">
      <c r="A1831" s="12">
        <f>IF(Table2[[#This Row],[TT]]&lt;1,"",COUNT($A$2:$A1830)+1)</f>
        <v>1480</v>
      </c>
      <c r="B1831" s="12" t="str">
        <f>LOWER(SUBSTITUTE(SUBSTITUTE(SUBSTITUTE(SUBSTITUTE(SUBSTITUTE(SUBSTITUTE(SUBSTITUTE(SUBSTITUTE(Table2[[#This Row],[NAMA BARANG]]," ",""),"""",""),"-",""),"/",""),"(",""),")",""),"&amp;",""),",",""))</f>
        <v>pc9002490081</v>
      </c>
      <c r="C1831" s="18" t="s">
        <v>2481</v>
      </c>
      <c r="D1831" s="19">
        <v>5</v>
      </c>
      <c r="E1831" s="19" t="s">
        <v>2697</v>
      </c>
      <c r="F1831" s="80">
        <f>IF(Table2[[#This Row],[M5B]]="",Table2[[#This Row],[M5B_h]],SUM(Table2[[#This Row],[M5B_h]],Table2[[#This Row],[M5B]]))</f>
        <v>5</v>
      </c>
      <c r="H1831" s="13" t="str">
        <f>IF(Table2[[#This Row],[M1A]]="","",Table2[[#This Row],[M1A]]-Table2[[#This Row],[AWAL]])</f>
        <v/>
      </c>
      <c r="J1831" s="13" t="str">
        <f>IF(Table2[[#This Row],[M2A]]="","",SUM(Table2[[#This Row],[M2A]]-Table2[[#This Row],[M2B_h]]))</f>
        <v/>
      </c>
      <c r="L1831" s="13" t="str">
        <f>IF(Table2[[#This Row],[M3A]]="","",SUM(Table2[[#This Row],[M3A]]-Table2[[#This Row],[M3B_h]]))</f>
        <v/>
      </c>
      <c r="N1831" s="13" t="str">
        <f>IF(Table2[[#This Row],[M4A]]="","",SUM(Table2[[#This Row],[M4A]]-Table2[[#This Row],[M4B_h]]))</f>
        <v/>
      </c>
      <c r="O1831" s="15"/>
      <c r="P1831" s="15" t="str">
        <f>IF(Table2[[#This Row],[M5A]]="","",SUM(Table2[[#This Row],[M5A]]-Table2[[#This Row],[M5B_h]]))</f>
        <v/>
      </c>
      <c r="Q1831" s="15">
        <f>SUM(Table2[[#This Row],[AWAL]],Table2[[#This Row],[M1B]])</f>
        <v>5</v>
      </c>
      <c r="R1831" s="15">
        <f>SUM(Table2[[#This Row],[M2B]],Table2[[#This Row],[M2B_h]])</f>
        <v>5</v>
      </c>
      <c r="S1831" s="15">
        <f>SUM(Table2[[#This Row],[M3B]],Table2[[#This Row],[M3B_h]])</f>
        <v>5</v>
      </c>
      <c r="T1831" s="15">
        <f>SUM(Table2[[#This Row],[M4B]],Table2[[#This Row],[M4B_h]])</f>
        <v>5</v>
      </c>
    </row>
    <row r="1832" spans="1:20">
      <c r="A1832" s="12">
        <f>IF(Table2[[#This Row],[TT]]&lt;1,"",COUNT($A$2:$A1831)+1)</f>
        <v>1481</v>
      </c>
      <c r="B1832" s="12" t="str">
        <f>LOWER(SUBSTITUTE(SUBSTITUTE(SUBSTITUTE(SUBSTITUTE(SUBSTITUTE(SUBSTITUTE(SUBSTITUTE(SUBSTITUTE(Table2[[#This Row],[NAMA BARANG]]," ",""),"""",""),"-",""),"/",""),"(",""),")",""),"&amp;",""),",",""))</f>
        <v>pca6855</v>
      </c>
      <c r="C1832" s="18" t="s">
        <v>1631</v>
      </c>
      <c r="D1832" s="19">
        <v>1</v>
      </c>
      <c r="E1832" s="68" t="s">
        <v>2707</v>
      </c>
      <c r="F1832" s="80">
        <f>IF(Table2[[#This Row],[M5B]]="",Table2[[#This Row],[M5B_h]],SUM(Table2[[#This Row],[M5B_h]],Table2[[#This Row],[M5B]]))</f>
        <v>1</v>
      </c>
      <c r="H1832" s="13" t="str">
        <f>IF(Table2[[#This Row],[M1A]]="","",Table2[[#This Row],[M1A]]-Table2[[#This Row],[AWAL]])</f>
        <v/>
      </c>
      <c r="J1832" s="13" t="str">
        <f>IF(Table2[[#This Row],[M2A]]="","",SUM(Table2[[#This Row],[M2A]]-Table2[[#This Row],[M2B_h]]))</f>
        <v/>
      </c>
      <c r="L1832" s="13" t="str">
        <f>IF(Table2[[#This Row],[M3A]]="","",SUM(Table2[[#This Row],[M3A]]-Table2[[#This Row],[M3B_h]]))</f>
        <v/>
      </c>
      <c r="N1832" s="13" t="str">
        <f>IF(Table2[[#This Row],[M4A]]="","",SUM(Table2[[#This Row],[M4A]]-Table2[[#This Row],[M4B_h]]))</f>
        <v/>
      </c>
      <c r="O1832" s="15"/>
      <c r="P1832" s="15" t="str">
        <f>IF(Table2[[#This Row],[M5A]]="","",SUM(Table2[[#This Row],[M5A]]-Table2[[#This Row],[M5B_h]]))</f>
        <v/>
      </c>
      <c r="Q1832" s="15">
        <f>SUM(Table2[[#This Row],[AWAL]],Table2[[#This Row],[M1B]])</f>
        <v>1</v>
      </c>
      <c r="R1832" s="15">
        <f>SUM(Table2[[#This Row],[M2B]],Table2[[#This Row],[M2B_h]])</f>
        <v>1</v>
      </c>
      <c r="S1832" s="15">
        <f>SUM(Table2[[#This Row],[M3B]],Table2[[#This Row],[M3B_h]])</f>
        <v>1</v>
      </c>
      <c r="T1832" s="15">
        <f>SUM(Table2[[#This Row],[M4B]],Table2[[#This Row],[M4B_h]])</f>
        <v>1</v>
      </c>
    </row>
    <row r="1833" spans="1:20">
      <c r="A1833" s="12">
        <f>IF(Table2[[#This Row],[TT]]&lt;1,"",COUNT($A$2:$A1832)+1)</f>
        <v>1482</v>
      </c>
      <c r="B1833" s="12" t="str">
        <f>LOWER(SUBSTITUTE(SUBSTITUTE(SUBSTITUTE(SUBSTITUTE(SUBSTITUTE(SUBSTITUTE(SUBSTITUTE(SUBSTITUTE(Table2[[#This Row],[NAMA BARANG]]," ",""),"""",""),"-",""),"/",""),"(",""),")",""),"&amp;",""),",",""))</f>
        <v>pca227pc8110kt</v>
      </c>
      <c r="C1833" s="18" t="s">
        <v>1632</v>
      </c>
      <c r="D1833" s="19">
        <v>1</v>
      </c>
      <c r="E1833" s="19" t="s">
        <v>39</v>
      </c>
      <c r="F1833" s="80">
        <f>IF(Table2[[#This Row],[M5B]]="",Table2[[#This Row],[M5B_h]],SUM(Table2[[#This Row],[M5B_h]],Table2[[#This Row],[M5B]]))</f>
        <v>1</v>
      </c>
      <c r="H1833" s="13" t="str">
        <f>IF(Table2[[#This Row],[M1A]]="","",Table2[[#This Row],[M1A]]-Table2[[#This Row],[AWAL]])</f>
        <v/>
      </c>
      <c r="J1833" s="13" t="str">
        <f>IF(Table2[[#This Row],[M2A]]="","",SUM(Table2[[#This Row],[M2A]]-Table2[[#This Row],[M2B_h]]))</f>
        <v/>
      </c>
      <c r="L1833" s="13" t="str">
        <f>IF(Table2[[#This Row],[M3A]]="","",SUM(Table2[[#This Row],[M3A]]-Table2[[#This Row],[M3B_h]]))</f>
        <v/>
      </c>
      <c r="N1833" s="13" t="str">
        <f>IF(Table2[[#This Row],[M4A]]="","",SUM(Table2[[#This Row],[M4A]]-Table2[[#This Row],[M4B_h]]))</f>
        <v/>
      </c>
      <c r="O1833" s="15"/>
      <c r="P1833" s="15" t="str">
        <f>IF(Table2[[#This Row],[M5A]]="","",SUM(Table2[[#This Row],[M5A]]-Table2[[#This Row],[M5B_h]]))</f>
        <v/>
      </c>
      <c r="Q1833" s="15">
        <f>SUM(Table2[[#This Row],[AWAL]],Table2[[#This Row],[M1B]])</f>
        <v>1</v>
      </c>
      <c r="R1833" s="15">
        <f>SUM(Table2[[#This Row],[M2B]],Table2[[#This Row],[M2B_h]])</f>
        <v>1</v>
      </c>
      <c r="S1833" s="15">
        <f>SUM(Table2[[#This Row],[M3B]],Table2[[#This Row],[M3B_h]])</f>
        <v>1</v>
      </c>
      <c r="T1833" s="15">
        <f>SUM(Table2[[#This Row],[M4B]],Table2[[#This Row],[M4B_h]])</f>
        <v>1</v>
      </c>
    </row>
    <row r="1834" spans="1:20">
      <c r="A1834" s="12">
        <f>IF(Table2[[#This Row],[TT]]&lt;1,"",COUNT($A$2:$A1833)+1)</f>
        <v>1483</v>
      </c>
      <c r="B1834" s="12" t="str">
        <f>LOWER(SUBSTITUTE(SUBSTITUTE(SUBSTITUTE(SUBSTITUTE(SUBSTITUTE(SUBSTITUTE(SUBSTITUTE(SUBSTITUTE(Table2[[#This Row],[NAMA BARANG]]," ",""),"""",""),"-",""),"/",""),"(",""),")",""),"&amp;",""),",",""))</f>
        <v>pca23pc3311</v>
      </c>
      <c r="C1834" s="18" t="s">
        <v>1633</v>
      </c>
      <c r="D1834" s="19">
        <v>1</v>
      </c>
      <c r="E1834" s="19" t="s">
        <v>63</v>
      </c>
      <c r="F1834" s="80">
        <f>IF(Table2[[#This Row],[M5B]]="",Table2[[#This Row],[M5B_h]],SUM(Table2[[#This Row],[M5B_h]],Table2[[#This Row],[M5B]]))</f>
        <v>1</v>
      </c>
      <c r="H1834" s="13" t="str">
        <f>IF(Table2[[#This Row],[M1A]]="","",Table2[[#This Row],[M1A]]-Table2[[#This Row],[AWAL]])</f>
        <v/>
      </c>
      <c r="J1834" s="13" t="str">
        <f>IF(Table2[[#This Row],[M2A]]="","",SUM(Table2[[#This Row],[M2A]]-Table2[[#This Row],[M2B_h]]))</f>
        <v/>
      </c>
      <c r="L1834" s="13" t="str">
        <f>IF(Table2[[#This Row],[M3A]]="","",SUM(Table2[[#This Row],[M3A]]-Table2[[#This Row],[M3B_h]]))</f>
        <v/>
      </c>
      <c r="N1834" s="13" t="str">
        <f>IF(Table2[[#This Row],[M4A]]="","",SUM(Table2[[#This Row],[M4A]]-Table2[[#This Row],[M4B_h]]))</f>
        <v/>
      </c>
      <c r="O1834" s="15"/>
      <c r="P1834" s="15" t="str">
        <f>IF(Table2[[#This Row],[M5A]]="","",SUM(Table2[[#This Row],[M5A]]-Table2[[#This Row],[M5B_h]]))</f>
        <v/>
      </c>
      <c r="Q1834" s="15">
        <f>SUM(Table2[[#This Row],[AWAL]],Table2[[#This Row],[M1B]])</f>
        <v>1</v>
      </c>
      <c r="R1834" s="15">
        <f>SUM(Table2[[#This Row],[M2B]],Table2[[#This Row],[M2B_h]])</f>
        <v>1</v>
      </c>
      <c r="S1834" s="15">
        <f>SUM(Table2[[#This Row],[M3B]],Table2[[#This Row],[M3B_h]])</f>
        <v>1</v>
      </c>
      <c r="T1834" s="15">
        <f>SUM(Table2[[#This Row],[M4B]],Table2[[#This Row],[M4B_h]])</f>
        <v>1</v>
      </c>
    </row>
    <row r="1835" spans="1:20">
      <c r="A1835" s="12" t="str">
        <f>IF(Table2[[#This Row],[TT]]&lt;1,"",COUNT($A$2:$A1834)+1)</f>
        <v/>
      </c>
      <c r="B1835" s="12" t="str">
        <f>LOWER(SUBSTITUTE(SUBSTITUTE(SUBSTITUTE(SUBSTITUTE(SUBSTITUTE(SUBSTITUTE(SUBSTITUTE(SUBSTITUTE(Table2[[#This Row],[NAMA BARANG]]," ",""),"""",""),"-",""),"/",""),"(",""),")",""),"&amp;",""),",",""))</f>
        <v>pcad006</v>
      </c>
      <c r="C1835" s="25" t="s">
        <v>1634</v>
      </c>
      <c r="D1835" s="26"/>
      <c r="E1835" s="26" t="s">
        <v>34</v>
      </c>
      <c r="F1835" s="80">
        <f>IF(Table2[[#This Row],[M5B]]="",Table2[[#This Row],[M5B_h]],SUM(Table2[[#This Row],[M5B_h]],Table2[[#This Row],[M5B]]))</f>
        <v>0</v>
      </c>
      <c r="H1835" s="13" t="str">
        <f>IF(Table2[[#This Row],[M1A]]="","",Table2[[#This Row],[M1A]]-Table2[[#This Row],[AWAL]])</f>
        <v/>
      </c>
      <c r="J1835" s="13" t="str">
        <f>IF(Table2[[#This Row],[M2A]]="","",SUM(Table2[[#This Row],[M2A]]-Table2[[#This Row],[M2B_h]]))</f>
        <v/>
      </c>
      <c r="L1835" s="13" t="str">
        <f>IF(Table2[[#This Row],[M3A]]="","",SUM(Table2[[#This Row],[M3A]]-Table2[[#This Row],[M3B_h]]))</f>
        <v/>
      </c>
      <c r="N1835" s="13" t="str">
        <f>IF(Table2[[#This Row],[M4A]]="","",SUM(Table2[[#This Row],[M4A]]-Table2[[#This Row],[M4B_h]]))</f>
        <v/>
      </c>
      <c r="O1835" s="15"/>
      <c r="P1835" s="15" t="str">
        <f>IF(Table2[[#This Row],[M5A]]="","",SUM(Table2[[#This Row],[M5A]]-Table2[[#This Row],[M5B_h]]))</f>
        <v/>
      </c>
      <c r="Q1835" s="15">
        <f>SUM(Table2[[#This Row],[AWAL]],Table2[[#This Row],[M1B]])</f>
        <v>0</v>
      </c>
      <c r="R1835" s="15">
        <f>SUM(Table2[[#This Row],[M2B]],Table2[[#This Row],[M2B_h]])</f>
        <v>0</v>
      </c>
      <c r="S1835" s="15">
        <f>SUM(Table2[[#This Row],[M3B]],Table2[[#This Row],[M3B_h]])</f>
        <v>0</v>
      </c>
      <c r="T1835" s="15">
        <f>SUM(Table2[[#This Row],[M4B]],Table2[[#This Row],[M4B_h]])</f>
        <v>0</v>
      </c>
    </row>
    <row r="1836" spans="1:20">
      <c r="A1836" s="12">
        <f>IF(Table2[[#This Row],[TT]]&lt;1,"",COUNT($A$2:$A1835)+1)</f>
        <v>1484</v>
      </c>
      <c r="B1836" s="12" t="str">
        <f>LOWER(SUBSTITUTE(SUBSTITUTE(SUBSTITUTE(SUBSTITUTE(SUBSTITUTE(SUBSTITUTE(SUBSTITUTE(SUBSTITUTE(Table2[[#This Row],[NAMA BARANG]]," ",""),"""",""),"-",""),"/",""),"(",""),")",""),"&amp;",""),",",""))</f>
        <v>pcad030</v>
      </c>
      <c r="C1836" s="18" t="s">
        <v>1635</v>
      </c>
      <c r="D1836" s="19">
        <v>20</v>
      </c>
      <c r="E1836" s="19" t="s">
        <v>88</v>
      </c>
      <c r="F1836" s="80">
        <f>IF(Table2[[#This Row],[M5B]]="",Table2[[#This Row],[M5B_h]],SUM(Table2[[#This Row],[M5B_h]],Table2[[#This Row],[M5B]]))</f>
        <v>18</v>
      </c>
      <c r="H1836" s="13" t="str">
        <f>IF(Table2[[#This Row],[M1A]]="","",Table2[[#This Row],[M1A]]-Table2[[#This Row],[AWAL]])</f>
        <v/>
      </c>
      <c r="I1836" s="13">
        <v>19</v>
      </c>
      <c r="J1836" s="13">
        <f>IF(Table2[[#This Row],[M2A]]="","",SUM(Table2[[#This Row],[M2A]]-Table2[[#This Row],[M2B_h]]))</f>
        <v>-1</v>
      </c>
      <c r="K1836" s="13">
        <v>18</v>
      </c>
      <c r="L1836" s="13">
        <f>IF(Table2[[#This Row],[M3A]]="","",SUM(Table2[[#This Row],[M3A]]-Table2[[#This Row],[M3B_h]]))</f>
        <v>-1</v>
      </c>
      <c r="N1836" s="13" t="str">
        <f>IF(Table2[[#This Row],[M4A]]="","",SUM(Table2[[#This Row],[M4A]]-Table2[[#This Row],[M4B_h]]))</f>
        <v/>
      </c>
      <c r="O1836" s="15"/>
      <c r="P1836" s="15" t="str">
        <f>IF(Table2[[#This Row],[M5A]]="","",SUM(Table2[[#This Row],[M5A]]-Table2[[#This Row],[M5B_h]]))</f>
        <v/>
      </c>
      <c r="Q1836" s="15">
        <f>SUM(Table2[[#This Row],[AWAL]],Table2[[#This Row],[M1B]])</f>
        <v>20</v>
      </c>
      <c r="R1836" s="15">
        <f>SUM(Table2[[#This Row],[M2B]],Table2[[#This Row],[M2B_h]])</f>
        <v>19</v>
      </c>
      <c r="S1836" s="15">
        <f>SUM(Table2[[#This Row],[M3B]],Table2[[#This Row],[M3B_h]])</f>
        <v>18</v>
      </c>
      <c r="T1836" s="15">
        <f>SUM(Table2[[#This Row],[M4B]],Table2[[#This Row],[M4B_h]])</f>
        <v>18</v>
      </c>
    </row>
    <row r="1837" spans="1:20">
      <c r="A1837" s="12">
        <f>IF(Table2[[#This Row],[TT]]&lt;1,"",COUNT($A$2:$A1836)+1)</f>
        <v>1485</v>
      </c>
      <c r="B1837" s="12" t="str">
        <f>LOWER(SUBSTITUTE(SUBSTITUTE(SUBSTITUTE(SUBSTITUTE(SUBSTITUTE(SUBSTITUTE(SUBSTITUTE(SUBSTITUTE(Table2[[#This Row],[NAMA BARANG]]," ",""),"""",""),"-",""),"/",""),"(",""),")",""),"&amp;",""),",",""))</f>
        <v>pcangelrestletingdm228</v>
      </c>
      <c r="C1837" s="18" t="s">
        <v>1636</v>
      </c>
      <c r="D1837" s="19">
        <v>2</v>
      </c>
      <c r="E1837" s="19" t="s">
        <v>1637</v>
      </c>
      <c r="F1837" s="80">
        <f>IF(Table2[[#This Row],[M5B]]="",Table2[[#This Row],[M5B_h]],SUM(Table2[[#This Row],[M5B_h]],Table2[[#This Row],[M5B]]))</f>
        <v>2</v>
      </c>
      <c r="H1837" s="13" t="str">
        <f>IF(Table2[[#This Row],[M1A]]="","",Table2[[#This Row],[M1A]]-Table2[[#This Row],[AWAL]])</f>
        <v/>
      </c>
      <c r="J1837" s="13" t="str">
        <f>IF(Table2[[#This Row],[M2A]]="","",SUM(Table2[[#This Row],[M2A]]-Table2[[#This Row],[M2B_h]]))</f>
        <v/>
      </c>
      <c r="L1837" s="13" t="str">
        <f>IF(Table2[[#This Row],[M3A]]="","",SUM(Table2[[#This Row],[M3A]]-Table2[[#This Row],[M3B_h]]))</f>
        <v/>
      </c>
      <c r="N1837" s="13" t="str">
        <f>IF(Table2[[#This Row],[M4A]]="","",SUM(Table2[[#This Row],[M4A]]-Table2[[#This Row],[M4B_h]]))</f>
        <v/>
      </c>
      <c r="O1837" s="15"/>
      <c r="P1837" s="15" t="str">
        <f>IF(Table2[[#This Row],[M5A]]="","",SUM(Table2[[#This Row],[M5A]]-Table2[[#This Row],[M5B_h]]))</f>
        <v/>
      </c>
      <c r="Q1837" s="15">
        <f>SUM(Table2[[#This Row],[AWAL]],Table2[[#This Row],[M1B]])</f>
        <v>2</v>
      </c>
      <c r="R1837" s="15">
        <f>SUM(Table2[[#This Row],[M2B]],Table2[[#This Row],[M2B_h]])</f>
        <v>2</v>
      </c>
      <c r="S1837" s="15">
        <f>SUM(Table2[[#This Row],[M3B]],Table2[[#This Row],[M3B_h]])</f>
        <v>2</v>
      </c>
      <c r="T1837" s="15">
        <f>SUM(Table2[[#This Row],[M4B]],Table2[[#This Row],[M4B_h]])</f>
        <v>2</v>
      </c>
    </row>
    <row r="1838" spans="1:20">
      <c r="A1838" s="12">
        <f>IF(Table2[[#This Row],[TT]]&lt;1,"",COUNT($A$2:$A1837)+1)</f>
        <v>1486</v>
      </c>
      <c r="B1838" s="12" t="str">
        <f>LOWER(SUBSTITUTE(SUBSTITUTE(SUBSTITUTE(SUBSTITUTE(SUBSTITUTE(SUBSTITUTE(SUBSTITUTE(SUBSTITUTE(Table2[[#This Row],[NAMA BARANG]]," ",""),"""",""),"-",""),"/",""),"(",""),")",""),"&amp;",""),",",""))</f>
        <v>pcarctype3185</v>
      </c>
      <c r="C1838" s="18" t="s">
        <v>1638</v>
      </c>
      <c r="D1838" s="19">
        <v>3</v>
      </c>
      <c r="E1838" s="19" t="s">
        <v>88</v>
      </c>
      <c r="F1838" s="80">
        <f>IF(Table2[[#This Row],[M5B]]="",Table2[[#This Row],[M5B_h]],SUM(Table2[[#This Row],[M5B_h]],Table2[[#This Row],[M5B]]))</f>
        <v>3</v>
      </c>
      <c r="H1838" s="13" t="str">
        <f>IF(Table2[[#This Row],[M1A]]="","",Table2[[#This Row],[M1A]]-Table2[[#This Row],[AWAL]])</f>
        <v/>
      </c>
      <c r="J1838" s="13" t="str">
        <f>IF(Table2[[#This Row],[M2A]]="","",SUM(Table2[[#This Row],[M2A]]-Table2[[#This Row],[M2B_h]]))</f>
        <v/>
      </c>
      <c r="L1838" s="13" t="str">
        <f>IF(Table2[[#This Row],[M3A]]="","",SUM(Table2[[#This Row],[M3A]]-Table2[[#This Row],[M3B_h]]))</f>
        <v/>
      </c>
      <c r="N1838" s="13" t="str">
        <f>IF(Table2[[#This Row],[M4A]]="","",SUM(Table2[[#This Row],[M4A]]-Table2[[#This Row],[M4B_h]]))</f>
        <v/>
      </c>
      <c r="O1838" s="15"/>
      <c r="P1838" s="15" t="str">
        <f>IF(Table2[[#This Row],[M5A]]="","",SUM(Table2[[#This Row],[M5A]]-Table2[[#This Row],[M5B_h]]))</f>
        <v/>
      </c>
      <c r="Q1838" s="15">
        <f>SUM(Table2[[#This Row],[AWAL]],Table2[[#This Row],[M1B]])</f>
        <v>3</v>
      </c>
      <c r="R1838" s="15">
        <f>SUM(Table2[[#This Row],[M2B]],Table2[[#This Row],[M2B_h]])</f>
        <v>3</v>
      </c>
      <c r="S1838" s="15">
        <f>SUM(Table2[[#This Row],[M3B]],Table2[[#This Row],[M3B_h]])</f>
        <v>3</v>
      </c>
      <c r="T1838" s="15">
        <f>SUM(Table2[[#This Row],[M4B]],Table2[[#This Row],[M4B_h]])</f>
        <v>3</v>
      </c>
    </row>
    <row r="1839" spans="1:20">
      <c r="A1839" s="12">
        <f>IF(Table2[[#This Row],[TT]]&lt;1,"",COUNT($A$2:$A1838)+1)</f>
        <v>1487</v>
      </c>
      <c r="B1839" s="12" t="str">
        <f>LOWER(SUBSTITUTE(SUBSTITUTE(SUBSTITUTE(SUBSTITUTE(SUBSTITUTE(SUBSTITUTE(SUBSTITUTE(SUBSTITUTE(Table2[[#This Row],[NAMA BARANG]]," ",""),"""",""),"-",""),"/",""),"(",""),")",""),"&amp;",""),",",""))</f>
        <v>pcarctype8852</v>
      </c>
      <c r="C1839" s="18" t="s">
        <v>1639</v>
      </c>
      <c r="D1839" s="19">
        <v>1</v>
      </c>
      <c r="E1839" s="19" t="s">
        <v>39</v>
      </c>
      <c r="F1839" s="80">
        <f>IF(Table2[[#This Row],[M5B]]="",Table2[[#This Row],[M5B_h]],SUM(Table2[[#This Row],[M5B_h]],Table2[[#This Row],[M5B]]))</f>
        <v>1</v>
      </c>
      <c r="H1839" s="13" t="str">
        <f>IF(Table2[[#This Row],[M1A]]="","",Table2[[#This Row],[M1A]]-Table2[[#This Row],[AWAL]])</f>
        <v/>
      </c>
      <c r="J1839" s="13" t="str">
        <f>IF(Table2[[#This Row],[M2A]]="","",SUM(Table2[[#This Row],[M2A]]-Table2[[#This Row],[M2B_h]]))</f>
        <v/>
      </c>
      <c r="L1839" s="13" t="str">
        <f>IF(Table2[[#This Row],[M3A]]="","",SUM(Table2[[#This Row],[M3A]]-Table2[[#This Row],[M3B_h]]))</f>
        <v/>
      </c>
      <c r="N1839" s="13" t="str">
        <f>IF(Table2[[#This Row],[M4A]]="","",SUM(Table2[[#This Row],[M4A]]-Table2[[#This Row],[M4B_h]]))</f>
        <v/>
      </c>
      <c r="O1839" s="15"/>
      <c r="P1839" s="15" t="str">
        <f>IF(Table2[[#This Row],[M5A]]="","",SUM(Table2[[#This Row],[M5A]]-Table2[[#This Row],[M5B_h]]))</f>
        <v/>
      </c>
      <c r="Q1839" s="15">
        <f>SUM(Table2[[#This Row],[AWAL]],Table2[[#This Row],[M1B]])</f>
        <v>1</v>
      </c>
      <c r="R1839" s="15">
        <f>SUM(Table2[[#This Row],[M2B]],Table2[[#This Row],[M2B_h]])</f>
        <v>1</v>
      </c>
      <c r="S1839" s="15">
        <f>SUM(Table2[[#This Row],[M3B]],Table2[[#This Row],[M3B_h]])</f>
        <v>1</v>
      </c>
      <c r="T1839" s="15">
        <f>SUM(Table2[[#This Row],[M4B]],Table2[[#This Row],[M4B_h]])</f>
        <v>1</v>
      </c>
    </row>
    <row r="1840" spans="1:20">
      <c r="A1840" s="12">
        <f>IF(Table2[[#This Row],[TT]]&lt;1,"",COUNT($A$2:$A1839)+1)</f>
        <v>1488</v>
      </c>
      <c r="B1840" s="12" t="str">
        <f>LOWER(SUBSTITUTE(SUBSTITUTE(SUBSTITUTE(SUBSTITUTE(SUBSTITUTE(SUBSTITUTE(SUBSTITUTE(SUBSTITUTE(Table2[[#This Row],[NAMA BARANG]]," ",""),"""",""),"-",""),"/",""),"(",""),")",""),"&amp;",""),",",""))</f>
        <v>pcb249</v>
      </c>
      <c r="C1840" s="18" t="s">
        <v>1640</v>
      </c>
      <c r="D1840" s="19">
        <v>1</v>
      </c>
      <c r="E1840" s="19" t="s">
        <v>52</v>
      </c>
      <c r="F1840" s="80">
        <f>IF(Table2[[#This Row],[M5B]]="",Table2[[#This Row],[M5B_h]],SUM(Table2[[#This Row],[M5B_h]],Table2[[#This Row],[M5B]]))</f>
        <v>1</v>
      </c>
      <c r="H1840" s="13" t="str">
        <f>IF(Table2[[#This Row],[M1A]]="","",Table2[[#This Row],[M1A]]-Table2[[#This Row],[AWAL]])</f>
        <v/>
      </c>
      <c r="J1840" s="13" t="str">
        <f>IF(Table2[[#This Row],[M2A]]="","",SUM(Table2[[#This Row],[M2A]]-Table2[[#This Row],[M2B_h]]))</f>
        <v/>
      </c>
      <c r="L1840" s="13" t="str">
        <f>IF(Table2[[#This Row],[M3A]]="","",SUM(Table2[[#This Row],[M3A]]-Table2[[#This Row],[M3B_h]]))</f>
        <v/>
      </c>
      <c r="N1840" s="13" t="str">
        <f>IF(Table2[[#This Row],[M4A]]="","",SUM(Table2[[#This Row],[M4A]]-Table2[[#This Row],[M4B_h]]))</f>
        <v/>
      </c>
      <c r="O1840" s="15"/>
      <c r="P1840" s="15" t="str">
        <f>IF(Table2[[#This Row],[M5A]]="","",SUM(Table2[[#This Row],[M5A]]-Table2[[#This Row],[M5B_h]]))</f>
        <v/>
      </c>
      <c r="Q1840" s="15">
        <f>SUM(Table2[[#This Row],[AWAL]],Table2[[#This Row],[M1B]])</f>
        <v>1</v>
      </c>
      <c r="R1840" s="15">
        <f>SUM(Table2[[#This Row],[M2B]],Table2[[#This Row],[M2B_h]])</f>
        <v>1</v>
      </c>
      <c r="S1840" s="15">
        <f>SUM(Table2[[#This Row],[M3B]],Table2[[#This Row],[M3B_h]])</f>
        <v>1</v>
      </c>
      <c r="T1840" s="15">
        <f>SUM(Table2[[#This Row],[M4B]],Table2[[#This Row],[M4B_h]])</f>
        <v>1</v>
      </c>
    </row>
    <row r="1841" spans="1:20">
      <c r="A1841" s="14" t="str">
        <f>IF(Table2[[#This Row],[TT]]&lt;1,"",COUNT($A$2:$A1840)+1)</f>
        <v/>
      </c>
      <c r="B1841" s="14" t="str">
        <f>LOWER(SUBSTITUTE(SUBSTITUTE(SUBSTITUTE(SUBSTITUTE(SUBSTITUTE(SUBSTITUTE(SUBSTITUTE(SUBSTITUTE(Table2[[#This Row],[NAMA BARANG]]," ",""),"""",""),"-",""),"/",""),"(",""),")",""),"&amp;",""),",",""))</f>
        <v>pcbd180un1</v>
      </c>
      <c r="C1841" s="17" t="s">
        <v>3147</v>
      </c>
      <c r="D1841" s="19"/>
      <c r="E1841" s="29" t="s">
        <v>2704</v>
      </c>
      <c r="F1841" s="80">
        <f>IF(Table2[[#This Row],[M5B]]="",Table2[[#This Row],[M5B_h]],SUM(Table2[[#This Row],[M5B_h]],Table2[[#This Row],[M5B]]))</f>
        <v>0</v>
      </c>
      <c r="H1841" s="15" t="str">
        <f>IF(Table2[[#This Row],[M1A]]="","",Table2[[#This Row],[M1A]]-Table2[[#This Row],[AWAL]])</f>
        <v/>
      </c>
      <c r="J1841" s="15" t="str">
        <f>IF(Table2[[#This Row],[M2A]]="","",SUM(Table2[[#This Row],[M2A]]-Table2[[#This Row],[M2B_h]]))</f>
        <v/>
      </c>
      <c r="L1841" s="15" t="str">
        <f>IF(Table2[[#This Row],[M3A]]="","",SUM(Table2[[#This Row],[M3A]]-Table2[[#This Row],[M3B_h]]))</f>
        <v/>
      </c>
      <c r="N1841" s="15" t="str">
        <f>IF(Table2[[#This Row],[M4A]]="","",SUM(Table2[[#This Row],[M4A]]-Table2[[#This Row],[M4B_h]]))</f>
        <v/>
      </c>
      <c r="O1841" s="15"/>
      <c r="P1841" s="15" t="str">
        <f>IF(Table2[[#This Row],[M5A]]="","",SUM(Table2[[#This Row],[M5A]]-Table2[[#This Row],[M5B_h]]))</f>
        <v/>
      </c>
      <c r="Q1841" s="15">
        <f>SUM(Table2[[#This Row],[AWAL]],Table2[[#This Row],[M1B]])</f>
        <v>0</v>
      </c>
      <c r="R1841" s="15">
        <f>SUM(Table2[[#This Row],[M2B]],Table2[[#This Row],[M2B_h]])</f>
        <v>0</v>
      </c>
      <c r="S1841" s="15">
        <f>SUM(Table2[[#This Row],[M3B]],Table2[[#This Row],[M3B_h]])</f>
        <v>0</v>
      </c>
      <c r="T1841" s="15">
        <f>SUM(Table2[[#This Row],[M4B]],Table2[[#This Row],[M4B_h]])</f>
        <v>0</v>
      </c>
    </row>
    <row r="1842" spans="1:20">
      <c r="A1842" s="14" t="str">
        <f>IF(Table2[[#This Row],[TT]]&lt;1,"",COUNT($A$2:$A1841)+1)</f>
        <v/>
      </c>
      <c r="B1842" s="14" t="str">
        <f>LOWER(SUBSTITUTE(SUBSTITUTE(SUBSTITUTE(SUBSTITUTE(SUBSTITUTE(SUBSTITUTE(SUBSTITUTE(SUBSTITUTE(Table2[[#This Row],[NAMA BARANG]]," ",""),"""",""),"-",""),"/",""),"(",""),")",""),"&amp;",""),",",""))</f>
        <v>pcbd19125</v>
      </c>
      <c r="C1842" s="17" t="s">
        <v>3146</v>
      </c>
      <c r="D1842" s="19"/>
      <c r="E1842" s="29" t="s">
        <v>2704</v>
      </c>
      <c r="F1842" s="80">
        <f>IF(Table2[[#This Row],[M5B]]="",Table2[[#This Row],[M5B_h]],SUM(Table2[[#This Row],[M5B_h]],Table2[[#This Row],[M5B]]))</f>
        <v>0</v>
      </c>
      <c r="H1842" s="15" t="str">
        <f>IF(Table2[[#This Row],[M1A]]="","",Table2[[#This Row],[M1A]]-Table2[[#This Row],[AWAL]])</f>
        <v/>
      </c>
      <c r="J1842" s="15" t="str">
        <f>IF(Table2[[#This Row],[M2A]]="","",SUM(Table2[[#This Row],[M2A]]-Table2[[#This Row],[M2B_h]]))</f>
        <v/>
      </c>
      <c r="L1842" s="15" t="str">
        <f>IF(Table2[[#This Row],[M3A]]="","",SUM(Table2[[#This Row],[M3A]]-Table2[[#This Row],[M3B_h]]))</f>
        <v/>
      </c>
      <c r="N1842" s="15" t="str">
        <f>IF(Table2[[#This Row],[M4A]]="","",SUM(Table2[[#This Row],[M4A]]-Table2[[#This Row],[M4B_h]]))</f>
        <v/>
      </c>
      <c r="O1842" s="15"/>
      <c r="P1842" s="15" t="str">
        <f>IF(Table2[[#This Row],[M5A]]="","",SUM(Table2[[#This Row],[M5A]]-Table2[[#This Row],[M5B_h]]))</f>
        <v/>
      </c>
      <c r="Q1842" s="15">
        <f>SUM(Table2[[#This Row],[AWAL]],Table2[[#This Row],[M1B]])</f>
        <v>0</v>
      </c>
      <c r="R1842" s="15">
        <f>SUM(Table2[[#This Row],[M2B]],Table2[[#This Row],[M2B_h]])</f>
        <v>0</v>
      </c>
      <c r="S1842" s="15">
        <f>SUM(Table2[[#This Row],[M3B]],Table2[[#This Row],[M3B_h]])</f>
        <v>0</v>
      </c>
      <c r="T1842" s="15">
        <f>SUM(Table2[[#This Row],[M4B]],Table2[[#This Row],[M4B_h]])</f>
        <v>0</v>
      </c>
    </row>
    <row r="1843" spans="1:20">
      <c r="A1843" s="14" t="str">
        <f>IF(Table2[[#This Row],[TT]]&lt;1,"",COUNT($A$2:$A1842)+1)</f>
        <v/>
      </c>
      <c r="B1843" s="14" t="str">
        <f>LOWER(SUBSTITUTE(SUBSTITUTE(SUBSTITUTE(SUBSTITUTE(SUBSTITUTE(SUBSTITUTE(SUBSTITUTE(SUBSTITUTE(Table2[[#This Row],[NAMA BARANG]]," ",""),"""",""),"-",""),"/",""),"(",""),")",""),"&amp;",""),",",""))</f>
        <v>pcbd194un</v>
      </c>
      <c r="C1843" s="17" t="s">
        <v>3148</v>
      </c>
      <c r="D1843" s="19"/>
      <c r="E1843" s="29" t="s">
        <v>2704</v>
      </c>
      <c r="F1843" s="80">
        <f>IF(Table2[[#This Row],[M5B]]="",Table2[[#This Row],[M5B_h]],SUM(Table2[[#This Row],[M5B_h]],Table2[[#This Row],[M5B]]))</f>
        <v>0</v>
      </c>
      <c r="H1843" s="15" t="str">
        <f>IF(Table2[[#This Row],[M1A]]="","",Table2[[#This Row],[M1A]]-Table2[[#This Row],[AWAL]])</f>
        <v/>
      </c>
      <c r="J1843" s="15" t="str">
        <f>IF(Table2[[#This Row],[M2A]]="","",SUM(Table2[[#This Row],[M2A]]-Table2[[#This Row],[M2B_h]]))</f>
        <v/>
      </c>
      <c r="L1843" s="15" t="str">
        <f>IF(Table2[[#This Row],[M3A]]="","",SUM(Table2[[#This Row],[M3A]]-Table2[[#This Row],[M3B_h]]))</f>
        <v/>
      </c>
      <c r="N1843" s="15" t="str">
        <f>IF(Table2[[#This Row],[M4A]]="","",SUM(Table2[[#This Row],[M4A]]-Table2[[#This Row],[M4B_h]]))</f>
        <v/>
      </c>
      <c r="O1843" s="15"/>
      <c r="P1843" s="15" t="str">
        <f>IF(Table2[[#This Row],[M5A]]="","",SUM(Table2[[#This Row],[M5A]]-Table2[[#This Row],[M5B_h]]))</f>
        <v/>
      </c>
      <c r="Q1843" s="15">
        <f>SUM(Table2[[#This Row],[AWAL]],Table2[[#This Row],[M1B]])</f>
        <v>0</v>
      </c>
      <c r="R1843" s="15">
        <f>SUM(Table2[[#This Row],[M2B]],Table2[[#This Row],[M2B_h]])</f>
        <v>0</v>
      </c>
      <c r="S1843" s="15">
        <f>SUM(Table2[[#This Row],[M3B]],Table2[[#This Row],[M3B_h]])</f>
        <v>0</v>
      </c>
      <c r="T1843" s="15">
        <f>SUM(Table2[[#This Row],[M4B]],Table2[[#This Row],[M4B_h]])</f>
        <v>0</v>
      </c>
    </row>
    <row r="1844" spans="1:20">
      <c r="A1844" s="12">
        <f>IF(Table2[[#This Row],[TT]]&lt;1,"",COUNT($A$2:$A1843)+1)</f>
        <v>1489</v>
      </c>
      <c r="B1844" s="12" t="str">
        <f>LOWER(SUBSTITUTE(SUBSTITUTE(SUBSTITUTE(SUBSTITUTE(SUBSTITUTE(SUBSTITUTE(SUBSTITUTE(SUBSTITUTE(Table2[[#This Row],[NAMA BARANG]]," ",""),"""",""),"-",""),"/",""),"(",""),")",""),"&amp;",""),",",""))</f>
        <v>pcbotolbts1063blk</v>
      </c>
      <c r="C1844" s="18" t="s">
        <v>3240</v>
      </c>
      <c r="D1844" s="19">
        <v>5</v>
      </c>
      <c r="E1844" s="19" t="s">
        <v>1601</v>
      </c>
      <c r="F1844" s="80">
        <f>IF(Table2[[#This Row],[M5B]]="",Table2[[#This Row],[M5B_h]],SUM(Table2[[#This Row],[M5B_h]],Table2[[#This Row],[M5B]]))</f>
        <v>5</v>
      </c>
      <c r="H1844" s="13" t="str">
        <f>IF(Table2[[#This Row],[M1A]]="","",Table2[[#This Row],[M1A]]-Table2[[#This Row],[AWAL]])</f>
        <v/>
      </c>
      <c r="J1844" s="13" t="str">
        <f>IF(Table2[[#This Row],[M2A]]="","",SUM(Table2[[#This Row],[M2A]]-Table2[[#This Row],[M2B_h]]))</f>
        <v/>
      </c>
      <c r="L1844" s="13" t="str">
        <f>IF(Table2[[#This Row],[M3A]]="","",SUM(Table2[[#This Row],[M3A]]-Table2[[#This Row],[M3B_h]]))</f>
        <v/>
      </c>
      <c r="N1844" s="13" t="str">
        <f>IF(Table2[[#This Row],[M4A]]="","",SUM(Table2[[#This Row],[M4A]]-Table2[[#This Row],[M4B_h]]))</f>
        <v/>
      </c>
      <c r="O1844" s="15"/>
      <c r="P1844" s="15" t="str">
        <f>IF(Table2[[#This Row],[M5A]]="","",SUM(Table2[[#This Row],[M5A]]-Table2[[#This Row],[M5B_h]]))</f>
        <v/>
      </c>
      <c r="Q1844" s="15">
        <f>SUM(Table2[[#This Row],[AWAL]],Table2[[#This Row],[M1B]])</f>
        <v>5</v>
      </c>
      <c r="R1844" s="15">
        <f>SUM(Table2[[#This Row],[M2B]],Table2[[#This Row],[M2B_h]])</f>
        <v>5</v>
      </c>
      <c r="S1844" s="15">
        <f>SUM(Table2[[#This Row],[M3B]],Table2[[#This Row],[M3B_h]])</f>
        <v>5</v>
      </c>
      <c r="T1844" s="15">
        <f>SUM(Table2[[#This Row],[M4B]],Table2[[#This Row],[M4B_h]])</f>
        <v>5</v>
      </c>
    </row>
    <row r="1845" spans="1:20">
      <c r="A1845" s="12">
        <f>IF(Table2[[#This Row],[TT]]&lt;1,"",COUNT($A$2:$A1844)+1)</f>
        <v>1490</v>
      </c>
      <c r="B1845" s="12" t="str">
        <f>LOWER(SUBSTITUTE(SUBSTITUTE(SUBSTITUTE(SUBSTITUTE(SUBSTITUTE(SUBSTITUTE(SUBSTITUTE(SUBSTITUTE(Table2[[#This Row],[NAMA BARANG]]," ",""),"""",""),"-",""),"/",""),"(",""),")",""),"&amp;",""),",",""))</f>
        <v>pcbox121106blk+ktk</v>
      </c>
      <c r="C1845" s="18" t="s">
        <v>1641</v>
      </c>
      <c r="D1845" s="19">
        <v>1</v>
      </c>
      <c r="E1845" s="19" t="s">
        <v>88</v>
      </c>
      <c r="F1845" s="80">
        <f>IF(Table2[[#This Row],[M5B]]="",Table2[[#This Row],[M5B_h]],SUM(Table2[[#This Row],[M5B_h]],Table2[[#This Row],[M5B]]))</f>
        <v>1</v>
      </c>
      <c r="H1845" s="13" t="str">
        <f>IF(Table2[[#This Row],[M1A]]="","",Table2[[#This Row],[M1A]]-Table2[[#This Row],[AWAL]])</f>
        <v/>
      </c>
      <c r="J1845" s="13" t="str">
        <f>IF(Table2[[#This Row],[M2A]]="","",SUM(Table2[[#This Row],[M2A]]-Table2[[#This Row],[M2B_h]]))</f>
        <v/>
      </c>
      <c r="L1845" s="13" t="str">
        <f>IF(Table2[[#This Row],[M3A]]="","",SUM(Table2[[#This Row],[M3A]]-Table2[[#This Row],[M3B_h]]))</f>
        <v/>
      </c>
      <c r="N1845" s="13" t="str">
        <f>IF(Table2[[#This Row],[M4A]]="","",SUM(Table2[[#This Row],[M4A]]-Table2[[#This Row],[M4B_h]]))</f>
        <v/>
      </c>
      <c r="O1845" s="15"/>
      <c r="P1845" s="15" t="str">
        <f>IF(Table2[[#This Row],[M5A]]="","",SUM(Table2[[#This Row],[M5A]]-Table2[[#This Row],[M5B_h]]))</f>
        <v/>
      </c>
      <c r="Q1845" s="15">
        <f>SUM(Table2[[#This Row],[AWAL]],Table2[[#This Row],[M1B]])</f>
        <v>1</v>
      </c>
      <c r="R1845" s="15">
        <f>SUM(Table2[[#This Row],[M2B]],Table2[[#This Row],[M2B_h]])</f>
        <v>1</v>
      </c>
      <c r="S1845" s="15">
        <f>SUM(Table2[[#This Row],[M3B]],Table2[[#This Row],[M3B_h]])</f>
        <v>1</v>
      </c>
      <c r="T1845" s="15">
        <f>SUM(Table2[[#This Row],[M4B]],Table2[[#This Row],[M4B_h]])</f>
        <v>1</v>
      </c>
    </row>
    <row r="1846" spans="1:20">
      <c r="A1846" s="12">
        <f>IF(Table2[[#This Row],[TT]]&lt;1,"",COUNT($A$2:$A1845)+1)</f>
        <v>1491</v>
      </c>
      <c r="B1846" s="12" t="str">
        <f>LOWER(SUBSTITUTE(SUBSTITUTE(SUBSTITUTE(SUBSTITUTE(SUBSTITUTE(SUBSTITUTE(SUBSTITUTE(SUBSTITUTE(Table2[[#This Row],[NAMA BARANG]]," ",""),"""",""),"-",""),"/",""),"(",""),")",""),"&amp;",""),",",""))</f>
        <v>pcbox121126blk+ktk</v>
      </c>
      <c r="C1846" s="18" t="s">
        <v>1642</v>
      </c>
      <c r="D1846" s="19">
        <v>2</v>
      </c>
      <c r="E1846" s="19" t="s">
        <v>103</v>
      </c>
      <c r="F1846" s="80">
        <f>IF(Table2[[#This Row],[M5B]]="",Table2[[#This Row],[M5B_h]],SUM(Table2[[#This Row],[M5B_h]],Table2[[#This Row],[M5B]]))</f>
        <v>2</v>
      </c>
      <c r="H1846" s="13" t="str">
        <f>IF(Table2[[#This Row],[M1A]]="","",Table2[[#This Row],[M1A]]-Table2[[#This Row],[AWAL]])</f>
        <v/>
      </c>
      <c r="J1846" s="13" t="str">
        <f>IF(Table2[[#This Row],[M2A]]="","",SUM(Table2[[#This Row],[M2A]]-Table2[[#This Row],[M2B_h]]))</f>
        <v/>
      </c>
      <c r="L1846" s="13" t="str">
        <f>IF(Table2[[#This Row],[M3A]]="","",SUM(Table2[[#This Row],[M3A]]-Table2[[#This Row],[M3B_h]]))</f>
        <v/>
      </c>
      <c r="N1846" s="13" t="str">
        <f>IF(Table2[[#This Row],[M4A]]="","",SUM(Table2[[#This Row],[M4A]]-Table2[[#This Row],[M4B_h]]))</f>
        <v/>
      </c>
      <c r="O1846" s="15"/>
      <c r="P1846" s="15" t="str">
        <f>IF(Table2[[#This Row],[M5A]]="","",SUM(Table2[[#This Row],[M5A]]-Table2[[#This Row],[M5B_h]]))</f>
        <v/>
      </c>
      <c r="Q1846" s="15">
        <f>SUM(Table2[[#This Row],[AWAL]],Table2[[#This Row],[M1B]])</f>
        <v>2</v>
      </c>
      <c r="R1846" s="15">
        <f>SUM(Table2[[#This Row],[M2B]],Table2[[#This Row],[M2B_h]])</f>
        <v>2</v>
      </c>
      <c r="S1846" s="15">
        <f>SUM(Table2[[#This Row],[M3B]],Table2[[#This Row],[M3B_h]])</f>
        <v>2</v>
      </c>
      <c r="T1846" s="15">
        <f>SUM(Table2[[#This Row],[M4B]],Table2[[#This Row],[M4B_h]])</f>
        <v>2</v>
      </c>
    </row>
    <row r="1847" spans="1:20">
      <c r="A1847" s="12">
        <f>IF(Table2[[#This Row],[TT]]&lt;1,"",COUNT($A$2:$A1846)+1)</f>
        <v>1492</v>
      </c>
      <c r="B1847" s="12" t="str">
        <f>LOWER(SUBSTITUTE(SUBSTITUTE(SUBSTITUTE(SUBSTITUTE(SUBSTITUTE(SUBSTITUTE(SUBSTITUTE(SUBSTITUTE(Table2[[#This Row],[NAMA BARANG]]," ",""),"""",""),"-",""),"/",""),"(",""),")",""),"&amp;",""),",",""))</f>
        <v>pcbox802</v>
      </c>
      <c r="C1847" s="18" t="s">
        <v>1643</v>
      </c>
      <c r="D1847" s="19">
        <v>1</v>
      </c>
      <c r="E1847" s="19" t="s">
        <v>434</v>
      </c>
      <c r="F1847" s="80">
        <f>IF(Table2[[#This Row],[M5B]]="",Table2[[#This Row],[M5B_h]],SUM(Table2[[#This Row],[M5B_h]],Table2[[#This Row],[M5B]]))</f>
        <v>1</v>
      </c>
      <c r="H1847" s="13" t="str">
        <f>IF(Table2[[#This Row],[M1A]]="","",Table2[[#This Row],[M1A]]-Table2[[#This Row],[AWAL]])</f>
        <v/>
      </c>
      <c r="J1847" s="13" t="str">
        <f>IF(Table2[[#This Row],[M2A]]="","",SUM(Table2[[#This Row],[M2A]]-Table2[[#This Row],[M2B_h]]))</f>
        <v/>
      </c>
      <c r="L1847" s="13" t="str">
        <f>IF(Table2[[#This Row],[M3A]]="","",SUM(Table2[[#This Row],[M3A]]-Table2[[#This Row],[M3B_h]]))</f>
        <v/>
      </c>
      <c r="N1847" s="13" t="str">
        <f>IF(Table2[[#This Row],[M4A]]="","",SUM(Table2[[#This Row],[M4A]]-Table2[[#This Row],[M4B_h]]))</f>
        <v/>
      </c>
      <c r="O1847" s="15"/>
      <c r="P1847" s="15" t="str">
        <f>IF(Table2[[#This Row],[M5A]]="","",SUM(Table2[[#This Row],[M5A]]-Table2[[#This Row],[M5B_h]]))</f>
        <v/>
      </c>
      <c r="Q1847" s="15">
        <f>SUM(Table2[[#This Row],[AWAL]],Table2[[#This Row],[M1B]])</f>
        <v>1</v>
      </c>
      <c r="R1847" s="15">
        <f>SUM(Table2[[#This Row],[M2B]],Table2[[#This Row],[M2B_h]])</f>
        <v>1</v>
      </c>
      <c r="S1847" s="15">
        <f>SUM(Table2[[#This Row],[M3B]],Table2[[#This Row],[M3B_h]])</f>
        <v>1</v>
      </c>
      <c r="T1847" s="15">
        <f>SUM(Table2[[#This Row],[M4B]],Table2[[#This Row],[M4B_h]])</f>
        <v>1</v>
      </c>
    </row>
    <row r="1848" spans="1:20">
      <c r="A1848" s="12">
        <f>IF(Table2[[#This Row],[TT]]&lt;1,"",COUNT($A$2:$A1847)+1)</f>
        <v>1493</v>
      </c>
      <c r="B1848" s="12" t="str">
        <f>LOWER(SUBSTITUTE(SUBSTITUTE(SUBSTITUTE(SUBSTITUTE(SUBSTITUTE(SUBSTITUTE(SUBSTITUTE(SUBSTITUTE(Table2[[#This Row],[NAMA BARANG]]," ",""),"""",""),"-",""),"/",""),"(",""),")",""),"&amp;",""),",",""))</f>
        <v>pcbox8872bighero</v>
      </c>
      <c r="C1848" s="18" t="s">
        <v>1644</v>
      </c>
      <c r="D1848" s="19">
        <v>2</v>
      </c>
      <c r="E1848" s="19" t="s">
        <v>39</v>
      </c>
      <c r="F1848" s="80">
        <f>IF(Table2[[#This Row],[M5B]]="",Table2[[#This Row],[M5B_h]],SUM(Table2[[#This Row],[M5B_h]],Table2[[#This Row],[M5B]]))</f>
        <v>2</v>
      </c>
      <c r="H1848" s="13" t="str">
        <f>IF(Table2[[#This Row],[M1A]]="","",Table2[[#This Row],[M1A]]-Table2[[#This Row],[AWAL]])</f>
        <v/>
      </c>
      <c r="J1848" s="13" t="str">
        <f>IF(Table2[[#This Row],[M2A]]="","",SUM(Table2[[#This Row],[M2A]]-Table2[[#This Row],[M2B_h]]))</f>
        <v/>
      </c>
      <c r="L1848" s="13" t="str">
        <f>IF(Table2[[#This Row],[M3A]]="","",SUM(Table2[[#This Row],[M3A]]-Table2[[#This Row],[M3B_h]]))</f>
        <v/>
      </c>
      <c r="N1848" s="13" t="str">
        <f>IF(Table2[[#This Row],[M4A]]="","",SUM(Table2[[#This Row],[M4A]]-Table2[[#This Row],[M4B_h]]))</f>
        <v/>
      </c>
      <c r="O1848" s="15"/>
      <c r="P1848" s="15" t="str">
        <f>IF(Table2[[#This Row],[M5A]]="","",SUM(Table2[[#This Row],[M5A]]-Table2[[#This Row],[M5B_h]]))</f>
        <v/>
      </c>
      <c r="Q1848" s="15">
        <f>SUM(Table2[[#This Row],[AWAL]],Table2[[#This Row],[M1B]])</f>
        <v>2</v>
      </c>
      <c r="R1848" s="15">
        <f>SUM(Table2[[#This Row],[M2B]],Table2[[#This Row],[M2B_h]])</f>
        <v>2</v>
      </c>
      <c r="S1848" s="15">
        <f>SUM(Table2[[#This Row],[M3B]],Table2[[#This Row],[M3B_h]])</f>
        <v>2</v>
      </c>
      <c r="T1848" s="15">
        <f>SUM(Table2[[#This Row],[M4B]],Table2[[#This Row],[M4B_h]])</f>
        <v>2</v>
      </c>
    </row>
    <row r="1849" spans="1:20">
      <c r="A1849" s="12">
        <f>IF(Table2[[#This Row],[TT]]&lt;1,"",COUNT($A$2:$A1848)+1)</f>
        <v>1494</v>
      </c>
      <c r="B1849" s="12" t="str">
        <f>LOWER(SUBSTITUTE(SUBSTITUTE(SUBSTITUTE(SUBSTITUTE(SUBSTITUTE(SUBSTITUTE(SUBSTITUTE(SUBSTITUTE(Table2[[#This Row],[NAMA BARANG]]," ",""),"""",""),"-",""),"/",""),"(",""),")",""),"&amp;",""),",",""))</f>
        <v>pcboxfy58m</v>
      </c>
      <c r="C1849" s="18" t="s">
        <v>1645</v>
      </c>
      <c r="D1849" s="19">
        <v>3</v>
      </c>
      <c r="E1849" s="19" t="s">
        <v>63</v>
      </c>
      <c r="F1849" s="80">
        <f>IF(Table2[[#This Row],[M5B]]="",Table2[[#This Row],[M5B_h]],SUM(Table2[[#This Row],[M5B_h]],Table2[[#This Row],[M5B]]))</f>
        <v>3</v>
      </c>
      <c r="H1849" s="13" t="str">
        <f>IF(Table2[[#This Row],[M1A]]="","",Table2[[#This Row],[M1A]]-Table2[[#This Row],[AWAL]])</f>
        <v/>
      </c>
      <c r="J1849" s="13" t="str">
        <f>IF(Table2[[#This Row],[M2A]]="","",SUM(Table2[[#This Row],[M2A]]-Table2[[#This Row],[M2B_h]]))</f>
        <v/>
      </c>
      <c r="L1849" s="13" t="str">
        <f>IF(Table2[[#This Row],[M3A]]="","",SUM(Table2[[#This Row],[M3A]]-Table2[[#This Row],[M3B_h]]))</f>
        <v/>
      </c>
      <c r="N1849" s="13" t="str">
        <f>IF(Table2[[#This Row],[M4A]]="","",SUM(Table2[[#This Row],[M4A]]-Table2[[#This Row],[M4B_h]]))</f>
        <v/>
      </c>
      <c r="O1849" s="15"/>
      <c r="P1849" s="15" t="str">
        <f>IF(Table2[[#This Row],[M5A]]="","",SUM(Table2[[#This Row],[M5A]]-Table2[[#This Row],[M5B_h]]))</f>
        <v/>
      </c>
      <c r="Q1849" s="15">
        <f>SUM(Table2[[#This Row],[AWAL]],Table2[[#This Row],[M1B]])</f>
        <v>3</v>
      </c>
      <c r="R1849" s="15">
        <f>SUM(Table2[[#This Row],[M2B]],Table2[[#This Row],[M2B_h]])</f>
        <v>3</v>
      </c>
      <c r="S1849" s="15">
        <f>SUM(Table2[[#This Row],[M3B]],Table2[[#This Row],[M3B_h]])</f>
        <v>3</v>
      </c>
      <c r="T1849" s="15">
        <f>SUM(Table2[[#This Row],[M4B]],Table2[[#This Row],[M4B_h]])</f>
        <v>3</v>
      </c>
    </row>
    <row r="1850" spans="1:20">
      <c r="A1850" s="12">
        <f>IF(Table2[[#This Row],[TT]]&lt;1,"",COUNT($A$2:$A1849)+1)</f>
        <v>1495</v>
      </c>
      <c r="B1850" s="12" t="str">
        <f>LOWER(SUBSTITUTE(SUBSTITUTE(SUBSTITUTE(SUBSTITUTE(SUBSTITUTE(SUBSTITUTE(SUBSTITUTE(SUBSTITUTE(Table2[[#This Row],[NAMA BARANG]]," ",""),"""",""),"-",""),"/",""),"(",""),")",""),"&amp;",""),",",""))</f>
        <v>pcboxfy59m</v>
      </c>
      <c r="C1850" s="18" t="s">
        <v>1646</v>
      </c>
      <c r="D1850" s="19">
        <v>4</v>
      </c>
      <c r="E1850" s="19" t="s">
        <v>63</v>
      </c>
      <c r="F1850" s="80">
        <f>IF(Table2[[#This Row],[M5B]]="",Table2[[#This Row],[M5B_h]],SUM(Table2[[#This Row],[M5B_h]],Table2[[#This Row],[M5B]]))</f>
        <v>4</v>
      </c>
      <c r="H1850" s="13" t="str">
        <f>IF(Table2[[#This Row],[M1A]]="","",Table2[[#This Row],[M1A]]-Table2[[#This Row],[AWAL]])</f>
        <v/>
      </c>
      <c r="J1850" s="13" t="str">
        <f>IF(Table2[[#This Row],[M2A]]="","",SUM(Table2[[#This Row],[M2A]]-Table2[[#This Row],[M2B_h]]))</f>
        <v/>
      </c>
      <c r="L1850" s="13" t="str">
        <f>IF(Table2[[#This Row],[M3A]]="","",SUM(Table2[[#This Row],[M3A]]-Table2[[#This Row],[M3B_h]]))</f>
        <v/>
      </c>
      <c r="N1850" s="13" t="str">
        <f>IF(Table2[[#This Row],[M4A]]="","",SUM(Table2[[#This Row],[M4A]]-Table2[[#This Row],[M4B_h]]))</f>
        <v/>
      </c>
      <c r="O1850" s="15"/>
      <c r="P1850" s="15" t="str">
        <f>IF(Table2[[#This Row],[M5A]]="","",SUM(Table2[[#This Row],[M5A]]-Table2[[#This Row],[M5B_h]]))</f>
        <v/>
      </c>
      <c r="Q1850" s="15">
        <f>SUM(Table2[[#This Row],[AWAL]],Table2[[#This Row],[M1B]])</f>
        <v>4</v>
      </c>
      <c r="R1850" s="15">
        <f>SUM(Table2[[#This Row],[M2B]],Table2[[#This Row],[M2B_h]])</f>
        <v>4</v>
      </c>
      <c r="S1850" s="15">
        <f>SUM(Table2[[#This Row],[M3B]],Table2[[#This Row],[M3B_h]])</f>
        <v>4</v>
      </c>
      <c r="T1850" s="15">
        <f>SUM(Table2[[#This Row],[M4B]],Table2[[#This Row],[M4B_h]])</f>
        <v>4</v>
      </c>
    </row>
    <row r="1851" spans="1:20">
      <c r="A1851" s="12">
        <f>IF(Table2[[#This Row],[TT]]&lt;1,"",COUNT($A$2:$A1850)+1)</f>
        <v>1496</v>
      </c>
      <c r="B1851" s="12" t="str">
        <f>LOWER(SUBSTITUTE(SUBSTITUTE(SUBSTITUTE(SUBSTITUTE(SUBSTITUTE(SUBSTITUTE(SUBSTITUTE(SUBSTITUTE(Table2[[#This Row],[NAMA BARANG]]," ",""),"""",""),"-",""),"/",""),"(",""),")",""),"&amp;",""),",",""))</f>
        <v>pcboxk56a</v>
      </c>
      <c r="C1851" s="18" t="s">
        <v>1647</v>
      </c>
      <c r="D1851" s="19">
        <v>8</v>
      </c>
      <c r="E1851" s="19" t="s">
        <v>88</v>
      </c>
      <c r="F1851" s="80">
        <f>IF(Table2[[#This Row],[M5B]]="",Table2[[#This Row],[M5B_h]],SUM(Table2[[#This Row],[M5B_h]],Table2[[#This Row],[M5B]]))</f>
        <v>8</v>
      </c>
      <c r="H1851" s="13" t="str">
        <f>IF(Table2[[#This Row],[M1A]]="","",Table2[[#This Row],[M1A]]-Table2[[#This Row],[AWAL]])</f>
        <v/>
      </c>
      <c r="J1851" s="13" t="str">
        <f>IF(Table2[[#This Row],[M2A]]="","",SUM(Table2[[#This Row],[M2A]]-Table2[[#This Row],[M2B_h]]))</f>
        <v/>
      </c>
      <c r="L1851" s="13" t="str">
        <f>IF(Table2[[#This Row],[M3A]]="","",SUM(Table2[[#This Row],[M3A]]-Table2[[#This Row],[M3B_h]]))</f>
        <v/>
      </c>
      <c r="N1851" s="13" t="str">
        <f>IF(Table2[[#This Row],[M4A]]="","",SUM(Table2[[#This Row],[M4A]]-Table2[[#This Row],[M4B_h]]))</f>
        <v/>
      </c>
      <c r="O1851" s="15"/>
      <c r="P1851" s="15" t="str">
        <f>IF(Table2[[#This Row],[M5A]]="","",SUM(Table2[[#This Row],[M5A]]-Table2[[#This Row],[M5B_h]]))</f>
        <v/>
      </c>
      <c r="Q1851" s="15">
        <f>SUM(Table2[[#This Row],[AWAL]],Table2[[#This Row],[M1B]])</f>
        <v>8</v>
      </c>
      <c r="R1851" s="15">
        <f>SUM(Table2[[#This Row],[M2B]],Table2[[#This Row],[M2B_h]])</f>
        <v>8</v>
      </c>
      <c r="S1851" s="15">
        <f>SUM(Table2[[#This Row],[M3B]],Table2[[#This Row],[M3B_h]])</f>
        <v>8</v>
      </c>
      <c r="T1851" s="15">
        <f>SUM(Table2[[#This Row],[M4B]],Table2[[#This Row],[M4B_h]])</f>
        <v>8</v>
      </c>
    </row>
    <row r="1852" spans="1:20">
      <c r="A1852" s="12">
        <f>IF(Table2[[#This Row],[TT]]&lt;1,"",COUNT($A$2:$A1851)+1)</f>
        <v>1497</v>
      </c>
      <c r="B1852" s="12" t="str">
        <f>LOWER(SUBSTITUTE(SUBSTITUTE(SUBSTITUTE(SUBSTITUTE(SUBSTITUTE(SUBSTITUTE(SUBSTITUTE(SUBSTITUTE(Table2[[#This Row],[NAMA BARANG]]," ",""),"""",""),"-",""),"/",""),"(",""),")",""),"&amp;",""),",",""))</f>
        <v>pcboxmagnitdf089df097</v>
      </c>
      <c r="C1852" s="18" t="s">
        <v>4339</v>
      </c>
      <c r="D1852" s="19">
        <v>20</v>
      </c>
      <c r="E1852" s="19">
        <v>240</v>
      </c>
      <c r="F1852" s="80">
        <f>IF(Table2[[#This Row],[M5B]]="",Table2[[#This Row],[M5B_h]],SUM(Table2[[#This Row],[M5B_h]],Table2[[#This Row],[M5B]]))</f>
        <v>16</v>
      </c>
      <c r="H1852" s="13" t="str">
        <f>IF(Table2[[#This Row],[M1A]]="","",Table2[[#This Row],[M1A]]-Table2[[#This Row],[AWAL]])</f>
        <v/>
      </c>
      <c r="J1852" s="13" t="str">
        <f>IF(Table2[[#This Row],[M2A]]="","",SUM(Table2[[#This Row],[M2A]]-Table2[[#This Row],[M2B_h]]))</f>
        <v/>
      </c>
      <c r="K1852" s="13">
        <v>18</v>
      </c>
      <c r="L1852" s="13">
        <f>IF(Table2[[#This Row],[M3A]]="","",SUM(Table2[[#This Row],[M3A]]-Table2[[#This Row],[M3B_h]]))</f>
        <v>-2</v>
      </c>
      <c r="M1852" s="13">
        <v>16</v>
      </c>
      <c r="N1852" s="13">
        <f>IF(Table2[[#This Row],[M4A]]="","",SUM(Table2[[#This Row],[M4A]]-Table2[[#This Row],[M4B_h]]))</f>
        <v>-2</v>
      </c>
      <c r="O1852" s="15"/>
      <c r="P1852" s="15" t="str">
        <f>IF(Table2[[#This Row],[M5A]]="","",SUM(Table2[[#This Row],[M5A]]-Table2[[#This Row],[M5B_h]]))</f>
        <v/>
      </c>
      <c r="Q1852" s="15">
        <f>SUM(Table2[[#This Row],[AWAL]],Table2[[#This Row],[M1B]])</f>
        <v>20</v>
      </c>
      <c r="R1852" s="15">
        <f>SUM(Table2[[#This Row],[M2B]],Table2[[#This Row],[M2B_h]])</f>
        <v>20</v>
      </c>
      <c r="S1852" s="15">
        <f>SUM(Table2[[#This Row],[M3B]],Table2[[#This Row],[M3B_h]])</f>
        <v>18</v>
      </c>
      <c r="T1852" s="15">
        <f>SUM(Table2[[#This Row],[M4B]],Table2[[#This Row],[M4B_h]])</f>
        <v>16</v>
      </c>
    </row>
    <row r="1853" spans="1:20">
      <c r="A1853" s="12">
        <f>IF(Table2[[#This Row],[TT]]&lt;1,"",COUNT($A$2:$A1852)+1)</f>
        <v>1498</v>
      </c>
      <c r="B1853" s="12" t="str">
        <f>LOWER(SUBSTITUTE(SUBSTITUTE(SUBSTITUTE(SUBSTITUTE(SUBSTITUTE(SUBSTITUTE(SUBSTITUTE(SUBSTITUTE(Table2[[#This Row],[NAMA BARANG]]," ",""),"""",""),"-",""),"/",""),"(",""),")",""),"&amp;",""),",",""))</f>
        <v>pcboxp1036</v>
      </c>
      <c r="C1853" s="18" t="s">
        <v>1648</v>
      </c>
      <c r="D1853" s="19">
        <v>9</v>
      </c>
      <c r="E1853" s="19">
        <v>240</v>
      </c>
      <c r="F1853" s="80">
        <f>IF(Table2[[#This Row],[M5B]]="",Table2[[#This Row],[M5B_h]],SUM(Table2[[#This Row],[M5B_h]],Table2[[#This Row],[M5B]]))</f>
        <v>9</v>
      </c>
      <c r="H1853" s="13" t="str">
        <f>IF(Table2[[#This Row],[M1A]]="","",Table2[[#This Row],[M1A]]-Table2[[#This Row],[AWAL]])</f>
        <v/>
      </c>
      <c r="J1853" s="13" t="str">
        <f>IF(Table2[[#This Row],[M2A]]="","",SUM(Table2[[#This Row],[M2A]]-Table2[[#This Row],[M2B_h]]))</f>
        <v/>
      </c>
      <c r="L1853" s="13" t="str">
        <f>IF(Table2[[#This Row],[M3A]]="","",SUM(Table2[[#This Row],[M3A]]-Table2[[#This Row],[M3B_h]]))</f>
        <v/>
      </c>
      <c r="N1853" s="13" t="str">
        <f>IF(Table2[[#This Row],[M4A]]="","",SUM(Table2[[#This Row],[M4A]]-Table2[[#This Row],[M4B_h]]))</f>
        <v/>
      </c>
      <c r="O1853" s="15"/>
      <c r="P1853" s="15" t="str">
        <f>IF(Table2[[#This Row],[M5A]]="","",SUM(Table2[[#This Row],[M5A]]-Table2[[#This Row],[M5B_h]]))</f>
        <v/>
      </c>
      <c r="Q1853" s="15">
        <f>SUM(Table2[[#This Row],[AWAL]],Table2[[#This Row],[M1B]])</f>
        <v>9</v>
      </c>
      <c r="R1853" s="15">
        <f>SUM(Table2[[#This Row],[M2B]],Table2[[#This Row],[M2B_h]])</f>
        <v>9</v>
      </c>
      <c r="S1853" s="15">
        <f>SUM(Table2[[#This Row],[M3B]],Table2[[#This Row],[M3B_h]])</f>
        <v>9</v>
      </c>
      <c r="T1853" s="15">
        <f>SUM(Table2[[#This Row],[M4B]],Table2[[#This Row],[M4B_h]])</f>
        <v>9</v>
      </c>
    </row>
    <row r="1854" spans="1:20">
      <c r="A1854" s="12">
        <f>IF(Table2[[#This Row],[TT]]&lt;1,"",COUNT($A$2:$A1853)+1)</f>
        <v>1499</v>
      </c>
      <c r="B1854" s="12" t="str">
        <f>LOWER(SUBSTITUTE(SUBSTITUTE(SUBSTITUTE(SUBSTITUTE(SUBSTITUTE(SUBSTITUTE(SUBSTITUTE(SUBSTITUTE(Table2[[#This Row],[NAMA BARANG]]," ",""),"""",""),"-",""),"/",""),"(",""),")",""),"&amp;",""),",",""))</f>
        <v>pcfrozenmixdesignb2002</v>
      </c>
      <c r="C1854" s="18" t="s">
        <v>1649</v>
      </c>
      <c r="D1854" s="19">
        <v>1</v>
      </c>
      <c r="E1854" s="19" t="s">
        <v>38</v>
      </c>
      <c r="F1854" s="80">
        <f>IF(Table2[[#This Row],[M5B]]="",Table2[[#This Row],[M5B_h]],SUM(Table2[[#This Row],[M5B_h]],Table2[[#This Row],[M5B]]))</f>
        <v>1</v>
      </c>
      <c r="H1854" s="13" t="str">
        <f>IF(Table2[[#This Row],[M1A]]="","",Table2[[#This Row],[M1A]]-Table2[[#This Row],[AWAL]])</f>
        <v/>
      </c>
      <c r="J1854" s="13" t="str">
        <f>IF(Table2[[#This Row],[M2A]]="","",SUM(Table2[[#This Row],[M2A]]-Table2[[#This Row],[M2B_h]]))</f>
        <v/>
      </c>
      <c r="L1854" s="13" t="str">
        <f>IF(Table2[[#This Row],[M3A]]="","",SUM(Table2[[#This Row],[M3A]]-Table2[[#This Row],[M3B_h]]))</f>
        <v/>
      </c>
      <c r="N1854" s="13" t="str">
        <f>IF(Table2[[#This Row],[M4A]]="","",SUM(Table2[[#This Row],[M4A]]-Table2[[#This Row],[M4B_h]]))</f>
        <v/>
      </c>
      <c r="O1854" s="15"/>
      <c r="P1854" s="15" t="str">
        <f>IF(Table2[[#This Row],[M5A]]="","",SUM(Table2[[#This Row],[M5A]]-Table2[[#This Row],[M5B_h]]))</f>
        <v/>
      </c>
      <c r="Q1854" s="15">
        <f>SUM(Table2[[#This Row],[AWAL]],Table2[[#This Row],[M1B]])</f>
        <v>1</v>
      </c>
      <c r="R1854" s="15">
        <f>SUM(Table2[[#This Row],[M2B]],Table2[[#This Row],[M2B_h]])</f>
        <v>1</v>
      </c>
      <c r="S1854" s="15">
        <f>SUM(Table2[[#This Row],[M3B]],Table2[[#This Row],[M3B_h]])</f>
        <v>1</v>
      </c>
      <c r="T1854" s="15">
        <f>SUM(Table2[[#This Row],[M4B]],Table2[[#This Row],[M4B_h]])</f>
        <v>1</v>
      </c>
    </row>
    <row r="1855" spans="1:20">
      <c r="A1855" s="12">
        <f>IF(Table2[[#This Row],[TT]]&lt;1,"",COUNT($A$2:$A1854)+1)</f>
        <v>1500</v>
      </c>
      <c r="B1855" s="12" t="str">
        <f>LOWER(SUBSTITUTE(SUBSTITUTE(SUBSTITUTE(SUBSTITUTE(SUBSTITUTE(SUBSTITUTE(SUBSTITUTE(SUBSTITUTE(Table2[[#This Row],[NAMA BARANG]]," ",""),"""",""),"-",""),"/",""),"(",""),")",""),"&amp;",""),",",""))</f>
        <v>pcg3901pr</v>
      </c>
      <c r="C1855" s="18" t="s">
        <v>1650</v>
      </c>
      <c r="D1855" s="19">
        <v>6</v>
      </c>
      <c r="E1855" s="19" t="s">
        <v>200</v>
      </c>
      <c r="F1855" s="80">
        <f>IF(Table2[[#This Row],[M5B]]="",Table2[[#This Row],[M5B_h]],SUM(Table2[[#This Row],[M5B_h]],Table2[[#This Row],[M5B]]))</f>
        <v>6</v>
      </c>
      <c r="H1855" s="13" t="str">
        <f>IF(Table2[[#This Row],[M1A]]="","",Table2[[#This Row],[M1A]]-Table2[[#This Row],[AWAL]])</f>
        <v/>
      </c>
      <c r="J1855" s="13" t="str">
        <f>IF(Table2[[#This Row],[M2A]]="","",SUM(Table2[[#This Row],[M2A]]-Table2[[#This Row],[M2B_h]]))</f>
        <v/>
      </c>
      <c r="L1855" s="13" t="str">
        <f>IF(Table2[[#This Row],[M3A]]="","",SUM(Table2[[#This Row],[M3A]]-Table2[[#This Row],[M3B_h]]))</f>
        <v/>
      </c>
      <c r="N1855" s="13" t="str">
        <f>IF(Table2[[#This Row],[M4A]]="","",SUM(Table2[[#This Row],[M4A]]-Table2[[#This Row],[M4B_h]]))</f>
        <v/>
      </c>
      <c r="O1855" s="15"/>
      <c r="P1855" s="15" t="str">
        <f>IF(Table2[[#This Row],[M5A]]="","",SUM(Table2[[#This Row],[M5A]]-Table2[[#This Row],[M5B_h]]))</f>
        <v/>
      </c>
      <c r="Q1855" s="15">
        <f>SUM(Table2[[#This Row],[AWAL]],Table2[[#This Row],[M1B]])</f>
        <v>6</v>
      </c>
      <c r="R1855" s="15">
        <f>SUM(Table2[[#This Row],[M2B]],Table2[[#This Row],[M2B_h]])</f>
        <v>6</v>
      </c>
      <c r="S1855" s="15">
        <f>SUM(Table2[[#This Row],[M3B]],Table2[[#This Row],[M3B_h]])</f>
        <v>6</v>
      </c>
      <c r="T1855" s="15">
        <f>SUM(Table2[[#This Row],[M4B]],Table2[[#This Row],[M4B_h]])</f>
        <v>6</v>
      </c>
    </row>
    <row r="1856" spans="1:20">
      <c r="A1856" s="12">
        <f>IF(Table2[[#This Row],[TT]]&lt;1,"",COUNT($A$2:$A1855)+1)</f>
        <v>1501</v>
      </c>
      <c r="B1856" s="12" t="str">
        <f>LOWER(SUBSTITUTE(SUBSTITUTE(SUBSTITUTE(SUBSTITUTE(SUBSTITUTE(SUBSTITUTE(SUBSTITUTE(SUBSTITUTE(Table2[[#This Row],[NAMA BARANG]]," ",""),"""",""),"-",""),"/",""),"(",""),")",""),"&amp;",""),",",""))</f>
        <v>pcgp9315</v>
      </c>
      <c r="C1856" s="18" t="s">
        <v>1651</v>
      </c>
      <c r="D1856" s="19">
        <v>5</v>
      </c>
      <c r="E1856" s="19" t="s">
        <v>174</v>
      </c>
      <c r="F1856" s="80">
        <f>IF(Table2[[#This Row],[M5B]]="",Table2[[#This Row],[M5B_h]],SUM(Table2[[#This Row],[M5B_h]],Table2[[#This Row],[M5B]]))</f>
        <v>5</v>
      </c>
      <c r="H1856" s="13" t="str">
        <f>IF(Table2[[#This Row],[M1A]]="","",Table2[[#This Row],[M1A]]-Table2[[#This Row],[AWAL]])</f>
        <v/>
      </c>
      <c r="J1856" s="13" t="str">
        <f>IF(Table2[[#This Row],[M2A]]="","",SUM(Table2[[#This Row],[M2A]]-Table2[[#This Row],[M2B_h]]))</f>
        <v/>
      </c>
      <c r="L1856" s="13" t="str">
        <f>IF(Table2[[#This Row],[M3A]]="","",SUM(Table2[[#This Row],[M3A]]-Table2[[#This Row],[M3B_h]]))</f>
        <v/>
      </c>
      <c r="N1856" s="13" t="str">
        <f>IF(Table2[[#This Row],[M4A]]="","",SUM(Table2[[#This Row],[M4A]]-Table2[[#This Row],[M4B_h]]))</f>
        <v/>
      </c>
      <c r="O1856" s="15"/>
      <c r="P1856" s="15" t="str">
        <f>IF(Table2[[#This Row],[M5A]]="","",SUM(Table2[[#This Row],[M5A]]-Table2[[#This Row],[M5B_h]]))</f>
        <v/>
      </c>
      <c r="Q1856" s="15">
        <f>SUM(Table2[[#This Row],[AWAL]],Table2[[#This Row],[M1B]])</f>
        <v>5</v>
      </c>
      <c r="R1856" s="15">
        <f>SUM(Table2[[#This Row],[M2B]],Table2[[#This Row],[M2B_h]])</f>
        <v>5</v>
      </c>
      <c r="S1856" s="15">
        <f>SUM(Table2[[#This Row],[M3B]],Table2[[#This Row],[M3B_h]])</f>
        <v>5</v>
      </c>
      <c r="T1856" s="15">
        <f>SUM(Table2[[#This Row],[M4B]],Table2[[#This Row],[M4B_h]])</f>
        <v>5</v>
      </c>
    </row>
    <row r="1857" spans="1:20">
      <c r="A1857" s="12">
        <f>IF(Table2[[#This Row],[TT]]&lt;1,"",COUNT($A$2:$A1856)+1)</f>
        <v>1502</v>
      </c>
      <c r="B1857" s="12" t="str">
        <f>LOWER(SUBSTITUTE(SUBSTITUTE(SUBSTITUTE(SUBSTITUTE(SUBSTITUTE(SUBSTITUTE(SUBSTITUTE(SUBSTITUTE(Table2[[#This Row],[NAMA BARANG]]," ",""),"""",""),"-",""),"/",""),"(",""),")",""),"&amp;",""),",",""))</f>
        <v>pcht405a</v>
      </c>
      <c r="C1857" s="18" t="s">
        <v>1652</v>
      </c>
      <c r="D1857" s="19">
        <v>4</v>
      </c>
      <c r="E1857" s="19" t="s">
        <v>88</v>
      </c>
      <c r="F1857" s="80">
        <f>IF(Table2[[#This Row],[M5B]]="",Table2[[#This Row],[M5B_h]],SUM(Table2[[#This Row],[M5B_h]],Table2[[#This Row],[M5B]]))</f>
        <v>4</v>
      </c>
      <c r="H1857" s="13" t="str">
        <f>IF(Table2[[#This Row],[M1A]]="","",Table2[[#This Row],[M1A]]-Table2[[#This Row],[AWAL]])</f>
        <v/>
      </c>
      <c r="J1857" s="13" t="str">
        <f>IF(Table2[[#This Row],[M2A]]="","",SUM(Table2[[#This Row],[M2A]]-Table2[[#This Row],[M2B_h]]))</f>
        <v/>
      </c>
      <c r="L1857" s="13" t="str">
        <f>IF(Table2[[#This Row],[M3A]]="","",SUM(Table2[[#This Row],[M3A]]-Table2[[#This Row],[M3B_h]]))</f>
        <v/>
      </c>
      <c r="N1857" s="13" t="str">
        <f>IF(Table2[[#This Row],[M4A]]="","",SUM(Table2[[#This Row],[M4A]]-Table2[[#This Row],[M4B_h]]))</f>
        <v/>
      </c>
      <c r="O1857" s="15"/>
      <c r="P1857" s="15" t="str">
        <f>IF(Table2[[#This Row],[M5A]]="","",SUM(Table2[[#This Row],[M5A]]-Table2[[#This Row],[M5B_h]]))</f>
        <v/>
      </c>
      <c r="Q1857" s="15">
        <f>SUM(Table2[[#This Row],[AWAL]],Table2[[#This Row],[M1B]])</f>
        <v>4</v>
      </c>
      <c r="R1857" s="15">
        <f>SUM(Table2[[#This Row],[M2B]],Table2[[#This Row],[M2B_h]])</f>
        <v>4</v>
      </c>
      <c r="S1857" s="15">
        <f>SUM(Table2[[#This Row],[M3B]],Table2[[#This Row],[M3B_h]])</f>
        <v>4</v>
      </c>
      <c r="T1857" s="15">
        <f>SUM(Table2[[#This Row],[M4B]],Table2[[#This Row],[M4B_h]])</f>
        <v>4</v>
      </c>
    </row>
    <row r="1858" spans="1:20">
      <c r="A1858" s="12">
        <f>IF(Table2[[#This Row],[TT]]&lt;1,"",COUNT($A$2:$A1857)+1)</f>
        <v>1503</v>
      </c>
      <c r="B1858" s="12" t="str">
        <f>LOWER(SUBSTITUTE(SUBSTITUTE(SUBSTITUTE(SUBSTITUTE(SUBSTITUTE(SUBSTITUTE(SUBSTITUTE(SUBSTITUTE(Table2[[#This Row],[NAMA BARANG]]," ",""),"""",""),"-",""),"/",""),"(",""),")",""),"&amp;",""),",",""))</f>
        <v>pcimitasi252rest</v>
      </c>
      <c r="C1858" s="18" t="s">
        <v>1653</v>
      </c>
      <c r="D1858" s="19">
        <v>1</v>
      </c>
      <c r="E1858" s="19" t="s">
        <v>95</v>
      </c>
      <c r="F1858" s="80">
        <f>IF(Table2[[#This Row],[M5B]]="",Table2[[#This Row],[M5B_h]],SUM(Table2[[#This Row],[M5B_h]],Table2[[#This Row],[M5B]]))</f>
        <v>1</v>
      </c>
      <c r="H1858" s="13" t="str">
        <f>IF(Table2[[#This Row],[M1A]]="","",Table2[[#This Row],[M1A]]-Table2[[#This Row],[AWAL]])</f>
        <v/>
      </c>
      <c r="J1858" s="13" t="str">
        <f>IF(Table2[[#This Row],[M2A]]="","",SUM(Table2[[#This Row],[M2A]]-Table2[[#This Row],[M2B_h]]))</f>
        <v/>
      </c>
      <c r="L1858" s="13" t="str">
        <f>IF(Table2[[#This Row],[M3A]]="","",SUM(Table2[[#This Row],[M3A]]-Table2[[#This Row],[M3B_h]]))</f>
        <v/>
      </c>
      <c r="N1858" s="13" t="str">
        <f>IF(Table2[[#This Row],[M4A]]="","",SUM(Table2[[#This Row],[M4A]]-Table2[[#This Row],[M4B_h]]))</f>
        <v/>
      </c>
      <c r="O1858" s="15"/>
      <c r="P1858" s="15" t="str">
        <f>IF(Table2[[#This Row],[M5A]]="","",SUM(Table2[[#This Row],[M5A]]-Table2[[#This Row],[M5B_h]]))</f>
        <v/>
      </c>
      <c r="Q1858" s="15">
        <f>SUM(Table2[[#This Row],[AWAL]],Table2[[#This Row],[M1B]])</f>
        <v>1</v>
      </c>
      <c r="R1858" s="15">
        <f>SUM(Table2[[#This Row],[M2B]],Table2[[#This Row],[M2B_h]])</f>
        <v>1</v>
      </c>
      <c r="S1858" s="15">
        <f>SUM(Table2[[#This Row],[M3B]],Table2[[#This Row],[M3B_h]])</f>
        <v>1</v>
      </c>
      <c r="T1858" s="15">
        <f>SUM(Table2[[#This Row],[M4B]],Table2[[#This Row],[M4B_h]])</f>
        <v>1</v>
      </c>
    </row>
    <row r="1859" spans="1:20">
      <c r="A1859" s="14">
        <f>IF(Table2[[#This Row],[TT]]&lt;1,"",COUNT($A$2:$A1858)+1)</f>
        <v>1504</v>
      </c>
      <c r="B1859" s="14" t="str">
        <f>LOWER(SUBSTITUTE(SUBSTITUTE(SUBSTITUTE(SUBSTITUTE(SUBSTITUTE(SUBSTITUTE(SUBSTITUTE(SUBSTITUTE(Table2[[#This Row],[NAMA BARANG]]," ",""),"""",""),"-",""),"/",""),"(",""),")",""),"&amp;",""),",",""))</f>
        <v>pcimitasi338flag</v>
      </c>
      <c r="C1859" s="18" t="s">
        <v>1654</v>
      </c>
      <c r="D1859" s="19">
        <v>1</v>
      </c>
      <c r="E1859" s="19" t="s">
        <v>182</v>
      </c>
      <c r="F1859" s="80">
        <f>IF(Table2[[#This Row],[M5B]]="",Table2[[#This Row],[M5B_h]],SUM(Table2[[#This Row],[M5B_h]],Table2[[#This Row],[M5B]]))</f>
        <v>1</v>
      </c>
      <c r="H1859" s="15" t="str">
        <f>IF(Table2[[#This Row],[M1A]]="","",Table2[[#This Row],[M1A]]-Table2[[#This Row],[AWAL]])</f>
        <v/>
      </c>
      <c r="J1859" s="15" t="str">
        <f>IF(Table2[[#This Row],[M2A]]="","",SUM(Table2[[#This Row],[M2A]]-Table2[[#This Row],[M2B_h]]))</f>
        <v/>
      </c>
      <c r="L1859" s="15" t="str">
        <f>IF(Table2[[#This Row],[M3A]]="","",SUM(Table2[[#This Row],[M3A]]-Table2[[#This Row],[M3B_h]]))</f>
        <v/>
      </c>
      <c r="N1859" s="15" t="str">
        <f>IF(Table2[[#This Row],[M4A]]="","",SUM(Table2[[#This Row],[M4A]]-Table2[[#This Row],[M4B_h]]))</f>
        <v/>
      </c>
      <c r="O1859" s="15"/>
      <c r="P1859" s="15" t="str">
        <f>IF(Table2[[#This Row],[M5A]]="","",SUM(Table2[[#This Row],[M5A]]-Table2[[#This Row],[M5B_h]]))</f>
        <v/>
      </c>
      <c r="Q1859" s="15">
        <f>SUM(Table2[[#This Row],[AWAL]],Table2[[#This Row],[M1B]])</f>
        <v>1</v>
      </c>
      <c r="R1859" s="15">
        <f>SUM(Table2[[#This Row],[M2B]],Table2[[#This Row],[M2B_h]])</f>
        <v>1</v>
      </c>
      <c r="S1859" s="15">
        <f>SUM(Table2[[#This Row],[M3B]],Table2[[#This Row],[M3B_h]])</f>
        <v>1</v>
      </c>
      <c r="T1859" s="15">
        <f>SUM(Table2[[#This Row],[M4B]],Table2[[#This Row],[M4B_h]])</f>
        <v>1</v>
      </c>
    </row>
    <row r="1860" spans="1:20">
      <c r="A1860" s="12">
        <f>IF(Table2[[#This Row],[TT]]&lt;1,"",COUNT($A$2:$A1859)+1)</f>
        <v>1505</v>
      </c>
      <c r="B1860" s="12" t="str">
        <f>LOWER(SUBSTITUTE(SUBSTITUTE(SUBSTITUTE(SUBSTITUTE(SUBSTITUTE(SUBSTITUTE(SUBSTITUTE(SUBSTITUTE(Table2[[#This Row],[NAMA BARANG]]," ",""),"""",""),"-",""),"/",""),"(",""),")",""),"&amp;",""),",",""))</f>
        <v>pcimitasi372</v>
      </c>
      <c r="C1860" s="18" t="s">
        <v>1655</v>
      </c>
      <c r="D1860" s="19">
        <v>3</v>
      </c>
      <c r="E1860" s="19" t="s">
        <v>182</v>
      </c>
      <c r="F1860" s="80">
        <f>IF(Table2[[#This Row],[M5B]]="",Table2[[#This Row],[M5B_h]],SUM(Table2[[#This Row],[M5B_h]],Table2[[#This Row],[M5B]]))</f>
        <v>3</v>
      </c>
      <c r="H1860" s="13" t="str">
        <f>IF(Table2[[#This Row],[M1A]]="","",Table2[[#This Row],[M1A]]-Table2[[#This Row],[AWAL]])</f>
        <v/>
      </c>
      <c r="J1860" s="13" t="str">
        <f>IF(Table2[[#This Row],[M2A]]="","",SUM(Table2[[#This Row],[M2A]]-Table2[[#This Row],[M2B_h]]))</f>
        <v/>
      </c>
      <c r="L1860" s="13" t="str">
        <f>IF(Table2[[#This Row],[M3A]]="","",SUM(Table2[[#This Row],[M3A]]-Table2[[#This Row],[M3B_h]]))</f>
        <v/>
      </c>
      <c r="N1860" s="13" t="str">
        <f>IF(Table2[[#This Row],[M4A]]="","",SUM(Table2[[#This Row],[M4A]]-Table2[[#This Row],[M4B_h]]))</f>
        <v/>
      </c>
      <c r="O1860" s="15"/>
      <c r="P1860" s="15" t="str">
        <f>IF(Table2[[#This Row],[M5A]]="","",SUM(Table2[[#This Row],[M5A]]-Table2[[#This Row],[M5B_h]]))</f>
        <v/>
      </c>
      <c r="Q1860" s="15">
        <f>SUM(Table2[[#This Row],[AWAL]],Table2[[#This Row],[M1B]])</f>
        <v>3</v>
      </c>
      <c r="R1860" s="15">
        <f>SUM(Table2[[#This Row],[M2B]],Table2[[#This Row],[M2B_h]])</f>
        <v>3</v>
      </c>
      <c r="S1860" s="15">
        <f>SUM(Table2[[#This Row],[M3B]],Table2[[#This Row],[M3B_h]])</f>
        <v>3</v>
      </c>
      <c r="T1860" s="15">
        <f>SUM(Table2[[#This Row],[M4B]],Table2[[#This Row],[M4B_h]])</f>
        <v>3</v>
      </c>
    </row>
    <row r="1861" spans="1:20">
      <c r="A1861" s="12">
        <f>IF(Table2[[#This Row],[TT]]&lt;1,"",COUNT($A$2:$A1860)+1)</f>
        <v>1506</v>
      </c>
      <c r="B1861" s="12" t="str">
        <f>LOWER(SUBSTITUTE(SUBSTITUTE(SUBSTITUTE(SUBSTITUTE(SUBSTITUTE(SUBSTITUTE(SUBSTITUTE(SUBSTITUTE(Table2[[#This Row],[NAMA BARANG]]," ",""),"""",""),"-",""),"/",""),"(",""),")",""),"&amp;",""),",",""))</f>
        <v>pcimitasi373vintage</v>
      </c>
      <c r="C1861" s="18" t="s">
        <v>1656</v>
      </c>
      <c r="D1861" s="19">
        <v>8</v>
      </c>
      <c r="E1861" s="19" t="s">
        <v>182</v>
      </c>
      <c r="F1861" s="80">
        <f>IF(Table2[[#This Row],[M5B]]="",Table2[[#This Row],[M5B_h]],SUM(Table2[[#This Row],[M5B_h]],Table2[[#This Row],[M5B]]))</f>
        <v>8</v>
      </c>
      <c r="H1861" s="13" t="str">
        <f>IF(Table2[[#This Row],[M1A]]="","",Table2[[#This Row],[M1A]]-Table2[[#This Row],[AWAL]])</f>
        <v/>
      </c>
      <c r="J1861" s="13" t="str">
        <f>IF(Table2[[#This Row],[M2A]]="","",SUM(Table2[[#This Row],[M2A]]-Table2[[#This Row],[M2B_h]]))</f>
        <v/>
      </c>
      <c r="L1861" s="13" t="str">
        <f>IF(Table2[[#This Row],[M3A]]="","",SUM(Table2[[#This Row],[M3A]]-Table2[[#This Row],[M3B_h]]))</f>
        <v/>
      </c>
      <c r="N1861" s="13" t="str">
        <f>IF(Table2[[#This Row],[M4A]]="","",SUM(Table2[[#This Row],[M4A]]-Table2[[#This Row],[M4B_h]]))</f>
        <v/>
      </c>
      <c r="O1861" s="15"/>
      <c r="P1861" s="15" t="str">
        <f>IF(Table2[[#This Row],[M5A]]="","",SUM(Table2[[#This Row],[M5A]]-Table2[[#This Row],[M5B_h]]))</f>
        <v/>
      </c>
      <c r="Q1861" s="15">
        <f>SUM(Table2[[#This Row],[AWAL]],Table2[[#This Row],[M1B]])</f>
        <v>8</v>
      </c>
      <c r="R1861" s="15">
        <f>SUM(Table2[[#This Row],[M2B]],Table2[[#This Row],[M2B_h]])</f>
        <v>8</v>
      </c>
      <c r="S1861" s="15">
        <f>SUM(Table2[[#This Row],[M3B]],Table2[[#This Row],[M3B_h]])</f>
        <v>8</v>
      </c>
      <c r="T1861" s="15">
        <f>SUM(Table2[[#This Row],[M4B]],Table2[[#This Row],[M4B_h]])</f>
        <v>8</v>
      </c>
    </row>
    <row r="1862" spans="1:20">
      <c r="A1862" s="12">
        <f>IF(Table2[[#This Row],[TT]]&lt;1,"",COUNT($A$2:$A1861)+1)</f>
        <v>1507</v>
      </c>
      <c r="B1862" s="12" t="str">
        <f>LOWER(SUBSTITUTE(SUBSTITUTE(SUBSTITUTE(SUBSTITUTE(SUBSTITUTE(SUBSTITUTE(SUBSTITUTE(SUBSTITUTE(Table2[[#This Row],[NAMA BARANG]]," ",""),"""",""),"-",""),"/",""),"(",""),")",""),"&amp;",""),",",""))</f>
        <v>pcisif4575a3235blk</v>
      </c>
      <c r="C1862" s="18" t="s">
        <v>1657</v>
      </c>
      <c r="D1862" s="19">
        <v>4</v>
      </c>
      <c r="E1862" s="19" t="s">
        <v>38</v>
      </c>
      <c r="F1862" s="80">
        <f>IF(Table2[[#This Row],[M5B]]="",Table2[[#This Row],[M5B_h]],SUM(Table2[[#This Row],[M5B_h]],Table2[[#This Row],[M5B]]))</f>
        <v>4</v>
      </c>
      <c r="H1862" s="13" t="str">
        <f>IF(Table2[[#This Row],[M1A]]="","",Table2[[#This Row],[M1A]]-Table2[[#This Row],[AWAL]])</f>
        <v/>
      </c>
      <c r="J1862" s="13" t="str">
        <f>IF(Table2[[#This Row],[M2A]]="","",SUM(Table2[[#This Row],[M2A]]-Table2[[#This Row],[M2B_h]]))</f>
        <v/>
      </c>
      <c r="L1862" s="13" t="str">
        <f>IF(Table2[[#This Row],[M3A]]="","",SUM(Table2[[#This Row],[M3A]]-Table2[[#This Row],[M3B_h]]))</f>
        <v/>
      </c>
      <c r="N1862" s="13" t="str">
        <f>IF(Table2[[#This Row],[M4A]]="","",SUM(Table2[[#This Row],[M4A]]-Table2[[#This Row],[M4B_h]]))</f>
        <v/>
      </c>
      <c r="O1862" s="15"/>
      <c r="P1862" s="15" t="str">
        <f>IF(Table2[[#This Row],[M5A]]="","",SUM(Table2[[#This Row],[M5A]]-Table2[[#This Row],[M5B_h]]))</f>
        <v/>
      </c>
      <c r="Q1862" s="15">
        <f>SUM(Table2[[#This Row],[AWAL]],Table2[[#This Row],[M1B]])</f>
        <v>4</v>
      </c>
      <c r="R1862" s="15">
        <f>SUM(Table2[[#This Row],[M2B]],Table2[[#This Row],[M2B_h]])</f>
        <v>4</v>
      </c>
      <c r="S1862" s="15">
        <f>SUM(Table2[[#This Row],[M3B]],Table2[[#This Row],[M3B_h]])</f>
        <v>4</v>
      </c>
      <c r="T1862" s="15">
        <f>SUM(Table2[[#This Row],[M4B]],Table2[[#This Row],[M4B_h]])</f>
        <v>4</v>
      </c>
    </row>
    <row r="1863" spans="1:20">
      <c r="A1863" s="12">
        <f>IF(Table2[[#This Row],[TT]]&lt;1,"",COUNT($A$2:$A1862)+1)</f>
        <v>1508</v>
      </c>
      <c r="B1863" s="12" t="str">
        <f>LOWER(SUBSTITUTE(SUBSTITUTE(SUBSTITUTE(SUBSTITUTE(SUBSTITUTE(SUBSTITUTE(SUBSTITUTE(SUBSTITUTE(Table2[[#This Row],[NAMA BARANG]]," ",""),"""",""),"-",""),"/",""),"(",""),")",""),"&amp;",""),",",""))</f>
        <v>pcjx3852</v>
      </c>
      <c r="C1863" s="18" t="s">
        <v>1658</v>
      </c>
      <c r="D1863" s="19">
        <v>5</v>
      </c>
      <c r="E1863" s="19" t="s">
        <v>738</v>
      </c>
      <c r="F1863" s="80">
        <f>IF(Table2[[#This Row],[M5B]]="",Table2[[#This Row],[M5B_h]],SUM(Table2[[#This Row],[M5B_h]],Table2[[#This Row],[M5B]]))</f>
        <v>5</v>
      </c>
      <c r="H1863" s="13" t="str">
        <f>IF(Table2[[#This Row],[M1A]]="","",Table2[[#This Row],[M1A]]-Table2[[#This Row],[AWAL]])</f>
        <v/>
      </c>
      <c r="J1863" s="13" t="str">
        <f>IF(Table2[[#This Row],[M2A]]="","",SUM(Table2[[#This Row],[M2A]]-Table2[[#This Row],[M2B_h]]))</f>
        <v/>
      </c>
      <c r="L1863" s="13" t="str">
        <f>IF(Table2[[#This Row],[M3A]]="","",SUM(Table2[[#This Row],[M3A]]-Table2[[#This Row],[M3B_h]]))</f>
        <v/>
      </c>
      <c r="N1863" s="13" t="str">
        <f>IF(Table2[[#This Row],[M4A]]="","",SUM(Table2[[#This Row],[M4A]]-Table2[[#This Row],[M4B_h]]))</f>
        <v/>
      </c>
      <c r="O1863" s="15"/>
      <c r="P1863" s="15" t="str">
        <f>IF(Table2[[#This Row],[M5A]]="","",SUM(Table2[[#This Row],[M5A]]-Table2[[#This Row],[M5B_h]]))</f>
        <v/>
      </c>
      <c r="Q1863" s="15">
        <f>SUM(Table2[[#This Row],[AWAL]],Table2[[#This Row],[M1B]])</f>
        <v>5</v>
      </c>
      <c r="R1863" s="15">
        <f>SUM(Table2[[#This Row],[M2B]],Table2[[#This Row],[M2B_h]])</f>
        <v>5</v>
      </c>
      <c r="S1863" s="15">
        <f>SUM(Table2[[#This Row],[M3B]],Table2[[#This Row],[M3B_h]])</f>
        <v>5</v>
      </c>
      <c r="T1863" s="15">
        <f>SUM(Table2[[#This Row],[M4B]],Table2[[#This Row],[M4B_h]])</f>
        <v>5</v>
      </c>
    </row>
    <row r="1864" spans="1:20">
      <c r="A1864" s="12">
        <f>IF(Table2[[#This Row],[TT]]&lt;1,"",COUNT($A$2:$A1863)+1)</f>
        <v>1509</v>
      </c>
      <c r="B1864" s="12" t="str">
        <f>LOWER(SUBSTITUTE(SUBSTITUTE(SUBSTITUTE(SUBSTITUTE(SUBSTITUTE(SUBSTITUTE(SUBSTITUTE(SUBSTITUTE(Table2[[#This Row],[NAMA BARANG]]," ",""),"""",""),"-",""),"/",""),"(",""),")",""),"&amp;",""),",",""))</f>
        <v>pckainberdirimm</v>
      </c>
      <c r="C1864" s="18" t="s">
        <v>1659</v>
      </c>
      <c r="D1864" s="19">
        <v>2</v>
      </c>
      <c r="E1864" s="19" t="s">
        <v>132</v>
      </c>
      <c r="F1864" s="80">
        <f>IF(Table2[[#This Row],[M5B]]="",Table2[[#This Row],[M5B_h]],SUM(Table2[[#This Row],[M5B_h]],Table2[[#This Row],[M5B]]))</f>
        <v>2</v>
      </c>
      <c r="H1864" s="13" t="str">
        <f>IF(Table2[[#This Row],[M1A]]="","",Table2[[#This Row],[M1A]]-Table2[[#This Row],[AWAL]])</f>
        <v/>
      </c>
      <c r="J1864" s="13" t="str">
        <f>IF(Table2[[#This Row],[M2A]]="","",SUM(Table2[[#This Row],[M2A]]-Table2[[#This Row],[M2B_h]]))</f>
        <v/>
      </c>
      <c r="L1864" s="13" t="str">
        <f>IF(Table2[[#This Row],[M3A]]="","",SUM(Table2[[#This Row],[M3A]]-Table2[[#This Row],[M3B_h]]))</f>
        <v/>
      </c>
      <c r="N1864" s="13" t="str">
        <f>IF(Table2[[#This Row],[M4A]]="","",SUM(Table2[[#This Row],[M4A]]-Table2[[#This Row],[M4B_h]]))</f>
        <v/>
      </c>
      <c r="O1864" s="15"/>
      <c r="P1864" s="15" t="str">
        <f>IF(Table2[[#This Row],[M5A]]="","",SUM(Table2[[#This Row],[M5A]]-Table2[[#This Row],[M5B_h]]))</f>
        <v/>
      </c>
      <c r="Q1864" s="15">
        <f>SUM(Table2[[#This Row],[AWAL]],Table2[[#This Row],[M1B]])</f>
        <v>2</v>
      </c>
      <c r="R1864" s="15">
        <f>SUM(Table2[[#This Row],[M2B]],Table2[[#This Row],[M2B_h]])</f>
        <v>2</v>
      </c>
      <c r="S1864" s="15">
        <f>SUM(Table2[[#This Row],[M3B]],Table2[[#This Row],[M3B_h]])</f>
        <v>2</v>
      </c>
      <c r="T1864" s="15">
        <f>SUM(Table2[[#This Row],[M4B]],Table2[[#This Row],[M4B_h]])</f>
        <v>2</v>
      </c>
    </row>
    <row r="1865" spans="1:20">
      <c r="A1865" s="12">
        <f>IF(Table2[[#This Row],[TT]]&lt;1,"",COUNT($A$2:$A1864)+1)</f>
        <v>1510</v>
      </c>
      <c r="B1865" s="12" t="str">
        <f>LOWER(SUBSTITUTE(SUBSTITUTE(SUBSTITUTE(SUBSTITUTE(SUBSTITUTE(SUBSTITUTE(SUBSTITUTE(SUBSTITUTE(Table2[[#This Row],[NAMA BARANG]]," ",""),"""",""),"-",""),"/",""),"(",""),")",""),"&amp;",""),",",""))</f>
        <v>pckaininstartenagabaru</v>
      </c>
      <c r="C1865" s="18" t="s">
        <v>1660</v>
      </c>
      <c r="D1865" s="19">
        <v>2</v>
      </c>
      <c r="E1865" s="19" t="s">
        <v>95</v>
      </c>
      <c r="F1865" s="80">
        <f>IF(Table2[[#This Row],[M5B]]="",Table2[[#This Row],[M5B_h]],SUM(Table2[[#This Row],[M5B_h]],Table2[[#This Row],[M5B]]))</f>
        <v>2</v>
      </c>
      <c r="H1865" s="13" t="str">
        <f>IF(Table2[[#This Row],[M1A]]="","",Table2[[#This Row],[M1A]]-Table2[[#This Row],[AWAL]])</f>
        <v/>
      </c>
      <c r="J1865" s="13" t="str">
        <f>IF(Table2[[#This Row],[M2A]]="","",SUM(Table2[[#This Row],[M2A]]-Table2[[#This Row],[M2B_h]]))</f>
        <v/>
      </c>
      <c r="L1865" s="13" t="str">
        <f>IF(Table2[[#This Row],[M3A]]="","",SUM(Table2[[#This Row],[M3A]]-Table2[[#This Row],[M3B_h]]))</f>
        <v/>
      </c>
      <c r="N1865" s="13" t="str">
        <f>IF(Table2[[#This Row],[M4A]]="","",SUM(Table2[[#This Row],[M4A]]-Table2[[#This Row],[M4B_h]]))</f>
        <v/>
      </c>
      <c r="O1865" s="15"/>
      <c r="P1865" s="15" t="str">
        <f>IF(Table2[[#This Row],[M5A]]="","",SUM(Table2[[#This Row],[M5A]]-Table2[[#This Row],[M5B_h]]))</f>
        <v/>
      </c>
      <c r="Q1865" s="15">
        <f>SUM(Table2[[#This Row],[AWAL]],Table2[[#This Row],[M1B]])</f>
        <v>2</v>
      </c>
      <c r="R1865" s="15">
        <f>SUM(Table2[[#This Row],[M2B]],Table2[[#This Row],[M2B_h]])</f>
        <v>2</v>
      </c>
      <c r="S1865" s="15">
        <f>SUM(Table2[[#This Row],[M3B]],Table2[[#This Row],[M3B_h]])</f>
        <v>2</v>
      </c>
      <c r="T1865" s="15">
        <f>SUM(Table2[[#This Row],[M4B]],Table2[[#This Row],[M4B_h]])</f>
        <v>2</v>
      </c>
    </row>
    <row r="1866" spans="1:20">
      <c r="A1866" s="12" t="str">
        <f>IF(Table2[[#This Row],[TT]]&lt;1,"",COUNT($A$2:$A1865)+1)</f>
        <v/>
      </c>
      <c r="B1866" s="12" t="str">
        <f>LOWER(SUBSTITUTE(SUBSTITUTE(SUBSTITUTE(SUBSTITUTE(SUBSTITUTE(SUBSTITUTE(SUBSTITUTE(SUBSTITUTE(Table2[[#This Row],[NAMA BARANG]]," ",""),"""",""),"-",""),"/",""),"(",""),")",""),"&amp;",""),",",""))</f>
        <v>pckaintutupstrong1028</v>
      </c>
      <c r="C1866" s="18" t="s">
        <v>1661</v>
      </c>
      <c r="D1866" s="19"/>
      <c r="E1866" s="19" t="s">
        <v>1637</v>
      </c>
      <c r="F1866" s="80">
        <f>IF(Table2[[#This Row],[M5B]]="",Table2[[#This Row],[M5B_h]],SUM(Table2[[#This Row],[M5B_h]],Table2[[#This Row],[M5B]]))</f>
        <v>0</v>
      </c>
      <c r="H1866" s="13" t="str">
        <f>IF(Table2[[#This Row],[M1A]]="","",Table2[[#This Row],[M1A]]-Table2[[#This Row],[AWAL]])</f>
        <v/>
      </c>
      <c r="J1866" s="13" t="str">
        <f>IF(Table2[[#This Row],[M2A]]="","",SUM(Table2[[#This Row],[M2A]]-Table2[[#This Row],[M2B_h]]))</f>
        <v/>
      </c>
      <c r="L1866" s="13" t="str">
        <f>IF(Table2[[#This Row],[M3A]]="","",SUM(Table2[[#This Row],[M3A]]-Table2[[#This Row],[M3B_h]]))</f>
        <v/>
      </c>
      <c r="N1866" s="13" t="str">
        <f>IF(Table2[[#This Row],[M4A]]="","",SUM(Table2[[#This Row],[M4A]]-Table2[[#This Row],[M4B_h]]))</f>
        <v/>
      </c>
      <c r="O1866" s="15"/>
      <c r="P1866" s="15" t="str">
        <f>IF(Table2[[#This Row],[M5A]]="","",SUM(Table2[[#This Row],[M5A]]-Table2[[#This Row],[M5B_h]]))</f>
        <v/>
      </c>
      <c r="Q1866" s="15">
        <f>SUM(Table2[[#This Row],[AWAL]],Table2[[#This Row],[M1B]])</f>
        <v>0</v>
      </c>
      <c r="R1866" s="15">
        <f>SUM(Table2[[#This Row],[M2B]],Table2[[#This Row],[M2B_h]])</f>
        <v>0</v>
      </c>
      <c r="S1866" s="15">
        <f>SUM(Table2[[#This Row],[M3B]],Table2[[#This Row],[M3B_h]])</f>
        <v>0</v>
      </c>
      <c r="T1866" s="15">
        <f>SUM(Table2[[#This Row],[M4B]],Table2[[#This Row],[M4B_h]])</f>
        <v>0</v>
      </c>
    </row>
    <row r="1867" spans="1:20">
      <c r="A1867" s="96" t="str">
        <f>IF(Table2[[#This Row],[TT]]&lt;1,"",COUNT($A$2:$A1866)+1)</f>
        <v/>
      </c>
      <c r="B1867" s="96" t="str">
        <f>LOWER(SUBSTITUTE(SUBSTITUTE(SUBSTITUTE(SUBSTITUTE(SUBSTITUTE(SUBSTITUTE(SUBSTITUTE(SUBSTITUTE(Table2[[#This Row],[NAMA BARANG]]," ",""),"""",""),"-",""),"/",""),"(",""),")",""),"&amp;",""),",",""))</f>
        <v>pckalkulator1susun8003</v>
      </c>
      <c r="C1867" s="97" t="s">
        <v>4174</v>
      </c>
      <c r="D1867" s="98"/>
      <c r="E1867" s="99" t="s">
        <v>3056</v>
      </c>
      <c r="F1867" s="100">
        <f>IF(Table2[[#This Row],[M5B]]="",Table2[[#This Row],[M5B_h]],SUM(Table2[[#This Row],[M5B_h]],Table2[[#This Row],[M5B]]))</f>
        <v>0</v>
      </c>
      <c r="G1867" s="101">
        <v>4</v>
      </c>
      <c r="H1867" s="102">
        <f>IF(Table2[[#This Row],[M1A]]="","",Table2[[#This Row],[M1A]]-Table2[[#This Row],[AWAL]])</f>
        <v>4</v>
      </c>
      <c r="I1867" s="101"/>
      <c r="J1867" s="102" t="str">
        <f>IF(Table2[[#This Row],[M2A]]="","",SUM(Table2[[#This Row],[M2A]]-Table2[[#This Row],[M2B_h]]))</f>
        <v/>
      </c>
      <c r="K1867" s="101">
        <v>0</v>
      </c>
      <c r="L1867" s="102">
        <f>IF(Table2[[#This Row],[M3A]]="","",SUM(Table2[[#This Row],[M3A]]-Table2[[#This Row],[M3B_h]]))</f>
        <v>-4</v>
      </c>
      <c r="M1867" s="101"/>
      <c r="N1867" s="102" t="str">
        <f>IF(Table2[[#This Row],[M4A]]="","",SUM(Table2[[#This Row],[M4A]]-Table2[[#This Row],[M4B_h]]))</f>
        <v/>
      </c>
      <c r="O1867" s="102"/>
      <c r="P1867" s="102" t="str">
        <f>IF(Table2[[#This Row],[M5A]]="","",SUM(Table2[[#This Row],[M5A]]-Table2[[#This Row],[M5B_h]]))</f>
        <v/>
      </c>
      <c r="Q1867" s="102">
        <f>SUM(Table2[[#This Row],[AWAL]],Table2[[#This Row],[M1B]])</f>
        <v>4</v>
      </c>
      <c r="R1867" s="102">
        <f>SUM(Table2[[#This Row],[M2B]],Table2[[#This Row],[M2B_h]])</f>
        <v>4</v>
      </c>
      <c r="S1867" s="102">
        <f>SUM(Table2[[#This Row],[M3B]],Table2[[#This Row],[M3B_h]])</f>
        <v>0</v>
      </c>
      <c r="T1867" s="102">
        <f>SUM(Table2[[#This Row],[M4B]],Table2[[#This Row],[M4B_h]])</f>
        <v>0</v>
      </c>
    </row>
    <row r="1868" spans="1:20">
      <c r="A1868" s="46">
        <f>IF(Table2[[#This Row],[TT]]&lt;1,"",COUNT($A$2:$A1867)+1)</f>
        <v>1511</v>
      </c>
      <c r="B1868" s="46" t="str">
        <f>LOWER(SUBSTITUTE(SUBSTITUTE(SUBSTITUTE(SUBSTITUTE(SUBSTITUTE(SUBSTITUTE(SUBSTITUTE(SUBSTITUTE(Table2[[#This Row],[NAMA BARANG]]," ",""),"""",""),"-",""),"/",""),"(",""),")",""),"&amp;",""),",",""))</f>
        <v>pckarton1susunbiasa8003</v>
      </c>
      <c r="C1868" s="47" t="s">
        <v>3055</v>
      </c>
      <c r="D1868" s="48">
        <v>11</v>
      </c>
      <c r="E1868" s="63" t="s">
        <v>3056</v>
      </c>
      <c r="F1868" s="82">
        <f>IF(Table2[[#This Row],[M5B]]="",Table2[[#This Row],[M5B_h]],SUM(Table2[[#This Row],[M5B_h]],Table2[[#This Row],[M5B]]))</f>
        <v>15</v>
      </c>
      <c r="G1868" s="49"/>
      <c r="H1868" s="64" t="str">
        <f>IF(Table2[[#This Row],[M1A]]="","",Table2[[#This Row],[M1A]]-Table2[[#This Row],[AWAL]])</f>
        <v/>
      </c>
      <c r="I1868" s="49"/>
      <c r="J1868" s="64" t="str">
        <f>IF(Table2[[#This Row],[M2A]]="","",SUM(Table2[[#This Row],[M2A]]-Table2[[#This Row],[M2B_h]]))</f>
        <v/>
      </c>
      <c r="K1868" s="49">
        <v>15</v>
      </c>
      <c r="L1868" s="64">
        <f>IF(Table2[[#This Row],[M3A]]="","",SUM(Table2[[#This Row],[M3A]]-Table2[[#This Row],[M3B_h]]))</f>
        <v>4</v>
      </c>
      <c r="M1868" s="49"/>
      <c r="N1868" s="64" t="str">
        <f>IF(Table2[[#This Row],[M4A]]="","",SUM(Table2[[#This Row],[M4A]]-Table2[[#This Row],[M4B_h]]))</f>
        <v/>
      </c>
      <c r="O1868" s="15"/>
      <c r="P1868" s="15" t="str">
        <f>IF(Table2[[#This Row],[M5A]]="","",SUM(Table2[[#This Row],[M5A]]-Table2[[#This Row],[M5B_h]]))</f>
        <v/>
      </c>
      <c r="Q1868" s="15">
        <f>SUM(Table2[[#This Row],[AWAL]],Table2[[#This Row],[M1B]])</f>
        <v>11</v>
      </c>
      <c r="R1868" s="15">
        <f>SUM(Table2[[#This Row],[M2B]],Table2[[#This Row],[M2B_h]])</f>
        <v>11</v>
      </c>
      <c r="S1868" s="15">
        <f>SUM(Table2[[#This Row],[M3B]],Table2[[#This Row],[M3B_h]])</f>
        <v>15</v>
      </c>
      <c r="T1868" s="15">
        <f>SUM(Table2[[#This Row],[M4B]],Table2[[#This Row],[M4B_h]])</f>
        <v>15</v>
      </c>
    </row>
    <row r="1869" spans="1:20">
      <c r="A1869" s="12" t="str">
        <f>IF(Table2[[#This Row],[TT]]&lt;1,"",COUNT($A$2:$A1868)+1)</f>
        <v/>
      </c>
      <c r="B1869" s="12" t="str">
        <f>LOWER(SUBSTITUTE(SUBSTITUTE(SUBSTITUTE(SUBSTITUTE(SUBSTITUTE(SUBSTITUTE(SUBSTITUTE(SUBSTITUTE(Table2[[#This Row],[NAMA BARANG]]," ",""),"""",""),"-",""),"/",""),"(",""),")",""),"&amp;",""),",",""))</f>
        <v>pckartonkk12993d3susun</v>
      </c>
      <c r="C1869" s="17" t="s">
        <v>2737</v>
      </c>
      <c r="E1869" s="29" t="s">
        <v>2524</v>
      </c>
      <c r="F1869" s="80">
        <f>IF(Table2[[#This Row],[M5B]]="",Table2[[#This Row],[M5B_h]],SUM(Table2[[#This Row],[M5B_h]],Table2[[#This Row],[M5B]]))</f>
        <v>0</v>
      </c>
      <c r="H1869" s="13" t="str">
        <f>IF(Table2[[#This Row],[M1A]]="","",Table2[[#This Row],[M1A]]-Table2[[#This Row],[AWAL]])</f>
        <v/>
      </c>
      <c r="J1869" s="13" t="str">
        <f>IF(Table2[[#This Row],[M2A]]="","",SUM(Table2[[#This Row],[M2A]]-Table2[[#This Row],[M2B_h]]))</f>
        <v/>
      </c>
      <c r="L1869" s="13" t="str">
        <f>IF(Table2[[#This Row],[M3A]]="","",SUM(Table2[[#This Row],[M3A]]-Table2[[#This Row],[M3B_h]]))</f>
        <v/>
      </c>
      <c r="N1869" s="13" t="str">
        <f>IF(Table2[[#This Row],[M4A]]="","",SUM(Table2[[#This Row],[M4A]]-Table2[[#This Row],[M4B_h]]))</f>
        <v/>
      </c>
      <c r="O1869" s="15"/>
      <c r="P1869" s="15" t="str">
        <f>IF(Table2[[#This Row],[M5A]]="","",SUM(Table2[[#This Row],[M5A]]-Table2[[#This Row],[M5B_h]]))</f>
        <v/>
      </c>
      <c r="Q1869" s="15">
        <f>SUM(Table2[[#This Row],[AWAL]],Table2[[#This Row],[M1B]])</f>
        <v>0</v>
      </c>
      <c r="R1869" s="15">
        <f>SUM(Table2[[#This Row],[M2B]],Table2[[#This Row],[M2B_h]])</f>
        <v>0</v>
      </c>
      <c r="S1869" s="15">
        <f>SUM(Table2[[#This Row],[M3B]],Table2[[#This Row],[M3B_h]])</f>
        <v>0</v>
      </c>
      <c r="T1869" s="15">
        <f>SUM(Table2[[#This Row],[M4B]],Table2[[#This Row],[M4B_h]])</f>
        <v>0</v>
      </c>
    </row>
    <row r="1870" spans="1:20">
      <c r="A1870" s="12" t="str">
        <f>IF(Table2[[#This Row],[TT]]&lt;1,"",COUNT($A$2:$A1869)+1)</f>
        <v/>
      </c>
      <c r="B1870" s="12" t="str">
        <f>LOWER(SUBSTITUTE(SUBSTITUTE(SUBSTITUTE(SUBSTITUTE(SUBSTITUTE(SUBSTITUTE(SUBSTITUTE(SUBSTITUTE(Table2[[#This Row],[NAMA BARANG]]," ",""),"""",""),"-",""),"/",""),"(",""),")",""),"&amp;",""),",",""))</f>
        <v>pckartonkk2c8d</v>
      </c>
      <c r="C1870" s="18" t="s">
        <v>3241</v>
      </c>
      <c r="D1870" s="19"/>
      <c r="E1870" s="19" t="s">
        <v>46</v>
      </c>
      <c r="F1870" s="80">
        <f>IF(Table2[[#This Row],[M5B]]="",Table2[[#This Row],[M5B_h]],SUM(Table2[[#This Row],[M5B_h]],Table2[[#This Row],[M5B]]))</f>
        <v>0</v>
      </c>
      <c r="H1870" s="13" t="str">
        <f>IF(Table2[[#This Row],[M1A]]="","",Table2[[#This Row],[M1A]]-Table2[[#This Row],[AWAL]])</f>
        <v/>
      </c>
      <c r="J1870" s="13" t="str">
        <f>IF(Table2[[#This Row],[M2A]]="","",SUM(Table2[[#This Row],[M2A]]-Table2[[#This Row],[M2B_h]]))</f>
        <v/>
      </c>
      <c r="L1870" s="13" t="str">
        <f>IF(Table2[[#This Row],[M3A]]="","",SUM(Table2[[#This Row],[M3A]]-Table2[[#This Row],[M3B_h]]))</f>
        <v/>
      </c>
      <c r="N1870" s="13" t="str">
        <f>IF(Table2[[#This Row],[M4A]]="","",SUM(Table2[[#This Row],[M4A]]-Table2[[#This Row],[M4B_h]]))</f>
        <v/>
      </c>
      <c r="O1870" s="15"/>
      <c r="P1870" s="15" t="str">
        <f>IF(Table2[[#This Row],[M5A]]="","",SUM(Table2[[#This Row],[M5A]]-Table2[[#This Row],[M5B_h]]))</f>
        <v/>
      </c>
      <c r="Q1870" s="15">
        <f>SUM(Table2[[#This Row],[AWAL]],Table2[[#This Row],[M1B]])</f>
        <v>0</v>
      </c>
      <c r="R1870" s="15">
        <f>SUM(Table2[[#This Row],[M2B]],Table2[[#This Row],[M2B_h]])</f>
        <v>0</v>
      </c>
      <c r="S1870" s="15">
        <f>SUM(Table2[[#This Row],[M3B]],Table2[[#This Row],[M3B_h]])</f>
        <v>0</v>
      </c>
      <c r="T1870" s="15">
        <f>SUM(Table2[[#This Row],[M4B]],Table2[[#This Row],[M4B_h]])</f>
        <v>0</v>
      </c>
    </row>
    <row r="1871" spans="1:20">
      <c r="A1871" s="12">
        <f>IF(Table2[[#This Row],[TT]]&lt;1,"",COUNT($A$2:$A1870)+1)</f>
        <v>1512</v>
      </c>
      <c r="B1871" s="12" t="str">
        <f>LOWER(SUBSTITUTE(SUBSTITUTE(SUBSTITUTE(SUBSTITUTE(SUBSTITUTE(SUBSTITUTE(SUBSTITUTE(SUBSTITUTE(Table2[[#This Row],[NAMA BARANG]]," ",""),"""",""),"-",""),"/",""),"(",""),")",""),"&amp;",""),",",""))</f>
        <v>pckartonmy001004blk</v>
      </c>
      <c r="C1871" s="18" t="s">
        <v>1662</v>
      </c>
      <c r="D1871" s="19">
        <v>9</v>
      </c>
      <c r="E1871" s="19">
        <v>240</v>
      </c>
      <c r="F1871" s="80">
        <f>IF(Table2[[#This Row],[M5B]]="",Table2[[#This Row],[M5B_h]],SUM(Table2[[#This Row],[M5B_h]],Table2[[#This Row],[M5B]]))</f>
        <v>8</v>
      </c>
      <c r="H1871" s="13" t="str">
        <f>IF(Table2[[#This Row],[M1A]]="","",Table2[[#This Row],[M1A]]-Table2[[#This Row],[AWAL]])</f>
        <v/>
      </c>
      <c r="J1871" s="13" t="str">
        <f>IF(Table2[[#This Row],[M2A]]="","",SUM(Table2[[#This Row],[M2A]]-Table2[[#This Row],[M2B_h]]))</f>
        <v/>
      </c>
      <c r="K1871" s="13">
        <v>8</v>
      </c>
      <c r="L1871" s="13">
        <f>IF(Table2[[#This Row],[M3A]]="","",SUM(Table2[[#This Row],[M3A]]-Table2[[#This Row],[M3B_h]]))</f>
        <v>-1</v>
      </c>
      <c r="N1871" s="13" t="str">
        <f>IF(Table2[[#This Row],[M4A]]="","",SUM(Table2[[#This Row],[M4A]]-Table2[[#This Row],[M4B_h]]))</f>
        <v/>
      </c>
      <c r="O1871" s="15"/>
      <c r="P1871" s="15" t="str">
        <f>IF(Table2[[#This Row],[M5A]]="","",SUM(Table2[[#This Row],[M5A]]-Table2[[#This Row],[M5B_h]]))</f>
        <v/>
      </c>
      <c r="Q1871" s="15">
        <f>SUM(Table2[[#This Row],[AWAL]],Table2[[#This Row],[M1B]])</f>
        <v>9</v>
      </c>
      <c r="R1871" s="15">
        <f>SUM(Table2[[#This Row],[M2B]],Table2[[#This Row],[M2B_h]])</f>
        <v>9</v>
      </c>
      <c r="S1871" s="15">
        <f>SUM(Table2[[#This Row],[M3B]],Table2[[#This Row],[M3B_h]])</f>
        <v>8</v>
      </c>
      <c r="T1871" s="15">
        <f>SUM(Table2[[#This Row],[M4B]],Table2[[#This Row],[M4B_h]])</f>
        <v>8</v>
      </c>
    </row>
    <row r="1872" spans="1:20">
      <c r="A1872" s="12">
        <f>IF(Table2[[#This Row],[TT]]&lt;1,"",COUNT($A$2:$A1871)+1)</f>
        <v>1513</v>
      </c>
      <c r="B1872" s="12" t="str">
        <f>LOWER(SUBSTITUTE(SUBSTITUTE(SUBSTITUTE(SUBSTITUTE(SUBSTITUTE(SUBSTITUTE(SUBSTITUTE(SUBSTITUTE(Table2[[#This Row],[NAMA BARANG]]," ",""),"""",""),"-",""),"/",""),"(",""),")",""),"&amp;",""),",",""))</f>
        <v>pckartonwy1257</v>
      </c>
      <c r="C1872" s="18" t="s">
        <v>1663</v>
      </c>
      <c r="D1872" s="19">
        <v>5</v>
      </c>
      <c r="E1872" s="19" t="s">
        <v>174</v>
      </c>
      <c r="F1872" s="80">
        <f>IF(Table2[[#This Row],[M5B]]="",Table2[[#This Row],[M5B_h]],SUM(Table2[[#This Row],[M5B_h]],Table2[[#This Row],[M5B]]))</f>
        <v>5</v>
      </c>
      <c r="H1872" s="13" t="str">
        <f>IF(Table2[[#This Row],[M1A]]="","",Table2[[#This Row],[M1A]]-Table2[[#This Row],[AWAL]])</f>
        <v/>
      </c>
      <c r="J1872" s="13" t="str">
        <f>IF(Table2[[#This Row],[M2A]]="","",SUM(Table2[[#This Row],[M2A]]-Table2[[#This Row],[M2B_h]]))</f>
        <v/>
      </c>
      <c r="L1872" s="13" t="str">
        <f>IF(Table2[[#This Row],[M3A]]="","",SUM(Table2[[#This Row],[M3A]]-Table2[[#This Row],[M3B_h]]))</f>
        <v/>
      </c>
      <c r="N1872" s="13" t="str">
        <f>IF(Table2[[#This Row],[M4A]]="","",SUM(Table2[[#This Row],[M4A]]-Table2[[#This Row],[M4B_h]]))</f>
        <v/>
      </c>
      <c r="O1872" s="15"/>
      <c r="P1872" s="15" t="str">
        <f>IF(Table2[[#This Row],[M5A]]="","",SUM(Table2[[#This Row],[M5A]]-Table2[[#This Row],[M5B_h]]))</f>
        <v/>
      </c>
      <c r="Q1872" s="15">
        <f>SUM(Table2[[#This Row],[AWAL]],Table2[[#This Row],[M1B]])</f>
        <v>5</v>
      </c>
      <c r="R1872" s="15">
        <f>SUM(Table2[[#This Row],[M2B]],Table2[[#This Row],[M2B_h]])</f>
        <v>5</v>
      </c>
      <c r="S1872" s="15">
        <f>SUM(Table2[[#This Row],[M3B]],Table2[[#This Row],[M3B_h]])</f>
        <v>5</v>
      </c>
      <c r="T1872" s="15">
        <f>SUM(Table2[[#This Row],[M4B]],Table2[[#This Row],[M4B_h]])</f>
        <v>5</v>
      </c>
    </row>
    <row r="1873" spans="1:20">
      <c r="A1873" s="12">
        <f>IF(Table2[[#This Row],[TT]]&lt;1,"",COUNT($A$2:$A1872)+1)</f>
        <v>1514</v>
      </c>
      <c r="B1873" s="12" t="str">
        <f>LOWER(SUBSTITUTE(SUBSTITUTE(SUBSTITUTE(SUBSTITUTE(SUBSTITUTE(SUBSTITUTE(SUBSTITUTE(SUBSTITUTE(Table2[[#This Row],[NAMA BARANG]]," ",""),"""",""),"-",""),"/",""),"(",""),")",""),"&amp;",""),",",""))</f>
        <v>pckartonwy1258</v>
      </c>
      <c r="C1873" s="18" t="s">
        <v>1664</v>
      </c>
      <c r="D1873" s="19">
        <v>15</v>
      </c>
      <c r="E1873" s="19" t="s">
        <v>174</v>
      </c>
      <c r="F1873" s="80">
        <f>IF(Table2[[#This Row],[M5B]]="",Table2[[#This Row],[M5B_h]],SUM(Table2[[#This Row],[M5B_h]],Table2[[#This Row],[M5B]]))</f>
        <v>15</v>
      </c>
      <c r="H1873" s="13" t="str">
        <f>IF(Table2[[#This Row],[M1A]]="","",Table2[[#This Row],[M1A]]-Table2[[#This Row],[AWAL]])</f>
        <v/>
      </c>
      <c r="J1873" s="13" t="str">
        <f>IF(Table2[[#This Row],[M2A]]="","",SUM(Table2[[#This Row],[M2A]]-Table2[[#This Row],[M2B_h]]))</f>
        <v/>
      </c>
      <c r="L1873" s="13" t="str">
        <f>IF(Table2[[#This Row],[M3A]]="","",SUM(Table2[[#This Row],[M3A]]-Table2[[#This Row],[M3B_h]]))</f>
        <v/>
      </c>
      <c r="N1873" s="13" t="str">
        <f>IF(Table2[[#This Row],[M4A]]="","",SUM(Table2[[#This Row],[M4A]]-Table2[[#This Row],[M4B_h]]))</f>
        <v/>
      </c>
      <c r="O1873" s="15"/>
      <c r="P1873" s="15" t="str">
        <f>IF(Table2[[#This Row],[M5A]]="","",SUM(Table2[[#This Row],[M5A]]-Table2[[#This Row],[M5B_h]]))</f>
        <v/>
      </c>
      <c r="Q1873" s="15">
        <f>SUM(Table2[[#This Row],[AWAL]],Table2[[#This Row],[M1B]])</f>
        <v>15</v>
      </c>
      <c r="R1873" s="15">
        <f>SUM(Table2[[#This Row],[M2B]],Table2[[#This Row],[M2B_h]])</f>
        <v>15</v>
      </c>
      <c r="S1873" s="15">
        <f>SUM(Table2[[#This Row],[M3B]],Table2[[#This Row],[M3B_h]])</f>
        <v>15</v>
      </c>
      <c r="T1873" s="15">
        <f>SUM(Table2[[#This Row],[M4B]],Table2[[#This Row],[M4B_h]])</f>
        <v>15</v>
      </c>
    </row>
    <row r="1874" spans="1:20">
      <c r="A1874" s="12">
        <f>IF(Table2[[#This Row],[TT]]&lt;1,"",COUNT($A$2:$A1873)+1)</f>
        <v>1515</v>
      </c>
      <c r="B1874" s="12" t="str">
        <f>LOWER(SUBSTITUTE(SUBSTITUTE(SUBSTITUTE(SUBSTITUTE(SUBSTITUTE(SUBSTITUTE(SUBSTITUTE(SUBSTITUTE(Table2[[#This Row],[NAMA BARANG]]," ",""),"""",""),"-",""),"/",""),"(",""),")",""),"&amp;",""),",",""))</f>
        <v>pckartonwy1263sorok</v>
      </c>
      <c r="C1874" s="18" t="s">
        <v>1665</v>
      </c>
      <c r="D1874" s="19">
        <v>10</v>
      </c>
      <c r="E1874" s="19" t="s">
        <v>103</v>
      </c>
      <c r="F1874" s="80">
        <f>IF(Table2[[#This Row],[M5B]]="",Table2[[#This Row],[M5B_h]],SUM(Table2[[#This Row],[M5B_h]],Table2[[#This Row],[M5B]]))</f>
        <v>10</v>
      </c>
      <c r="H1874" s="13" t="str">
        <f>IF(Table2[[#This Row],[M1A]]="","",Table2[[#This Row],[M1A]]-Table2[[#This Row],[AWAL]])</f>
        <v/>
      </c>
      <c r="J1874" s="13" t="str">
        <f>IF(Table2[[#This Row],[M2A]]="","",SUM(Table2[[#This Row],[M2A]]-Table2[[#This Row],[M2B_h]]))</f>
        <v/>
      </c>
      <c r="L1874" s="13" t="str">
        <f>IF(Table2[[#This Row],[M3A]]="","",SUM(Table2[[#This Row],[M3A]]-Table2[[#This Row],[M3B_h]]))</f>
        <v/>
      </c>
      <c r="N1874" s="13" t="str">
        <f>IF(Table2[[#This Row],[M4A]]="","",SUM(Table2[[#This Row],[M4A]]-Table2[[#This Row],[M4B_h]]))</f>
        <v/>
      </c>
      <c r="O1874" s="15"/>
      <c r="P1874" s="15" t="str">
        <f>IF(Table2[[#This Row],[M5A]]="","",SUM(Table2[[#This Row],[M5A]]-Table2[[#This Row],[M5B_h]]))</f>
        <v/>
      </c>
      <c r="Q1874" s="15">
        <f>SUM(Table2[[#This Row],[AWAL]],Table2[[#This Row],[M1B]])</f>
        <v>10</v>
      </c>
      <c r="R1874" s="15">
        <f>SUM(Table2[[#This Row],[M2B]],Table2[[#This Row],[M2B_h]])</f>
        <v>10</v>
      </c>
      <c r="S1874" s="15">
        <f>SUM(Table2[[#This Row],[M3B]],Table2[[#This Row],[M3B_h]])</f>
        <v>10</v>
      </c>
      <c r="T1874" s="15">
        <f>SUM(Table2[[#This Row],[M4B]],Table2[[#This Row],[M4B_h]])</f>
        <v>10</v>
      </c>
    </row>
    <row r="1875" spans="1:20">
      <c r="A1875" s="12">
        <f>IF(Table2[[#This Row],[TT]]&lt;1,"",COUNT($A$2:$A1874)+1)</f>
        <v>1516</v>
      </c>
      <c r="B1875" s="12" t="str">
        <f>LOWER(SUBSTITUTE(SUBSTITUTE(SUBSTITUTE(SUBSTITUTE(SUBSTITUTE(SUBSTITUTE(SUBSTITUTE(SUBSTITUTE(Table2[[#This Row],[NAMA BARANG]]," ",""),"""",""),"-",""),"/",""),"(",""),")",""),"&amp;",""),",",""))</f>
        <v>pckartonwy1270blk</v>
      </c>
      <c r="C1875" s="18" t="s">
        <v>1666</v>
      </c>
      <c r="D1875" s="19">
        <v>5</v>
      </c>
      <c r="E1875" s="19" t="s">
        <v>174</v>
      </c>
      <c r="F1875" s="80">
        <f>IF(Table2[[#This Row],[M5B]]="",Table2[[#This Row],[M5B_h]],SUM(Table2[[#This Row],[M5B_h]],Table2[[#This Row],[M5B]]))</f>
        <v>5</v>
      </c>
      <c r="H1875" s="13" t="str">
        <f>IF(Table2[[#This Row],[M1A]]="","",Table2[[#This Row],[M1A]]-Table2[[#This Row],[AWAL]])</f>
        <v/>
      </c>
      <c r="J1875" s="13" t="str">
        <f>IF(Table2[[#This Row],[M2A]]="","",SUM(Table2[[#This Row],[M2A]]-Table2[[#This Row],[M2B_h]]))</f>
        <v/>
      </c>
      <c r="L1875" s="13" t="str">
        <f>IF(Table2[[#This Row],[M3A]]="","",SUM(Table2[[#This Row],[M3A]]-Table2[[#This Row],[M3B_h]]))</f>
        <v/>
      </c>
      <c r="N1875" s="13" t="str">
        <f>IF(Table2[[#This Row],[M4A]]="","",SUM(Table2[[#This Row],[M4A]]-Table2[[#This Row],[M4B_h]]))</f>
        <v/>
      </c>
      <c r="O1875" s="15"/>
      <c r="P1875" s="15" t="str">
        <f>IF(Table2[[#This Row],[M5A]]="","",SUM(Table2[[#This Row],[M5A]]-Table2[[#This Row],[M5B_h]]))</f>
        <v/>
      </c>
      <c r="Q1875" s="15">
        <f>SUM(Table2[[#This Row],[AWAL]],Table2[[#This Row],[M1B]])</f>
        <v>5</v>
      </c>
      <c r="R1875" s="15">
        <f>SUM(Table2[[#This Row],[M2B]],Table2[[#This Row],[M2B_h]])</f>
        <v>5</v>
      </c>
      <c r="S1875" s="15">
        <f>SUM(Table2[[#This Row],[M3B]],Table2[[#This Row],[M3B_h]])</f>
        <v>5</v>
      </c>
      <c r="T1875" s="15">
        <f>SUM(Table2[[#This Row],[M4B]],Table2[[#This Row],[M4B_h]])</f>
        <v>5</v>
      </c>
    </row>
    <row r="1876" spans="1:20">
      <c r="A1876" s="12">
        <f>IF(Table2[[#This Row],[TT]]&lt;1,"",COUNT($A$2:$A1875)+1)</f>
        <v>1517</v>
      </c>
      <c r="B1876" s="12" t="str">
        <f>LOWER(SUBSTITUTE(SUBSTITUTE(SUBSTITUTE(SUBSTITUTE(SUBSTITUTE(SUBSTITUTE(SUBSTITUTE(SUBSTITUTE(Table2[[#This Row],[NAMA BARANG]]," ",""),"""",""),"-",""),"/",""),"(",""),")",""),"&amp;",""),",",""))</f>
        <v>pckayagi11606159</v>
      </c>
      <c r="C1876" s="18" t="s">
        <v>3242</v>
      </c>
      <c r="D1876" s="19">
        <v>2</v>
      </c>
      <c r="E1876" s="19" t="s">
        <v>38</v>
      </c>
      <c r="F1876" s="80">
        <f>IF(Table2[[#This Row],[M5B]]="",Table2[[#This Row],[M5B_h]],SUM(Table2[[#This Row],[M5B_h]],Table2[[#This Row],[M5B]]))</f>
        <v>2</v>
      </c>
      <c r="H1876" s="13" t="str">
        <f>IF(Table2[[#This Row],[M1A]]="","",Table2[[#This Row],[M1A]]-Table2[[#This Row],[AWAL]])</f>
        <v/>
      </c>
      <c r="J1876" s="13" t="str">
        <f>IF(Table2[[#This Row],[M2A]]="","",SUM(Table2[[#This Row],[M2A]]-Table2[[#This Row],[M2B_h]]))</f>
        <v/>
      </c>
      <c r="L1876" s="13" t="str">
        <f>IF(Table2[[#This Row],[M3A]]="","",SUM(Table2[[#This Row],[M3A]]-Table2[[#This Row],[M3B_h]]))</f>
        <v/>
      </c>
      <c r="N1876" s="13" t="str">
        <f>IF(Table2[[#This Row],[M4A]]="","",SUM(Table2[[#This Row],[M4A]]-Table2[[#This Row],[M4B_h]]))</f>
        <v/>
      </c>
      <c r="O1876" s="15"/>
      <c r="P1876" s="15" t="str">
        <f>IF(Table2[[#This Row],[M5A]]="","",SUM(Table2[[#This Row],[M5A]]-Table2[[#This Row],[M5B_h]]))</f>
        <v/>
      </c>
      <c r="Q1876" s="15">
        <f>SUM(Table2[[#This Row],[AWAL]],Table2[[#This Row],[M1B]])</f>
        <v>2</v>
      </c>
      <c r="R1876" s="15">
        <f>SUM(Table2[[#This Row],[M2B]],Table2[[#This Row],[M2B_h]])</f>
        <v>2</v>
      </c>
      <c r="S1876" s="15">
        <f>SUM(Table2[[#This Row],[M3B]],Table2[[#This Row],[M3B_h]])</f>
        <v>2</v>
      </c>
      <c r="T1876" s="15">
        <f>SUM(Table2[[#This Row],[M4B]],Table2[[#This Row],[M4B_h]])</f>
        <v>2</v>
      </c>
    </row>
    <row r="1877" spans="1:20">
      <c r="A1877" s="12" t="str">
        <f>IF(Table2[[#This Row],[TT]]&lt;1,"",COUNT($A$2:$A1876)+1)</f>
        <v/>
      </c>
      <c r="B1877" s="12" t="str">
        <f>LOWER(SUBSTITUTE(SUBSTITUTE(SUBSTITUTE(SUBSTITUTE(SUBSTITUTE(SUBSTITUTE(SUBSTITUTE(SUBSTITUTE(Table2[[#This Row],[NAMA BARANG]]," ",""),"""",""),"-",""),"/",""),"(",""),")",""),"&amp;",""),",",""))</f>
        <v>pcklg0093set</v>
      </c>
      <c r="C1877" s="18" t="s">
        <v>2665</v>
      </c>
      <c r="D1877" s="19"/>
      <c r="E1877" s="19" t="s">
        <v>2620</v>
      </c>
      <c r="F1877" s="80">
        <f>IF(Table2[[#This Row],[M5B]]="",Table2[[#This Row],[M5B_h]],SUM(Table2[[#This Row],[M5B_h]],Table2[[#This Row],[M5B]]))</f>
        <v>0</v>
      </c>
      <c r="H1877" s="13" t="str">
        <f>IF(Table2[[#This Row],[M1A]]="","",Table2[[#This Row],[M1A]]-Table2[[#This Row],[AWAL]])</f>
        <v/>
      </c>
      <c r="J1877" s="13" t="str">
        <f>IF(Table2[[#This Row],[M2A]]="","",SUM(Table2[[#This Row],[M2A]]-Table2[[#This Row],[M2B_h]]))</f>
        <v/>
      </c>
      <c r="L1877" s="13" t="str">
        <f>IF(Table2[[#This Row],[M3A]]="","",SUM(Table2[[#This Row],[M3A]]-Table2[[#This Row],[M3B_h]]))</f>
        <v/>
      </c>
      <c r="N1877" s="13" t="str">
        <f>IF(Table2[[#This Row],[M4A]]="","",SUM(Table2[[#This Row],[M4A]]-Table2[[#This Row],[M4B_h]]))</f>
        <v/>
      </c>
      <c r="O1877" s="15"/>
      <c r="P1877" s="15" t="str">
        <f>IF(Table2[[#This Row],[M5A]]="","",SUM(Table2[[#This Row],[M5A]]-Table2[[#This Row],[M5B_h]]))</f>
        <v/>
      </c>
      <c r="Q1877" s="15">
        <f>SUM(Table2[[#This Row],[AWAL]],Table2[[#This Row],[M1B]])</f>
        <v>0</v>
      </c>
      <c r="R1877" s="15">
        <f>SUM(Table2[[#This Row],[M2B]],Table2[[#This Row],[M2B_h]])</f>
        <v>0</v>
      </c>
      <c r="S1877" s="15">
        <f>SUM(Table2[[#This Row],[M3B]],Table2[[#This Row],[M3B_h]])</f>
        <v>0</v>
      </c>
      <c r="T1877" s="15">
        <f>SUM(Table2[[#This Row],[M4B]],Table2[[#This Row],[M4B_h]])</f>
        <v>0</v>
      </c>
    </row>
    <row r="1878" spans="1:20">
      <c r="A1878" s="12">
        <f>IF(Table2[[#This Row],[TT]]&lt;1,"",COUNT($A$2:$A1877)+1)</f>
        <v>1518</v>
      </c>
      <c r="B1878" s="12" t="str">
        <f>LOWER(SUBSTITUTE(SUBSTITUTE(SUBSTITUTE(SUBSTITUTE(SUBSTITUTE(SUBSTITUTE(SUBSTITUTE(SUBSTITUTE(Table2[[#This Row],[NAMA BARANG]]," ",""),"""",""),"-",""),"/",""),"(",""),")",""),"&amp;",""),",",""))</f>
        <v>pcklg1609</v>
      </c>
      <c r="C1878" s="18" t="s">
        <v>2666</v>
      </c>
      <c r="D1878" s="19">
        <v>13</v>
      </c>
      <c r="E1878" s="19" t="s">
        <v>14</v>
      </c>
      <c r="F1878" s="80">
        <f>IF(Table2[[#This Row],[M5B]]="",Table2[[#This Row],[M5B_h]],SUM(Table2[[#This Row],[M5B_h]],Table2[[#This Row],[M5B]]))</f>
        <v>13</v>
      </c>
      <c r="H1878" s="13" t="str">
        <f>IF(Table2[[#This Row],[M1A]]="","",Table2[[#This Row],[M1A]]-Table2[[#This Row],[AWAL]])</f>
        <v/>
      </c>
      <c r="J1878" s="13" t="str">
        <f>IF(Table2[[#This Row],[M2A]]="","",SUM(Table2[[#This Row],[M2A]]-Table2[[#This Row],[M2B_h]]))</f>
        <v/>
      </c>
      <c r="L1878" s="13" t="str">
        <f>IF(Table2[[#This Row],[M3A]]="","",SUM(Table2[[#This Row],[M3A]]-Table2[[#This Row],[M3B_h]]))</f>
        <v/>
      </c>
      <c r="N1878" s="13" t="str">
        <f>IF(Table2[[#This Row],[M4A]]="","",SUM(Table2[[#This Row],[M4A]]-Table2[[#This Row],[M4B_h]]))</f>
        <v/>
      </c>
      <c r="O1878" s="15"/>
      <c r="P1878" s="15" t="str">
        <f>IF(Table2[[#This Row],[M5A]]="","",SUM(Table2[[#This Row],[M5A]]-Table2[[#This Row],[M5B_h]]))</f>
        <v/>
      </c>
      <c r="Q1878" s="15">
        <f>SUM(Table2[[#This Row],[AWAL]],Table2[[#This Row],[M1B]])</f>
        <v>13</v>
      </c>
      <c r="R1878" s="15">
        <f>SUM(Table2[[#This Row],[M2B]],Table2[[#This Row],[M2B_h]])</f>
        <v>13</v>
      </c>
      <c r="S1878" s="15">
        <f>SUM(Table2[[#This Row],[M3B]],Table2[[#This Row],[M3B_h]])</f>
        <v>13</v>
      </c>
      <c r="T1878" s="15">
        <f>SUM(Table2[[#This Row],[M4B]],Table2[[#This Row],[M4B_h]])</f>
        <v>13</v>
      </c>
    </row>
    <row r="1879" spans="1:20">
      <c r="A1879" s="31" t="str">
        <f>IF(Table2[[#This Row],[TT]]&lt;1,"",COUNT($A$2:$A1878)+1)</f>
        <v/>
      </c>
      <c r="B1879" s="31" t="str">
        <f>LOWER(SUBSTITUTE(SUBSTITUTE(SUBSTITUTE(SUBSTITUTE(SUBSTITUTE(SUBSTITUTE(SUBSTITUTE(SUBSTITUTE(Table2[[#This Row],[NAMA BARANG]]," ",""),"""",""),"-",""),"/",""),"(",""),")",""),"&amp;",""),",",""))</f>
        <v>pcklg1733</v>
      </c>
      <c r="C1879" s="33" t="s">
        <v>2847</v>
      </c>
      <c r="E1879" s="29" t="s">
        <v>2534</v>
      </c>
      <c r="F1879" s="84">
        <f>IF(Table2[[#This Row],[M5B]]="",Table2[[#This Row],[M5B_h]],SUM(Table2[[#This Row],[M5B_h]],Table2[[#This Row],[M5B]]))</f>
        <v>0</v>
      </c>
      <c r="G1879" s="32"/>
      <c r="H1879" s="36" t="str">
        <f>IF(Table2[[#This Row],[M1A]]="","",Table2[[#This Row],[M1A]]-Table2[[#This Row],[AWAL]])</f>
        <v/>
      </c>
      <c r="I1879" s="32"/>
      <c r="J1879" s="36" t="str">
        <f>IF(Table2[[#This Row],[M2A]]="","",SUM(Table2[[#This Row],[M2A]]-Table2[[#This Row],[M2B_h]]))</f>
        <v/>
      </c>
      <c r="K1879" s="32"/>
      <c r="L1879" s="36" t="str">
        <f>IF(Table2[[#This Row],[M3A]]="","",SUM(Table2[[#This Row],[M3A]]-Table2[[#This Row],[M3B_h]]))</f>
        <v/>
      </c>
      <c r="M1879" s="32"/>
      <c r="N1879" s="36" t="str">
        <f>IF(Table2[[#This Row],[M4A]]="","",SUM(Table2[[#This Row],[M4A]]-Table2[[#This Row],[M4B_h]]))</f>
        <v/>
      </c>
      <c r="O1879" s="15"/>
      <c r="P1879" s="15" t="str">
        <f>IF(Table2[[#This Row],[M5A]]="","",SUM(Table2[[#This Row],[M5A]]-Table2[[#This Row],[M5B_h]]))</f>
        <v/>
      </c>
      <c r="Q1879" s="15">
        <f>SUM(Table2[[#This Row],[AWAL]],Table2[[#This Row],[M1B]])</f>
        <v>0</v>
      </c>
      <c r="R1879" s="15">
        <f>SUM(Table2[[#This Row],[M2B]],Table2[[#This Row],[M2B_h]])</f>
        <v>0</v>
      </c>
      <c r="S1879" s="15">
        <f>SUM(Table2[[#This Row],[M3B]],Table2[[#This Row],[M3B_h]])</f>
        <v>0</v>
      </c>
      <c r="T1879" s="15">
        <f>SUM(Table2[[#This Row],[M4B]],Table2[[#This Row],[M4B_h]])</f>
        <v>0</v>
      </c>
    </row>
    <row r="1880" spans="1:20">
      <c r="A1880" s="31">
        <f>IF(Table2[[#This Row],[TT]]&lt;1,"",COUNT($A$2:$A1879)+1)</f>
        <v>1519</v>
      </c>
      <c r="B1880" s="31" t="str">
        <f>LOWER(SUBSTITUTE(SUBSTITUTE(SUBSTITUTE(SUBSTITUTE(SUBSTITUTE(SUBSTITUTE(SUBSTITUTE(SUBSTITUTE(Table2[[#This Row],[NAMA BARANG]]," ",""),"""",""),"-",""),"/",""),"(",""),")",""),"&amp;",""),",",""))</f>
        <v>pcklg1915</v>
      </c>
      <c r="C1880" s="33" t="s">
        <v>2848</v>
      </c>
      <c r="D1880" s="29">
        <v>2</v>
      </c>
      <c r="E1880" s="35" t="s">
        <v>2707</v>
      </c>
      <c r="F1880" s="84">
        <f>IF(Table2[[#This Row],[M5B]]="",Table2[[#This Row],[M5B_h]],SUM(Table2[[#This Row],[M5B_h]],Table2[[#This Row],[M5B]]))</f>
        <v>1</v>
      </c>
      <c r="G1880" s="32"/>
      <c r="H1880" s="36" t="str">
        <f>IF(Table2[[#This Row],[M1A]]="","",Table2[[#This Row],[M1A]]-Table2[[#This Row],[AWAL]])</f>
        <v/>
      </c>
      <c r="I1880" s="32"/>
      <c r="J1880" s="36" t="str">
        <f>IF(Table2[[#This Row],[M2A]]="","",SUM(Table2[[#This Row],[M2A]]-Table2[[#This Row],[M2B_h]]))</f>
        <v/>
      </c>
      <c r="K1880" s="32">
        <v>1</v>
      </c>
      <c r="L1880" s="36">
        <f>IF(Table2[[#This Row],[M3A]]="","",SUM(Table2[[#This Row],[M3A]]-Table2[[#This Row],[M3B_h]]))</f>
        <v>-1</v>
      </c>
      <c r="M1880" s="32"/>
      <c r="N1880" s="36" t="str">
        <f>IF(Table2[[#This Row],[M4A]]="","",SUM(Table2[[#This Row],[M4A]]-Table2[[#This Row],[M4B_h]]))</f>
        <v/>
      </c>
      <c r="O1880" s="15"/>
      <c r="P1880" s="15" t="str">
        <f>IF(Table2[[#This Row],[M5A]]="","",SUM(Table2[[#This Row],[M5A]]-Table2[[#This Row],[M5B_h]]))</f>
        <v/>
      </c>
      <c r="Q1880" s="15">
        <f>SUM(Table2[[#This Row],[AWAL]],Table2[[#This Row],[M1B]])</f>
        <v>2</v>
      </c>
      <c r="R1880" s="15">
        <f>SUM(Table2[[#This Row],[M2B]],Table2[[#This Row],[M2B_h]])</f>
        <v>2</v>
      </c>
      <c r="S1880" s="15">
        <f>SUM(Table2[[#This Row],[M3B]],Table2[[#This Row],[M3B_h]])</f>
        <v>1</v>
      </c>
      <c r="T1880" s="15">
        <f>SUM(Table2[[#This Row],[M4B]],Table2[[#This Row],[M4B_h]])</f>
        <v>1</v>
      </c>
    </row>
    <row r="1881" spans="1:20">
      <c r="A1881" s="96">
        <f>IF(Table2[[#This Row],[TT]]&lt;1,"",COUNT($A$2:$A1880)+1)</f>
        <v>1520</v>
      </c>
      <c r="B1881" s="96" t="str">
        <f>LOWER(SUBSTITUTE(SUBSTITUTE(SUBSTITUTE(SUBSTITUTE(SUBSTITUTE(SUBSTITUTE(SUBSTITUTE(SUBSTITUTE(Table2[[#This Row],[NAMA BARANG]]," ",""),"""",""),"-",""),"/",""),"(",""),")",""),"&amp;",""),",",""))</f>
        <v>pcklg3348x2peppapig</v>
      </c>
      <c r="C1881" s="97" t="s">
        <v>4229</v>
      </c>
      <c r="D1881" s="98"/>
      <c r="E1881" s="99" t="s">
        <v>2807</v>
      </c>
      <c r="F1881" s="100">
        <f>IF(Table2[[#This Row],[M5B]]="",Table2[[#This Row],[M5B_h]],SUM(Table2[[#This Row],[M5B_h]],Table2[[#This Row],[M5B]]))</f>
        <v>1</v>
      </c>
      <c r="G1881" s="101"/>
      <c r="H1881" s="102" t="str">
        <f>IF(Table2[[#This Row],[M1A]]="","",Table2[[#This Row],[M1A]]-Table2[[#This Row],[AWAL]])</f>
        <v/>
      </c>
      <c r="I1881" s="101"/>
      <c r="J1881" s="102" t="str">
        <f>IF(Table2[[#This Row],[M2A]]="","",SUM(Table2[[#This Row],[M2A]]-Table2[[#This Row],[M2B_h]]))</f>
        <v/>
      </c>
      <c r="K1881" s="101">
        <v>1</v>
      </c>
      <c r="L1881" s="102">
        <f>IF(Table2[[#This Row],[M3A]]="","",SUM(Table2[[#This Row],[M3A]]-Table2[[#This Row],[M3B_h]]))</f>
        <v>1</v>
      </c>
      <c r="M1881" s="101"/>
      <c r="N1881" s="102" t="str">
        <f>IF(Table2[[#This Row],[M4A]]="","",SUM(Table2[[#This Row],[M4A]]-Table2[[#This Row],[M4B_h]]))</f>
        <v/>
      </c>
      <c r="O1881" s="102"/>
      <c r="P1881" s="102" t="str">
        <f>IF(Table2[[#This Row],[M5A]]="","",SUM(Table2[[#This Row],[M5A]]-Table2[[#This Row],[M5B_h]]))</f>
        <v/>
      </c>
      <c r="Q1881" s="102">
        <f>SUM(Table2[[#This Row],[AWAL]],Table2[[#This Row],[M1B]])</f>
        <v>0</v>
      </c>
      <c r="R1881" s="102">
        <f>SUM(Table2[[#This Row],[M2B]],Table2[[#This Row],[M2B_h]])</f>
        <v>0</v>
      </c>
      <c r="S1881" s="102">
        <f>SUM(Table2[[#This Row],[M3B]],Table2[[#This Row],[M3B_h]])</f>
        <v>1</v>
      </c>
      <c r="T1881" s="102">
        <f>SUM(Table2[[#This Row],[M4B]],Table2[[#This Row],[M4B_h]])</f>
        <v>1</v>
      </c>
    </row>
    <row r="1882" spans="1:20">
      <c r="A1882" s="96">
        <f>IF(Table2[[#This Row],[TT]]&lt;1,"",COUNT($A$2:$A1881)+1)</f>
        <v>1521</v>
      </c>
      <c r="B1882" s="96" t="str">
        <f>LOWER(SUBSTITUTE(SUBSTITUTE(SUBSTITUTE(SUBSTITUTE(SUBSTITUTE(SUBSTITUTE(SUBSTITUTE(SUBSTITUTE(Table2[[#This Row],[NAMA BARANG]]," ",""),"""",""),"-",""),"/",""),"(",""),")",""),"&amp;",""),",",""))</f>
        <v>pcklg3348dg000</v>
      </c>
      <c r="C1882" s="97" t="s">
        <v>4228</v>
      </c>
      <c r="D1882" s="98"/>
      <c r="E1882" s="99" t="s">
        <v>2807</v>
      </c>
      <c r="F1882" s="100">
        <f>IF(Table2[[#This Row],[M5B]]="",Table2[[#This Row],[M5B_h]],SUM(Table2[[#This Row],[M5B_h]],Table2[[#This Row],[M5B]]))</f>
        <v>1</v>
      </c>
      <c r="G1882" s="101"/>
      <c r="H1882" s="102" t="str">
        <f>IF(Table2[[#This Row],[M1A]]="","",Table2[[#This Row],[M1A]]-Table2[[#This Row],[AWAL]])</f>
        <v/>
      </c>
      <c r="I1882" s="101"/>
      <c r="J1882" s="102" t="str">
        <f>IF(Table2[[#This Row],[M2A]]="","",SUM(Table2[[#This Row],[M2A]]-Table2[[#This Row],[M2B_h]]))</f>
        <v/>
      </c>
      <c r="K1882" s="101">
        <v>1</v>
      </c>
      <c r="L1882" s="102">
        <f>IF(Table2[[#This Row],[M3A]]="","",SUM(Table2[[#This Row],[M3A]]-Table2[[#This Row],[M3B_h]]))</f>
        <v>1</v>
      </c>
      <c r="M1882" s="101"/>
      <c r="N1882" s="102" t="str">
        <f>IF(Table2[[#This Row],[M4A]]="","",SUM(Table2[[#This Row],[M4A]]-Table2[[#This Row],[M4B_h]]))</f>
        <v/>
      </c>
      <c r="O1882" s="102"/>
      <c r="P1882" s="102" t="str">
        <f>IF(Table2[[#This Row],[M5A]]="","",SUM(Table2[[#This Row],[M5A]]-Table2[[#This Row],[M5B_h]]))</f>
        <v/>
      </c>
      <c r="Q1882" s="102">
        <f>SUM(Table2[[#This Row],[AWAL]],Table2[[#This Row],[M1B]])</f>
        <v>0</v>
      </c>
      <c r="R1882" s="102">
        <f>SUM(Table2[[#This Row],[M2B]],Table2[[#This Row],[M2B_h]])</f>
        <v>0</v>
      </c>
      <c r="S1882" s="102">
        <f>SUM(Table2[[#This Row],[M3B]],Table2[[#This Row],[M3B_h]])</f>
        <v>1</v>
      </c>
      <c r="T1882" s="102">
        <f>SUM(Table2[[#This Row],[M4B]],Table2[[#This Row],[M4B_h]])</f>
        <v>1</v>
      </c>
    </row>
    <row r="1883" spans="1:20">
      <c r="A1883" s="96">
        <f>IF(Table2[[#This Row],[TT]]&lt;1,"",COUNT($A$2:$A1882)+1)</f>
        <v>1522</v>
      </c>
      <c r="B1883" s="96" t="str">
        <f>LOWER(SUBSTITUTE(SUBSTITUTE(SUBSTITUTE(SUBSTITUTE(SUBSTITUTE(SUBSTITUTE(SUBSTITUTE(SUBSTITUTE(Table2[[#This Row],[NAMA BARANG]]," ",""),"""",""),"-",""),"/",""),"(",""),")",""),"&amp;",""),",",""))</f>
        <v>pcklg3348dhk</v>
      </c>
      <c r="C1883" s="97" t="s">
        <v>4225</v>
      </c>
      <c r="D1883" s="98"/>
      <c r="E1883" s="99" t="s">
        <v>2807</v>
      </c>
      <c r="F1883" s="100">
        <f>IF(Table2[[#This Row],[M5B]]="",Table2[[#This Row],[M5B_h]],SUM(Table2[[#This Row],[M5B_h]],Table2[[#This Row],[M5B]]))</f>
        <v>1</v>
      </c>
      <c r="G1883" s="101"/>
      <c r="H1883" s="102" t="str">
        <f>IF(Table2[[#This Row],[M1A]]="","",Table2[[#This Row],[M1A]]-Table2[[#This Row],[AWAL]])</f>
        <v/>
      </c>
      <c r="I1883" s="101"/>
      <c r="J1883" s="102" t="str">
        <f>IF(Table2[[#This Row],[M2A]]="","",SUM(Table2[[#This Row],[M2A]]-Table2[[#This Row],[M2B_h]]))</f>
        <v/>
      </c>
      <c r="K1883" s="101">
        <v>1</v>
      </c>
      <c r="L1883" s="102">
        <f>IF(Table2[[#This Row],[M3A]]="","",SUM(Table2[[#This Row],[M3A]]-Table2[[#This Row],[M3B_h]]))</f>
        <v>1</v>
      </c>
      <c r="M1883" s="101"/>
      <c r="N1883" s="102" t="str">
        <f>IF(Table2[[#This Row],[M4A]]="","",SUM(Table2[[#This Row],[M4A]]-Table2[[#This Row],[M4B_h]]))</f>
        <v/>
      </c>
      <c r="O1883" s="102"/>
      <c r="P1883" s="102" t="str">
        <f>IF(Table2[[#This Row],[M5A]]="","",SUM(Table2[[#This Row],[M5A]]-Table2[[#This Row],[M5B_h]]))</f>
        <v/>
      </c>
      <c r="Q1883" s="102">
        <f>SUM(Table2[[#This Row],[AWAL]],Table2[[#This Row],[M1B]])</f>
        <v>0</v>
      </c>
      <c r="R1883" s="102">
        <f>SUM(Table2[[#This Row],[M2B]],Table2[[#This Row],[M2B_h]])</f>
        <v>0</v>
      </c>
      <c r="S1883" s="102">
        <f>SUM(Table2[[#This Row],[M3B]],Table2[[#This Row],[M3B_h]])</f>
        <v>1</v>
      </c>
      <c r="T1883" s="102">
        <f>SUM(Table2[[#This Row],[M4B]],Table2[[#This Row],[M4B_h]])</f>
        <v>1</v>
      </c>
    </row>
    <row r="1884" spans="1:20">
      <c r="A1884" s="96">
        <f>IF(Table2[[#This Row],[TT]]&lt;1,"",COUNT($A$2:$A1883)+1)</f>
        <v>1523</v>
      </c>
      <c r="B1884" s="96" t="str">
        <f>LOWER(SUBSTITUTE(SUBSTITUTE(SUBSTITUTE(SUBSTITUTE(SUBSTITUTE(SUBSTITUTE(SUBSTITUTE(SUBSTITUTE(Table2[[#This Row],[NAMA BARANG]]," ",""),"""",""),"-",""),"/",""),"(",""),")",""),"&amp;",""),",",""))</f>
        <v>pcklg3348dsetmm</v>
      </c>
      <c r="C1884" s="97" t="s">
        <v>4224</v>
      </c>
      <c r="D1884" s="98"/>
      <c r="E1884" s="99" t="s">
        <v>2807</v>
      </c>
      <c r="F1884" s="100">
        <f>IF(Table2[[#This Row],[M5B]]="",Table2[[#This Row],[M5B_h]],SUM(Table2[[#This Row],[M5B_h]],Table2[[#This Row],[M5B]]))</f>
        <v>1</v>
      </c>
      <c r="G1884" s="101"/>
      <c r="H1884" s="102" t="str">
        <f>IF(Table2[[#This Row],[M1A]]="","",Table2[[#This Row],[M1A]]-Table2[[#This Row],[AWAL]])</f>
        <v/>
      </c>
      <c r="I1884" s="101"/>
      <c r="J1884" s="102" t="str">
        <f>IF(Table2[[#This Row],[M2A]]="","",SUM(Table2[[#This Row],[M2A]]-Table2[[#This Row],[M2B_h]]))</f>
        <v/>
      </c>
      <c r="K1884" s="101">
        <v>1</v>
      </c>
      <c r="L1884" s="102">
        <f>IF(Table2[[#This Row],[M3A]]="","",SUM(Table2[[#This Row],[M3A]]-Table2[[#This Row],[M3B_h]]))</f>
        <v>1</v>
      </c>
      <c r="M1884" s="101"/>
      <c r="N1884" s="102" t="str">
        <f>IF(Table2[[#This Row],[M4A]]="","",SUM(Table2[[#This Row],[M4A]]-Table2[[#This Row],[M4B_h]]))</f>
        <v/>
      </c>
      <c r="O1884" s="102"/>
      <c r="P1884" s="102" t="str">
        <f>IF(Table2[[#This Row],[M5A]]="","",SUM(Table2[[#This Row],[M5A]]-Table2[[#This Row],[M5B_h]]))</f>
        <v/>
      </c>
      <c r="Q1884" s="102">
        <f>SUM(Table2[[#This Row],[AWAL]],Table2[[#This Row],[M1B]])</f>
        <v>0</v>
      </c>
      <c r="R1884" s="102">
        <f>SUM(Table2[[#This Row],[M2B]],Table2[[#This Row],[M2B_h]])</f>
        <v>0</v>
      </c>
      <c r="S1884" s="102">
        <f>SUM(Table2[[#This Row],[M3B]],Table2[[#This Row],[M3B_h]])</f>
        <v>1</v>
      </c>
      <c r="T1884" s="102">
        <f>SUM(Table2[[#This Row],[M4B]],Table2[[#This Row],[M4B_h]])</f>
        <v>1</v>
      </c>
    </row>
    <row r="1885" spans="1:20">
      <c r="A1885" s="96">
        <f>IF(Table2[[#This Row],[TT]]&lt;1,"",COUNT($A$2:$A1884)+1)</f>
        <v>1524</v>
      </c>
      <c r="B1885" s="96" t="str">
        <f>LOWER(SUBSTITUTE(SUBSTITUTE(SUBSTITUTE(SUBSTITUTE(SUBSTITUTE(SUBSTITUTE(SUBSTITUTE(SUBSTITUTE(Table2[[#This Row],[NAMA BARANG]]," ",""),"""",""),"-",""),"/",""),"(",""),")",""),"&amp;",""),",",""))</f>
        <v>pcklg3348dsettsum</v>
      </c>
      <c r="C1885" s="97" t="s">
        <v>4223</v>
      </c>
      <c r="D1885" s="98"/>
      <c r="E1885" s="99" t="s">
        <v>2807</v>
      </c>
      <c r="F1885" s="100">
        <f>IF(Table2[[#This Row],[M5B]]="",Table2[[#This Row],[M5B_h]],SUM(Table2[[#This Row],[M5B_h]],Table2[[#This Row],[M5B]]))</f>
        <v>1</v>
      </c>
      <c r="G1885" s="101"/>
      <c r="H1885" s="102" t="str">
        <f>IF(Table2[[#This Row],[M1A]]="","",Table2[[#This Row],[M1A]]-Table2[[#This Row],[AWAL]])</f>
        <v/>
      </c>
      <c r="I1885" s="101"/>
      <c r="J1885" s="102" t="str">
        <f>IF(Table2[[#This Row],[M2A]]="","",SUM(Table2[[#This Row],[M2A]]-Table2[[#This Row],[M2B_h]]))</f>
        <v/>
      </c>
      <c r="K1885" s="101">
        <v>1</v>
      </c>
      <c r="L1885" s="102">
        <f>IF(Table2[[#This Row],[M3A]]="","",SUM(Table2[[#This Row],[M3A]]-Table2[[#This Row],[M3B_h]]))</f>
        <v>1</v>
      </c>
      <c r="M1885" s="101"/>
      <c r="N1885" s="102" t="str">
        <f>IF(Table2[[#This Row],[M4A]]="","",SUM(Table2[[#This Row],[M4A]]-Table2[[#This Row],[M4B_h]]))</f>
        <v/>
      </c>
      <c r="O1885" s="102"/>
      <c r="P1885" s="102" t="str">
        <f>IF(Table2[[#This Row],[M5A]]="","",SUM(Table2[[#This Row],[M5A]]-Table2[[#This Row],[M5B_h]]))</f>
        <v/>
      </c>
      <c r="Q1885" s="102">
        <f>SUM(Table2[[#This Row],[AWAL]],Table2[[#This Row],[M1B]])</f>
        <v>0</v>
      </c>
      <c r="R1885" s="102">
        <f>SUM(Table2[[#This Row],[M2B]],Table2[[#This Row],[M2B_h]])</f>
        <v>0</v>
      </c>
      <c r="S1885" s="102">
        <f>SUM(Table2[[#This Row],[M3B]],Table2[[#This Row],[M3B_h]])</f>
        <v>1</v>
      </c>
      <c r="T1885" s="102">
        <f>SUM(Table2[[#This Row],[M4B]],Table2[[#This Row],[M4B_h]])</f>
        <v>1</v>
      </c>
    </row>
    <row r="1886" spans="1:20">
      <c r="A1886" s="96">
        <f>IF(Table2[[#This Row],[TT]]&lt;1,"",COUNT($A$2:$A1885)+1)</f>
        <v>1525</v>
      </c>
      <c r="B1886" s="96" t="str">
        <f>LOWER(SUBSTITUTE(SUBSTITUTE(SUBSTITUTE(SUBSTITUTE(SUBSTITUTE(SUBSTITUTE(SUBSTITUTE(SUBSTITUTE(Table2[[#This Row],[NAMA BARANG]]," ",""),"""",""),"-",""),"/",""),"(",""),")",""),"&amp;",""),",",""))</f>
        <v>pcklg3348dworld</v>
      </c>
      <c r="C1886" s="97" t="s">
        <v>4227</v>
      </c>
      <c r="D1886" s="98"/>
      <c r="E1886" s="99" t="s">
        <v>2807</v>
      </c>
      <c r="F1886" s="100">
        <f>IF(Table2[[#This Row],[M5B]]="",Table2[[#This Row],[M5B_h]],SUM(Table2[[#This Row],[M5B_h]],Table2[[#This Row],[M5B]]))</f>
        <v>1</v>
      </c>
      <c r="G1886" s="101"/>
      <c r="H1886" s="102" t="str">
        <f>IF(Table2[[#This Row],[M1A]]="","",Table2[[#This Row],[M1A]]-Table2[[#This Row],[AWAL]])</f>
        <v/>
      </c>
      <c r="I1886" s="101"/>
      <c r="J1886" s="102" t="str">
        <f>IF(Table2[[#This Row],[M2A]]="","",SUM(Table2[[#This Row],[M2A]]-Table2[[#This Row],[M2B_h]]))</f>
        <v/>
      </c>
      <c r="K1886" s="101">
        <v>1</v>
      </c>
      <c r="L1886" s="102">
        <f>IF(Table2[[#This Row],[M3A]]="","",SUM(Table2[[#This Row],[M3A]]-Table2[[#This Row],[M3B_h]]))</f>
        <v>1</v>
      </c>
      <c r="M1886" s="101"/>
      <c r="N1886" s="102" t="str">
        <f>IF(Table2[[#This Row],[M4A]]="","",SUM(Table2[[#This Row],[M4A]]-Table2[[#This Row],[M4B_h]]))</f>
        <v/>
      </c>
      <c r="O1886" s="102"/>
      <c r="P1886" s="102" t="str">
        <f>IF(Table2[[#This Row],[M5A]]="","",SUM(Table2[[#This Row],[M5A]]-Table2[[#This Row],[M5B_h]]))</f>
        <v/>
      </c>
      <c r="Q1886" s="102">
        <f>SUM(Table2[[#This Row],[AWAL]],Table2[[#This Row],[M1B]])</f>
        <v>0</v>
      </c>
      <c r="R1886" s="102">
        <f>SUM(Table2[[#This Row],[M2B]],Table2[[#This Row],[M2B_h]])</f>
        <v>0</v>
      </c>
      <c r="S1886" s="102">
        <f>SUM(Table2[[#This Row],[M3B]],Table2[[#This Row],[M3B_h]])</f>
        <v>1</v>
      </c>
      <c r="T1886" s="102">
        <f>SUM(Table2[[#This Row],[M4B]],Table2[[#This Row],[M4B_h]])</f>
        <v>1</v>
      </c>
    </row>
    <row r="1887" spans="1:20">
      <c r="A1887" s="96">
        <f>IF(Table2[[#This Row],[TT]]&lt;1,"",COUNT($A$2:$A1886)+1)</f>
        <v>1526</v>
      </c>
      <c r="B1887" s="96" t="str">
        <f>LOWER(SUBSTITUTE(SUBSTITUTE(SUBSTITUTE(SUBSTITUTE(SUBSTITUTE(SUBSTITUTE(SUBSTITUTE(SUBSTITUTE(Table2[[#This Row],[NAMA BARANG]]," ",""),"""",""),"-",""),"/",""),"(",""),")",""),"&amp;",""),",",""))</f>
        <v>pcklg3348minion</v>
      </c>
      <c r="C1887" s="97" t="s">
        <v>4226</v>
      </c>
      <c r="D1887" s="98"/>
      <c r="E1887" s="99" t="s">
        <v>2807</v>
      </c>
      <c r="F1887" s="100">
        <f>IF(Table2[[#This Row],[M5B]]="",Table2[[#This Row],[M5B_h]],SUM(Table2[[#This Row],[M5B_h]],Table2[[#This Row],[M5B]]))</f>
        <v>1</v>
      </c>
      <c r="G1887" s="101"/>
      <c r="H1887" s="102" t="str">
        <f>IF(Table2[[#This Row],[M1A]]="","",Table2[[#This Row],[M1A]]-Table2[[#This Row],[AWAL]])</f>
        <v/>
      </c>
      <c r="I1887" s="101"/>
      <c r="J1887" s="102" t="str">
        <f>IF(Table2[[#This Row],[M2A]]="","",SUM(Table2[[#This Row],[M2A]]-Table2[[#This Row],[M2B_h]]))</f>
        <v/>
      </c>
      <c r="K1887" s="101">
        <v>1</v>
      </c>
      <c r="L1887" s="102">
        <f>IF(Table2[[#This Row],[M3A]]="","",SUM(Table2[[#This Row],[M3A]]-Table2[[#This Row],[M3B_h]]))</f>
        <v>1</v>
      </c>
      <c r="M1887" s="101"/>
      <c r="N1887" s="102" t="str">
        <f>IF(Table2[[#This Row],[M4A]]="","",SUM(Table2[[#This Row],[M4A]]-Table2[[#This Row],[M4B_h]]))</f>
        <v/>
      </c>
      <c r="O1887" s="102"/>
      <c r="P1887" s="102" t="str">
        <f>IF(Table2[[#This Row],[M5A]]="","",SUM(Table2[[#This Row],[M5A]]-Table2[[#This Row],[M5B_h]]))</f>
        <v/>
      </c>
      <c r="Q1887" s="102">
        <f>SUM(Table2[[#This Row],[AWAL]],Table2[[#This Row],[M1B]])</f>
        <v>0</v>
      </c>
      <c r="R1887" s="102">
        <f>SUM(Table2[[#This Row],[M2B]],Table2[[#This Row],[M2B_h]])</f>
        <v>0</v>
      </c>
      <c r="S1887" s="102">
        <f>SUM(Table2[[#This Row],[M3B]],Table2[[#This Row],[M3B_h]])</f>
        <v>1</v>
      </c>
      <c r="T1887" s="102">
        <f>SUM(Table2[[#This Row],[M4B]],Table2[[#This Row],[M4B_h]])</f>
        <v>1</v>
      </c>
    </row>
    <row r="1888" spans="1:20">
      <c r="A1888" s="12">
        <f>IF(Table2[[#This Row],[TT]]&lt;1,"",COUNT($A$2:$A1887)+1)</f>
        <v>1527</v>
      </c>
      <c r="B1888" s="12" t="str">
        <f>LOWER(SUBSTITUTE(SUBSTITUTE(SUBSTITUTE(SUBSTITUTE(SUBSTITUTE(SUBSTITUTE(SUBSTITUTE(SUBSTITUTE(Table2[[#This Row],[NAMA BARANG]]," ",""),"""",""),"-",""),"/",""),"(",""),")",""),"&amp;",""),",",""))</f>
        <v>pcklg9888mobil3ss</v>
      </c>
      <c r="C1888" s="18" t="s">
        <v>1667</v>
      </c>
      <c r="D1888" s="19">
        <v>18</v>
      </c>
      <c r="E1888" s="19" t="s">
        <v>88</v>
      </c>
      <c r="F1888" s="80">
        <f>IF(Table2[[#This Row],[M5B]]="",Table2[[#This Row],[M5B_h]],SUM(Table2[[#This Row],[M5B_h]],Table2[[#This Row],[M5B]]))</f>
        <v>15</v>
      </c>
      <c r="G1888" s="13">
        <v>17</v>
      </c>
      <c r="H1888" s="13">
        <f>IF(Table2[[#This Row],[M1A]]="","",Table2[[#This Row],[M1A]]-Table2[[#This Row],[AWAL]])</f>
        <v>-1</v>
      </c>
      <c r="I1888" s="13">
        <v>16</v>
      </c>
      <c r="J1888" s="13">
        <f>IF(Table2[[#This Row],[M2A]]="","",SUM(Table2[[#This Row],[M2A]]-Table2[[#This Row],[M2B_h]]))</f>
        <v>-1</v>
      </c>
      <c r="K1888" s="13">
        <v>15</v>
      </c>
      <c r="L1888" s="13">
        <f>IF(Table2[[#This Row],[M3A]]="","",SUM(Table2[[#This Row],[M3A]]-Table2[[#This Row],[M3B_h]]))</f>
        <v>-1</v>
      </c>
      <c r="N1888" s="13" t="str">
        <f>IF(Table2[[#This Row],[M4A]]="","",SUM(Table2[[#This Row],[M4A]]-Table2[[#This Row],[M4B_h]]))</f>
        <v/>
      </c>
      <c r="O1888" s="15"/>
      <c r="P1888" s="15" t="str">
        <f>IF(Table2[[#This Row],[M5A]]="","",SUM(Table2[[#This Row],[M5A]]-Table2[[#This Row],[M5B_h]]))</f>
        <v/>
      </c>
      <c r="Q1888" s="15">
        <f>SUM(Table2[[#This Row],[AWAL]],Table2[[#This Row],[M1B]])</f>
        <v>17</v>
      </c>
      <c r="R1888" s="15">
        <f>SUM(Table2[[#This Row],[M2B]],Table2[[#This Row],[M2B_h]])</f>
        <v>16</v>
      </c>
      <c r="S1888" s="15">
        <f>SUM(Table2[[#This Row],[M3B]],Table2[[#This Row],[M3B_h]])</f>
        <v>15</v>
      </c>
      <c r="T1888" s="15">
        <f>SUM(Table2[[#This Row],[M4B]],Table2[[#This Row],[M4B_h]])</f>
        <v>15</v>
      </c>
    </row>
    <row r="1889" spans="1:20">
      <c r="A1889" s="31" t="str">
        <f>IF(Table2[[#This Row],[TT]]&lt;1,"",COUNT($A$2:$A1888)+1)</f>
        <v/>
      </c>
      <c r="B1889" s="31" t="str">
        <f>LOWER(SUBSTITUTE(SUBSTITUTE(SUBSTITUTE(SUBSTITUTE(SUBSTITUTE(SUBSTITUTE(SUBSTITUTE(SUBSTITUTE(Table2[[#This Row],[NAMA BARANG]]," ",""),"""",""),"-",""),"/",""),"(",""),")",""),"&amp;",""),",",""))</f>
        <v>pcklgad122</v>
      </c>
      <c r="C1889" s="33" t="s">
        <v>1668</v>
      </c>
      <c r="E1889" s="35" t="s">
        <v>2807</v>
      </c>
      <c r="F1889" s="84">
        <f>IF(Table2[[#This Row],[M5B]]="",Table2[[#This Row],[M5B_h]],SUM(Table2[[#This Row],[M5B_h]],Table2[[#This Row],[M5B]]))</f>
        <v>0</v>
      </c>
      <c r="G1889" s="32"/>
      <c r="H1889" s="36" t="str">
        <f>IF(Table2[[#This Row],[M1A]]="","",Table2[[#This Row],[M1A]]-Table2[[#This Row],[AWAL]])</f>
        <v/>
      </c>
      <c r="I1889" s="32"/>
      <c r="J1889" s="36" t="str">
        <f>IF(Table2[[#This Row],[M2A]]="","",SUM(Table2[[#This Row],[M2A]]-Table2[[#This Row],[M2B_h]]))</f>
        <v/>
      </c>
      <c r="K1889" s="32"/>
      <c r="L1889" s="36" t="str">
        <f>IF(Table2[[#This Row],[M3A]]="","",SUM(Table2[[#This Row],[M3A]]-Table2[[#This Row],[M3B_h]]))</f>
        <v/>
      </c>
      <c r="M1889" s="32"/>
      <c r="N1889" s="36" t="str">
        <f>IF(Table2[[#This Row],[M4A]]="","",SUM(Table2[[#This Row],[M4A]]-Table2[[#This Row],[M4B_h]]))</f>
        <v/>
      </c>
      <c r="O1889" s="15"/>
      <c r="P1889" s="15" t="str">
        <f>IF(Table2[[#This Row],[M5A]]="","",SUM(Table2[[#This Row],[M5A]]-Table2[[#This Row],[M5B_h]]))</f>
        <v/>
      </c>
      <c r="Q1889" s="15">
        <f>SUM(Table2[[#This Row],[AWAL]],Table2[[#This Row],[M1B]])</f>
        <v>0</v>
      </c>
      <c r="R1889" s="15">
        <f>SUM(Table2[[#This Row],[M2B]],Table2[[#This Row],[M2B_h]])</f>
        <v>0</v>
      </c>
      <c r="S1889" s="15">
        <f>SUM(Table2[[#This Row],[M3B]],Table2[[#This Row],[M3B_h]])</f>
        <v>0</v>
      </c>
      <c r="T1889" s="15">
        <f>SUM(Table2[[#This Row],[M4B]],Table2[[#This Row],[M4B_h]])</f>
        <v>0</v>
      </c>
    </row>
    <row r="1890" spans="1:20">
      <c r="A1890" s="12" t="str">
        <f>IF(Table2[[#This Row],[TT]]&lt;1,"",COUNT($A$2:$A1889)+1)</f>
        <v/>
      </c>
      <c r="B1890" s="12" t="str">
        <f>LOWER(SUBSTITUTE(SUBSTITUTE(SUBSTITUTE(SUBSTITUTE(SUBSTITUTE(SUBSTITUTE(SUBSTITUTE(SUBSTITUTE(Table2[[#This Row],[NAMA BARANG]]," ",""),"""",""),"-",""),"/",""),"(",""),")",""),"&amp;",""),",",""))</f>
        <v>pcklgb305</v>
      </c>
      <c r="C1890" s="18" t="s">
        <v>1669</v>
      </c>
      <c r="D1890" s="19"/>
      <c r="E1890" s="19" t="s">
        <v>58</v>
      </c>
      <c r="F1890" s="80">
        <f>IF(Table2[[#This Row],[M5B]]="",Table2[[#This Row],[M5B_h]],SUM(Table2[[#This Row],[M5B_h]],Table2[[#This Row],[M5B]]))</f>
        <v>0</v>
      </c>
      <c r="H1890" s="13" t="str">
        <f>IF(Table2[[#This Row],[M1A]]="","",Table2[[#This Row],[M1A]]-Table2[[#This Row],[AWAL]])</f>
        <v/>
      </c>
      <c r="J1890" s="13" t="str">
        <f>IF(Table2[[#This Row],[M2A]]="","",SUM(Table2[[#This Row],[M2A]]-Table2[[#This Row],[M2B_h]]))</f>
        <v/>
      </c>
      <c r="L1890" s="13" t="str">
        <f>IF(Table2[[#This Row],[M3A]]="","",SUM(Table2[[#This Row],[M3A]]-Table2[[#This Row],[M3B_h]]))</f>
        <v/>
      </c>
      <c r="N1890" s="13" t="str">
        <f>IF(Table2[[#This Row],[M4A]]="","",SUM(Table2[[#This Row],[M4A]]-Table2[[#This Row],[M4B_h]]))</f>
        <v/>
      </c>
      <c r="O1890" s="15"/>
      <c r="P1890" s="15" t="str">
        <f>IF(Table2[[#This Row],[M5A]]="","",SUM(Table2[[#This Row],[M5A]]-Table2[[#This Row],[M5B_h]]))</f>
        <v/>
      </c>
      <c r="Q1890" s="15">
        <f>SUM(Table2[[#This Row],[AWAL]],Table2[[#This Row],[M1B]])</f>
        <v>0</v>
      </c>
      <c r="R1890" s="15">
        <f>SUM(Table2[[#This Row],[M2B]],Table2[[#This Row],[M2B_h]])</f>
        <v>0</v>
      </c>
      <c r="S1890" s="15">
        <f>SUM(Table2[[#This Row],[M3B]],Table2[[#This Row],[M3B_h]])</f>
        <v>0</v>
      </c>
      <c r="T1890" s="15">
        <f>SUM(Table2[[#This Row],[M4B]],Table2[[#This Row],[M4B_h]])</f>
        <v>0</v>
      </c>
    </row>
    <row r="1891" spans="1:20">
      <c r="A1891" s="12">
        <f>IF(Table2[[#This Row],[TT]]&lt;1,"",COUNT($A$2:$A1890)+1)</f>
        <v>1528</v>
      </c>
      <c r="B1891" s="12" t="str">
        <f>LOWER(SUBSTITUTE(SUBSTITUTE(SUBSTITUTE(SUBSTITUTE(SUBSTITUTE(SUBSTITUTE(SUBSTITUTE(SUBSTITUTE(Table2[[#This Row],[NAMA BARANG]]," ",""),"""",""),"-",""),"/",""),"(",""),")",""),"&amp;",""),",",""))</f>
        <v>pcklgb56905</v>
      </c>
      <c r="C1891" s="18" t="s">
        <v>1670</v>
      </c>
      <c r="D1891" s="19">
        <v>1</v>
      </c>
      <c r="E1891" s="19" t="s">
        <v>58</v>
      </c>
      <c r="F1891" s="80">
        <f>IF(Table2[[#This Row],[M5B]]="",Table2[[#This Row],[M5B_h]],SUM(Table2[[#This Row],[M5B_h]],Table2[[#This Row],[M5B]]))</f>
        <v>1</v>
      </c>
      <c r="H1891" s="13" t="str">
        <f>IF(Table2[[#This Row],[M1A]]="","",Table2[[#This Row],[M1A]]-Table2[[#This Row],[AWAL]])</f>
        <v/>
      </c>
      <c r="J1891" s="13" t="str">
        <f>IF(Table2[[#This Row],[M2A]]="","",SUM(Table2[[#This Row],[M2A]]-Table2[[#This Row],[M2B_h]]))</f>
        <v/>
      </c>
      <c r="L1891" s="13" t="str">
        <f>IF(Table2[[#This Row],[M3A]]="","",SUM(Table2[[#This Row],[M3A]]-Table2[[#This Row],[M3B_h]]))</f>
        <v/>
      </c>
      <c r="N1891" s="13" t="str">
        <f>IF(Table2[[#This Row],[M4A]]="","",SUM(Table2[[#This Row],[M4A]]-Table2[[#This Row],[M4B_h]]))</f>
        <v/>
      </c>
      <c r="O1891" s="15"/>
      <c r="P1891" s="15" t="str">
        <f>IF(Table2[[#This Row],[M5A]]="","",SUM(Table2[[#This Row],[M5A]]-Table2[[#This Row],[M5B_h]]))</f>
        <v/>
      </c>
      <c r="Q1891" s="15">
        <f>SUM(Table2[[#This Row],[AWAL]],Table2[[#This Row],[M1B]])</f>
        <v>1</v>
      </c>
      <c r="R1891" s="15">
        <f>SUM(Table2[[#This Row],[M2B]],Table2[[#This Row],[M2B_h]])</f>
        <v>1</v>
      </c>
      <c r="S1891" s="15">
        <f>SUM(Table2[[#This Row],[M3B]],Table2[[#This Row],[M3B_h]])</f>
        <v>1</v>
      </c>
      <c r="T1891" s="15">
        <f>SUM(Table2[[#This Row],[M4B]],Table2[[#This Row],[M4B_h]])</f>
        <v>1</v>
      </c>
    </row>
    <row r="1892" spans="1:20">
      <c r="A1892" s="12">
        <f>IF(Table2[[#This Row],[TT]]&lt;1,"",COUNT($A$2:$A1891)+1)</f>
        <v>1529</v>
      </c>
      <c r="B1892" s="12" t="str">
        <f>LOWER(SUBSTITUTE(SUBSTITUTE(SUBSTITUTE(SUBSTITUTE(SUBSTITUTE(SUBSTITUTE(SUBSTITUTE(SUBSTITUTE(Table2[[#This Row],[NAMA BARANG]]," ",""),"""",""),"-",""),"/",""),"(",""),")",""),"&amp;",""),",",""))</f>
        <v>pcklgb56910</v>
      </c>
      <c r="C1892" s="18" t="s">
        <v>1671</v>
      </c>
      <c r="D1892" s="19">
        <v>2</v>
      </c>
      <c r="E1892" s="19" t="s">
        <v>28</v>
      </c>
      <c r="F1892" s="80">
        <f>IF(Table2[[#This Row],[M5B]]="",Table2[[#This Row],[M5B_h]],SUM(Table2[[#This Row],[M5B_h]],Table2[[#This Row],[M5B]]))</f>
        <v>2</v>
      </c>
      <c r="H1892" s="13" t="str">
        <f>IF(Table2[[#This Row],[M1A]]="","",Table2[[#This Row],[M1A]]-Table2[[#This Row],[AWAL]])</f>
        <v/>
      </c>
      <c r="J1892" s="13" t="str">
        <f>IF(Table2[[#This Row],[M2A]]="","",SUM(Table2[[#This Row],[M2A]]-Table2[[#This Row],[M2B_h]]))</f>
        <v/>
      </c>
      <c r="L1892" s="13" t="str">
        <f>IF(Table2[[#This Row],[M3A]]="","",SUM(Table2[[#This Row],[M3A]]-Table2[[#This Row],[M3B_h]]))</f>
        <v/>
      </c>
      <c r="N1892" s="13" t="str">
        <f>IF(Table2[[#This Row],[M4A]]="","",SUM(Table2[[#This Row],[M4A]]-Table2[[#This Row],[M4B_h]]))</f>
        <v/>
      </c>
      <c r="O1892" s="15"/>
      <c r="P1892" s="15" t="str">
        <f>IF(Table2[[#This Row],[M5A]]="","",SUM(Table2[[#This Row],[M5A]]-Table2[[#This Row],[M5B_h]]))</f>
        <v/>
      </c>
      <c r="Q1892" s="15">
        <f>SUM(Table2[[#This Row],[AWAL]],Table2[[#This Row],[M1B]])</f>
        <v>2</v>
      </c>
      <c r="R1892" s="15">
        <f>SUM(Table2[[#This Row],[M2B]],Table2[[#This Row],[M2B_h]])</f>
        <v>2</v>
      </c>
      <c r="S1892" s="15">
        <f>SUM(Table2[[#This Row],[M3B]],Table2[[#This Row],[M3B_h]])</f>
        <v>2</v>
      </c>
      <c r="T1892" s="15">
        <f>SUM(Table2[[#This Row],[M4B]],Table2[[#This Row],[M4B_h]])</f>
        <v>2</v>
      </c>
    </row>
    <row r="1893" spans="1:20">
      <c r="A1893" s="12">
        <f>IF(Table2[[#This Row],[TT]]&lt;1,"",COUNT($A$2:$A1892)+1)</f>
        <v>1530</v>
      </c>
      <c r="B1893" s="12" t="str">
        <f>LOWER(SUBSTITUTE(SUBSTITUTE(SUBSTITUTE(SUBSTITUTE(SUBSTITUTE(SUBSTITUTE(SUBSTITUTE(SUBSTITUTE(Table2[[#This Row],[NAMA BARANG]]," ",""),"""",""),"-",""),"/",""),"(",""),")",""),"&amp;",""),",",""))</f>
        <v>pcklgb652</v>
      </c>
      <c r="C1893" s="18" t="s">
        <v>1672</v>
      </c>
      <c r="D1893" s="19">
        <v>12</v>
      </c>
      <c r="E1893" s="19" t="s">
        <v>156</v>
      </c>
      <c r="F1893" s="80">
        <f>IF(Table2[[#This Row],[M5B]]="",Table2[[#This Row],[M5B_h]],SUM(Table2[[#This Row],[M5B_h]],Table2[[#This Row],[M5B]]))</f>
        <v>11</v>
      </c>
      <c r="H1893" s="13" t="str">
        <f>IF(Table2[[#This Row],[M1A]]="","",Table2[[#This Row],[M1A]]-Table2[[#This Row],[AWAL]])</f>
        <v/>
      </c>
      <c r="J1893" s="13" t="str">
        <f>IF(Table2[[#This Row],[M2A]]="","",SUM(Table2[[#This Row],[M2A]]-Table2[[#This Row],[M2B_h]]))</f>
        <v/>
      </c>
      <c r="K1893" s="13">
        <v>11</v>
      </c>
      <c r="L1893" s="13">
        <f>IF(Table2[[#This Row],[M3A]]="","",SUM(Table2[[#This Row],[M3A]]-Table2[[#This Row],[M3B_h]]))</f>
        <v>-1</v>
      </c>
      <c r="N1893" s="13" t="str">
        <f>IF(Table2[[#This Row],[M4A]]="","",SUM(Table2[[#This Row],[M4A]]-Table2[[#This Row],[M4B_h]]))</f>
        <v/>
      </c>
      <c r="O1893" s="15"/>
      <c r="P1893" s="15" t="str">
        <f>IF(Table2[[#This Row],[M5A]]="","",SUM(Table2[[#This Row],[M5A]]-Table2[[#This Row],[M5B_h]]))</f>
        <v/>
      </c>
      <c r="Q1893" s="15">
        <f>SUM(Table2[[#This Row],[AWAL]],Table2[[#This Row],[M1B]])</f>
        <v>12</v>
      </c>
      <c r="R1893" s="15">
        <f>SUM(Table2[[#This Row],[M2B]],Table2[[#This Row],[M2B_h]])</f>
        <v>12</v>
      </c>
      <c r="S1893" s="15">
        <f>SUM(Table2[[#This Row],[M3B]],Table2[[#This Row],[M3B_h]])</f>
        <v>11</v>
      </c>
      <c r="T1893" s="15">
        <f>SUM(Table2[[#This Row],[M4B]],Table2[[#This Row],[M4B_h]])</f>
        <v>11</v>
      </c>
    </row>
    <row r="1894" spans="1:20">
      <c r="A1894" s="12">
        <f>IF(Table2[[#This Row],[TT]]&lt;1,"",COUNT($A$2:$A1893)+1)</f>
        <v>1531</v>
      </c>
      <c r="B1894" s="12" t="str">
        <f>LOWER(SUBSTITUTE(SUBSTITUTE(SUBSTITUTE(SUBSTITUTE(SUBSTITUTE(SUBSTITUTE(SUBSTITUTE(SUBSTITUTE(Table2[[#This Row],[NAMA BARANG]]," ",""),"""",""),"-",""),"/",""),"(",""),")",""),"&amp;",""),",",""))</f>
        <v>pcklgcarsmurfb68156816</v>
      </c>
      <c r="C1894" s="18" t="s">
        <v>1673</v>
      </c>
      <c r="D1894" s="19">
        <v>4</v>
      </c>
      <c r="E1894" s="19" t="s">
        <v>38</v>
      </c>
      <c r="F1894" s="80">
        <f>IF(Table2[[#This Row],[M5B]]="",Table2[[#This Row],[M5B_h]],SUM(Table2[[#This Row],[M5B_h]],Table2[[#This Row],[M5B]]))</f>
        <v>4</v>
      </c>
      <c r="H1894" s="13" t="str">
        <f>IF(Table2[[#This Row],[M1A]]="","",Table2[[#This Row],[M1A]]-Table2[[#This Row],[AWAL]])</f>
        <v/>
      </c>
      <c r="J1894" s="13" t="str">
        <f>IF(Table2[[#This Row],[M2A]]="","",SUM(Table2[[#This Row],[M2A]]-Table2[[#This Row],[M2B_h]]))</f>
        <v/>
      </c>
      <c r="L1894" s="13" t="str">
        <f>IF(Table2[[#This Row],[M3A]]="","",SUM(Table2[[#This Row],[M3A]]-Table2[[#This Row],[M3B_h]]))</f>
        <v/>
      </c>
      <c r="N1894" s="13" t="str">
        <f>IF(Table2[[#This Row],[M4A]]="","",SUM(Table2[[#This Row],[M4A]]-Table2[[#This Row],[M4B_h]]))</f>
        <v/>
      </c>
      <c r="O1894" s="15"/>
      <c r="P1894" s="15" t="str">
        <f>IF(Table2[[#This Row],[M5A]]="","",SUM(Table2[[#This Row],[M5A]]-Table2[[#This Row],[M5B_h]]))</f>
        <v/>
      </c>
      <c r="Q1894" s="15">
        <f>SUM(Table2[[#This Row],[AWAL]],Table2[[#This Row],[M1B]])</f>
        <v>4</v>
      </c>
      <c r="R1894" s="15">
        <f>SUM(Table2[[#This Row],[M2B]],Table2[[#This Row],[M2B_h]])</f>
        <v>4</v>
      </c>
      <c r="S1894" s="15">
        <f>SUM(Table2[[#This Row],[M3B]],Table2[[#This Row],[M3B_h]])</f>
        <v>4</v>
      </c>
      <c r="T1894" s="15">
        <f>SUM(Table2[[#This Row],[M4B]],Table2[[#This Row],[M4B_h]])</f>
        <v>4</v>
      </c>
    </row>
    <row r="1895" spans="1:20">
      <c r="A1895" s="12">
        <f>IF(Table2[[#This Row],[TT]]&lt;1,"",COUNT($A$2:$A1894)+1)</f>
        <v>1532</v>
      </c>
      <c r="B1895" s="12" t="str">
        <f>LOWER(SUBSTITUTE(SUBSTITUTE(SUBSTITUTE(SUBSTITUTE(SUBSTITUTE(SUBSTITUTE(SUBSTITUTE(SUBSTITUTE(Table2[[#This Row],[NAMA BARANG]]," ",""),"""",""),"-",""),"/",""),"(",""),")",""),"&amp;",""),",",""))</f>
        <v>pcklgd13</v>
      </c>
      <c r="C1895" s="18" t="s">
        <v>1674</v>
      </c>
      <c r="D1895" s="19">
        <v>60</v>
      </c>
      <c r="E1895" s="19" t="s">
        <v>52</v>
      </c>
      <c r="F1895" s="80">
        <f>IF(Table2[[#This Row],[M5B]]="",Table2[[#This Row],[M5B_h]],SUM(Table2[[#This Row],[M5B_h]],Table2[[#This Row],[M5B]]))</f>
        <v>60</v>
      </c>
      <c r="H1895" s="13" t="str">
        <f>IF(Table2[[#This Row],[M1A]]="","",Table2[[#This Row],[M1A]]-Table2[[#This Row],[AWAL]])</f>
        <v/>
      </c>
      <c r="J1895" s="13" t="str">
        <f>IF(Table2[[#This Row],[M2A]]="","",SUM(Table2[[#This Row],[M2A]]-Table2[[#This Row],[M2B_h]]))</f>
        <v/>
      </c>
      <c r="L1895" s="13" t="str">
        <f>IF(Table2[[#This Row],[M3A]]="","",SUM(Table2[[#This Row],[M3A]]-Table2[[#This Row],[M3B_h]]))</f>
        <v/>
      </c>
      <c r="N1895" s="13" t="str">
        <f>IF(Table2[[#This Row],[M4A]]="","",SUM(Table2[[#This Row],[M4A]]-Table2[[#This Row],[M4B_h]]))</f>
        <v/>
      </c>
      <c r="O1895" s="15"/>
      <c r="P1895" s="15" t="str">
        <f>IF(Table2[[#This Row],[M5A]]="","",SUM(Table2[[#This Row],[M5A]]-Table2[[#This Row],[M5B_h]]))</f>
        <v/>
      </c>
      <c r="Q1895" s="15">
        <f>SUM(Table2[[#This Row],[AWAL]],Table2[[#This Row],[M1B]])</f>
        <v>60</v>
      </c>
      <c r="R1895" s="15">
        <f>SUM(Table2[[#This Row],[M2B]],Table2[[#This Row],[M2B_h]])</f>
        <v>60</v>
      </c>
      <c r="S1895" s="15">
        <f>SUM(Table2[[#This Row],[M3B]],Table2[[#This Row],[M3B_h]])</f>
        <v>60</v>
      </c>
      <c r="T1895" s="15">
        <f>SUM(Table2[[#This Row],[M4B]],Table2[[#This Row],[M4B_h]])</f>
        <v>60</v>
      </c>
    </row>
    <row r="1896" spans="1:20">
      <c r="A1896" s="12">
        <f>IF(Table2[[#This Row],[TT]]&lt;1,"",COUNT($A$2:$A1895)+1)</f>
        <v>1533</v>
      </c>
      <c r="B1896" s="12" t="str">
        <f>LOWER(SUBSTITUTE(SUBSTITUTE(SUBSTITUTE(SUBSTITUTE(SUBSTITUTE(SUBSTITUTE(SUBSTITUTE(SUBSTITUTE(Table2[[#This Row],[NAMA BARANG]]," ",""),"""",""),"-",""),"/",""),"(",""),")",""),"&amp;",""),",",""))</f>
        <v>pcklgd8</v>
      </c>
      <c r="C1896" s="18" t="s">
        <v>1675</v>
      </c>
      <c r="D1896" s="19">
        <v>4</v>
      </c>
      <c r="E1896" s="19" t="s">
        <v>52</v>
      </c>
      <c r="F1896" s="80">
        <f>IF(Table2[[#This Row],[M5B]]="",Table2[[#This Row],[M5B_h]],SUM(Table2[[#This Row],[M5B_h]],Table2[[#This Row],[M5B]]))</f>
        <v>4</v>
      </c>
      <c r="H1896" s="13" t="str">
        <f>IF(Table2[[#This Row],[M1A]]="","",Table2[[#This Row],[M1A]]-Table2[[#This Row],[AWAL]])</f>
        <v/>
      </c>
      <c r="J1896" s="13" t="str">
        <f>IF(Table2[[#This Row],[M2A]]="","",SUM(Table2[[#This Row],[M2A]]-Table2[[#This Row],[M2B_h]]))</f>
        <v/>
      </c>
      <c r="L1896" s="13" t="str">
        <f>IF(Table2[[#This Row],[M3A]]="","",SUM(Table2[[#This Row],[M3A]]-Table2[[#This Row],[M3B_h]]))</f>
        <v/>
      </c>
      <c r="N1896" s="13" t="str">
        <f>IF(Table2[[#This Row],[M4A]]="","",SUM(Table2[[#This Row],[M4A]]-Table2[[#This Row],[M4B_h]]))</f>
        <v/>
      </c>
      <c r="O1896" s="15"/>
      <c r="P1896" s="15" t="str">
        <f>IF(Table2[[#This Row],[M5A]]="","",SUM(Table2[[#This Row],[M5A]]-Table2[[#This Row],[M5B_h]]))</f>
        <v/>
      </c>
      <c r="Q1896" s="15">
        <f>SUM(Table2[[#This Row],[AWAL]],Table2[[#This Row],[M1B]])</f>
        <v>4</v>
      </c>
      <c r="R1896" s="15">
        <f>SUM(Table2[[#This Row],[M2B]],Table2[[#This Row],[M2B_h]])</f>
        <v>4</v>
      </c>
      <c r="S1896" s="15">
        <f>SUM(Table2[[#This Row],[M3B]],Table2[[#This Row],[M3B_h]])</f>
        <v>4</v>
      </c>
      <c r="T1896" s="15">
        <f>SUM(Table2[[#This Row],[M4B]],Table2[[#This Row],[M4B_h]])</f>
        <v>4</v>
      </c>
    </row>
    <row r="1897" spans="1:20">
      <c r="A1897" s="12">
        <f>IF(Table2[[#This Row],[TT]]&lt;1,"",COUNT($A$2:$A1896)+1)</f>
        <v>1534</v>
      </c>
      <c r="B1897" s="12" t="str">
        <f>LOWER(SUBSTITUTE(SUBSTITUTE(SUBSTITUTE(SUBSTITUTE(SUBSTITUTE(SUBSTITUTE(SUBSTITUTE(SUBSTITUTE(Table2[[#This Row],[NAMA BARANG]]," ",""),"""",""),"-",""),"/",""),"(",""),")",""),"&amp;",""),",",""))</f>
        <v>pcklgdisneysmurff43c120106</v>
      </c>
      <c r="C1897" s="18" t="s">
        <v>1676</v>
      </c>
      <c r="D1897" s="19">
        <v>16</v>
      </c>
      <c r="E1897" s="19" t="s">
        <v>38</v>
      </c>
      <c r="F1897" s="80">
        <f>IF(Table2[[#This Row],[M5B]]="",Table2[[#This Row],[M5B_h]],SUM(Table2[[#This Row],[M5B_h]],Table2[[#This Row],[M5B]]))</f>
        <v>16</v>
      </c>
      <c r="H1897" s="13" t="str">
        <f>IF(Table2[[#This Row],[M1A]]="","",Table2[[#This Row],[M1A]]-Table2[[#This Row],[AWAL]])</f>
        <v/>
      </c>
      <c r="J1897" s="13" t="str">
        <f>IF(Table2[[#This Row],[M2A]]="","",SUM(Table2[[#This Row],[M2A]]-Table2[[#This Row],[M2B_h]]))</f>
        <v/>
      </c>
      <c r="L1897" s="13" t="str">
        <f>IF(Table2[[#This Row],[M3A]]="","",SUM(Table2[[#This Row],[M3A]]-Table2[[#This Row],[M3B_h]]))</f>
        <v/>
      </c>
      <c r="N1897" s="13" t="str">
        <f>IF(Table2[[#This Row],[M4A]]="","",SUM(Table2[[#This Row],[M4A]]-Table2[[#This Row],[M4B_h]]))</f>
        <v/>
      </c>
      <c r="O1897" s="15"/>
      <c r="P1897" s="15" t="str">
        <f>IF(Table2[[#This Row],[M5A]]="","",SUM(Table2[[#This Row],[M5A]]-Table2[[#This Row],[M5B_h]]))</f>
        <v/>
      </c>
      <c r="Q1897" s="15">
        <f>SUM(Table2[[#This Row],[AWAL]],Table2[[#This Row],[M1B]])</f>
        <v>16</v>
      </c>
      <c r="R1897" s="15">
        <f>SUM(Table2[[#This Row],[M2B]],Table2[[#This Row],[M2B_h]])</f>
        <v>16</v>
      </c>
      <c r="S1897" s="15">
        <f>SUM(Table2[[#This Row],[M3B]],Table2[[#This Row],[M3B_h]])</f>
        <v>16</v>
      </c>
      <c r="T1897" s="15">
        <f>SUM(Table2[[#This Row],[M4B]],Table2[[#This Row],[M4B_h]])</f>
        <v>16</v>
      </c>
    </row>
    <row r="1898" spans="1:20">
      <c r="A1898" s="12">
        <f>IF(Table2[[#This Row],[TT]]&lt;1,"",COUNT($A$2:$A1897)+1)</f>
        <v>1535</v>
      </c>
      <c r="B1898" s="12" t="str">
        <f>LOWER(SUBSTITUTE(SUBSTITUTE(SUBSTITUTE(SUBSTITUTE(SUBSTITUTE(SUBSTITUTE(SUBSTITUTE(SUBSTITUTE(Table2[[#This Row],[NAMA BARANG]]," ",""),"""",""),"-",""),"/",""),"(",""),")",""),"&amp;",""),",",""))</f>
        <v>pcklgdkk288</v>
      </c>
      <c r="C1898" s="18" t="s">
        <v>1677</v>
      </c>
      <c r="D1898" s="19">
        <v>2</v>
      </c>
      <c r="E1898" s="19" t="s">
        <v>11</v>
      </c>
      <c r="F1898" s="80">
        <f>IF(Table2[[#This Row],[M5B]]="",Table2[[#This Row],[M5B_h]],SUM(Table2[[#This Row],[M5B_h]],Table2[[#This Row],[M5B]]))</f>
        <v>2</v>
      </c>
      <c r="H1898" s="13" t="str">
        <f>IF(Table2[[#This Row],[M1A]]="","",Table2[[#This Row],[M1A]]-Table2[[#This Row],[AWAL]])</f>
        <v/>
      </c>
      <c r="J1898" s="13" t="str">
        <f>IF(Table2[[#This Row],[M2A]]="","",SUM(Table2[[#This Row],[M2A]]-Table2[[#This Row],[M2B_h]]))</f>
        <v/>
      </c>
      <c r="L1898" s="13" t="str">
        <f>IF(Table2[[#This Row],[M3A]]="","",SUM(Table2[[#This Row],[M3A]]-Table2[[#This Row],[M3B_h]]))</f>
        <v/>
      </c>
      <c r="N1898" s="13" t="str">
        <f>IF(Table2[[#This Row],[M4A]]="","",SUM(Table2[[#This Row],[M4A]]-Table2[[#This Row],[M4B_h]]))</f>
        <v/>
      </c>
      <c r="O1898" s="15"/>
      <c r="P1898" s="15" t="str">
        <f>IF(Table2[[#This Row],[M5A]]="","",SUM(Table2[[#This Row],[M5A]]-Table2[[#This Row],[M5B_h]]))</f>
        <v/>
      </c>
      <c r="Q1898" s="15">
        <f>SUM(Table2[[#This Row],[AWAL]],Table2[[#This Row],[M1B]])</f>
        <v>2</v>
      </c>
      <c r="R1898" s="15">
        <f>SUM(Table2[[#This Row],[M2B]],Table2[[#This Row],[M2B_h]])</f>
        <v>2</v>
      </c>
      <c r="S1898" s="15">
        <f>SUM(Table2[[#This Row],[M3B]],Table2[[#This Row],[M3B_h]])</f>
        <v>2</v>
      </c>
      <c r="T1898" s="15">
        <f>SUM(Table2[[#This Row],[M4B]],Table2[[#This Row],[M4B_h]])</f>
        <v>2</v>
      </c>
    </row>
    <row r="1899" spans="1:20">
      <c r="A1899" s="12">
        <f>IF(Table2[[#This Row],[TT]]&lt;1,"",COUNT($A$2:$A1898)+1)</f>
        <v>1536</v>
      </c>
      <c r="B1899" s="12" t="str">
        <f>LOWER(SUBSTITUTE(SUBSTITUTE(SUBSTITUTE(SUBSTITUTE(SUBSTITUTE(SUBSTITUTE(SUBSTITUTE(SUBSTITUTE(Table2[[#This Row],[NAMA BARANG]]," ",""),"""",""),"-",""),"/",""),"(",""),")",""),"&amp;",""),",",""))</f>
        <v>pcklgdm6305</v>
      </c>
      <c r="C1899" s="18" t="s">
        <v>1678</v>
      </c>
      <c r="D1899" s="19">
        <v>2</v>
      </c>
      <c r="E1899" s="19" t="s">
        <v>39</v>
      </c>
      <c r="F1899" s="80">
        <f>IF(Table2[[#This Row],[M5B]]="",Table2[[#This Row],[M5B_h]],SUM(Table2[[#This Row],[M5B_h]],Table2[[#This Row],[M5B]]))</f>
        <v>2</v>
      </c>
      <c r="H1899" s="13" t="str">
        <f>IF(Table2[[#This Row],[M1A]]="","",Table2[[#This Row],[M1A]]-Table2[[#This Row],[AWAL]])</f>
        <v/>
      </c>
      <c r="J1899" s="13" t="str">
        <f>IF(Table2[[#This Row],[M2A]]="","",SUM(Table2[[#This Row],[M2A]]-Table2[[#This Row],[M2B_h]]))</f>
        <v/>
      </c>
      <c r="L1899" s="13" t="str">
        <f>IF(Table2[[#This Row],[M3A]]="","",SUM(Table2[[#This Row],[M3A]]-Table2[[#This Row],[M3B_h]]))</f>
        <v/>
      </c>
      <c r="N1899" s="13" t="str">
        <f>IF(Table2[[#This Row],[M4A]]="","",SUM(Table2[[#This Row],[M4A]]-Table2[[#This Row],[M4B_h]]))</f>
        <v/>
      </c>
      <c r="O1899" s="15"/>
      <c r="P1899" s="15" t="str">
        <f>IF(Table2[[#This Row],[M5A]]="","",SUM(Table2[[#This Row],[M5A]]-Table2[[#This Row],[M5B_h]]))</f>
        <v/>
      </c>
      <c r="Q1899" s="15">
        <f>SUM(Table2[[#This Row],[AWAL]],Table2[[#This Row],[M1B]])</f>
        <v>2</v>
      </c>
      <c r="R1899" s="15">
        <f>SUM(Table2[[#This Row],[M2B]],Table2[[#This Row],[M2B_h]])</f>
        <v>2</v>
      </c>
      <c r="S1899" s="15">
        <f>SUM(Table2[[#This Row],[M3B]],Table2[[#This Row],[M3B_h]])</f>
        <v>2</v>
      </c>
      <c r="T1899" s="15">
        <f>SUM(Table2[[#This Row],[M4B]],Table2[[#This Row],[M4B_h]])</f>
        <v>2</v>
      </c>
    </row>
    <row r="1900" spans="1:20">
      <c r="A1900" s="12">
        <f>IF(Table2[[#This Row],[TT]]&lt;1,"",COUNT($A$2:$A1899)+1)</f>
        <v>1537</v>
      </c>
      <c r="B1900" s="12" t="str">
        <f>LOWER(SUBSTITUTE(SUBSTITUTE(SUBSTITUTE(SUBSTITUTE(SUBSTITUTE(SUBSTITUTE(SUBSTITUTE(SUBSTITUTE(Table2[[#This Row],[NAMA BARANG]]," ",""),"""",""),"-",""),"/",""),"(",""),")",""),"&amp;",""),",",""))</f>
        <v>pcklgdm6610</v>
      </c>
      <c r="C1900" s="18" t="s">
        <v>1679</v>
      </c>
      <c r="D1900" s="19">
        <v>1</v>
      </c>
      <c r="E1900" s="19" t="s">
        <v>38</v>
      </c>
      <c r="F1900" s="80">
        <f>IF(Table2[[#This Row],[M5B]]="",Table2[[#This Row],[M5B_h]],SUM(Table2[[#This Row],[M5B_h]],Table2[[#This Row],[M5B]]))</f>
        <v>1</v>
      </c>
      <c r="H1900" s="13" t="str">
        <f>IF(Table2[[#This Row],[M1A]]="","",Table2[[#This Row],[M1A]]-Table2[[#This Row],[AWAL]])</f>
        <v/>
      </c>
      <c r="J1900" s="13" t="str">
        <f>IF(Table2[[#This Row],[M2A]]="","",SUM(Table2[[#This Row],[M2A]]-Table2[[#This Row],[M2B_h]]))</f>
        <v/>
      </c>
      <c r="L1900" s="13" t="str">
        <f>IF(Table2[[#This Row],[M3A]]="","",SUM(Table2[[#This Row],[M3A]]-Table2[[#This Row],[M3B_h]]))</f>
        <v/>
      </c>
      <c r="N1900" s="13" t="str">
        <f>IF(Table2[[#This Row],[M4A]]="","",SUM(Table2[[#This Row],[M4A]]-Table2[[#This Row],[M4B_h]]))</f>
        <v/>
      </c>
      <c r="O1900" s="15"/>
      <c r="P1900" s="15" t="str">
        <f>IF(Table2[[#This Row],[M5A]]="","",SUM(Table2[[#This Row],[M5A]]-Table2[[#This Row],[M5B_h]]))</f>
        <v/>
      </c>
      <c r="Q1900" s="15">
        <f>SUM(Table2[[#This Row],[AWAL]],Table2[[#This Row],[M1B]])</f>
        <v>1</v>
      </c>
      <c r="R1900" s="15">
        <f>SUM(Table2[[#This Row],[M2B]],Table2[[#This Row],[M2B_h]])</f>
        <v>1</v>
      </c>
      <c r="S1900" s="15">
        <f>SUM(Table2[[#This Row],[M3B]],Table2[[#This Row],[M3B_h]])</f>
        <v>1</v>
      </c>
      <c r="T1900" s="15">
        <f>SUM(Table2[[#This Row],[M4B]],Table2[[#This Row],[M4B_h]])</f>
        <v>1</v>
      </c>
    </row>
    <row r="1901" spans="1:20">
      <c r="A1901" s="46">
        <f>IF(Table2[[#This Row],[TT]]&lt;1,"",COUNT($A$2:$A1900)+1)</f>
        <v>1538</v>
      </c>
      <c r="B1901" s="46" t="str">
        <f>LOWER(SUBSTITUTE(SUBSTITUTE(SUBSTITUTE(SUBSTITUTE(SUBSTITUTE(SUBSTITUTE(SUBSTITUTE(SUBSTITUTE(Table2[[#This Row],[NAMA BARANG]]," ",""),"""",""),"-",""),"/",""),"(",""),")",""),"&amp;",""),",",""))</f>
        <v>pcklggp008</v>
      </c>
      <c r="C1901" s="47" t="s">
        <v>3060</v>
      </c>
      <c r="D1901" s="48">
        <v>1</v>
      </c>
      <c r="E1901" s="63" t="s">
        <v>2620</v>
      </c>
      <c r="F1901" s="82">
        <f>IF(Table2[[#This Row],[M5B]]="",Table2[[#This Row],[M5B_h]],SUM(Table2[[#This Row],[M5B_h]],Table2[[#This Row],[M5B]]))</f>
        <v>1</v>
      </c>
      <c r="G1901" s="49"/>
      <c r="H1901" s="64" t="str">
        <f>IF(Table2[[#This Row],[M1A]]="","",Table2[[#This Row],[M1A]]-Table2[[#This Row],[AWAL]])</f>
        <v/>
      </c>
      <c r="I1901" s="49"/>
      <c r="J1901" s="64" t="str">
        <f>IF(Table2[[#This Row],[M2A]]="","",SUM(Table2[[#This Row],[M2A]]-Table2[[#This Row],[M2B_h]]))</f>
        <v/>
      </c>
      <c r="K1901" s="49"/>
      <c r="L1901" s="64" t="str">
        <f>IF(Table2[[#This Row],[M3A]]="","",SUM(Table2[[#This Row],[M3A]]-Table2[[#This Row],[M3B_h]]))</f>
        <v/>
      </c>
      <c r="M1901" s="49"/>
      <c r="N1901" s="64" t="str">
        <f>IF(Table2[[#This Row],[M4A]]="","",SUM(Table2[[#This Row],[M4A]]-Table2[[#This Row],[M4B_h]]))</f>
        <v/>
      </c>
      <c r="O1901" s="15"/>
      <c r="P1901" s="15" t="str">
        <f>IF(Table2[[#This Row],[M5A]]="","",SUM(Table2[[#This Row],[M5A]]-Table2[[#This Row],[M5B_h]]))</f>
        <v/>
      </c>
      <c r="Q1901" s="15">
        <f>SUM(Table2[[#This Row],[AWAL]],Table2[[#This Row],[M1B]])</f>
        <v>1</v>
      </c>
      <c r="R1901" s="15">
        <f>SUM(Table2[[#This Row],[M2B]],Table2[[#This Row],[M2B_h]])</f>
        <v>1</v>
      </c>
      <c r="S1901" s="15">
        <f>SUM(Table2[[#This Row],[M3B]],Table2[[#This Row],[M3B_h]])</f>
        <v>1</v>
      </c>
      <c r="T1901" s="15">
        <f>SUM(Table2[[#This Row],[M4B]],Table2[[#This Row],[M4B_h]])</f>
        <v>1</v>
      </c>
    </row>
    <row r="1902" spans="1:20">
      <c r="A1902" s="46" t="str">
        <f>IF(Table2[[#This Row],[TT]]&lt;1,"",COUNT($A$2:$A1901)+1)</f>
        <v/>
      </c>
      <c r="B1902" s="46" t="str">
        <f>LOWER(SUBSTITUTE(SUBSTITUTE(SUBSTITUTE(SUBSTITUTE(SUBSTITUTE(SUBSTITUTE(SUBSTITUTE(SUBSTITUTE(Table2[[#This Row],[NAMA BARANG]]," ",""),"""",""),"-",""),"/",""),"(",""),")",""),"&amp;",""),",",""))</f>
        <v>pcklggp009</v>
      </c>
      <c r="C1902" s="47" t="s">
        <v>3061</v>
      </c>
      <c r="D1902" s="48"/>
      <c r="E1902" s="63" t="s">
        <v>2620</v>
      </c>
      <c r="F1902" s="82">
        <f>IF(Table2[[#This Row],[M5B]]="",Table2[[#This Row],[M5B_h]],SUM(Table2[[#This Row],[M5B_h]],Table2[[#This Row],[M5B]]))</f>
        <v>0</v>
      </c>
      <c r="G1902" s="49"/>
      <c r="H1902" s="64" t="str">
        <f>IF(Table2[[#This Row],[M1A]]="","",Table2[[#This Row],[M1A]]-Table2[[#This Row],[AWAL]])</f>
        <v/>
      </c>
      <c r="I1902" s="49"/>
      <c r="J1902" s="64" t="str">
        <f>IF(Table2[[#This Row],[M2A]]="","",SUM(Table2[[#This Row],[M2A]]-Table2[[#This Row],[M2B_h]]))</f>
        <v/>
      </c>
      <c r="K1902" s="49"/>
      <c r="L1902" s="64" t="str">
        <f>IF(Table2[[#This Row],[M3A]]="","",SUM(Table2[[#This Row],[M3A]]-Table2[[#This Row],[M3B_h]]))</f>
        <v/>
      </c>
      <c r="M1902" s="49"/>
      <c r="N1902" s="64" t="str">
        <f>IF(Table2[[#This Row],[M4A]]="","",SUM(Table2[[#This Row],[M4A]]-Table2[[#This Row],[M4B_h]]))</f>
        <v/>
      </c>
      <c r="O1902" s="15"/>
      <c r="P1902" s="15" t="str">
        <f>IF(Table2[[#This Row],[M5A]]="","",SUM(Table2[[#This Row],[M5A]]-Table2[[#This Row],[M5B_h]]))</f>
        <v/>
      </c>
      <c r="Q1902" s="15">
        <f>SUM(Table2[[#This Row],[AWAL]],Table2[[#This Row],[M1B]])</f>
        <v>0</v>
      </c>
      <c r="R1902" s="15">
        <f>SUM(Table2[[#This Row],[M2B]],Table2[[#This Row],[M2B_h]])</f>
        <v>0</v>
      </c>
      <c r="S1902" s="15">
        <f>SUM(Table2[[#This Row],[M3B]],Table2[[#This Row],[M3B_h]])</f>
        <v>0</v>
      </c>
      <c r="T1902" s="15">
        <f>SUM(Table2[[#This Row],[M4B]],Table2[[#This Row],[M4B_h]])</f>
        <v>0</v>
      </c>
    </row>
    <row r="1903" spans="1:20">
      <c r="A1903" s="46" t="str">
        <f>IF(Table2[[#This Row],[TT]]&lt;1,"",COUNT($A$2:$A1902)+1)</f>
        <v/>
      </c>
      <c r="B1903" s="46" t="str">
        <f>LOWER(SUBSTITUTE(SUBSTITUTE(SUBSTITUTE(SUBSTITUTE(SUBSTITUTE(SUBSTITUTE(SUBSTITUTE(SUBSTITUTE(Table2[[#This Row],[NAMA BARANG]]," ",""),"""",""),"-",""),"/",""),"(",""),")",""),"&amp;",""),",",""))</f>
        <v>pcklggp018</v>
      </c>
      <c r="C1903" s="47" t="s">
        <v>3062</v>
      </c>
      <c r="D1903" s="48"/>
      <c r="E1903" s="63" t="s">
        <v>2704</v>
      </c>
      <c r="F1903" s="82">
        <f>IF(Table2[[#This Row],[M5B]]="",Table2[[#This Row],[M5B_h]],SUM(Table2[[#This Row],[M5B_h]],Table2[[#This Row],[M5B]]))</f>
        <v>0</v>
      </c>
      <c r="G1903" s="49"/>
      <c r="H1903" s="64" t="str">
        <f>IF(Table2[[#This Row],[M1A]]="","",Table2[[#This Row],[M1A]]-Table2[[#This Row],[AWAL]])</f>
        <v/>
      </c>
      <c r="I1903" s="49"/>
      <c r="J1903" s="64" t="str">
        <f>IF(Table2[[#This Row],[M2A]]="","",SUM(Table2[[#This Row],[M2A]]-Table2[[#This Row],[M2B_h]]))</f>
        <v/>
      </c>
      <c r="K1903" s="49"/>
      <c r="L1903" s="64" t="str">
        <f>IF(Table2[[#This Row],[M3A]]="","",SUM(Table2[[#This Row],[M3A]]-Table2[[#This Row],[M3B_h]]))</f>
        <v/>
      </c>
      <c r="M1903" s="49"/>
      <c r="N1903" s="64" t="str">
        <f>IF(Table2[[#This Row],[M4A]]="","",SUM(Table2[[#This Row],[M4A]]-Table2[[#This Row],[M4B_h]]))</f>
        <v/>
      </c>
      <c r="O1903" s="15"/>
      <c r="P1903" s="15" t="str">
        <f>IF(Table2[[#This Row],[M5A]]="","",SUM(Table2[[#This Row],[M5A]]-Table2[[#This Row],[M5B_h]]))</f>
        <v/>
      </c>
      <c r="Q1903" s="15">
        <f>SUM(Table2[[#This Row],[AWAL]],Table2[[#This Row],[M1B]])</f>
        <v>0</v>
      </c>
      <c r="R1903" s="15">
        <f>SUM(Table2[[#This Row],[M2B]],Table2[[#This Row],[M2B_h]])</f>
        <v>0</v>
      </c>
      <c r="S1903" s="15">
        <f>SUM(Table2[[#This Row],[M3B]],Table2[[#This Row],[M3B_h]])</f>
        <v>0</v>
      </c>
      <c r="T1903" s="15">
        <f>SUM(Table2[[#This Row],[M4B]],Table2[[#This Row],[M4B_h]])</f>
        <v>0</v>
      </c>
    </row>
    <row r="1904" spans="1:20">
      <c r="A1904" s="12">
        <f>IF(Table2[[#This Row],[TT]]&lt;1,"",COUNT($A$2:$A1903)+1)</f>
        <v>1539</v>
      </c>
      <c r="B1904" s="12" t="str">
        <f>LOWER(SUBSTITUTE(SUBSTITUTE(SUBSTITUTE(SUBSTITUTE(SUBSTITUTE(SUBSTITUTE(SUBSTITUTE(SUBSTITUTE(Table2[[#This Row],[NAMA BARANG]]," ",""),"""",""),"-",""),"/",""),"(",""),")",""),"&amp;",""),",",""))</f>
        <v>pcklgh1113sheepc12.014</v>
      </c>
      <c r="C1904" s="18" t="s">
        <v>1680</v>
      </c>
      <c r="D1904" s="19">
        <v>28</v>
      </c>
      <c r="E1904" s="19" t="s">
        <v>156</v>
      </c>
      <c r="F1904" s="80">
        <f>IF(Table2[[#This Row],[M5B]]="",Table2[[#This Row],[M5B_h]],SUM(Table2[[#This Row],[M5B_h]],Table2[[#This Row],[M5B]]))</f>
        <v>28</v>
      </c>
      <c r="H1904" s="13" t="str">
        <f>IF(Table2[[#This Row],[M1A]]="","",Table2[[#This Row],[M1A]]-Table2[[#This Row],[AWAL]])</f>
        <v/>
      </c>
      <c r="J1904" s="13" t="str">
        <f>IF(Table2[[#This Row],[M2A]]="","",SUM(Table2[[#This Row],[M2A]]-Table2[[#This Row],[M2B_h]]))</f>
        <v/>
      </c>
      <c r="L1904" s="13" t="str">
        <f>IF(Table2[[#This Row],[M3A]]="","",SUM(Table2[[#This Row],[M3A]]-Table2[[#This Row],[M3B_h]]))</f>
        <v/>
      </c>
      <c r="N1904" s="13" t="str">
        <f>IF(Table2[[#This Row],[M4A]]="","",SUM(Table2[[#This Row],[M4A]]-Table2[[#This Row],[M4B_h]]))</f>
        <v/>
      </c>
      <c r="O1904" s="15"/>
      <c r="P1904" s="15" t="str">
        <f>IF(Table2[[#This Row],[M5A]]="","",SUM(Table2[[#This Row],[M5A]]-Table2[[#This Row],[M5B_h]]))</f>
        <v/>
      </c>
      <c r="Q1904" s="15">
        <f>SUM(Table2[[#This Row],[AWAL]],Table2[[#This Row],[M1B]])</f>
        <v>28</v>
      </c>
      <c r="R1904" s="15">
        <f>SUM(Table2[[#This Row],[M2B]],Table2[[#This Row],[M2B_h]])</f>
        <v>28</v>
      </c>
      <c r="S1904" s="15">
        <f>SUM(Table2[[#This Row],[M3B]],Table2[[#This Row],[M3B_h]])</f>
        <v>28</v>
      </c>
      <c r="T1904" s="15">
        <f>SUM(Table2[[#This Row],[M4B]],Table2[[#This Row],[M4B_h]])</f>
        <v>28</v>
      </c>
    </row>
    <row r="1905" spans="1:20">
      <c r="A1905" s="12">
        <f>IF(Table2[[#This Row],[TT]]&lt;1,"",COUNT($A$2:$A1904)+1)</f>
        <v>1540</v>
      </c>
      <c r="B1905" s="12" t="str">
        <f>LOWER(SUBSTITUTE(SUBSTITUTE(SUBSTITUTE(SUBSTITUTE(SUBSTITUTE(SUBSTITUTE(SUBSTITUTE(SUBSTITUTE(Table2[[#This Row],[NAMA BARANG]]," ",""),"""",""),"-",""),"/",""),"(",""),")",""),"&amp;",""),",",""))</f>
        <v>pcklgk367</v>
      </c>
      <c r="C1905" s="18" t="s">
        <v>1681</v>
      </c>
      <c r="D1905" s="19">
        <v>6</v>
      </c>
      <c r="E1905" s="19" t="s">
        <v>88</v>
      </c>
      <c r="F1905" s="80">
        <f>IF(Table2[[#This Row],[M5B]]="",Table2[[#This Row],[M5B_h]],SUM(Table2[[#This Row],[M5B_h]],Table2[[#This Row],[M5B]]))</f>
        <v>6</v>
      </c>
      <c r="H1905" s="13" t="str">
        <f>IF(Table2[[#This Row],[M1A]]="","",Table2[[#This Row],[M1A]]-Table2[[#This Row],[AWAL]])</f>
        <v/>
      </c>
      <c r="J1905" s="13" t="str">
        <f>IF(Table2[[#This Row],[M2A]]="","",SUM(Table2[[#This Row],[M2A]]-Table2[[#This Row],[M2B_h]]))</f>
        <v/>
      </c>
      <c r="L1905" s="13" t="str">
        <f>IF(Table2[[#This Row],[M3A]]="","",SUM(Table2[[#This Row],[M3A]]-Table2[[#This Row],[M3B_h]]))</f>
        <v/>
      </c>
      <c r="N1905" s="13" t="str">
        <f>IF(Table2[[#This Row],[M4A]]="","",SUM(Table2[[#This Row],[M4A]]-Table2[[#This Row],[M4B_h]]))</f>
        <v/>
      </c>
      <c r="O1905" s="15"/>
      <c r="P1905" s="15" t="str">
        <f>IF(Table2[[#This Row],[M5A]]="","",SUM(Table2[[#This Row],[M5A]]-Table2[[#This Row],[M5B_h]]))</f>
        <v/>
      </c>
      <c r="Q1905" s="15">
        <f>SUM(Table2[[#This Row],[AWAL]],Table2[[#This Row],[M1B]])</f>
        <v>6</v>
      </c>
      <c r="R1905" s="15">
        <f>SUM(Table2[[#This Row],[M2B]],Table2[[#This Row],[M2B_h]])</f>
        <v>6</v>
      </c>
      <c r="S1905" s="15">
        <f>SUM(Table2[[#This Row],[M3B]],Table2[[#This Row],[M3B_h]])</f>
        <v>6</v>
      </c>
      <c r="T1905" s="15">
        <f>SUM(Table2[[#This Row],[M4B]],Table2[[#This Row],[M4B_h]])</f>
        <v>6</v>
      </c>
    </row>
    <row r="1906" spans="1:20">
      <c r="A1906" s="14" t="str">
        <f>IF(Table2[[#This Row],[TT]]&lt;1,"",COUNT($A$2:$A1905)+1)</f>
        <v/>
      </c>
      <c r="B1906" s="14" t="str">
        <f>LOWER(SUBSTITUTE(SUBSTITUTE(SUBSTITUTE(SUBSTITUTE(SUBSTITUTE(SUBSTITUTE(SUBSTITUTE(SUBSTITUTE(Table2[[#This Row],[NAMA BARANG]]," ",""),"""",""),"-",""),"/",""),"(",""),")",""),"&amp;",""),",",""))</f>
        <v>pcklgk668</v>
      </c>
      <c r="C1906" s="17" t="s">
        <v>3016</v>
      </c>
      <c r="D1906" s="19"/>
      <c r="E1906" s="29" t="s">
        <v>3017</v>
      </c>
      <c r="F1906" s="80">
        <f>IF(Table2[[#This Row],[M5B]]="",Table2[[#This Row],[M5B_h]],SUM(Table2[[#This Row],[M5B_h]],Table2[[#This Row],[M5B]]))</f>
        <v>0</v>
      </c>
      <c r="H1906" s="15" t="str">
        <f>IF(Table2[[#This Row],[M1A]]="","",Table2[[#This Row],[M1A]]-Table2[[#This Row],[AWAL]])</f>
        <v/>
      </c>
      <c r="J1906" s="15" t="str">
        <f>IF(Table2[[#This Row],[M2A]]="","",SUM(Table2[[#This Row],[M2A]]-Table2[[#This Row],[M2B_h]]))</f>
        <v/>
      </c>
      <c r="L1906" s="15" t="str">
        <f>IF(Table2[[#This Row],[M3A]]="","",SUM(Table2[[#This Row],[M3A]]-Table2[[#This Row],[M3B_h]]))</f>
        <v/>
      </c>
      <c r="N1906" s="15" t="str">
        <f>IF(Table2[[#This Row],[M4A]]="","",SUM(Table2[[#This Row],[M4A]]-Table2[[#This Row],[M4B_h]]))</f>
        <v/>
      </c>
      <c r="O1906" s="15"/>
      <c r="P1906" s="15" t="str">
        <f>IF(Table2[[#This Row],[M5A]]="","",SUM(Table2[[#This Row],[M5A]]-Table2[[#This Row],[M5B_h]]))</f>
        <v/>
      </c>
      <c r="Q1906" s="15">
        <f>SUM(Table2[[#This Row],[AWAL]],Table2[[#This Row],[M1B]])</f>
        <v>0</v>
      </c>
      <c r="R1906" s="15">
        <f>SUM(Table2[[#This Row],[M2B]],Table2[[#This Row],[M2B_h]])</f>
        <v>0</v>
      </c>
      <c r="S1906" s="15">
        <f>SUM(Table2[[#This Row],[M3B]],Table2[[#This Row],[M3B_h]])</f>
        <v>0</v>
      </c>
      <c r="T1906" s="15">
        <f>SUM(Table2[[#This Row],[M4B]],Table2[[#This Row],[M4B_h]])</f>
        <v>0</v>
      </c>
    </row>
    <row r="1907" spans="1:20">
      <c r="A1907" s="12">
        <f>IF(Table2[[#This Row],[TT]]&lt;1,"",COUNT($A$2:$A1906)+1)</f>
        <v>1541</v>
      </c>
      <c r="B1907" s="12" t="str">
        <f>LOWER(SUBSTITUTE(SUBSTITUTE(SUBSTITUTE(SUBSTITUTE(SUBSTITUTE(SUBSTITUTE(SUBSTITUTE(SUBSTITUTE(Table2[[#This Row],[NAMA BARANG]]," ",""),"""",""),"-",""),"/",""),"(",""),")",""),"&amp;",""),",",""))</f>
        <v>pcklgkaraktersn7109</v>
      </c>
      <c r="C1907" s="18" t="s">
        <v>1682</v>
      </c>
      <c r="D1907" s="19">
        <v>1</v>
      </c>
      <c r="E1907" s="19" t="s">
        <v>88</v>
      </c>
      <c r="F1907" s="80">
        <f>IF(Table2[[#This Row],[M5B]]="",Table2[[#This Row],[M5B_h]],SUM(Table2[[#This Row],[M5B_h]],Table2[[#This Row],[M5B]]))</f>
        <v>1</v>
      </c>
      <c r="H1907" s="13" t="str">
        <f>IF(Table2[[#This Row],[M1A]]="","",Table2[[#This Row],[M1A]]-Table2[[#This Row],[AWAL]])</f>
        <v/>
      </c>
      <c r="J1907" s="13" t="str">
        <f>IF(Table2[[#This Row],[M2A]]="","",SUM(Table2[[#This Row],[M2A]]-Table2[[#This Row],[M2B_h]]))</f>
        <v/>
      </c>
      <c r="L1907" s="13" t="str">
        <f>IF(Table2[[#This Row],[M3A]]="","",SUM(Table2[[#This Row],[M3A]]-Table2[[#This Row],[M3B_h]]))</f>
        <v/>
      </c>
      <c r="N1907" s="13" t="str">
        <f>IF(Table2[[#This Row],[M4A]]="","",SUM(Table2[[#This Row],[M4A]]-Table2[[#This Row],[M4B_h]]))</f>
        <v/>
      </c>
      <c r="O1907" s="15"/>
      <c r="P1907" s="15" t="str">
        <f>IF(Table2[[#This Row],[M5A]]="","",SUM(Table2[[#This Row],[M5A]]-Table2[[#This Row],[M5B_h]]))</f>
        <v/>
      </c>
      <c r="Q1907" s="15">
        <f>SUM(Table2[[#This Row],[AWAL]],Table2[[#This Row],[M1B]])</f>
        <v>1</v>
      </c>
      <c r="R1907" s="15">
        <f>SUM(Table2[[#This Row],[M2B]],Table2[[#This Row],[M2B_h]])</f>
        <v>1</v>
      </c>
      <c r="S1907" s="15">
        <f>SUM(Table2[[#This Row],[M3B]],Table2[[#This Row],[M3B_h]])</f>
        <v>1</v>
      </c>
      <c r="T1907" s="15">
        <f>SUM(Table2[[#This Row],[M4B]],Table2[[#This Row],[M4B_h]])</f>
        <v>1</v>
      </c>
    </row>
    <row r="1908" spans="1:20">
      <c r="A1908" s="12" t="str">
        <f>IF(Table2[[#This Row],[TT]]&lt;1,"",COUNT($A$2:$A1907)+1)</f>
        <v/>
      </c>
      <c r="B1908" s="12" t="str">
        <f>LOWER(SUBSTITUTE(SUBSTITUTE(SUBSTITUTE(SUBSTITUTE(SUBSTITUTE(SUBSTITUTE(SUBSTITUTE(SUBSTITUTE(Table2[[#This Row],[NAMA BARANG]]," ",""),"""",""),"-",""),"/",""),"(",""),")",""),"&amp;",""),",",""))</f>
        <v>pcklgkt6612+stdset</v>
      </c>
      <c r="C1908" s="18" t="s">
        <v>1683</v>
      </c>
      <c r="D1908" s="19"/>
      <c r="E1908" s="19" t="s">
        <v>88</v>
      </c>
      <c r="F1908" s="80">
        <f>IF(Table2[[#This Row],[M5B]]="",Table2[[#This Row],[M5B_h]],SUM(Table2[[#This Row],[M5B_h]],Table2[[#This Row],[M5B]]))</f>
        <v>0</v>
      </c>
      <c r="H1908" s="13" t="str">
        <f>IF(Table2[[#This Row],[M1A]]="","",Table2[[#This Row],[M1A]]-Table2[[#This Row],[AWAL]])</f>
        <v/>
      </c>
      <c r="J1908" s="13" t="str">
        <f>IF(Table2[[#This Row],[M2A]]="","",SUM(Table2[[#This Row],[M2A]]-Table2[[#This Row],[M2B_h]]))</f>
        <v/>
      </c>
      <c r="L1908" s="13" t="str">
        <f>IF(Table2[[#This Row],[M3A]]="","",SUM(Table2[[#This Row],[M3A]]-Table2[[#This Row],[M3B_h]]))</f>
        <v/>
      </c>
      <c r="N1908" s="13" t="str">
        <f>IF(Table2[[#This Row],[M4A]]="","",SUM(Table2[[#This Row],[M4A]]-Table2[[#This Row],[M4B_h]]))</f>
        <v/>
      </c>
      <c r="O1908" s="15"/>
      <c r="P1908" s="15" t="str">
        <f>IF(Table2[[#This Row],[M5A]]="","",SUM(Table2[[#This Row],[M5A]]-Table2[[#This Row],[M5B_h]]))</f>
        <v/>
      </c>
      <c r="Q1908" s="15">
        <f>SUM(Table2[[#This Row],[AWAL]],Table2[[#This Row],[M1B]])</f>
        <v>0</v>
      </c>
      <c r="R1908" s="15">
        <f>SUM(Table2[[#This Row],[M2B]],Table2[[#This Row],[M2B_h]])</f>
        <v>0</v>
      </c>
      <c r="S1908" s="15">
        <f>SUM(Table2[[#This Row],[M3B]],Table2[[#This Row],[M3B_h]])</f>
        <v>0</v>
      </c>
      <c r="T1908" s="15">
        <f>SUM(Table2[[#This Row],[M4B]],Table2[[#This Row],[M4B_h]])</f>
        <v>0</v>
      </c>
    </row>
    <row r="1909" spans="1:20">
      <c r="A1909" s="12" t="str">
        <f>IF(Table2[[#This Row],[TT]]&lt;1,"",COUNT($A$2:$A1908)+1)</f>
        <v/>
      </c>
      <c r="B1909" s="12" t="str">
        <f>LOWER(SUBSTITUTE(SUBSTITUTE(SUBSTITUTE(SUBSTITUTE(SUBSTITUTE(SUBSTITUTE(SUBSTITUTE(SUBSTITUTE(Table2[[#This Row],[NAMA BARANG]]," ",""),"""",""),"-",""),"/",""),"(",""),")",""),"&amp;",""),",",""))</f>
        <v>pcklglpy992</v>
      </c>
      <c r="C1909" s="18" t="s">
        <v>1684</v>
      </c>
      <c r="D1909" s="19"/>
      <c r="E1909" s="19" t="s">
        <v>63</v>
      </c>
      <c r="F1909" s="80">
        <f>IF(Table2[[#This Row],[M5B]]="",Table2[[#This Row],[M5B_h]],SUM(Table2[[#This Row],[M5B_h]],Table2[[#This Row],[M5B]]))</f>
        <v>0</v>
      </c>
      <c r="H1909" s="13" t="str">
        <f>IF(Table2[[#This Row],[M1A]]="","",Table2[[#This Row],[M1A]]-Table2[[#This Row],[AWAL]])</f>
        <v/>
      </c>
      <c r="J1909" s="13" t="str">
        <f>IF(Table2[[#This Row],[M2A]]="","",SUM(Table2[[#This Row],[M2A]]-Table2[[#This Row],[M2B_h]]))</f>
        <v/>
      </c>
      <c r="L1909" s="13" t="str">
        <f>IF(Table2[[#This Row],[M3A]]="","",SUM(Table2[[#This Row],[M3A]]-Table2[[#This Row],[M3B_h]]))</f>
        <v/>
      </c>
      <c r="N1909" s="13" t="str">
        <f>IF(Table2[[#This Row],[M4A]]="","",SUM(Table2[[#This Row],[M4A]]-Table2[[#This Row],[M4B_h]]))</f>
        <v/>
      </c>
      <c r="O1909" s="15"/>
      <c r="P1909" s="15" t="str">
        <f>IF(Table2[[#This Row],[M5A]]="","",SUM(Table2[[#This Row],[M5A]]-Table2[[#This Row],[M5B_h]]))</f>
        <v/>
      </c>
      <c r="Q1909" s="15">
        <f>SUM(Table2[[#This Row],[AWAL]],Table2[[#This Row],[M1B]])</f>
        <v>0</v>
      </c>
      <c r="R1909" s="15">
        <f>SUM(Table2[[#This Row],[M2B]],Table2[[#This Row],[M2B_h]])</f>
        <v>0</v>
      </c>
      <c r="S1909" s="15">
        <f>SUM(Table2[[#This Row],[M3B]],Table2[[#This Row],[M3B_h]])</f>
        <v>0</v>
      </c>
      <c r="T1909" s="15">
        <f>SUM(Table2[[#This Row],[M4B]],Table2[[#This Row],[M4B_h]])</f>
        <v>0</v>
      </c>
    </row>
    <row r="1910" spans="1:20">
      <c r="A1910" s="12">
        <f>IF(Table2[[#This Row],[TT]]&lt;1,"",COUNT($A$2:$A1909)+1)</f>
        <v>1542</v>
      </c>
      <c r="B1910" s="12" t="str">
        <f>LOWER(SUBSTITUTE(SUBSTITUTE(SUBSTITUTE(SUBSTITUTE(SUBSTITUTE(SUBSTITUTE(SUBSTITUTE(SUBSTITUTE(Table2[[#This Row],[NAMA BARANG]]," ",""),"""",""),"-",""),"/",""),"(",""),")",""),"&amp;",""),",",""))</f>
        <v>pcklgqz1011kalkulator</v>
      </c>
      <c r="C1910" s="18" t="s">
        <v>1685</v>
      </c>
      <c r="D1910" s="19">
        <v>20</v>
      </c>
      <c r="E1910" s="19" t="s">
        <v>34</v>
      </c>
      <c r="F1910" s="80">
        <f>IF(Table2[[#This Row],[M5B]]="",Table2[[#This Row],[M5B_h]],SUM(Table2[[#This Row],[M5B_h]],Table2[[#This Row],[M5B]]))</f>
        <v>19</v>
      </c>
      <c r="G1910" s="13">
        <v>19</v>
      </c>
      <c r="H1910" s="13">
        <f>IF(Table2[[#This Row],[M1A]]="","",Table2[[#This Row],[M1A]]-Table2[[#This Row],[AWAL]])</f>
        <v>-1</v>
      </c>
      <c r="J1910" s="13" t="str">
        <f>IF(Table2[[#This Row],[M2A]]="","",SUM(Table2[[#This Row],[M2A]]-Table2[[#This Row],[M2B_h]]))</f>
        <v/>
      </c>
      <c r="L1910" s="13" t="str">
        <f>IF(Table2[[#This Row],[M3A]]="","",SUM(Table2[[#This Row],[M3A]]-Table2[[#This Row],[M3B_h]]))</f>
        <v/>
      </c>
      <c r="N1910" s="13" t="str">
        <f>IF(Table2[[#This Row],[M4A]]="","",SUM(Table2[[#This Row],[M4A]]-Table2[[#This Row],[M4B_h]]))</f>
        <v/>
      </c>
      <c r="O1910" s="15"/>
      <c r="P1910" s="15" t="str">
        <f>IF(Table2[[#This Row],[M5A]]="","",SUM(Table2[[#This Row],[M5A]]-Table2[[#This Row],[M5B_h]]))</f>
        <v/>
      </c>
      <c r="Q1910" s="15">
        <f>SUM(Table2[[#This Row],[AWAL]],Table2[[#This Row],[M1B]])</f>
        <v>19</v>
      </c>
      <c r="R1910" s="15">
        <f>SUM(Table2[[#This Row],[M2B]],Table2[[#This Row],[M2B_h]])</f>
        <v>19</v>
      </c>
      <c r="S1910" s="15">
        <f>SUM(Table2[[#This Row],[M3B]],Table2[[#This Row],[M3B_h]])</f>
        <v>19</v>
      </c>
      <c r="T1910" s="15">
        <f>SUM(Table2[[#This Row],[M4B]],Table2[[#This Row],[M4B_h]])</f>
        <v>19</v>
      </c>
    </row>
    <row r="1911" spans="1:20">
      <c r="A1911" s="12" t="str">
        <f>IF(Table2[[#This Row],[TT]]&lt;1,"",COUNT($A$2:$A1910)+1)</f>
        <v/>
      </c>
      <c r="B1911" s="12" t="str">
        <f>LOWER(SUBSTITUTE(SUBSTITUTE(SUBSTITUTE(SUBSTITUTE(SUBSTITUTE(SUBSTITUTE(SUBSTITUTE(SUBSTITUTE(Table2[[#This Row],[NAMA BARANG]]," ",""),"""",""),"-",""),"/",""),"(",""),")",""),"&amp;",""),",",""))</f>
        <v>pcklgqz5912</v>
      </c>
      <c r="C1911" s="18" t="s">
        <v>1686</v>
      </c>
      <c r="D1911" s="19"/>
      <c r="E1911" s="19" t="s">
        <v>39</v>
      </c>
      <c r="F1911" s="80">
        <f>IF(Table2[[#This Row],[M5B]]="",Table2[[#This Row],[M5B_h]],SUM(Table2[[#This Row],[M5B_h]],Table2[[#This Row],[M5B]]))</f>
        <v>0</v>
      </c>
      <c r="H1911" s="13" t="str">
        <f>IF(Table2[[#This Row],[M1A]]="","",Table2[[#This Row],[M1A]]-Table2[[#This Row],[AWAL]])</f>
        <v/>
      </c>
      <c r="J1911" s="13" t="str">
        <f>IF(Table2[[#This Row],[M2A]]="","",SUM(Table2[[#This Row],[M2A]]-Table2[[#This Row],[M2B_h]]))</f>
        <v/>
      </c>
      <c r="L1911" s="13" t="str">
        <f>IF(Table2[[#This Row],[M3A]]="","",SUM(Table2[[#This Row],[M3A]]-Table2[[#This Row],[M3B_h]]))</f>
        <v/>
      </c>
      <c r="N1911" s="13" t="str">
        <f>IF(Table2[[#This Row],[M4A]]="","",SUM(Table2[[#This Row],[M4A]]-Table2[[#This Row],[M4B_h]]))</f>
        <v/>
      </c>
      <c r="O1911" s="15"/>
      <c r="P1911" s="15" t="str">
        <f>IF(Table2[[#This Row],[M5A]]="","",SUM(Table2[[#This Row],[M5A]]-Table2[[#This Row],[M5B_h]]))</f>
        <v/>
      </c>
      <c r="Q1911" s="15">
        <f>SUM(Table2[[#This Row],[AWAL]],Table2[[#This Row],[M1B]])</f>
        <v>0</v>
      </c>
      <c r="R1911" s="15">
        <f>SUM(Table2[[#This Row],[M2B]],Table2[[#This Row],[M2B_h]])</f>
        <v>0</v>
      </c>
      <c r="S1911" s="15">
        <f>SUM(Table2[[#This Row],[M3B]],Table2[[#This Row],[M3B_h]])</f>
        <v>0</v>
      </c>
      <c r="T1911" s="15">
        <f>SUM(Table2[[#This Row],[M4B]],Table2[[#This Row],[M4B_h]])</f>
        <v>0</v>
      </c>
    </row>
    <row r="1912" spans="1:20">
      <c r="A1912" s="12">
        <f>IF(Table2[[#This Row],[TT]]&lt;1,"",COUNT($A$2:$A1911)+1)</f>
        <v>1543</v>
      </c>
      <c r="B1912" s="12" t="str">
        <f>LOWER(SUBSTITUTE(SUBSTITUTE(SUBSTITUTE(SUBSTITUTE(SUBSTITUTE(SUBSTITUTE(SUBSTITUTE(SUBSTITUTE(Table2[[#This Row],[NAMA BARANG]]," ",""),"""",""),"-",""),"/",""),"(",""),")",""),"&amp;",""),",",""))</f>
        <v>pcklgqz9011</v>
      </c>
      <c r="C1912" s="18" t="s">
        <v>1687</v>
      </c>
      <c r="D1912" s="19">
        <v>17</v>
      </c>
      <c r="E1912" s="19" t="s">
        <v>1688</v>
      </c>
      <c r="F1912" s="80">
        <f>IF(Table2[[#This Row],[M5B]]="",Table2[[#This Row],[M5B_h]],SUM(Table2[[#This Row],[M5B_h]],Table2[[#This Row],[M5B]]))</f>
        <v>17</v>
      </c>
      <c r="H1912" s="13" t="str">
        <f>IF(Table2[[#This Row],[M1A]]="","",Table2[[#This Row],[M1A]]-Table2[[#This Row],[AWAL]])</f>
        <v/>
      </c>
      <c r="J1912" s="13" t="str">
        <f>IF(Table2[[#This Row],[M2A]]="","",SUM(Table2[[#This Row],[M2A]]-Table2[[#This Row],[M2B_h]]))</f>
        <v/>
      </c>
      <c r="L1912" s="13" t="str">
        <f>IF(Table2[[#This Row],[M3A]]="","",SUM(Table2[[#This Row],[M3A]]-Table2[[#This Row],[M3B_h]]))</f>
        <v/>
      </c>
      <c r="N1912" s="13" t="str">
        <f>IF(Table2[[#This Row],[M4A]]="","",SUM(Table2[[#This Row],[M4A]]-Table2[[#This Row],[M4B_h]]))</f>
        <v/>
      </c>
      <c r="O1912" s="15"/>
      <c r="P1912" s="15" t="str">
        <f>IF(Table2[[#This Row],[M5A]]="","",SUM(Table2[[#This Row],[M5A]]-Table2[[#This Row],[M5B_h]]))</f>
        <v/>
      </c>
      <c r="Q1912" s="15">
        <f>SUM(Table2[[#This Row],[AWAL]],Table2[[#This Row],[M1B]])</f>
        <v>17</v>
      </c>
      <c r="R1912" s="15">
        <f>SUM(Table2[[#This Row],[M2B]],Table2[[#This Row],[M2B_h]])</f>
        <v>17</v>
      </c>
      <c r="S1912" s="15">
        <f>SUM(Table2[[#This Row],[M3B]],Table2[[#This Row],[M3B_h]])</f>
        <v>17</v>
      </c>
      <c r="T1912" s="15">
        <f>SUM(Table2[[#This Row],[M4B]],Table2[[#This Row],[M4B_h]])</f>
        <v>17</v>
      </c>
    </row>
    <row r="1913" spans="1:20">
      <c r="A1913" s="12">
        <f>IF(Table2[[#This Row],[TT]]&lt;1,"",COUNT($A$2:$A1912)+1)</f>
        <v>1544</v>
      </c>
      <c r="B1913" s="12" t="str">
        <f>LOWER(SUBSTITUTE(SUBSTITUTE(SUBSTITUTE(SUBSTITUTE(SUBSTITUTE(SUBSTITUTE(SUBSTITUTE(SUBSTITUTE(Table2[[#This Row],[NAMA BARANG]]," ",""),"""",""),"-",""),"/",""),"(",""),")",""),"&amp;",""),",",""))</f>
        <v>pcklgreta84</v>
      </c>
      <c r="C1913" s="18" t="s">
        <v>1689</v>
      </c>
      <c r="D1913" s="19">
        <v>2</v>
      </c>
      <c r="E1913" s="19" t="s">
        <v>63</v>
      </c>
      <c r="F1913" s="80">
        <f>IF(Table2[[#This Row],[M5B]]="",Table2[[#This Row],[M5B_h]],SUM(Table2[[#This Row],[M5B_h]],Table2[[#This Row],[M5B]]))</f>
        <v>2</v>
      </c>
      <c r="H1913" s="13" t="str">
        <f>IF(Table2[[#This Row],[M1A]]="","",Table2[[#This Row],[M1A]]-Table2[[#This Row],[AWAL]])</f>
        <v/>
      </c>
      <c r="J1913" s="13" t="str">
        <f>IF(Table2[[#This Row],[M2A]]="","",SUM(Table2[[#This Row],[M2A]]-Table2[[#This Row],[M2B_h]]))</f>
        <v/>
      </c>
      <c r="L1913" s="13" t="str">
        <f>IF(Table2[[#This Row],[M3A]]="","",SUM(Table2[[#This Row],[M3A]]-Table2[[#This Row],[M3B_h]]))</f>
        <v/>
      </c>
      <c r="N1913" s="13" t="str">
        <f>IF(Table2[[#This Row],[M4A]]="","",SUM(Table2[[#This Row],[M4A]]-Table2[[#This Row],[M4B_h]]))</f>
        <v/>
      </c>
      <c r="O1913" s="15"/>
      <c r="P1913" s="15" t="str">
        <f>IF(Table2[[#This Row],[M5A]]="","",SUM(Table2[[#This Row],[M5A]]-Table2[[#This Row],[M5B_h]]))</f>
        <v/>
      </c>
      <c r="Q1913" s="15">
        <f>SUM(Table2[[#This Row],[AWAL]],Table2[[#This Row],[M1B]])</f>
        <v>2</v>
      </c>
      <c r="R1913" s="15">
        <f>SUM(Table2[[#This Row],[M2B]],Table2[[#This Row],[M2B_h]])</f>
        <v>2</v>
      </c>
      <c r="S1913" s="15">
        <f>SUM(Table2[[#This Row],[M3B]],Table2[[#This Row],[M3B_h]])</f>
        <v>2</v>
      </c>
      <c r="T1913" s="15">
        <f>SUM(Table2[[#This Row],[M4B]],Table2[[#This Row],[M4B_h]])</f>
        <v>2</v>
      </c>
    </row>
    <row r="1914" spans="1:20">
      <c r="A1914" s="12">
        <f>IF(Table2[[#This Row],[TT]]&lt;1,"",COUNT($A$2:$A1913)+1)</f>
        <v>1545</v>
      </c>
      <c r="B1914" s="12" t="str">
        <f>LOWER(SUBSTITUTE(SUBSTITUTE(SUBSTITUTE(SUBSTITUTE(SUBSTITUTE(SUBSTITUTE(SUBSTITUTE(SUBSTITUTE(Table2[[#This Row],[NAMA BARANG]]," ",""),"""",""),"-",""),"/",""),"(",""),")",""),"&amp;",""),",",""))</f>
        <v>pcklgretd94kotak</v>
      </c>
      <c r="C1914" s="18" t="s">
        <v>1690</v>
      </c>
      <c r="D1914" s="19">
        <v>4</v>
      </c>
      <c r="E1914" s="19" t="s">
        <v>284</v>
      </c>
      <c r="F1914" s="80">
        <f>IF(Table2[[#This Row],[M5B]]="",Table2[[#This Row],[M5B_h]],SUM(Table2[[#This Row],[M5B_h]],Table2[[#This Row],[M5B]]))</f>
        <v>4</v>
      </c>
      <c r="H1914" s="13" t="str">
        <f>IF(Table2[[#This Row],[M1A]]="","",Table2[[#This Row],[M1A]]-Table2[[#This Row],[AWAL]])</f>
        <v/>
      </c>
      <c r="J1914" s="13" t="str">
        <f>IF(Table2[[#This Row],[M2A]]="","",SUM(Table2[[#This Row],[M2A]]-Table2[[#This Row],[M2B_h]]))</f>
        <v/>
      </c>
      <c r="L1914" s="13" t="str">
        <f>IF(Table2[[#This Row],[M3A]]="","",SUM(Table2[[#This Row],[M3A]]-Table2[[#This Row],[M3B_h]]))</f>
        <v/>
      </c>
      <c r="N1914" s="13" t="str">
        <f>IF(Table2[[#This Row],[M4A]]="","",SUM(Table2[[#This Row],[M4A]]-Table2[[#This Row],[M4B_h]]))</f>
        <v/>
      </c>
      <c r="O1914" s="15"/>
      <c r="P1914" s="15" t="str">
        <f>IF(Table2[[#This Row],[M5A]]="","",SUM(Table2[[#This Row],[M5A]]-Table2[[#This Row],[M5B_h]]))</f>
        <v/>
      </c>
      <c r="Q1914" s="15">
        <f>SUM(Table2[[#This Row],[AWAL]],Table2[[#This Row],[M1B]])</f>
        <v>4</v>
      </c>
      <c r="R1914" s="15">
        <f>SUM(Table2[[#This Row],[M2B]],Table2[[#This Row],[M2B_h]])</f>
        <v>4</v>
      </c>
      <c r="S1914" s="15">
        <f>SUM(Table2[[#This Row],[M3B]],Table2[[#This Row],[M3B_h]])</f>
        <v>4</v>
      </c>
      <c r="T1914" s="15">
        <f>SUM(Table2[[#This Row],[M4B]],Table2[[#This Row],[M4B_h]])</f>
        <v>4</v>
      </c>
    </row>
    <row r="1915" spans="1:20">
      <c r="A1915" s="12">
        <f>IF(Table2[[#This Row],[TT]]&lt;1,"",COUNT($A$2:$A1914)+1)</f>
        <v>1546</v>
      </c>
      <c r="B1915" s="12" t="str">
        <f>LOWER(SUBSTITUTE(SUBSTITUTE(SUBSTITUTE(SUBSTITUTE(SUBSTITUTE(SUBSTITUTE(SUBSTITUTE(SUBSTITUTE(Table2[[#This Row],[NAMA BARANG]]," ",""),"""",""),"-",""),"/",""),"(",""),")",""),"&amp;",""),",",""))</f>
        <v>pcklgsetkt6601blk</v>
      </c>
      <c r="C1915" s="18" t="s">
        <v>1691</v>
      </c>
      <c r="D1915" s="19">
        <v>52</v>
      </c>
      <c r="E1915" s="19">
        <v>192</v>
      </c>
      <c r="F1915" s="80">
        <f>IF(Table2[[#This Row],[M5B]]="",Table2[[#This Row],[M5B_h]],SUM(Table2[[#This Row],[M5B_h]],Table2[[#This Row],[M5B]]))</f>
        <v>52</v>
      </c>
      <c r="H1915" s="13" t="str">
        <f>IF(Table2[[#This Row],[M1A]]="","",Table2[[#This Row],[M1A]]-Table2[[#This Row],[AWAL]])</f>
        <v/>
      </c>
      <c r="J1915" s="13" t="str">
        <f>IF(Table2[[#This Row],[M2A]]="","",SUM(Table2[[#This Row],[M2A]]-Table2[[#This Row],[M2B_h]]))</f>
        <v/>
      </c>
      <c r="L1915" s="13" t="str">
        <f>IF(Table2[[#This Row],[M3A]]="","",SUM(Table2[[#This Row],[M3A]]-Table2[[#This Row],[M3B_h]]))</f>
        <v/>
      </c>
      <c r="N1915" s="13" t="str">
        <f>IF(Table2[[#This Row],[M4A]]="","",SUM(Table2[[#This Row],[M4A]]-Table2[[#This Row],[M4B_h]]))</f>
        <v/>
      </c>
      <c r="O1915" s="15"/>
      <c r="P1915" s="15" t="str">
        <f>IF(Table2[[#This Row],[M5A]]="","",SUM(Table2[[#This Row],[M5A]]-Table2[[#This Row],[M5B_h]]))</f>
        <v/>
      </c>
      <c r="Q1915" s="15">
        <f>SUM(Table2[[#This Row],[AWAL]],Table2[[#This Row],[M1B]])</f>
        <v>52</v>
      </c>
      <c r="R1915" s="15">
        <f>SUM(Table2[[#This Row],[M2B]],Table2[[#This Row],[M2B_h]])</f>
        <v>52</v>
      </c>
      <c r="S1915" s="15">
        <f>SUM(Table2[[#This Row],[M3B]],Table2[[#This Row],[M3B_h]])</f>
        <v>52</v>
      </c>
      <c r="T1915" s="15">
        <f>SUM(Table2[[#This Row],[M4B]],Table2[[#This Row],[M4B_h]])</f>
        <v>52</v>
      </c>
    </row>
    <row r="1916" spans="1:20">
      <c r="A1916" s="12">
        <f>IF(Table2[[#This Row],[TT]]&lt;1,"",COUNT($A$2:$A1915)+1)</f>
        <v>1547</v>
      </c>
      <c r="B1916" s="12" t="str">
        <f>LOWER(SUBSTITUTE(SUBSTITUTE(SUBSTITUTE(SUBSTITUTE(SUBSTITUTE(SUBSTITUTE(SUBSTITUTE(SUBSTITUTE(Table2[[#This Row],[NAMA BARANG]]," ",""),"""",""),"-",""),"/",""),"(",""),")",""),"&amp;",""),",",""))</f>
        <v>pcklgsusunsika</v>
      </c>
      <c r="C1916" s="18" t="s">
        <v>1692</v>
      </c>
      <c r="D1916" s="19">
        <v>15</v>
      </c>
      <c r="E1916" s="19" t="s">
        <v>43</v>
      </c>
      <c r="F1916" s="80">
        <f>IF(Table2[[#This Row],[M5B]]="",Table2[[#This Row],[M5B_h]],SUM(Table2[[#This Row],[M5B_h]],Table2[[#This Row],[M5B]]))</f>
        <v>15</v>
      </c>
      <c r="H1916" s="13" t="str">
        <f>IF(Table2[[#This Row],[M1A]]="","",Table2[[#This Row],[M1A]]-Table2[[#This Row],[AWAL]])</f>
        <v/>
      </c>
      <c r="J1916" s="13" t="str">
        <f>IF(Table2[[#This Row],[M2A]]="","",SUM(Table2[[#This Row],[M2A]]-Table2[[#This Row],[M2B_h]]))</f>
        <v/>
      </c>
      <c r="L1916" s="13" t="str">
        <f>IF(Table2[[#This Row],[M3A]]="","",SUM(Table2[[#This Row],[M3A]]-Table2[[#This Row],[M3B_h]]))</f>
        <v/>
      </c>
      <c r="N1916" s="13" t="str">
        <f>IF(Table2[[#This Row],[M4A]]="","",SUM(Table2[[#This Row],[M4A]]-Table2[[#This Row],[M4B_h]]))</f>
        <v/>
      </c>
      <c r="O1916" s="15"/>
      <c r="P1916" s="15" t="str">
        <f>IF(Table2[[#This Row],[M5A]]="","",SUM(Table2[[#This Row],[M5A]]-Table2[[#This Row],[M5B_h]]))</f>
        <v/>
      </c>
      <c r="Q1916" s="15">
        <f>SUM(Table2[[#This Row],[AWAL]],Table2[[#This Row],[M1B]])</f>
        <v>15</v>
      </c>
      <c r="R1916" s="15">
        <f>SUM(Table2[[#This Row],[M2B]],Table2[[#This Row],[M2B_h]])</f>
        <v>15</v>
      </c>
      <c r="S1916" s="15">
        <f>SUM(Table2[[#This Row],[M3B]],Table2[[#This Row],[M3B_h]])</f>
        <v>15</v>
      </c>
      <c r="T1916" s="15">
        <f>SUM(Table2[[#This Row],[M4B]],Table2[[#This Row],[M4B_h]])</f>
        <v>15</v>
      </c>
    </row>
    <row r="1917" spans="1:20">
      <c r="A1917" s="12">
        <f>IF(Table2[[#This Row],[TT]]&lt;1,"",COUNT($A$2:$A1916)+1)</f>
        <v>1548</v>
      </c>
      <c r="B1917" s="12" t="str">
        <f>LOWER(SUBSTITUTE(SUBSTITUTE(SUBSTITUTE(SUBSTITUTE(SUBSTITUTE(SUBSTITUTE(SUBSTITUTE(SUBSTITUTE(Table2[[#This Row],[NAMA BARANG]]," ",""),"""",""),"-",""),"/",""),"(",""),")",""),"&amp;",""),",",""))</f>
        <v>pcklgxd9555wb</v>
      </c>
      <c r="C1917" s="18" t="s">
        <v>3243</v>
      </c>
      <c r="D1917" s="19">
        <v>16</v>
      </c>
      <c r="E1917" s="19" t="s">
        <v>11</v>
      </c>
      <c r="F1917" s="80">
        <f>IF(Table2[[#This Row],[M5B]]="",Table2[[#This Row],[M5B_h]],SUM(Table2[[#This Row],[M5B_h]],Table2[[#This Row],[M5B]]))</f>
        <v>15</v>
      </c>
      <c r="H1917" s="13" t="str">
        <f>IF(Table2[[#This Row],[M1A]]="","",Table2[[#This Row],[M1A]]-Table2[[#This Row],[AWAL]])</f>
        <v/>
      </c>
      <c r="I1917" s="13">
        <v>15</v>
      </c>
      <c r="J1917" s="13">
        <f>IF(Table2[[#This Row],[M2A]]="","",SUM(Table2[[#This Row],[M2A]]-Table2[[#This Row],[M2B_h]]))</f>
        <v>-1</v>
      </c>
      <c r="L1917" s="13" t="str">
        <f>IF(Table2[[#This Row],[M3A]]="","",SUM(Table2[[#This Row],[M3A]]-Table2[[#This Row],[M3B_h]]))</f>
        <v/>
      </c>
      <c r="N1917" s="13" t="str">
        <f>IF(Table2[[#This Row],[M4A]]="","",SUM(Table2[[#This Row],[M4A]]-Table2[[#This Row],[M4B_h]]))</f>
        <v/>
      </c>
      <c r="O1917" s="15"/>
      <c r="P1917" s="15" t="str">
        <f>IF(Table2[[#This Row],[M5A]]="","",SUM(Table2[[#This Row],[M5A]]-Table2[[#This Row],[M5B_h]]))</f>
        <v/>
      </c>
      <c r="Q1917" s="15">
        <f>SUM(Table2[[#This Row],[AWAL]],Table2[[#This Row],[M1B]])</f>
        <v>16</v>
      </c>
      <c r="R1917" s="15">
        <f>SUM(Table2[[#This Row],[M2B]],Table2[[#This Row],[M2B_h]])</f>
        <v>15</v>
      </c>
      <c r="S1917" s="15">
        <f>SUM(Table2[[#This Row],[M3B]],Table2[[#This Row],[M3B_h]])</f>
        <v>15</v>
      </c>
      <c r="T1917" s="15">
        <f>SUM(Table2[[#This Row],[M4B]],Table2[[#This Row],[M4B_h]])</f>
        <v>15</v>
      </c>
    </row>
    <row r="1918" spans="1:20">
      <c r="A1918" s="12" t="str">
        <f>IF(Table2[[#This Row],[TT]]&lt;1,"",COUNT($A$2:$A1917)+1)</f>
        <v/>
      </c>
      <c r="B1918" s="12" t="str">
        <f>LOWER(SUBSTITUTE(SUBSTITUTE(SUBSTITUTE(SUBSTITUTE(SUBSTITUTE(SUBSTITUTE(SUBSTITUTE(SUBSTITUTE(Table2[[#This Row],[NAMA BARANG]]," ",""),"""",""),"-",""),"/",""),"(",""),")",""),"&amp;",""),",",""))</f>
        <v>pcklgxda3339doraemontsum</v>
      </c>
      <c r="C1918" s="18" t="s">
        <v>3244</v>
      </c>
      <c r="D1918" s="19"/>
      <c r="E1918" s="19" t="s">
        <v>2707</v>
      </c>
      <c r="F1918" s="80">
        <f>IF(Table2[[#This Row],[M5B]]="",Table2[[#This Row],[M5B_h]],SUM(Table2[[#This Row],[M5B_h]],Table2[[#This Row],[M5B]]))</f>
        <v>0</v>
      </c>
      <c r="H1918" s="13" t="str">
        <f>IF(Table2[[#This Row],[M1A]]="","",Table2[[#This Row],[M1A]]-Table2[[#This Row],[AWAL]])</f>
        <v/>
      </c>
      <c r="J1918" s="13" t="str">
        <f>IF(Table2[[#This Row],[M2A]]="","",SUM(Table2[[#This Row],[M2A]]-Table2[[#This Row],[M2B_h]]))</f>
        <v/>
      </c>
      <c r="L1918" s="13" t="str">
        <f>IF(Table2[[#This Row],[M3A]]="","",SUM(Table2[[#This Row],[M3A]]-Table2[[#This Row],[M3B_h]]))</f>
        <v/>
      </c>
      <c r="N1918" s="13" t="str">
        <f>IF(Table2[[#This Row],[M4A]]="","",SUM(Table2[[#This Row],[M4A]]-Table2[[#This Row],[M4B_h]]))</f>
        <v/>
      </c>
      <c r="O1918" s="15"/>
      <c r="P1918" s="15" t="str">
        <f>IF(Table2[[#This Row],[M5A]]="","",SUM(Table2[[#This Row],[M5A]]-Table2[[#This Row],[M5B_h]]))</f>
        <v/>
      </c>
      <c r="Q1918" s="15">
        <f>SUM(Table2[[#This Row],[AWAL]],Table2[[#This Row],[M1B]])</f>
        <v>0</v>
      </c>
      <c r="R1918" s="15">
        <f>SUM(Table2[[#This Row],[M2B]],Table2[[#This Row],[M2B_h]])</f>
        <v>0</v>
      </c>
      <c r="S1918" s="15">
        <f>SUM(Table2[[#This Row],[M3B]],Table2[[#This Row],[M3B_h]])</f>
        <v>0</v>
      </c>
      <c r="T1918" s="15">
        <f>SUM(Table2[[#This Row],[M4B]],Table2[[#This Row],[M4B_h]])</f>
        <v>0</v>
      </c>
    </row>
    <row r="1919" spans="1:20">
      <c r="A1919" s="12">
        <f>IF(Table2[[#This Row],[TT]]&lt;1,"",COUNT($A$2:$A1918)+1)</f>
        <v>1549</v>
      </c>
      <c r="B1919" s="12" t="str">
        <f>LOWER(SUBSTITUTE(SUBSTITUTE(SUBSTITUTE(SUBSTITUTE(SUBSTITUTE(SUBSTITUTE(SUBSTITUTE(SUBSTITUTE(Table2[[#This Row],[NAMA BARANG]]," ",""),"""",""),"-",""),"/",""),"(",""),")",""),"&amp;",""),",",""))</f>
        <v>pcklgzg6913</v>
      </c>
      <c r="C1919" s="18" t="s">
        <v>1693</v>
      </c>
      <c r="D1919" s="19">
        <v>18</v>
      </c>
      <c r="E1919" s="19" t="s">
        <v>38</v>
      </c>
      <c r="F1919" s="80">
        <f>IF(Table2[[#This Row],[M5B]]="",Table2[[#This Row],[M5B_h]],SUM(Table2[[#This Row],[M5B_h]],Table2[[#This Row],[M5B]]))</f>
        <v>18</v>
      </c>
      <c r="H1919" s="13" t="str">
        <f>IF(Table2[[#This Row],[M1A]]="","",Table2[[#This Row],[M1A]]-Table2[[#This Row],[AWAL]])</f>
        <v/>
      </c>
      <c r="J1919" s="13" t="str">
        <f>IF(Table2[[#This Row],[M2A]]="","",SUM(Table2[[#This Row],[M2A]]-Table2[[#This Row],[M2B_h]]))</f>
        <v/>
      </c>
      <c r="L1919" s="13" t="str">
        <f>IF(Table2[[#This Row],[M3A]]="","",SUM(Table2[[#This Row],[M3A]]-Table2[[#This Row],[M3B_h]]))</f>
        <v/>
      </c>
      <c r="N1919" s="13" t="str">
        <f>IF(Table2[[#This Row],[M4A]]="","",SUM(Table2[[#This Row],[M4A]]-Table2[[#This Row],[M4B_h]]))</f>
        <v/>
      </c>
      <c r="O1919" s="15"/>
      <c r="P1919" s="15" t="str">
        <f>IF(Table2[[#This Row],[M5A]]="","",SUM(Table2[[#This Row],[M5A]]-Table2[[#This Row],[M5B_h]]))</f>
        <v/>
      </c>
      <c r="Q1919" s="15">
        <f>SUM(Table2[[#This Row],[AWAL]],Table2[[#This Row],[M1B]])</f>
        <v>18</v>
      </c>
      <c r="R1919" s="15">
        <f>SUM(Table2[[#This Row],[M2B]],Table2[[#This Row],[M2B_h]])</f>
        <v>18</v>
      </c>
      <c r="S1919" s="15">
        <f>SUM(Table2[[#This Row],[M3B]],Table2[[#This Row],[M3B_h]])</f>
        <v>18</v>
      </c>
      <c r="T1919" s="15">
        <f>SUM(Table2[[#This Row],[M4B]],Table2[[#This Row],[M4B_h]])</f>
        <v>18</v>
      </c>
    </row>
    <row r="1920" spans="1:20">
      <c r="A1920" s="12">
        <f>IF(Table2[[#This Row],[TT]]&lt;1,"",COUNT($A$2:$A1919)+1)</f>
        <v>1550</v>
      </c>
      <c r="B1920" s="12" t="str">
        <f>LOWER(SUBSTITUTE(SUBSTITUTE(SUBSTITUTE(SUBSTITUTE(SUBSTITUTE(SUBSTITUTE(SUBSTITUTE(SUBSTITUTE(Table2[[#This Row],[NAMA BARANG]]," ",""),"""",""),"-",""),"/",""),"(",""),")",""),"&amp;",""),",",""))</f>
        <v>pckm2wtp</v>
      </c>
      <c r="C1920" s="18" t="s">
        <v>1694</v>
      </c>
      <c r="D1920" s="19">
        <v>2</v>
      </c>
      <c r="E1920" s="68" t="s">
        <v>2534</v>
      </c>
      <c r="F1920" s="80">
        <f>IF(Table2[[#This Row],[M5B]]="",Table2[[#This Row],[M5B_h]],SUM(Table2[[#This Row],[M5B_h]],Table2[[#This Row],[M5B]]))</f>
        <v>2</v>
      </c>
      <c r="H1920" s="13" t="str">
        <f>IF(Table2[[#This Row],[M1A]]="","",Table2[[#This Row],[M1A]]-Table2[[#This Row],[AWAL]])</f>
        <v/>
      </c>
      <c r="J1920" s="13" t="str">
        <f>IF(Table2[[#This Row],[M2A]]="","",SUM(Table2[[#This Row],[M2A]]-Table2[[#This Row],[M2B_h]]))</f>
        <v/>
      </c>
      <c r="L1920" s="13" t="str">
        <f>IF(Table2[[#This Row],[M3A]]="","",SUM(Table2[[#This Row],[M3A]]-Table2[[#This Row],[M3B_h]]))</f>
        <v/>
      </c>
      <c r="N1920" s="13" t="str">
        <f>IF(Table2[[#This Row],[M4A]]="","",SUM(Table2[[#This Row],[M4A]]-Table2[[#This Row],[M4B_h]]))</f>
        <v/>
      </c>
      <c r="O1920" s="15"/>
      <c r="P1920" s="15" t="str">
        <f>IF(Table2[[#This Row],[M5A]]="","",SUM(Table2[[#This Row],[M5A]]-Table2[[#This Row],[M5B_h]]))</f>
        <v/>
      </c>
      <c r="Q1920" s="15">
        <f>SUM(Table2[[#This Row],[AWAL]],Table2[[#This Row],[M1B]])</f>
        <v>2</v>
      </c>
      <c r="R1920" s="15">
        <f>SUM(Table2[[#This Row],[M2B]],Table2[[#This Row],[M2B_h]])</f>
        <v>2</v>
      </c>
      <c r="S1920" s="15">
        <f>SUM(Table2[[#This Row],[M3B]],Table2[[#This Row],[M3B_h]])</f>
        <v>2</v>
      </c>
      <c r="T1920" s="15">
        <f>SUM(Table2[[#This Row],[M4B]],Table2[[#This Row],[M4B_h]])</f>
        <v>2</v>
      </c>
    </row>
    <row r="1921" spans="1:20">
      <c r="A1921" s="12">
        <f>IF(Table2[[#This Row],[TT]]&lt;1,"",COUNT($A$2:$A1920)+1)</f>
        <v>1551</v>
      </c>
      <c r="B1921" s="12" t="str">
        <f>LOWER(SUBSTITUTE(SUBSTITUTE(SUBSTITUTE(SUBSTITUTE(SUBSTITUTE(SUBSTITUTE(SUBSTITUTE(SUBSTITUTE(Table2[[#This Row],[NAMA BARANG]]," ",""),"""",""),"-",""),"/",""),"(",""),")",""),"&amp;",""),",",""))</f>
        <v>pckm215311a2</v>
      </c>
      <c r="C1921" s="18" t="s">
        <v>1695</v>
      </c>
      <c r="D1921" s="19">
        <v>7</v>
      </c>
      <c r="E1921" s="19" t="s">
        <v>38</v>
      </c>
      <c r="F1921" s="80">
        <f>IF(Table2[[#This Row],[M5B]]="",Table2[[#This Row],[M5B_h]],SUM(Table2[[#This Row],[M5B_h]],Table2[[#This Row],[M5B]]))</f>
        <v>7</v>
      </c>
      <c r="H1921" s="13" t="str">
        <f>IF(Table2[[#This Row],[M1A]]="","",Table2[[#This Row],[M1A]]-Table2[[#This Row],[AWAL]])</f>
        <v/>
      </c>
      <c r="J1921" s="13" t="str">
        <f>IF(Table2[[#This Row],[M2A]]="","",SUM(Table2[[#This Row],[M2A]]-Table2[[#This Row],[M2B_h]]))</f>
        <v/>
      </c>
      <c r="L1921" s="13" t="str">
        <f>IF(Table2[[#This Row],[M3A]]="","",SUM(Table2[[#This Row],[M3A]]-Table2[[#This Row],[M3B_h]]))</f>
        <v/>
      </c>
      <c r="N1921" s="13" t="str">
        <f>IF(Table2[[#This Row],[M4A]]="","",SUM(Table2[[#This Row],[M4A]]-Table2[[#This Row],[M4B_h]]))</f>
        <v/>
      </c>
      <c r="O1921" s="15"/>
      <c r="P1921" s="15" t="str">
        <f>IF(Table2[[#This Row],[M5A]]="","",SUM(Table2[[#This Row],[M5A]]-Table2[[#This Row],[M5B_h]]))</f>
        <v/>
      </c>
      <c r="Q1921" s="15">
        <f>SUM(Table2[[#This Row],[AWAL]],Table2[[#This Row],[M1B]])</f>
        <v>7</v>
      </c>
      <c r="R1921" s="15">
        <f>SUM(Table2[[#This Row],[M2B]],Table2[[#This Row],[M2B_h]])</f>
        <v>7</v>
      </c>
      <c r="S1921" s="15">
        <f>SUM(Table2[[#This Row],[M3B]],Table2[[#This Row],[M3B_h]])</f>
        <v>7</v>
      </c>
      <c r="T1921" s="15">
        <f>SUM(Table2[[#This Row],[M4B]],Table2[[#This Row],[M4B_h]])</f>
        <v>7</v>
      </c>
    </row>
    <row r="1922" spans="1:20">
      <c r="A1922" s="12">
        <f>IF(Table2[[#This Row],[TT]]&lt;1,"",COUNT($A$2:$A1921)+1)</f>
        <v>1552</v>
      </c>
      <c r="B1922" s="12" t="str">
        <f>LOWER(SUBSTITUTE(SUBSTITUTE(SUBSTITUTE(SUBSTITUTE(SUBSTITUTE(SUBSTITUTE(SUBSTITUTE(SUBSTITUTE(Table2[[#This Row],[NAMA BARANG]]," ",""),"""",""),"-",""),"/",""),"(",""),")",""),"&amp;",""),",",""))</f>
        <v>pckm2211km237</v>
      </c>
      <c r="C1922" s="18" t="s">
        <v>1696</v>
      </c>
      <c r="D1922" s="19">
        <v>18</v>
      </c>
      <c r="E1922" s="19" t="s">
        <v>38</v>
      </c>
      <c r="F1922" s="80">
        <f>IF(Table2[[#This Row],[M5B]]="",Table2[[#This Row],[M5B_h]],SUM(Table2[[#This Row],[M5B_h]],Table2[[#This Row],[M5B]]))</f>
        <v>18</v>
      </c>
      <c r="H1922" s="13" t="str">
        <f>IF(Table2[[#This Row],[M1A]]="","",Table2[[#This Row],[M1A]]-Table2[[#This Row],[AWAL]])</f>
        <v/>
      </c>
      <c r="J1922" s="13" t="str">
        <f>IF(Table2[[#This Row],[M2A]]="","",SUM(Table2[[#This Row],[M2A]]-Table2[[#This Row],[M2B_h]]))</f>
        <v/>
      </c>
      <c r="L1922" s="13" t="str">
        <f>IF(Table2[[#This Row],[M3A]]="","",SUM(Table2[[#This Row],[M3A]]-Table2[[#This Row],[M3B_h]]))</f>
        <v/>
      </c>
      <c r="N1922" s="13" t="str">
        <f>IF(Table2[[#This Row],[M4A]]="","",SUM(Table2[[#This Row],[M4A]]-Table2[[#This Row],[M4B_h]]))</f>
        <v/>
      </c>
      <c r="O1922" s="15"/>
      <c r="P1922" s="15" t="str">
        <f>IF(Table2[[#This Row],[M5A]]="","",SUM(Table2[[#This Row],[M5A]]-Table2[[#This Row],[M5B_h]]))</f>
        <v/>
      </c>
      <c r="Q1922" s="15">
        <f>SUM(Table2[[#This Row],[AWAL]],Table2[[#This Row],[M1B]])</f>
        <v>18</v>
      </c>
      <c r="R1922" s="15">
        <f>SUM(Table2[[#This Row],[M2B]],Table2[[#This Row],[M2B_h]])</f>
        <v>18</v>
      </c>
      <c r="S1922" s="15">
        <f>SUM(Table2[[#This Row],[M3B]],Table2[[#This Row],[M3B_h]])</f>
        <v>18</v>
      </c>
      <c r="T1922" s="15">
        <f>SUM(Table2[[#This Row],[M4B]],Table2[[#This Row],[M4B_h]])</f>
        <v>18</v>
      </c>
    </row>
    <row r="1923" spans="1:20">
      <c r="A1923" s="12">
        <f>IF(Table2[[#This Row],[TT]]&lt;1,"",COUNT($A$2:$A1922)+1)</f>
        <v>1553</v>
      </c>
      <c r="B1923" s="12" t="str">
        <f>LOWER(SUBSTITUTE(SUBSTITUTE(SUBSTITUTE(SUBSTITUTE(SUBSTITUTE(SUBSTITUTE(SUBSTITUTE(SUBSTITUTE(Table2[[#This Row],[NAMA BARANG]]," ",""),"""",""),"-",""),"/",""),"(",""),")",""),"&amp;",""),",",""))</f>
        <v>pckm30cblk</v>
      </c>
      <c r="C1923" s="25" t="s">
        <v>1697</v>
      </c>
      <c r="D1923" s="26">
        <v>10</v>
      </c>
      <c r="E1923" s="26" t="s">
        <v>803</v>
      </c>
      <c r="F1923" s="80">
        <f>IF(Table2[[#This Row],[M5B]]="",Table2[[#This Row],[M5B_h]],SUM(Table2[[#This Row],[M5B_h]],Table2[[#This Row],[M5B]]))</f>
        <v>10</v>
      </c>
      <c r="H1923" s="13" t="str">
        <f>IF(Table2[[#This Row],[M1A]]="","",Table2[[#This Row],[M1A]]-Table2[[#This Row],[AWAL]])</f>
        <v/>
      </c>
      <c r="J1923" s="13" t="str">
        <f>IF(Table2[[#This Row],[M2A]]="","",SUM(Table2[[#This Row],[M2A]]-Table2[[#This Row],[M2B_h]]))</f>
        <v/>
      </c>
      <c r="L1923" s="13" t="str">
        <f>IF(Table2[[#This Row],[M3A]]="","",SUM(Table2[[#This Row],[M3A]]-Table2[[#This Row],[M3B_h]]))</f>
        <v/>
      </c>
      <c r="N1923" s="13" t="str">
        <f>IF(Table2[[#This Row],[M4A]]="","",SUM(Table2[[#This Row],[M4A]]-Table2[[#This Row],[M4B_h]]))</f>
        <v/>
      </c>
      <c r="O1923" s="15"/>
      <c r="P1923" s="15" t="str">
        <f>IF(Table2[[#This Row],[M5A]]="","",SUM(Table2[[#This Row],[M5A]]-Table2[[#This Row],[M5B_h]]))</f>
        <v/>
      </c>
      <c r="Q1923" s="15">
        <f>SUM(Table2[[#This Row],[AWAL]],Table2[[#This Row],[M1B]])</f>
        <v>10</v>
      </c>
      <c r="R1923" s="15">
        <f>SUM(Table2[[#This Row],[M2B]],Table2[[#This Row],[M2B_h]])</f>
        <v>10</v>
      </c>
      <c r="S1923" s="15">
        <f>SUM(Table2[[#This Row],[M3B]],Table2[[#This Row],[M3B_h]])</f>
        <v>10</v>
      </c>
      <c r="T1923" s="15">
        <f>SUM(Table2[[#This Row],[M4B]],Table2[[#This Row],[M4B_h]])</f>
        <v>10</v>
      </c>
    </row>
    <row r="1924" spans="1:20">
      <c r="A1924" s="12">
        <f>IF(Table2[[#This Row],[TT]]&lt;1,"",COUNT($A$2:$A1923)+1)</f>
        <v>1554</v>
      </c>
      <c r="B1924" s="12" t="str">
        <f>LOWER(SUBSTITUTE(SUBSTITUTE(SUBSTITUTE(SUBSTITUTE(SUBSTITUTE(SUBSTITUTE(SUBSTITUTE(SUBSTITUTE(Table2[[#This Row],[NAMA BARANG]]," ",""),"""",""),"-",""),"/",""),"(",""),")",""),"&amp;",""),",",""))</f>
        <v>pckm3115</v>
      </c>
      <c r="C1924" s="18" t="s">
        <v>3245</v>
      </c>
      <c r="D1924" s="19">
        <v>1</v>
      </c>
      <c r="E1924" s="68"/>
      <c r="F1924" s="80">
        <f>IF(Table2[[#This Row],[M5B]]="",Table2[[#This Row],[M5B_h]],SUM(Table2[[#This Row],[M5B_h]],Table2[[#This Row],[M5B]]))</f>
        <v>1</v>
      </c>
      <c r="H1924" s="13" t="str">
        <f>IF(Table2[[#This Row],[M1A]]="","",Table2[[#This Row],[M1A]]-Table2[[#This Row],[AWAL]])</f>
        <v/>
      </c>
      <c r="J1924" s="13" t="str">
        <f>IF(Table2[[#This Row],[M2A]]="","",SUM(Table2[[#This Row],[M2A]]-Table2[[#This Row],[M2B_h]]))</f>
        <v/>
      </c>
      <c r="L1924" s="13" t="str">
        <f>IF(Table2[[#This Row],[M3A]]="","",SUM(Table2[[#This Row],[M3A]]-Table2[[#This Row],[M3B_h]]))</f>
        <v/>
      </c>
      <c r="N1924" s="13" t="str">
        <f>IF(Table2[[#This Row],[M4A]]="","",SUM(Table2[[#This Row],[M4A]]-Table2[[#This Row],[M4B_h]]))</f>
        <v/>
      </c>
      <c r="O1924" s="15"/>
      <c r="P1924" s="15" t="str">
        <f>IF(Table2[[#This Row],[M5A]]="","",SUM(Table2[[#This Row],[M5A]]-Table2[[#This Row],[M5B_h]]))</f>
        <v/>
      </c>
      <c r="Q1924" s="15">
        <f>SUM(Table2[[#This Row],[AWAL]],Table2[[#This Row],[M1B]])</f>
        <v>1</v>
      </c>
      <c r="R1924" s="15">
        <f>SUM(Table2[[#This Row],[M2B]],Table2[[#This Row],[M2B_h]])</f>
        <v>1</v>
      </c>
      <c r="S1924" s="15">
        <f>SUM(Table2[[#This Row],[M3B]],Table2[[#This Row],[M3B_h]])</f>
        <v>1</v>
      </c>
      <c r="T1924" s="15">
        <f>SUM(Table2[[#This Row],[M4B]],Table2[[#This Row],[M4B_h]])</f>
        <v>1</v>
      </c>
    </row>
    <row r="1925" spans="1:20">
      <c r="A1925" s="12">
        <f>IF(Table2[[#This Row],[TT]]&lt;1,"",COUNT($A$2:$A1924)+1)</f>
        <v>1555</v>
      </c>
      <c r="B1925" s="12" t="str">
        <f>LOWER(SUBSTITUTE(SUBSTITUTE(SUBSTITUTE(SUBSTITUTE(SUBSTITUTE(SUBSTITUTE(SUBSTITUTE(SUBSTITUTE(Table2[[#This Row],[NAMA BARANG]]," ",""),"""",""),"-",""),"/",""),"(",""),")",""),"&amp;",""),",",""))</f>
        <v>pckodek22</v>
      </c>
      <c r="C1925" s="18" t="s">
        <v>1698</v>
      </c>
      <c r="D1925" s="19">
        <v>47</v>
      </c>
      <c r="E1925" s="19" t="s">
        <v>738</v>
      </c>
      <c r="F1925" s="80">
        <f>IF(Table2[[#This Row],[M5B]]="",Table2[[#This Row],[M5B_h]],SUM(Table2[[#This Row],[M5B_h]],Table2[[#This Row],[M5B]]))</f>
        <v>46</v>
      </c>
      <c r="H1925" s="13" t="str">
        <f>IF(Table2[[#This Row],[M1A]]="","",Table2[[#This Row],[M1A]]-Table2[[#This Row],[AWAL]])</f>
        <v/>
      </c>
      <c r="J1925" s="13" t="str">
        <f>IF(Table2[[#This Row],[M2A]]="","",SUM(Table2[[#This Row],[M2A]]-Table2[[#This Row],[M2B_h]]))</f>
        <v/>
      </c>
      <c r="K1925" s="13">
        <v>46</v>
      </c>
      <c r="L1925" s="13">
        <f>IF(Table2[[#This Row],[M3A]]="","",SUM(Table2[[#This Row],[M3A]]-Table2[[#This Row],[M3B_h]]))</f>
        <v>-1</v>
      </c>
      <c r="N1925" s="13" t="str">
        <f>IF(Table2[[#This Row],[M4A]]="","",SUM(Table2[[#This Row],[M4A]]-Table2[[#This Row],[M4B_h]]))</f>
        <v/>
      </c>
      <c r="O1925" s="15"/>
      <c r="P1925" s="15" t="str">
        <f>IF(Table2[[#This Row],[M5A]]="","",SUM(Table2[[#This Row],[M5A]]-Table2[[#This Row],[M5B_h]]))</f>
        <v/>
      </c>
      <c r="Q1925" s="15">
        <f>SUM(Table2[[#This Row],[AWAL]],Table2[[#This Row],[M1B]])</f>
        <v>47</v>
      </c>
      <c r="R1925" s="15">
        <f>SUM(Table2[[#This Row],[M2B]],Table2[[#This Row],[M2B_h]])</f>
        <v>47</v>
      </c>
      <c r="S1925" s="15">
        <f>SUM(Table2[[#This Row],[M3B]],Table2[[#This Row],[M3B_h]])</f>
        <v>46</v>
      </c>
      <c r="T1925" s="15">
        <f>SUM(Table2[[#This Row],[M4B]],Table2[[#This Row],[M4B_h]])</f>
        <v>46</v>
      </c>
    </row>
    <row r="1926" spans="1:20">
      <c r="A1926" s="12" t="str">
        <f>IF(Table2[[#This Row],[TT]]&lt;1,"",COUNT($A$2:$A1925)+1)</f>
        <v/>
      </c>
      <c r="B1926" s="12" t="str">
        <f>LOWER(SUBSTITUTE(SUBSTITUTE(SUBSTITUTE(SUBSTITUTE(SUBSTITUTE(SUBSTITUTE(SUBSTITUTE(SUBSTITUTE(Table2[[#This Row],[NAMA BARANG]]," ",""),"""",""),"-",""),"/",""),"(",""),")",""),"&amp;",""),",",""))</f>
        <v>pckrt22032susunmetallik</v>
      </c>
      <c r="C1926" s="18" t="s">
        <v>3246</v>
      </c>
      <c r="D1926" s="19"/>
      <c r="E1926" s="19" t="s">
        <v>58</v>
      </c>
      <c r="F1926" s="80">
        <f>IF(Table2[[#This Row],[M5B]]="",Table2[[#This Row],[M5B_h]],SUM(Table2[[#This Row],[M5B_h]],Table2[[#This Row],[M5B]]))</f>
        <v>0</v>
      </c>
      <c r="H1926" s="13" t="str">
        <f>IF(Table2[[#This Row],[M1A]]="","",Table2[[#This Row],[M1A]]-Table2[[#This Row],[AWAL]])</f>
        <v/>
      </c>
      <c r="J1926" s="13" t="str">
        <f>IF(Table2[[#This Row],[M2A]]="","",SUM(Table2[[#This Row],[M2A]]-Table2[[#This Row],[M2B_h]]))</f>
        <v/>
      </c>
      <c r="L1926" s="13" t="str">
        <f>IF(Table2[[#This Row],[M3A]]="","",SUM(Table2[[#This Row],[M3A]]-Table2[[#This Row],[M3B_h]]))</f>
        <v/>
      </c>
      <c r="N1926" s="13" t="str">
        <f>IF(Table2[[#This Row],[M4A]]="","",SUM(Table2[[#This Row],[M4A]]-Table2[[#This Row],[M4B_h]]))</f>
        <v/>
      </c>
      <c r="O1926" s="15"/>
      <c r="P1926" s="15" t="str">
        <f>IF(Table2[[#This Row],[M5A]]="","",SUM(Table2[[#This Row],[M5A]]-Table2[[#This Row],[M5B_h]]))</f>
        <v/>
      </c>
      <c r="Q1926" s="15">
        <f>SUM(Table2[[#This Row],[AWAL]],Table2[[#This Row],[M1B]])</f>
        <v>0</v>
      </c>
      <c r="R1926" s="15">
        <f>SUM(Table2[[#This Row],[M2B]],Table2[[#This Row],[M2B_h]])</f>
        <v>0</v>
      </c>
      <c r="S1926" s="15">
        <f>SUM(Table2[[#This Row],[M3B]],Table2[[#This Row],[M3B_h]])</f>
        <v>0</v>
      </c>
      <c r="T1926" s="15">
        <f>SUM(Table2[[#This Row],[M4B]],Table2[[#This Row],[M4B_h]])</f>
        <v>0</v>
      </c>
    </row>
    <row r="1927" spans="1:20">
      <c r="A1927" s="14">
        <f>IF(Table2[[#This Row],[TT]]&lt;1,"",COUNT($A$2:$A1926)+1)</f>
        <v>1556</v>
      </c>
      <c r="B1927" s="14" t="str">
        <f>LOWER(SUBSTITUTE(SUBSTITUTE(SUBSTITUTE(SUBSTITUTE(SUBSTITUTE(SUBSTITUTE(SUBSTITUTE(SUBSTITUTE(Table2[[#This Row],[NAMA BARANG]]," ",""),"""",""),"-",""),"/",""),"(",""),")",""),"&amp;",""),",",""))</f>
        <v>pckrt2c8dfaktur</v>
      </c>
      <c r="C1927" s="17" t="s">
        <v>4195</v>
      </c>
      <c r="D1927" s="19">
        <v>6</v>
      </c>
      <c r="E1927" s="29" t="s">
        <v>2637</v>
      </c>
      <c r="F1927" s="80">
        <f>IF(Table2[[#This Row],[M5B]]="",Table2[[#This Row],[M5B_h]],SUM(Table2[[#This Row],[M5B_h]],Table2[[#This Row],[M5B]]))</f>
        <v>3</v>
      </c>
      <c r="G1927" s="13">
        <v>5</v>
      </c>
      <c r="H1927" s="15">
        <f>IF(Table2[[#This Row],[M1A]]="","",Table2[[#This Row],[M1A]]-Table2[[#This Row],[AWAL]])</f>
        <v>-1</v>
      </c>
      <c r="I1927" s="13">
        <v>3</v>
      </c>
      <c r="J1927" s="15">
        <f>IF(Table2[[#This Row],[M2A]]="","",SUM(Table2[[#This Row],[M2A]]-Table2[[#This Row],[M2B_h]]))</f>
        <v>-2</v>
      </c>
      <c r="L1927" s="15" t="str">
        <f>IF(Table2[[#This Row],[M3A]]="","",SUM(Table2[[#This Row],[M3A]]-Table2[[#This Row],[M3B_h]]))</f>
        <v/>
      </c>
      <c r="N1927" s="15" t="str">
        <f>IF(Table2[[#This Row],[M4A]]="","",SUM(Table2[[#This Row],[M4A]]-Table2[[#This Row],[M4B_h]]))</f>
        <v/>
      </c>
      <c r="O1927" s="15"/>
      <c r="P1927" s="15" t="str">
        <f>IF(Table2[[#This Row],[M5A]]="","",SUM(Table2[[#This Row],[M5A]]-Table2[[#This Row],[M5B_h]]))</f>
        <v/>
      </c>
      <c r="Q1927" s="15">
        <f>SUM(Table2[[#This Row],[AWAL]],Table2[[#This Row],[M1B]])</f>
        <v>5</v>
      </c>
      <c r="R1927" s="15">
        <f>SUM(Table2[[#This Row],[M2B]],Table2[[#This Row],[M2B_h]])</f>
        <v>3</v>
      </c>
      <c r="S1927" s="15">
        <f>SUM(Table2[[#This Row],[M3B]],Table2[[#This Row],[M3B_h]])</f>
        <v>3</v>
      </c>
      <c r="T1927" s="15">
        <f>SUM(Table2[[#This Row],[M4B]],Table2[[#This Row],[M4B_h]])</f>
        <v>3</v>
      </c>
    </row>
    <row r="1928" spans="1:20">
      <c r="A1928" s="14" t="str">
        <f>IF(Table2[[#This Row],[TT]]&lt;1,"",COUNT($A$2:$A1927)+1)</f>
        <v/>
      </c>
      <c r="B1928" s="14" t="str">
        <f>LOWER(SUBSTITUTE(SUBSTITUTE(SUBSTITUTE(SUBSTITUTE(SUBSTITUTE(SUBSTITUTE(SUBSTITUTE(SUBSTITUTE(Table2[[#This Row],[NAMA BARANG]]," ",""),"""",""),"-",""),"/",""),"(",""),")",""),"&amp;",""),",",""))</f>
        <v>pckrtkk2c8dss2faktur</v>
      </c>
      <c r="C1928" s="17" t="s">
        <v>3145</v>
      </c>
      <c r="D1928" s="19"/>
      <c r="E1928" s="29">
        <v>100</v>
      </c>
      <c r="F1928" s="80">
        <f>IF(Table2[[#This Row],[M5B]]="",Table2[[#This Row],[M5B_h]],SUM(Table2[[#This Row],[M5B_h]],Table2[[#This Row],[M5B]]))</f>
        <v>0</v>
      </c>
      <c r="H1928" s="15" t="str">
        <f>IF(Table2[[#This Row],[M1A]]="","",Table2[[#This Row],[M1A]]-Table2[[#This Row],[AWAL]])</f>
        <v/>
      </c>
      <c r="J1928" s="15" t="str">
        <f>IF(Table2[[#This Row],[M2A]]="","",SUM(Table2[[#This Row],[M2A]]-Table2[[#This Row],[M2B_h]]))</f>
        <v/>
      </c>
      <c r="L1928" s="15" t="str">
        <f>IF(Table2[[#This Row],[M3A]]="","",SUM(Table2[[#This Row],[M3A]]-Table2[[#This Row],[M3B_h]]))</f>
        <v/>
      </c>
      <c r="N1928" s="15" t="str">
        <f>IF(Table2[[#This Row],[M4A]]="","",SUM(Table2[[#This Row],[M4A]]-Table2[[#This Row],[M4B_h]]))</f>
        <v/>
      </c>
      <c r="O1928" s="15"/>
      <c r="P1928" s="15" t="str">
        <f>IF(Table2[[#This Row],[M5A]]="","",SUM(Table2[[#This Row],[M5A]]-Table2[[#This Row],[M5B_h]]))</f>
        <v/>
      </c>
      <c r="Q1928" s="15">
        <f>SUM(Table2[[#This Row],[AWAL]],Table2[[#This Row],[M1B]])</f>
        <v>0</v>
      </c>
      <c r="R1928" s="15">
        <f>SUM(Table2[[#This Row],[M2B]],Table2[[#This Row],[M2B_h]])</f>
        <v>0</v>
      </c>
      <c r="S1928" s="15">
        <f>SUM(Table2[[#This Row],[M3B]],Table2[[#This Row],[M3B_h]])</f>
        <v>0</v>
      </c>
      <c r="T1928" s="15">
        <f>SUM(Table2[[#This Row],[M4B]],Table2[[#This Row],[M4B_h]])</f>
        <v>0</v>
      </c>
    </row>
    <row r="1929" spans="1:20">
      <c r="A1929" s="12" t="str">
        <f>IF(Table2[[#This Row],[TT]]&lt;1,"",COUNT($A$2:$A1928)+1)</f>
        <v/>
      </c>
      <c r="B1929" s="12" t="str">
        <f>LOWER(SUBSTITUTE(SUBSTITUTE(SUBSTITUTE(SUBSTITUTE(SUBSTITUTE(SUBSTITUTE(SUBSTITUTE(SUBSTITUTE(Table2[[#This Row],[NAMA BARANG]]," ",""),"""",""),"-",""),"/",""),"(",""),")",""),"&amp;",""),",",""))</f>
        <v>pckrtlampu3320</v>
      </c>
      <c r="C1929" s="18" t="s">
        <v>1699</v>
      </c>
      <c r="D1929" s="19"/>
      <c r="E1929" s="19" t="s">
        <v>39</v>
      </c>
      <c r="F1929" s="80">
        <f>IF(Table2[[#This Row],[M5B]]="",Table2[[#This Row],[M5B_h]],SUM(Table2[[#This Row],[M5B_h]],Table2[[#This Row],[M5B]]))</f>
        <v>0</v>
      </c>
      <c r="H1929" s="13" t="str">
        <f>IF(Table2[[#This Row],[M1A]]="","",Table2[[#This Row],[M1A]]-Table2[[#This Row],[AWAL]])</f>
        <v/>
      </c>
      <c r="J1929" s="13" t="str">
        <f>IF(Table2[[#This Row],[M2A]]="","",SUM(Table2[[#This Row],[M2A]]-Table2[[#This Row],[M2B_h]]))</f>
        <v/>
      </c>
      <c r="L1929" s="13" t="str">
        <f>IF(Table2[[#This Row],[M3A]]="","",SUM(Table2[[#This Row],[M3A]]-Table2[[#This Row],[M3B_h]]))</f>
        <v/>
      </c>
      <c r="N1929" s="13" t="str">
        <f>IF(Table2[[#This Row],[M4A]]="","",SUM(Table2[[#This Row],[M4A]]-Table2[[#This Row],[M4B_h]]))</f>
        <v/>
      </c>
      <c r="O1929" s="15"/>
      <c r="P1929" s="15" t="str">
        <f>IF(Table2[[#This Row],[M5A]]="","",SUM(Table2[[#This Row],[M5A]]-Table2[[#This Row],[M5B_h]]))</f>
        <v/>
      </c>
      <c r="Q1929" s="15">
        <f>SUM(Table2[[#This Row],[AWAL]],Table2[[#This Row],[M1B]])</f>
        <v>0</v>
      </c>
      <c r="R1929" s="15">
        <f>SUM(Table2[[#This Row],[M2B]],Table2[[#This Row],[M2B_h]])</f>
        <v>0</v>
      </c>
      <c r="S1929" s="15">
        <f>SUM(Table2[[#This Row],[M3B]],Table2[[#This Row],[M3B_h]])</f>
        <v>0</v>
      </c>
      <c r="T1929" s="15">
        <f>SUM(Table2[[#This Row],[M4B]],Table2[[#This Row],[M4B_h]])</f>
        <v>0</v>
      </c>
    </row>
    <row r="1930" spans="1:20">
      <c r="A1930" s="12">
        <f>IF(Table2[[#This Row],[TT]]&lt;1,"",COUNT($A$2:$A1929)+1)</f>
        <v>1557</v>
      </c>
      <c r="B1930" s="12" t="str">
        <f>LOWER(SUBSTITUTE(SUBSTITUTE(SUBSTITUTE(SUBSTITUTE(SUBSTITUTE(SUBSTITUTE(SUBSTITUTE(SUBSTITUTE(Table2[[#This Row],[NAMA BARANG]]," ",""),"""",""),"-",""),"/",""),"(",""),")",""),"&amp;",""),",",""))</f>
        <v>pckw2255</v>
      </c>
      <c r="C1930" s="18" t="s">
        <v>1700</v>
      </c>
      <c r="D1930" s="19">
        <v>1</v>
      </c>
      <c r="E1930" s="19" t="s">
        <v>11</v>
      </c>
      <c r="F1930" s="80">
        <f>IF(Table2[[#This Row],[M5B]]="",Table2[[#This Row],[M5B_h]],SUM(Table2[[#This Row],[M5B_h]],Table2[[#This Row],[M5B]]))</f>
        <v>1</v>
      </c>
      <c r="H1930" s="13" t="str">
        <f>IF(Table2[[#This Row],[M1A]]="","",Table2[[#This Row],[M1A]]-Table2[[#This Row],[AWAL]])</f>
        <v/>
      </c>
      <c r="J1930" s="13" t="str">
        <f>IF(Table2[[#This Row],[M2A]]="","",SUM(Table2[[#This Row],[M2A]]-Table2[[#This Row],[M2B_h]]))</f>
        <v/>
      </c>
      <c r="L1930" s="13" t="str">
        <f>IF(Table2[[#This Row],[M3A]]="","",SUM(Table2[[#This Row],[M3A]]-Table2[[#This Row],[M3B_h]]))</f>
        <v/>
      </c>
      <c r="N1930" s="13" t="str">
        <f>IF(Table2[[#This Row],[M4A]]="","",SUM(Table2[[#This Row],[M4A]]-Table2[[#This Row],[M4B_h]]))</f>
        <v/>
      </c>
      <c r="O1930" s="15"/>
      <c r="P1930" s="15" t="str">
        <f>IF(Table2[[#This Row],[M5A]]="","",SUM(Table2[[#This Row],[M5A]]-Table2[[#This Row],[M5B_h]]))</f>
        <v/>
      </c>
      <c r="Q1930" s="15">
        <f>SUM(Table2[[#This Row],[AWAL]],Table2[[#This Row],[M1B]])</f>
        <v>1</v>
      </c>
      <c r="R1930" s="15">
        <f>SUM(Table2[[#This Row],[M2B]],Table2[[#This Row],[M2B_h]])</f>
        <v>1</v>
      </c>
      <c r="S1930" s="15">
        <f>SUM(Table2[[#This Row],[M3B]],Table2[[#This Row],[M3B_h]])</f>
        <v>1</v>
      </c>
      <c r="T1930" s="15">
        <f>SUM(Table2[[#This Row],[M4B]],Table2[[#This Row],[M4B_h]])</f>
        <v>1</v>
      </c>
    </row>
    <row r="1931" spans="1:20">
      <c r="A1931" s="12">
        <f>IF(Table2[[#This Row],[TT]]&lt;1,"",COUNT($A$2:$A1930)+1)</f>
        <v>1558</v>
      </c>
      <c r="B1931" s="12" t="str">
        <f>LOWER(SUBSTITUTE(SUBSTITUTE(SUBSTITUTE(SUBSTITUTE(SUBSTITUTE(SUBSTITUTE(SUBSTITUTE(SUBSTITUTE(Table2[[#This Row],[NAMA BARANG]]," ",""),"""",""),"-",""),"/",""),"(",""),")",""),"&amp;",""),",",""))</f>
        <v>pckx20102disneyc16161atas</v>
      </c>
      <c r="C1931" s="18" t="s">
        <v>1701</v>
      </c>
      <c r="D1931" s="19">
        <v>1</v>
      </c>
      <c r="E1931" s="19" t="s">
        <v>34</v>
      </c>
      <c r="F1931" s="80">
        <f>IF(Table2[[#This Row],[M5B]]="",Table2[[#This Row],[M5B_h]],SUM(Table2[[#This Row],[M5B_h]],Table2[[#This Row],[M5B]]))</f>
        <v>1</v>
      </c>
      <c r="H1931" s="13" t="str">
        <f>IF(Table2[[#This Row],[M1A]]="","",Table2[[#This Row],[M1A]]-Table2[[#This Row],[AWAL]])</f>
        <v/>
      </c>
      <c r="J1931" s="13" t="str">
        <f>IF(Table2[[#This Row],[M2A]]="","",SUM(Table2[[#This Row],[M2A]]-Table2[[#This Row],[M2B_h]]))</f>
        <v/>
      </c>
      <c r="L1931" s="13" t="str">
        <f>IF(Table2[[#This Row],[M3A]]="","",SUM(Table2[[#This Row],[M3A]]-Table2[[#This Row],[M3B_h]]))</f>
        <v/>
      </c>
      <c r="N1931" s="13" t="str">
        <f>IF(Table2[[#This Row],[M4A]]="","",SUM(Table2[[#This Row],[M4A]]-Table2[[#This Row],[M4B_h]]))</f>
        <v/>
      </c>
      <c r="O1931" s="15"/>
      <c r="P1931" s="15" t="str">
        <f>IF(Table2[[#This Row],[M5A]]="","",SUM(Table2[[#This Row],[M5A]]-Table2[[#This Row],[M5B_h]]))</f>
        <v/>
      </c>
      <c r="Q1931" s="15">
        <f>SUM(Table2[[#This Row],[AWAL]],Table2[[#This Row],[M1B]])</f>
        <v>1</v>
      </c>
      <c r="R1931" s="15">
        <f>SUM(Table2[[#This Row],[M2B]],Table2[[#This Row],[M2B_h]])</f>
        <v>1</v>
      </c>
      <c r="S1931" s="15">
        <f>SUM(Table2[[#This Row],[M3B]],Table2[[#This Row],[M3B_h]])</f>
        <v>1</v>
      </c>
      <c r="T1931" s="15">
        <f>SUM(Table2[[#This Row],[M4B]],Table2[[#This Row],[M4B_h]])</f>
        <v>1</v>
      </c>
    </row>
    <row r="1932" spans="1:20">
      <c r="A1932" s="12" t="str">
        <f>IF(Table2[[#This Row],[TT]]&lt;1,"",COUNT($A$2:$A1931)+1)</f>
        <v/>
      </c>
      <c r="B1932" s="12" t="str">
        <f>LOWER(SUBSTITUTE(SUBSTITUTE(SUBSTITUTE(SUBSTITUTE(SUBSTITUTE(SUBSTITUTE(SUBSTITUTE(SUBSTITUTE(Table2[[#This Row],[NAMA BARANG]]," ",""),"""",""),"-",""),"/",""),"(",""),")",""),"&amp;",""),",",""))</f>
        <v>pcla1005fahma</v>
      </c>
      <c r="C1932" s="18" t="s">
        <v>1702</v>
      </c>
      <c r="D1932" s="19"/>
      <c r="E1932" s="19" t="s">
        <v>1336</v>
      </c>
      <c r="F1932" s="80">
        <f>IF(Table2[[#This Row],[M5B]]="",Table2[[#This Row],[M5B_h]],SUM(Table2[[#This Row],[M5B_h]],Table2[[#This Row],[M5B]]))</f>
        <v>0</v>
      </c>
      <c r="H1932" s="13" t="str">
        <f>IF(Table2[[#This Row],[M1A]]="","",Table2[[#This Row],[M1A]]-Table2[[#This Row],[AWAL]])</f>
        <v/>
      </c>
      <c r="J1932" s="13" t="str">
        <f>IF(Table2[[#This Row],[M2A]]="","",SUM(Table2[[#This Row],[M2A]]-Table2[[#This Row],[M2B_h]]))</f>
        <v/>
      </c>
      <c r="L1932" s="13" t="str">
        <f>IF(Table2[[#This Row],[M3A]]="","",SUM(Table2[[#This Row],[M3A]]-Table2[[#This Row],[M3B_h]]))</f>
        <v/>
      </c>
      <c r="N1932" s="13" t="str">
        <f>IF(Table2[[#This Row],[M4A]]="","",SUM(Table2[[#This Row],[M4A]]-Table2[[#This Row],[M4B_h]]))</f>
        <v/>
      </c>
      <c r="O1932" s="15"/>
      <c r="P1932" s="15" t="str">
        <f>IF(Table2[[#This Row],[M5A]]="","",SUM(Table2[[#This Row],[M5A]]-Table2[[#This Row],[M5B_h]]))</f>
        <v/>
      </c>
      <c r="Q1932" s="15">
        <f>SUM(Table2[[#This Row],[AWAL]],Table2[[#This Row],[M1B]])</f>
        <v>0</v>
      </c>
      <c r="R1932" s="15">
        <f>SUM(Table2[[#This Row],[M2B]],Table2[[#This Row],[M2B_h]])</f>
        <v>0</v>
      </c>
      <c r="S1932" s="15">
        <f>SUM(Table2[[#This Row],[M3B]],Table2[[#This Row],[M3B_h]])</f>
        <v>0</v>
      </c>
      <c r="T1932" s="15">
        <f>SUM(Table2[[#This Row],[M4B]],Table2[[#This Row],[M4B_h]])</f>
        <v>0</v>
      </c>
    </row>
    <row r="1933" spans="1:20">
      <c r="A1933" s="12">
        <f>IF(Table2[[#This Row],[TT]]&lt;1,"",COUNT($A$2:$A1932)+1)</f>
        <v>1559</v>
      </c>
      <c r="B1933" s="12" t="str">
        <f>LOWER(SUBSTITUTE(SUBSTITUTE(SUBSTITUTE(SUBSTITUTE(SUBSTITUTE(SUBSTITUTE(SUBSTITUTE(SUBSTITUTE(Table2[[#This Row],[NAMA BARANG]]," ",""),"""",""),"-",""),"/",""),"(",""),")",""),"&amp;",""),",",""))</f>
        <v>pclce393asegi</v>
      </c>
      <c r="C1933" s="18" t="s">
        <v>1703</v>
      </c>
      <c r="D1933" s="19">
        <v>1</v>
      </c>
      <c r="E1933" s="19" t="s">
        <v>154</v>
      </c>
      <c r="F1933" s="80">
        <f>IF(Table2[[#This Row],[M5B]]="",Table2[[#This Row],[M5B_h]],SUM(Table2[[#This Row],[M5B_h]],Table2[[#This Row],[M5B]]))</f>
        <v>1</v>
      </c>
      <c r="H1933" s="13" t="str">
        <f>IF(Table2[[#This Row],[M1A]]="","",Table2[[#This Row],[M1A]]-Table2[[#This Row],[AWAL]])</f>
        <v/>
      </c>
      <c r="J1933" s="13" t="str">
        <f>IF(Table2[[#This Row],[M2A]]="","",SUM(Table2[[#This Row],[M2A]]-Table2[[#This Row],[M2B_h]]))</f>
        <v/>
      </c>
      <c r="L1933" s="13" t="str">
        <f>IF(Table2[[#This Row],[M3A]]="","",SUM(Table2[[#This Row],[M3A]]-Table2[[#This Row],[M3B_h]]))</f>
        <v/>
      </c>
      <c r="N1933" s="13" t="str">
        <f>IF(Table2[[#This Row],[M4A]]="","",SUM(Table2[[#This Row],[M4A]]-Table2[[#This Row],[M4B_h]]))</f>
        <v/>
      </c>
      <c r="O1933" s="15"/>
      <c r="P1933" s="15" t="str">
        <f>IF(Table2[[#This Row],[M5A]]="","",SUM(Table2[[#This Row],[M5A]]-Table2[[#This Row],[M5B_h]]))</f>
        <v/>
      </c>
      <c r="Q1933" s="15">
        <f>SUM(Table2[[#This Row],[AWAL]],Table2[[#This Row],[M1B]])</f>
        <v>1</v>
      </c>
      <c r="R1933" s="15">
        <f>SUM(Table2[[#This Row],[M2B]],Table2[[#This Row],[M2B_h]])</f>
        <v>1</v>
      </c>
      <c r="S1933" s="15">
        <f>SUM(Table2[[#This Row],[M3B]],Table2[[#This Row],[M3B_h]])</f>
        <v>1</v>
      </c>
      <c r="T1933" s="15">
        <f>SUM(Table2[[#This Row],[M4B]],Table2[[#This Row],[M4B_h]])</f>
        <v>1</v>
      </c>
    </row>
    <row r="1934" spans="1:20">
      <c r="A1934" s="12">
        <f>IF(Table2[[#This Row],[TT]]&lt;1,"",COUNT($A$2:$A1933)+1)</f>
        <v>1560</v>
      </c>
      <c r="B1934" s="12" t="str">
        <f>LOWER(SUBSTITUTE(SUBSTITUTE(SUBSTITUTE(SUBSTITUTE(SUBSTITUTE(SUBSTITUTE(SUBSTITUTE(SUBSTITUTE(Table2[[#This Row],[NAMA BARANG]]," ",""),"""",""),"-",""),"/",""),"(",""),")",""),"&amp;",""),",",""))</f>
        <v>pclxt9907</v>
      </c>
      <c r="C1934" s="18" t="s">
        <v>1704</v>
      </c>
      <c r="D1934" s="19">
        <v>1</v>
      </c>
      <c r="E1934" s="19" t="s">
        <v>154</v>
      </c>
      <c r="F1934" s="80">
        <f>IF(Table2[[#This Row],[M5B]]="",Table2[[#This Row],[M5B_h]],SUM(Table2[[#This Row],[M5B_h]],Table2[[#This Row],[M5B]]))</f>
        <v>1</v>
      </c>
      <c r="H1934" s="13" t="str">
        <f>IF(Table2[[#This Row],[M1A]]="","",Table2[[#This Row],[M1A]]-Table2[[#This Row],[AWAL]])</f>
        <v/>
      </c>
      <c r="J1934" s="13" t="str">
        <f>IF(Table2[[#This Row],[M2A]]="","",SUM(Table2[[#This Row],[M2A]]-Table2[[#This Row],[M2B_h]]))</f>
        <v/>
      </c>
      <c r="L1934" s="13" t="str">
        <f>IF(Table2[[#This Row],[M3A]]="","",SUM(Table2[[#This Row],[M3A]]-Table2[[#This Row],[M3B_h]]))</f>
        <v/>
      </c>
      <c r="N1934" s="13" t="str">
        <f>IF(Table2[[#This Row],[M4A]]="","",SUM(Table2[[#This Row],[M4A]]-Table2[[#This Row],[M4B_h]]))</f>
        <v/>
      </c>
      <c r="O1934" s="15"/>
      <c r="P1934" s="15" t="str">
        <f>IF(Table2[[#This Row],[M5A]]="","",SUM(Table2[[#This Row],[M5A]]-Table2[[#This Row],[M5B_h]]))</f>
        <v/>
      </c>
      <c r="Q1934" s="15">
        <f>SUM(Table2[[#This Row],[AWAL]],Table2[[#This Row],[M1B]])</f>
        <v>1</v>
      </c>
      <c r="R1934" s="15">
        <f>SUM(Table2[[#This Row],[M2B]],Table2[[#This Row],[M2B_h]])</f>
        <v>1</v>
      </c>
      <c r="S1934" s="15">
        <f>SUM(Table2[[#This Row],[M3B]],Table2[[#This Row],[M3B_h]])</f>
        <v>1</v>
      </c>
      <c r="T1934" s="15">
        <f>SUM(Table2[[#This Row],[M4B]],Table2[[#This Row],[M4B_h]])</f>
        <v>1</v>
      </c>
    </row>
    <row r="1935" spans="1:20">
      <c r="A1935" s="12">
        <f>IF(Table2[[#This Row],[TT]]&lt;1,"",COUNT($A$2:$A1934)+1)</f>
        <v>1561</v>
      </c>
      <c r="B1935" s="12" t="str">
        <f>LOWER(SUBSTITUTE(SUBSTITUTE(SUBSTITUTE(SUBSTITUTE(SUBSTITUTE(SUBSTITUTE(SUBSTITUTE(SUBSTITUTE(Table2[[#This Row],[NAMA BARANG]]," ",""),"""",""),"-",""),"/",""),"(",""),")",""),"&amp;",""),",",""))</f>
        <v>pclzm3452</v>
      </c>
      <c r="C1935" s="18" t="s">
        <v>1705</v>
      </c>
      <c r="D1935" s="19">
        <v>1</v>
      </c>
      <c r="E1935" s="19" t="s">
        <v>284</v>
      </c>
      <c r="F1935" s="80">
        <f>IF(Table2[[#This Row],[M5B]]="",Table2[[#This Row],[M5B_h]],SUM(Table2[[#This Row],[M5B_h]],Table2[[#This Row],[M5B]]))</f>
        <v>1</v>
      </c>
      <c r="H1935" s="13" t="str">
        <f>IF(Table2[[#This Row],[M1A]]="","",Table2[[#This Row],[M1A]]-Table2[[#This Row],[AWAL]])</f>
        <v/>
      </c>
      <c r="J1935" s="13" t="str">
        <f>IF(Table2[[#This Row],[M2A]]="","",SUM(Table2[[#This Row],[M2A]]-Table2[[#This Row],[M2B_h]]))</f>
        <v/>
      </c>
      <c r="L1935" s="13" t="str">
        <f>IF(Table2[[#This Row],[M3A]]="","",SUM(Table2[[#This Row],[M3A]]-Table2[[#This Row],[M3B_h]]))</f>
        <v/>
      </c>
      <c r="N1935" s="13" t="str">
        <f>IF(Table2[[#This Row],[M4A]]="","",SUM(Table2[[#This Row],[M4A]]-Table2[[#This Row],[M4B_h]]))</f>
        <v/>
      </c>
      <c r="O1935" s="15"/>
      <c r="P1935" s="15" t="str">
        <f>IF(Table2[[#This Row],[M5A]]="","",SUM(Table2[[#This Row],[M5A]]-Table2[[#This Row],[M5B_h]]))</f>
        <v/>
      </c>
      <c r="Q1935" s="15">
        <f>SUM(Table2[[#This Row],[AWAL]],Table2[[#This Row],[M1B]])</f>
        <v>1</v>
      </c>
      <c r="R1935" s="15">
        <f>SUM(Table2[[#This Row],[M2B]],Table2[[#This Row],[M2B_h]])</f>
        <v>1</v>
      </c>
      <c r="S1935" s="15">
        <f>SUM(Table2[[#This Row],[M3B]],Table2[[#This Row],[M3B_h]])</f>
        <v>1</v>
      </c>
      <c r="T1935" s="15">
        <f>SUM(Table2[[#This Row],[M4B]],Table2[[#This Row],[M4B_h]])</f>
        <v>1</v>
      </c>
    </row>
    <row r="1936" spans="1:20">
      <c r="A1936" s="12">
        <f>IF(Table2[[#This Row],[TT]]&lt;1,"",COUNT($A$2:$A1935)+1)</f>
        <v>1562</v>
      </c>
      <c r="B1936" s="12" t="str">
        <f>LOWER(SUBSTITUTE(SUBSTITUTE(SUBSTITUTE(SUBSTITUTE(SUBSTITUTE(SUBSTITUTE(SUBSTITUTE(SUBSTITUTE(Table2[[#This Row],[NAMA BARANG]]," ",""),"""",""),"-",""),"/",""),"(",""),")",""),"&amp;",""),",",""))</f>
        <v>pclampu66351unicorn</v>
      </c>
      <c r="C1936" s="18" t="s">
        <v>1706</v>
      </c>
      <c r="D1936" s="19">
        <v>1</v>
      </c>
      <c r="E1936" s="19" t="s">
        <v>103</v>
      </c>
      <c r="F1936" s="80">
        <f>IF(Table2[[#This Row],[M5B]]="",Table2[[#This Row],[M5B_h]],SUM(Table2[[#This Row],[M5B_h]],Table2[[#This Row],[M5B]]))</f>
        <v>1</v>
      </c>
      <c r="H1936" s="13" t="str">
        <f>IF(Table2[[#This Row],[M1A]]="","",Table2[[#This Row],[M1A]]-Table2[[#This Row],[AWAL]])</f>
        <v/>
      </c>
      <c r="J1936" s="13" t="str">
        <f>IF(Table2[[#This Row],[M2A]]="","",SUM(Table2[[#This Row],[M2A]]-Table2[[#This Row],[M2B_h]]))</f>
        <v/>
      </c>
      <c r="L1936" s="13" t="str">
        <f>IF(Table2[[#This Row],[M3A]]="","",SUM(Table2[[#This Row],[M3A]]-Table2[[#This Row],[M3B_h]]))</f>
        <v/>
      </c>
      <c r="N1936" s="13" t="str">
        <f>IF(Table2[[#This Row],[M4A]]="","",SUM(Table2[[#This Row],[M4A]]-Table2[[#This Row],[M4B_h]]))</f>
        <v/>
      </c>
      <c r="O1936" s="15"/>
      <c r="P1936" s="15" t="str">
        <f>IF(Table2[[#This Row],[M5A]]="","",SUM(Table2[[#This Row],[M5A]]-Table2[[#This Row],[M5B_h]]))</f>
        <v/>
      </c>
      <c r="Q1936" s="15">
        <f>SUM(Table2[[#This Row],[AWAL]],Table2[[#This Row],[M1B]])</f>
        <v>1</v>
      </c>
      <c r="R1936" s="15">
        <f>SUM(Table2[[#This Row],[M2B]],Table2[[#This Row],[M2B_h]])</f>
        <v>1</v>
      </c>
      <c r="S1936" s="15">
        <f>SUM(Table2[[#This Row],[M3B]],Table2[[#This Row],[M3B_h]])</f>
        <v>1</v>
      </c>
      <c r="T1936" s="15">
        <f>SUM(Table2[[#This Row],[M4B]],Table2[[#This Row],[M4B_h]])</f>
        <v>1</v>
      </c>
    </row>
    <row r="1937" spans="1:20">
      <c r="A1937" s="12">
        <f>IF(Table2[[#This Row],[TT]]&lt;1,"",COUNT($A$2:$A1936)+1)</f>
        <v>1563</v>
      </c>
      <c r="B1937" s="12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937" s="18" t="s">
        <v>1707</v>
      </c>
      <c r="D1937" s="19">
        <v>2</v>
      </c>
      <c r="E1937" s="19" t="s">
        <v>103</v>
      </c>
      <c r="F1937" s="80">
        <f>IF(Table2[[#This Row],[M5B]]="",Table2[[#This Row],[M5B_h]],SUM(Table2[[#This Row],[M5B_h]],Table2[[#This Row],[M5B]]))</f>
        <v>2</v>
      </c>
      <c r="H1937" s="13" t="str">
        <f>IF(Table2[[#This Row],[M1A]]="","",Table2[[#This Row],[M1A]]-Table2[[#This Row],[AWAL]])</f>
        <v/>
      </c>
      <c r="J1937" s="13" t="str">
        <f>IF(Table2[[#This Row],[M2A]]="","",SUM(Table2[[#This Row],[M2A]]-Table2[[#This Row],[M2B_h]]))</f>
        <v/>
      </c>
      <c r="L1937" s="13" t="str">
        <f>IF(Table2[[#This Row],[M3A]]="","",SUM(Table2[[#This Row],[M3A]]-Table2[[#This Row],[M3B_h]]))</f>
        <v/>
      </c>
      <c r="N1937" s="13" t="str">
        <f>IF(Table2[[#This Row],[M4A]]="","",SUM(Table2[[#This Row],[M4A]]-Table2[[#This Row],[M4B_h]]))</f>
        <v/>
      </c>
      <c r="O1937" s="15"/>
      <c r="P1937" s="15" t="str">
        <f>IF(Table2[[#This Row],[M5A]]="","",SUM(Table2[[#This Row],[M5A]]-Table2[[#This Row],[M5B_h]]))</f>
        <v/>
      </c>
      <c r="Q1937" s="15">
        <f>SUM(Table2[[#This Row],[AWAL]],Table2[[#This Row],[M1B]])</f>
        <v>2</v>
      </c>
      <c r="R1937" s="15">
        <f>SUM(Table2[[#This Row],[M2B]],Table2[[#This Row],[M2B_h]])</f>
        <v>2</v>
      </c>
      <c r="S1937" s="15">
        <f>SUM(Table2[[#This Row],[M3B]],Table2[[#This Row],[M3B_h]])</f>
        <v>2</v>
      </c>
      <c r="T1937" s="15">
        <f>SUM(Table2[[#This Row],[M4B]],Table2[[#This Row],[M4B_h]])</f>
        <v>2</v>
      </c>
    </row>
    <row r="1938" spans="1:20">
      <c r="A1938" s="12">
        <f>IF(Table2[[#This Row],[TT]]&lt;1,"",COUNT($A$2:$A1937)+1)</f>
        <v>1564</v>
      </c>
      <c r="B1938" s="12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938" s="18" t="s">
        <v>1707</v>
      </c>
      <c r="D1938" s="19">
        <v>4</v>
      </c>
      <c r="E1938" s="19" t="s">
        <v>1336</v>
      </c>
      <c r="F1938" s="80">
        <f>IF(Table2[[#This Row],[M5B]]="",Table2[[#This Row],[M5B_h]],SUM(Table2[[#This Row],[M5B_h]],Table2[[#This Row],[M5B]]))</f>
        <v>4</v>
      </c>
      <c r="H1938" s="13" t="str">
        <f>IF(Table2[[#This Row],[M1A]]="","",Table2[[#This Row],[M1A]]-Table2[[#This Row],[AWAL]])</f>
        <v/>
      </c>
      <c r="J1938" s="13" t="str">
        <f>IF(Table2[[#This Row],[M2A]]="","",SUM(Table2[[#This Row],[M2A]]-Table2[[#This Row],[M2B_h]]))</f>
        <v/>
      </c>
      <c r="L1938" s="13" t="str">
        <f>IF(Table2[[#This Row],[M3A]]="","",SUM(Table2[[#This Row],[M3A]]-Table2[[#This Row],[M3B_h]]))</f>
        <v/>
      </c>
      <c r="N1938" s="13" t="str">
        <f>IF(Table2[[#This Row],[M4A]]="","",SUM(Table2[[#This Row],[M4A]]-Table2[[#This Row],[M4B_h]]))</f>
        <v/>
      </c>
      <c r="O1938" s="15"/>
      <c r="P1938" s="15" t="str">
        <f>IF(Table2[[#This Row],[M5A]]="","",SUM(Table2[[#This Row],[M5A]]-Table2[[#This Row],[M5B_h]]))</f>
        <v/>
      </c>
      <c r="Q1938" s="15">
        <f>SUM(Table2[[#This Row],[AWAL]],Table2[[#This Row],[M1B]])</f>
        <v>4</v>
      </c>
      <c r="R1938" s="15">
        <f>SUM(Table2[[#This Row],[M2B]],Table2[[#This Row],[M2B_h]])</f>
        <v>4</v>
      </c>
      <c r="S1938" s="15">
        <f>SUM(Table2[[#This Row],[M3B]],Table2[[#This Row],[M3B_h]])</f>
        <v>4</v>
      </c>
      <c r="T1938" s="15">
        <f>SUM(Table2[[#This Row],[M4B]],Table2[[#This Row],[M4B_h]])</f>
        <v>4</v>
      </c>
    </row>
    <row r="1939" spans="1:20">
      <c r="A1939" s="12">
        <f>IF(Table2[[#This Row],[TT]]&lt;1,"",COUNT($A$2:$A1938)+1)</f>
        <v>1565</v>
      </c>
      <c r="B1939" s="12" t="str">
        <f>LOWER(SUBSTITUTE(SUBSTITUTE(SUBSTITUTE(SUBSTITUTE(SUBSTITUTE(SUBSTITUTE(SUBSTITUTE(SUBSTITUTE(Table2[[#This Row],[NAMA BARANG]]," ",""),"""",""),"-",""),"/",""),"(",""),")",""),"&amp;",""),",",""))</f>
        <v>pclampu66355bts</v>
      </c>
      <c r="C1939" s="18" t="s">
        <v>1708</v>
      </c>
      <c r="D1939" s="19">
        <v>5</v>
      </c>
      <c r="E1939" s="19" t="s">
        <v>1336</v>
      </c>
      <c r="F1939" s="80">
        <f>IF(Table2[[#This Row],[M5B]]="",Table2[[#This Row],[M5B_h]],SUM(Table2[[#This Row],[M5B_h]],Table2[[#This Row],[M5B]]))</f>
        <v>5</v>
      </c>
      <c r="H1939" s="13" t="str">
        <f>IF(Table2[[#This Row],[M1A]]="","",Table2[[#This Row],[M1A]]-Table2[[#This Row],[AWAL]])</f>
        <v/>
      </c>
      <c r="J1939" s="13" t="str">
        <f>IF(Table2[[#This Row],[M2A]]="","",SUM(Table2[[#This Row],[M2A]]-Table2[[#This Row],[M2B_h]]))</f>
        <v/>
      </c>
      <c r="L1939" s="13" t="str">
        <f>IF(Table2[[#This Row],[M3A]]="","",SUM(Table2[[#This Row],[M3A]]-Table2[[#This Row],[M3B_h]]))</f>
        <v/>
      </c>
      <c r="N1939" s="13" t="str">
        <f>IF(Table2[[#This Row],[M4A]]="","",SUM(Table2[[#This Row],[M4A]]-Table2[[#This Row],[M4B_h]]))</f>
        <v/>
      </c>
      <c r="O1939" s="15"/>
      <c r="P1939" s="15" t="str">
        <f>IF(Table2[[#This Row],[M5A]]="","",SUM(Table2[[#This Row],[M5A]]-Table2[[#This Row],[M5B_h]]))</f>
        <v/>
      </c>
      <c r="Q1939" s="15">
        <f>SUM(Table2[[#This Row],[AWAL]],Table2[[#This Row],[M1B]])</f>
        <v>5</v>
      </c>
      <c r="R1939" s="15">
        <f>SUM(Table2[[#This Row],[M2B]],Table2[[#This Row],[M2B_h]])</f>
        <v>5</v>
      </c>
      <c r="S1939" s="15">
        <f>SUM(Table2[[#This Row],[M3B]],Table2[[#This Row],[M3B_h]])</f>
        <v>5</v>
      </c>
      <c r="T1939" s="15">
        <f>SUM(Table2[[#This Row],[M4B]],Table2[[#This Row],[M4B_h]])</f>
        <v>5</v>
      </c>
    </row>
    <row r="1940" spans="1:20">
      <c r="A1940" s="12">
        <f>IF(Table2[[#This Row],[TT]]&lt;1,"",COUNT($A$2:$A1939)+1)</f>
        <v>1566</v>
      </c>
      <c r="B1940" s="12" t="str">
        <f>LOWER(SUBSTITUTE(SUBSTITUTE(SUBSTITUTE(SUBSTITUTE(SUBSTITUTE(SUBSTITUTE(SUBSTITUTE(SUBSTITUTE(Table2[[#This Row],[NAMA BARANG]]," ",""),"""",""),"-",""),"/",""),"(",""),")",""),"&amp;",""),",",""))</f>
        <v>pclampu66361unicorn</v>
      </c>
      <c r="C1940" s="18" t="s">
        <v>1709</v>
      </c>
      <c r="D1940" s="19">
        <v>1</v>
      </c>
      <c r="E1940" s="19" t="s">
        <v>1336</v>
      </c>
      <c r="F1940" s="80">
        <f>IF(Table2[[#This Row],[M5B]]="",Table2[[#This Row],[M5B_h]],SUM(Table2[[#This Row],[M5B_h]],Table2[[#This Row],[M5B]]))</f>
        <v>1</v>
      </c>
      <c r="H1940" s="13" t="str">
        <f>IF(Table2[[#This Row],[M1A]]="","",Table2[[#This Row],[M1A]]-Table2[[#This Row],[AWAL]])</f>
        <v/>
      </c>
      <c r="J1940" s="13" t="str">
        <f>IF(Table2[[#This Row],[M2A]]="","",SUM(Table2[[#This Row],[M2A]]-Table2[[#This Row],[M2B_h]]))</f>
        <v/>
      </c>
      <c r="L1940" s="13" t="str">
        <f>IF(Table2[[#This Row],[M3A]]="","",SUM(Table2[[#This Row],[M3A]]-Table2[[#This Row],[M3B_h]]))</f>
        <v/>
      </c>
      <c r="N1940" s="13" t="str">
        <f>IF(Table2[[#This Row],[M4A]]="","",SUM(Table2[[#This Row],[M4A]]-Table2[[#This Row],[M4B_h]]))</f>
        <v/>
      </c>
      <c r="O1940" s="15"/>
      <c r="P1940" s="15" t="str">
        <f>IF(Table2[[#This Row],[M5A]]="","",SUM(Table2[[#This Row],[M5A]]-Table2[[#This Row],[M5B_h]]))</f>
        <v/>
      </c>
      <c r="Q1940" s="15">
        <f>SUM(Table2[[#This Row],[AWAL]],Table2[[#This Row],[M1B]])</f>
        <v>1</v>
      </c>
      <c r="R1940" s="15">
        <f>SUM(Table2[[#This Row],[M2B]],Table2[[#This Row],[M2B_h]])</f>
        <v>1</v>
      </c>
      <c r="S1940" s="15">
        <f>SUM(Table2[[#This Row],[M3B]],Table2[[#This Row],[M3B_h]])</f>
        <v>1</v>
      </c>
      <c r="T1940" s="15">
        <f>SUM(Table2[[#This Row],[M4B]],Table2[[#This Row],[M4B_h]])</f>
        <v>1</v>
      </c>
    </row>
    <row r="1941" spans="1:20">
      <c r="A1941" s="12">
        <f>IF(Table2[[#This Row],[TT]]&lt;1,"",COUNT($A$2:$A1940)+1)</f>
        <v>1567</v>
      </c>
      <c r="B1941" s="12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941" s="25" t="s">
        <v>1710</v>
      </c>
      <c r="D1941" s="26">
        <v>4</v>
      </c>
      <c r="E1941" s="26" t="s">
        <v>103</v>
      </c>
      <c r="F1941" s="80">
        <f>IF(Table2[[#This Row],[M5B]]="",Table2[[#This Row],[M5B_h]],SUM(Table2[[#This Row],[M5B_h]],Table2[[#This Row],[M5B]]))</f>
        <v>4</v>
      </c>
      <c r="H1941" s="13" t="str">
        <f>IF(Table2[[#This Row],[M1A]]="","",Table2[[#This Row],[M1A]]-Table2[[#This Row],[AWAL]])</f>
        <v/>
      </c>
      <c r="J1941" s="13" t="str">
        <f>IF(Table2[[#This Row],[M2A]]="","",SUM(Table2[[#This Row],[M2A]]-Table2[[#This Row],[M2B_h]]))</f>
        <v/>
      </c>
      <c r="L1941" s="13" t="str">
        <f>IF(Table2[[#This Row],[M3A]]="","",SUM(Table2[[#This Row],[M3A]]-Table2[[#This Row],[M3B_h]]))</f>
        <v/>
      </c>
      <c r="N1941" s="13" t="str">
        <f>IF(Table2[[#This Row],[M4A]]="","",SUM(Table2[[#This Row],[M4A]]-Table2[[#This Row],[M4B_h]]))</f>
        <v/>
      </c>
      <c r="O1941" s="15"/>
      <c r="P1941" s="15" t="str">
        <f>IF(Table2[[#This Row],[M5A]]="","",SUM(Table2[[#This Row],[M5A]]-Table2[[#This Row],[M5B_h]]))</f>
        <v/>
      </c>
      <c r="Q1941" s="15">
        <f>SUM(Table2[[#This Row],[AWAL]],Table2[[#This Row],[M1B]])</f>
        <v>4</v>
      </c>
      <c r="R1941" s="15">
        <f>SUM(Table2[[#This Row],[M2B]],Table2[[#This Row],[M2B_h]])</f>
        <v>4</v>
      </c>
      <c r="S1941" s="15">
        <f>SUM(Table2[[#This Row],[M3B]],Table2[[#This Row],[M3B_h]])</f>
        <v>4</v>
      </c>
      <c r="T1941" s="15">
        <f>SUM(Table2[[#This Row],[M4B]],Table2[[#This Row],[M4B_h]])</f>
        <v>4</v>
      </c>
    </row>
    <row r="1942" spans="1:20">
      <c r="A1942" s="14">
        <f>IF(Table2[[#This Row],[TT]]&lt;1,"",COUNT($A$2:$A1941)+1)</f>
        <v>1568</v>
      </c>
      <c r="B1942" s="14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942" s="18" t="s">
        <v>1710</v>
      </c>
      <c r="D1942" s="19">
        <v>5</v>
      </c>
      <c r="E1942" s="19" t="s">
        <v>1336</v>
      </c>
      <c r="F1942" s="80">
        <f>IF(Table2[[#This Row],[M5B]]="",Table2[[#This Row],[M5B_h]],SUM(Table2[[#This Row],[M5B_h]],Table2[[#This Row],[M5B]]))</f>
        <v>5</v>
      </c>
      <c r="H1942" s="15" t="str">
        <f>IF(Table2[[#This Row],[M1A]]="","",Table2[[#This Row],[M1A]]-Table2[[#This Row],[AWAL]])</f>
        <v/>
      </c>
      <c r="J1942" s="15" t="str">
        <f>IF(Table2[[#This Row],[M2A]]="","",SUM(Table2[[#This Row],[M2A]]-Table2[[#This Row],[M2B_h]]))</f>
        <v/>
      </c>
      <c r="L1942" s="15" t="str">
        <f>IF(Table2[[#This Row],[M3A]]="","",SUM(Table2[[#This Row],[M3A]]-Table2[[#This Row],[M3B_h]]))</f>
        <v/>
      </c>
      <c r="N1942" s="15" t="str">
        <f>IF(Table2[[#This Row],[M4A]]="","",SUM(Table2[[#This Row],[M4A]]-Table2[[#This Row],[M4B_h]]))</f>
        <v/>
      </c>
      <c r="O1942" s="15"/>
      <c r="P1942" s="15" t="str">
        <f>IF(Table2[[#This Row],[M5A]]="","",SUM(Table2[[#This Row],[M5A]]-Table2[[#This Row],[M5B_h]]))</f>
        <v/>
      </c>
      <c r="Q1942" s="15">
        <f>SUM(Table2[[#This Row],[AWAL]],Table2[[#This Row],[M1B]])</f>
        <v>5</v>
      </c>
      <c r="R1942" s="15">
        <f>SUM(Table2[[#This Row],[M2B]],Table2[[#This Row],[M2B_h]])</f>
        <v>5</v>
      </c>
      <c r="S1942" s="15">
        <f>SUM(Table2[[#This Row],[M3B]],Table2[[#This Row],[M3B_h]])</f>
        <v>5</v>
      </c>
      <c r="T1942" s="15">
        <f>SUM(Table2[[#This Row],[M4B]],Table2[[#This Row],[M4B_h]])</f>
        <v>5</v>
      </c>
    </row>
    <row r="1943" spans="1:20">
      <c r="A1943" s="12">
        <f>IF(Table2[[#This Row],[TT]]&lt;1,"",COUNT($A$2:$A1942)+1)</f>
        <v>1569</v>
      </c>
      <c r="B1943" s="12" t="str">
        <f>LOWER(SUBSTITUTE(SUBSTITUTE(SUBSTITUTE(SUBSTITUTE(SUBSTITUTE(SUBSTITUTE(SUBSTITUTE(SUBSTITUTE(Table2[[#This Row],[NAMA BARANG]]," ",""),"""",""),"-",""),"/",""),"(",""),")",""),"&amp;",""),",",""))</f>
        <v>pclampu66363avenger</v>
      </c>
      <c r="C1943" s="18" t="s">
        <v>1711</v>
      </c>
      <c r="D1943" s="19">
        <v>2</v>
      </c>
      <c r="E1943" s="19" t="s">
        <v>1336</v>
      </c>
      <c r="F1943" s="80">
        <f>IF(Table2[[#This Row],[M5B]]="",Table2[[#This Row],[M5B_h]],SUM(Table2[[#This Row],[M5B_h]],Table2[[#This Row],[M5B]]))</f>
        <v>2</v>
      </c>
      <c r="H1943" s="13" t="str">
        <f>IF(Table2[[#This Row],[M1A]]="","",Table2[[#This Row],[M1A]]-Table2[[#This Row],[AWAL]])</f>
        <v/>
      </c>
      <c r="J1943" s="13" t="str">
        <f>IF(Table2[[#This Row],[M2A]]="","",SUM(Table2[[#This Row],[M2A]]-Table2[[#This Row],[M2B_h]]))</f>
        <v/>
      </c>
      <c r="L1943" s="13" t="str">
        <f>IF(Table2[[#This Row],[M3A]]="","",SUM(Table2[[#This Row],[M3A]]-Table2[[#This Row],[M3B_h]]))</f>
        <v/>
      </c>
      <c r="N1943" s="13" t="str">
        <f>IF(Table2[[#This Row],[M4A]]="","",SUM(Table2[[#This Row],[M4A]]-Table2[[#This Row],[M4B_h]]))</f>
        <v/>
      </c>
      <c r="O1943" s="15"/>
      <c r="P1943" s="15" t="str">
        <f>IF(Table2[[#This Row],[M5A]]="","",SUM(Table2[[#This Row],[M5A]]-Table2[[#This Row],[M5B_h]]))</f>
        <v/>
      </c>
      <c r="Q1943" s="15">
        <f>SUM(Table2[[#This Row],[AWAL]],Table2[[#This Row],[M1B]])</f>
        <v>2</v>
      </c>
      <c r="R1943" s="15">
        <f>SUM(Table2[[#This Row],[M2B]],Table2[[#This Row],[M2B_h]])</f>
        <v>2</v>
      </c>
      <c r="S1943" s="15">
        <f>SUM(Table2[[#This Row],[M3B]],Table2[[#This Row],[M3B_h]])</f>
        <v>2</v>
      </c>
      <c r="T1943" s="15">
        <f>SUM(Table2[[#This Row],[M4B]],Table2[[#This Row],[M4B_h]])</f>
        <v>2</v>
      </c>
    </row>
    <row r="1944" spans="1:20">
      <c r="A1944" s="12">
        <f>IF(Table2[[#This Row],[TT]]&lt;1,"",COUNT($A$2:$A1943)+1)</f>
        <v>1570</v>
      </c>
      <c r="B1944" s="12" t="str">
        <f>LOWER(SUBSTITUTE(SUBSTITUTE(SUBSTITUTE(SUBSTITUTE(SUBSTITUTE(SUBSTITUTE(SUBSTITUTE(SUBSTITUTE(Table2[[#This Row],[NAMA BARANG]]," ",""),"""",""),"-",""),"/",""),"(",""),")",""),"&amp;",""),",",""))</f>
        <v>pclampu66366bt21</v>
      </c>
      <c r="C1944" s="18" t="s">
        <v>1712</v>
      </c>
      <c r="D1944" s="19">
        <v>24</v>
      </c>
      <c r="E1944" s="19" t="s">
        <v>1336</v>
      </c>
      <c r="F1944" s="80">
        <f>IF(Table2[[#This Row],[M5B]]="",Table2[[#This Row],[M5B_h]],SUM(Table2[[#This Row],[M5B_h]],Table2[[#This Row],[M5B]]))</f>
        <v>24</v>
      </c>
      <c r="H1944" s="13" t="str">
        <f>IF(Table2[[#This Row],[M1A]]="","",Table2[[#This Row],[M1A]]-Table2[[#This Row],[AWAL]])</f>
        <v/>
      </c>
      <c r="J1944" s="13" t="str">
        <f>IF(Table2[[#This Row],[M2A]]="","",SUM(Table2[[#This Row],[M2A]]-Table2[[#This Row],[M2B_h]]))</f>
        <v/>
      </c>
      <c r="L1944" s="13" t="str">
        <f>IF(Table2[[#This Row],[M3A]]="","",SUM(Table2[[#This Row],[M3A]]-Table2[[#This Row],[M3B_h]]))</f>
        <v/>
      </c>
      <c r="N1944" s="13" t="str">
        <f>IF(Table2[[#This Row],[M4A]]="","",SUM(Table2[[#This Row],[M4A]]-Table2[[#This Row],[M4B_h]]))</f>
        <v/>
      </c>
      <c r="O1944" s="15"/>
      <c r="P1944" s="15" t="str">
        <f>IF(Table2[[#This Row],[M5A]]="","",SUM(Table2[[#This Row],[M5A]]-Table2[[#This Row],[M5B_h]]))</f>
        <v/>
      </c>
      <c r="Q1944" s="15">
        <f>SUM(Table2[[#This Row],[AWAL]],Table2[[#This Row],[M1B]])</f>
        <v>24</v>
      </c>
      <c r="R1944" s="15">
        <f>SUM(Table2[[#This Row],[M2B]],Table2[[#This Row],[M2B_h]])</f>
        <v>24</v>
      </c>
      <c r="S1944" s="15">
        <f>SUM(Table2[[#This Row],[M3B]],Table2[[#This Row],[M3B_h]])</f>
        <v>24</v>
      </c>
      <c r="T1944" s="15">
        <f>SUM(Table2[[#This Row],[M4B]],Table2[[#This Row],[M4B_h]])</f>
        <v>24</v>
      </c>
    </row>
    <row r="1945" spans="1:20">
      <c r="A1945" s="12">
        <f>IF(Table2[[#This Row],[TT]]&lt;1,"",COUNT($A$2:$A1944)+1)</f>
        <v>1571</v>
      </c>
      <c r="B1945" s="12" t="str">
        <f>LOWER(SUBSTITUTE(SUBSTITUTE(SUBSTITUTE(SUBSTITUTE(SUBSTITUTE(SUBSTITUTE(SUBSTITUTE(SUBSTITUTE(Table2[[#This Row],[NAMA BARANG]]," ",""),"""",""),"-",""),"/",""),"(",""),")",""),"&amp;",""),",",""))</f>
        <v>pcm65009kb</v>
      </c>
      <c r="C1945" s="18" t="s">
        <v>1713</v>
      </c>
      <c r="D1945" s="19">
        <v>1</v>
      </c>
      <c r="E1945" s="19" t="s">
        <v>58</v>
      </c>
      <c r="F1945" s="80">
        <f>IF(Table2[[#This Row],[M5B]]="",Table2[[#This Row],[M5B_h]],SUM(Table2[[#This Row],[M5B_h]],Table2[[#This Row],[M5B]]))</f>
        <v>1</v>
      </c>
      <c r="H1945" s="13" t="str">
        <f>IF(Table2[[#This Row],[M1A]]="","",Table2[[#This Row],[M1A]]-Table2[[#This Row],[AWAL]])</f>
        <v/>
      </c>
      <c r="J1945" s="13" t="str">
        <f>IF(Table2[[#This Row],[M2A]]="","",SUM(Table2[[#This Row],[M2A]]-Table2[[#This Row],[M2B_h]]))</f>
        <v/>
      </c>
      <c r="L1945" s="13" t="str">
        <f>IF(Table2[[#This Row],[M3A]]="","",SUM(Table2[[#This Row],[M3A]]-Table2[[#This Row],[M3B_h]]))</f>
        <v/>
      </c>
      <c r="N1945" s="13" t="str">
        <f>IF(Table2[[#This Row],[M4A]]="","",SUM(Table2[[#This Row],[M4A]]-Table2[[#This Row],[M4B_h]]))</f>
        <v/>
      </c>
      <c r="O1945" s="15"/>
      <c r="P1945" s="15" t="str">
        <f>IF(Table2[[#This Row],[M5A]]="","",SUM(Table2[[#This Row],[M5A]]-Table2[[#This Row],[M5B_h]]))</f>
        <v/>
      </c>
      <c r="Q1945" s="15">
        <f>SUM(Table2[[#This Row],[AWAL]],Table2[[#This Row],[M1B]])</f>
        <v>1</v>
      </c>
      <c r="R1945" s="15">
        <f>SUM(Table2[[#This Row],[M2B]],Table2[[#This Row],[M2B_h]])</f>
        <v>1</v>
      </c>
      <c r="S1945" s="15">
        <f>SUM(Table2[[#This Row],[M3B]],Table2[[#This Row],[M3B_h]])</f>
        <v>1</v>
      </c>
      <c r="T1945" s="15">
        <f>SUM(Table2[[#This Row],[M4B]],Table2[[#This Row],[M4B_h]])</f>
        <v>1</v>
      </c>
    </row>
    <row r="1946" spans="1:20">
      <c r="A1946" s="46">
        <f>IF(Table2[[#This Row],[TT]]&lt;1,"",COUNT($A$2:$A1945)+1)</f>
        <v>1572</v>
      </c>
      <c r="B1946" s="46" t="str">
        <f>LOWER(SUBSTITUTE(SUBSTITUTE(SUBSTITUTE(SUBSTITUTE(SUBSTITUTE(SUBSTITUTE(SUBSTITUTE(SUBSTITUTE(Table2[[#This Row],[NAMA BARANG]]," ",""),"""",""),"-",""),"/",""),"(",""),")",""),"&amp;",""),",",""))</f>
        <v>pcma6682</v>
      </c>
      <c r="C1946" s="47" t="s">
        <v>3063</v>
      </c>
      <c r="D1946" s="48">
        <v>24</v>
      </c>
      <c r="E1946" s="63" t="s">
        <v>2620</v>
      </c>
      <c r="F1946" s="82">
        <f>IF(Table2[[#This Row],[M5B]]="",Table2[[#This Row],[M5B_h]],SUM(Table2[[#This Row],[M5B_h]],Table2[[#This Row],[M5B]]))</f>
        <v>24</v>
      </c>
      <c r="G1946" s="49"/>
      <c r="H1946" s="64" t="str">
        <f>IF(Table2[[#This Row],[M1A]]="","",Table2[[#This Row],[M1A]]-Table2[[#This Row],[AWAL]])</f>
        <v/>
      </c>
      <c r="I1946" s="49"/>
      <c r="J1946" s="64" t="str">
        <f>IF(Table2[[#This Row],[M2A]]="","",SUM(Table2[[#This Row],[M2A]]-Table2[[#This Row],[M2B_h]]))</f>
        <v/>
      </c>
      <c r="K1946" s="49"/>
      <c r="L1946" s="64" t="str">
        <f>IF(Table2[[#This Row],[M3A]]="","",SUM(Table2[[#This Row],[M3A]]-Table2[[#This Row],[M3B_h]]))</f>
        <v/>
      </c>
      <c r="M1946" s="49"/>
      <c r="N1946" s="64" t="str">
        <f>IF(Table2[[#This Row],[M4A]]="","",SUM(Table2[[#This Row],[M4A]]-Table2[[#This Row],[M4B_h]]))</f>
        <v/>
      </c>
      <c r="O1946" s="15"/>
      <c r="P1946" s="15" t="str">
        <f>IF(Table2[[#This Row],[M5A]]="","",SUM(Table2[[#This Row],[M5A]]-Table2[[#This Row],[M5B_h]]))</f>
        <v/>
      </c>
      <c r="Q1946" s="15">
        <f>SUM(Table2[[#This Row],[AWAL]],Table2[[#This Row],[M1B]])</f>
        <v>24</v>
      </c>
      <c r="R1946" s="15">
        <f>SUM(Table2[[#This Row],[M2B]],Table2[[#This Row],[M2B_h]])</f>
        <v>24</v>
      </c>
      <c r="S1946" s="15">
        <f>SUM(Table2[[#This Row],[M3B]],Table2[[#This Row],[M3B_h]])</f>
        <v>24</v>
      </c>
      <c r="T1946" s="15">
        <f>SUM(Table2[[#This Row],[M4B]],Table2[[#This Row],[M4B_h]])</f>
        <v>24</v>
      </c>
    </row>
    <row r="1947" spans="1:20">
      <c r="A1947" s="31" t="str">
        <f>IF(Table2[[#This Row],[TT]]&lt;1,"",COUNT($A$2:$A1946)+1)</f>
        <v/>
      </c>
      <c r="B1947" s="31" t="str">
        <f>LOWER(SUBSTITUTE(SUBSTITUTE(SUBSTITUTE(SUBSTITUTE(SUBSTITUTE(SUBSTITUTE(SUBSTITUTE(SUBSTITUTE(Table2[[#This Row],[NAMA BARANG]]," ",""),"""",""),"-",""),"/",""),"(",""),")",""),"&amp;",""),",",""))</f>
        <v>pcmagneta1190</v>
      </c>
      <c r="C1947" s="33" t="s">
        <v>1714</v>
      </c>
      <c r="E1947" s="35" t="s">
        <v>2534</v>
      </c>
      <c r="F1947" s="84">
        <f>IF(Table2[[#This Row],[M5B]]="",Table2[[#This Row],[M5B_h]],SUM(Table2[[#This Row],[M5B_h]],Table2[[#This Row],[M5B]]))</f>
        <v>0</v>
      </c>
      <c r="G1947" s="32"/>
      <c r="H1947" s="36" t="str">
        <f>IF(Table2[[#This Row],[M1A]]="","",Table2[[#This Row],[M1A]]-Table2[[#This Row],[AWAL]])</f>
        <v/>
      </c>
      <c r="I1947" s="32"/>
      <c r="J1947" s="36" t="str">
        <f>IF(Table2[[#This Row],[M2A]]="","",SUM(Table2[[#This Row],[M2A]]-Table2[[#This Row],[M2B_h]]))</f>
        <v/>
      </c>
      <c r="K1947" s="32"/>
      <c r="L1947" s="36" t="str">
        <f>IF(Table2[[#This Row],[M3A]]="","",SUM(Table2[[#This Row],[M3A]]-Table2[[#This Row],[M3B_h]]))</f>
        <v/>
      </c>
      <c r="M1947" s="32"/>
      <c r="N1947" s="36" t="str">
        <f>IF(Table2[[#This Row],[M4A]]="","",SUM(Table2[[#This Row],[M4A]]-Table2[[#This Row],[M4B_h]]))</f>
        <v/>
      </c>
      <c r="O1947" s="15"/>
      <c r="P1947" s="15" t="str">
        <f>IF(Table2[[#This Row],[M5A]]="","",SUM(Table2[[#This Row],[M5A]]-Table2[[#This Row],[M5B_h]]))</f>
        <v/>
      </c>
      <c r="Q1947" s="15">
        <f>SUM(Table2[[#This Row],[AWAL]],Table2[[#This Row],[M1B]])</f>
        <v>0</v>
      </c>
      <c r="R1947" s="15">
        <f>SUM(Table2[[#This Row],[M2B]],Table2[[#This Row],[M2B_h]])</f>
        <v>0</v>
      </c>
      <c r="S1947" s="15">
        <f>SUM(Table2[[#This Row],[M3B]],Table2[[#This Row],[M3B_h]])</f>
        <v>0</v>
      </c>
      <c r="T1947" s="15">
        <f>SUM(Table2[[#This Row],[M4B]],Table2[[#This Row],[M4B_h]])</f>
        <v>0</v>
      </c>
    </row>
    <row r="1948" spans="1:20">
      <c r="A1948" s="12" t="str">
        <f>IF(Table2[[#This Row],[TT]]&lt;1,"",COUNT($A$2:$A1947)+1)</f>
        <v/>
      </c>
      <c r="B1948" s="12" t="str">
        <f>LOWER(SUBSTITUTE(SUBSTITUTE(SUBSTITUTE(SUBSTITUTE(SUBSTITUTE(SUBSTITUTE(SUBSTITUTE(SUBSTITUTE(Table2[[#This Row],[NAMA BARANG]]," ",""),"""",""),"-",""),"/",""),"(",""),")",""),"&amp;",""),",",""))</f>
        <v>pcmagnetkt208</v>
      </c>
      <c r="C1948" s="18" t="s">
        <v>1715</v>
      </c>
      <c r="D1948" s="19"/>
      <c r="E1948" s="19">
        <v>120</v>
      </c>
      <c r="F1948" s="80">
        <f>IF(Table2[[#This Row],[M5B]]="",Table2[[#This Row],[M5B_h]],SUM(Table2[[#This Row],[M5B_h]],Table2[[#This Row],[M5B]]))</f>
        <v>0</v>
      </c>
      <c r="H1948" s="13" t="str">
        <f>IF(Table2[[#This Row],[M1A]]="","",Table2[[#This Row],[M1A]]-Table2[[#This Row],[AWAL]])</f>
        <v/>
      </c>
      <c r="J1948" s="13" t="str">
        <f>IF(Table2[[#This Row],[M2A]]="","",SUM(Table2[[#This Row],[M2A]]-Table2[[#This Row],[M2B_h]]))</f>
        <v/>
      </c>
      <c r="L1948" s="13" t="str">
        <f>IF(Table2[[#This Row],[M3A]]="","",SUM(Table2[[#This Row],[M3A]]-Table2[[#This Row],[M3B_h]]))</f>
        <v/>
      </c>
      <c r="N1948" s="13" t="str">
        <f>IF(Table2[[#This Row],[M4A]]="","",SUM(Table2[[#This Row],[M4A]]-Table2[[#This Row],[M4B_h]]))</f>
        <v/>
      </c>
      <c r="O1948" s="15"/>
      <c r="P1948" s="15" t="str">
        <f>IF(Table2[[#This Row],[M5A]]="","",SUM(Table2[[#This Row],[M5A]]-Table2[[#This Row],[M5B_h]]))</f>
        <v/>
      </c>
      <c r="Q1948" s="15">
        <f>SUM(Table2[[#This Row],[AWAL]],Table2[[#This Row],[M1B]])</f>
        <v>0</v>
      </c>
      <c r="R1948" s="15">
        <f>SUM(Table2[[#This Row],[M2B]],Table2[[#This Row],[M2B_h]])</f>
        <v>0</v>
      </c>
      <c r="S1948" s="15">
        <f>SUM(Table2[[#This Row],[M3B]],Table2[[#This Row],[M3B_h]])</f>
        <v>0</v>
      </c>
      <c r="T1948" s="15">
        <f>SUM(Table2[[#This Row],[M4B]],Table2[[#This Row],[M4B_h]])</f>
        <v>0</v>
      </c>
    </row>
    <row r="1949" spans="1:20">
      <c r="A1949" s="14" t="str">
        <f>IF(Table2[[#This Row],[TT]]&lt;1,"",COUNT($A$2:$A1948)+1)</f>
        <v/>
      </c>
      <c r="B1949" s="14" t="str">
        <f>LOWER(SUBSTITUTE(SUBSTITUTE(SUBSTITUTE(SUBSTITUTE(SUBSTITUTE(SUBSTITUTE(SUBSTITUTE(SUBSTITUTE(Table2[[#This Row],[NAMA BARANG]]," ",""),"""",""),"-",""),"/",""),"(",""),")",""),"&amp;",""),",",""))</f>
        <v>pcmagnetkt77</v>
      </c>
      <c r="C1949" s="18" t="s">
        <v>1716</v>
      </c>
      <c r="D1949" s="19"/>
      <c r="E1949" s="19" t="s">
        <v>88</v>
      </c>
      <c r="F1949" s="80">
        <f>IF(Table2[[#This Row],[M5B]]="",Table2[[#This Row],[M5B_h]],SUM(Table2[[#This Row],[M5B_h]],Table2[[#This Row],[M5B]]))</f>
        <v>0</v>
      </c>
      <c r="H1949" s="15" t="str">
        <f>IF(Table2[[#This Row],[M1A]]="","",Table2[[#This Row],[M1A]]-Table2[[#This Row],[AWAL]])</f>
        <v/>
      </c>
      <c r="J1949" s="15" t="str">
        <f>IF(Table2[[#This Row],[M2A]]="","",SUM(Table2[[#This Row],[M2A]]-Table2[[#This Row],[M2B_h]]))</f>
        <v/>
      </c>
      <c r="K1949" s="15"/>
      <c r="L1949" s="15" t="str">
        <f>IF(Table2[[#This Row],[M3A]]="","",SUM(Table2[[#This Row],[M3A]]-Table2[[#This Row],[M3B_h]]))</f>
        <v/>
      </c>
      <c r="M1949" s="15"/>
      <c r="N1949" s="15" t="str">
        <f>IF(Table2[[#This Row],[M4A]]="","",SUM(Table2[[#This Row],[M4A]]-Table2[[#This Row],[M4B_h]]))</f>
        <v/>
      </c>
      <c r="O1949" s="15"/>
      <c r="P1949" s="15" t="str">
        <f>IF(Table2[[#This Row],[M5A]]="","",SUM(Table2[[#This Row],[M5A]]-Table2[[#This Row],[M5B_h]]))</f>
        <v/>
      </c>
      <c r="Q1949" s="15">
        <f>SUM(Table2[[#This Row],[AWAL]],Table2[[#This Row],[M1B]])</f>
        <v>0</v>
      </c>
      <c r="R1949" s="15">
        <f>SUM(Table2[[#This Row],[M2B]],Table2[[#This Row],[M2B_h]])</f>
        <v>0</v>
      </c>
      <c r="S1949" s="15">
        <f>SUM(Table2[[#This Row],[M3B]],Table2[[#This Row],[M3B_h]])</f>
        <v>0</v>
      </c>
      <c r="T1949" s="15">
        <f>SUM(Table2[[#This Row],[M4B]],Table2[[#This Row],[M4B_h]])</f>
        <v>0</v>
      </c>
    </row>
    <row r="1950" spans="1:20">
      <c r="A1950" s="12" t="str">
        <f>IF(Table2[[#This Row],[TT]]&lt;1,"",COUNT($A$2:$A1949)+1)</f>
        <v/>
      </c>
      <c r="B1950" s="12" t="str">
        <f>LOWER(SUBSTITUTE(SUBSTITUTE(SUBSTITUTE(SUBSTITUTE(SUBSTITUTE(SUBSTITUTE(SUBSTITUTE(SUBSTITUTE(Table2[[#This Row],[NAMA BARANG]]," ",""),"""",""),"-",""),"/",""),"(",""),")",""),"&amp;",""),",",""))</f>
        <v>pcmagnetly992</v>
      </c>
      <c r="C1950" s="17" t="s">
        <v>2738</v>
      </c>
      <c r="E1950" s="29" t="s">
        <v>2807</v>
      </c>
      <c r="F1950" s="80">
        <f>IF(Table2[[#This Row],[M5B]]="",Table2[[#This Row],[M5B_h]],SUM(Table2[[#This Row],[M5B_h]],Table2[[#This Row],[M5B]]))</f>
        <v>0</v>
      </c>
      <c r="H1950" s="13" t="str">
        <f>IF(Table2[[#This Row],[M1A]]="","",Table2[[#This Row],[M1A]]-Table2[[#This Row],[AWAL]])</f>
        <v/>
      </c>
      <c r="J1950" s="13" t="str">
        <f>IF(Table2[[#This Row],[M2A]]="","",SUM(Table2[[#This Row],[M2A]]-Table2[[#This Row],[M2B_h]]))</f>
        <v/>
      </c>
      <c r="L1950" s="13" t="str">
        <f>IF(Table2[[#This Row],[M3A]]="","",SUM(Table2[[#This Row],[M3A]]-Table2[[#This Row],[M3B_h]]))</f>
        <v/>
      </c>
      <c r="N1950" s="13" t="str">
        <f>IF(Table2[[#This Row],[M4A]]="","",SUM(Table2[[#This Row],[M4A]]-Table2[[#This Row],[M4B_h]]))</f>
        <v/>
      </c>
      <c r="O1950" s="15"/>
      <c r="P1950" s="15" t="str">
        <f>IF(Table2[[#This Row],[M5A]]="","",SUM(Table2[[#This Row],[M5A]]-Table2[[#This Row],[M5B_h]]))</f>
        <v/>
      </c>
      <c r="Q1950" s="15">
        <f>SUM(Table2[[#This Row],[AWAL]],Table2[[#This Row],[M1B]])</f>
        <v>0</v>
      </c>
      <c r="R1950" s="15">
        <f>SUM(Table2[[#This Row],[M2B]],Table2[[#This Row],[M2B_h]])</f>
        <v>0</v>
      </c>
      <c r="S1950" s="15">
        <f>SUM(Table2[[#This Row],[M3B]],Table2[[#This Row],[M3B_h]])</f>
        <v>0</v>
      </c>
      <c r="T1950" s="15">
        <f>SUM(Table2[[#This Row],[M4B]],Table2[[#This Row],[M4B_h]])</f>
        <v>0</v>
      </c>
    </row>
    <row r="1951" spans="1:20">
      <c r="A1951" s="31" t="str">
        <f>IF(Table2[[#This Row],[TT]]&lt;1,"",COUNT($A$2:$A1950)+1)</f>
        <v/>
      </c>
      <c r="B1951" s="31" t="str">
        <f>LOWER(SUBSTITUTE(SUBSTITUTE(SUBSTITUTE(SUBSTITUTE(SUBSTITUTE(SUBSTITUTE(SUBSTITUTE(SUBSTITUTE(Table2[[#This Row],[NAMA BARANG]]," ",""),"""",""),"-",""),"/",""),"(",""),")",""),"&amp;",""),",",""))</f>
        <v>pcmagnit+call7806</v>
      </c>
      <c r="C1951" s="33" t="s">
        <v>2849</v>
      </c>
      <c r="E1951" s="35">
        <v>144</v>
      </c>
      <c r="F1951" s="84">
        <f>IF(Table2[[#This Row],[M5B]]="",Table2[[#This Row],[M5B_h]],SUM(Table2[[#This Row],[M5B_h]],Table2[[#This Row],[M5B]]))</f>
        <v>0</v>
      </c>
      <c r="G1951" s="32"/>
      <c r="H1951" s="36" t="str">
        <f>IF(Table2[[#This Row],[M1A]]="","",Table2[[#This Row],[M1A]]-Table2[[#This Row],[AWAL]])</f>
        <v/>
      </c>
      <c r="I1951" s="32"/>
      <c r="J1951" s="36" t="str">
        <f>IF(Table2[[#This Row],[M2A]]="","",SUM(Table2[[#This Row],[M2A]]-Table2[[#This Row],[M2B_h]]))</f>
        <v/>
      </c>
      <c r="K1951" s="32"/>
      <c r="L1951" s="36" t="str">
        <f>IF(Table2[[#This Row],[M3A]]="","",SUM(Table2[[#This Row],[M3A]]-Table2[[#This Row],[M3B_h]]))</f>
        <v/>
      </c>
      <c r="M1951" s="32"/>
      <c r="N1951" s="36" t="str">
        <f>IF(Table2[[#This Row],[M4A]]="","",SUM(Table2[[#This Row],[M4A]]-Table2[[#This Row],[M4B_h]]))</f>
        <v/>
      </c>
      <c r="O1951" s="15"/>
      <c r="P1951" s="15" t="str">
        <f>IF(Table2[[#This Row],[M5A]]="","",SUM(Table2[[#This Row],[M5A]]-Table2[[#This Row],[M5B_h]]))</f>
        <v/>
      </c>
      <c r="Q1951" s="15">
        <f>SUM(Table2[[#This Row],[AWAL]],Table2[[#This Row],[M1B]])</f>
        <v>0</v>
      </c>
      <c r="R1951" s="15">
        <f>SUM(Table2[[#This Row],[M2B]],Table2[[#This Row],[M2B_h]])</f>
        <v>0</v>
      </c>
      <c r="S1951" s="15">
        <f>SUM(Table2[[#This Row],[M3B]],Table2[[#This Row],[M3B_h]])</f>
        <v>0</v>
      </c>
      <c r="T1951" s="15">
        <f>SUM(Table2[[#This Row],[M4B]],Table2[[#This Row],[M4B_h]])</f>
        <v>0</v>
      </c>
    </row>
    <row r="1952" spans="1:20">
      <c r="A1952" s="31" t="str">
        <f>IF(Table2[[#This Row],[TT]]&lt;1,"",COUNT($A$2:$A1951)+1)</f>
        <v/>
      </c>
      <c r="B1952" s="31" t="str">
        <f>LOWER(SUBSTITUTE(SUBSTITUTE(SUBSTITUTE(SUBSTITUTE(SUBSTITUTE(SUBSTITUTE(SUBSTITUTE(SUBSTITUTE(Table2[[#This Row],[NAMA BARANG]]," ",""),"""",""),"-",""),"/",""),"(",""),")",""),"&amp;",""),",",""))</f>
        <v>pcmagnit+callpb11</v>
      </c>
      <c r="C1952" s="33" t="s">
        <v>2850</v>
      </c>
      <c r="E1952" s="35" t="s">
        <v>2707</v>
      </c>
      <c r="F1952" s="84">
        <f>IF(Table2[[#This Row],[M5B]]="",Table2[[#This Row],[M5B_h]],SUM(Table2[[#This Row],[M5B_h]],Table2[[#This Row],[M5B]]))</f>
        <v>0</v>
      </c>
      <c r="G1952" s="32"/>
      <c r="H1952" s="36" t="str">
        <f>IF(Table2[[#This Row],[M1A]]="","",Table2[[#This Row],[M1A]]-Table2[[#This Row],[AWAL]])</f>
        <v/>
      </c>
      <c r="I1952" s="32"/>
      <c r="J1952" s="36" t="str">
        <f>IF(Table2[[#This Row],[M2A]]="","",SUM(Table2[[#This Row],[M2A]]-Table2[[#This Row],[M2B_h]]))</f>
        <v/>
      </c>
      <c r="K1952" s="32"/>
      <c r="L1952" s="36" t="str">
        <f>IF(Table2[[#This Row],[M3A]]="","",SUM(Table2[[#This Row],[M3A]]-Table2[[#This Row],[M3B_h]]))</f>
        <v/>
      </c>
      <c r="M1952" s="32"/>
      <c r="N1952" s="36" t="str">
        <f>IF(Table2[[#This Row],[M4A]]="","",SUM(Table2[[#This Row],[M4A]]-Table2[[#This Row],[M4B_h]]))</f>
        <v/>
      </c>
      <c r="O1952" s="15"/>
      <c r="P1952" s="15" t="str">
        <f>IF(Table2[[#This Row],[M5A]]="","",SUM(Table2[[#This Row],[M5A]]-Table2[[#This Row],[M5B_h]]))</f>
        <v/>
      </c>
      <c r="Q1952" s="15">
        <f>SUM(Table2[[#This Row],[AWAL]],Table2[[#This Row],[M1B]])</f>
        <v>0</v>
      </c>
      <c r="R1952" s="15">
        <f>SUM(Table2[[#This Row],[M2B]],Table2[[#This Row],[M2B_h]])</f>
        <v>0</v>
      </c>
      <c r="S1952" s="15">
        <f>SUM(Table2[[#This Row],[M3B]],Table2[[#This Row],[M3B_h]])</f>
        <v>0</v>
      </c>
      <c r="T1952" s="15">
        <f>SUM(Table2[[#This Row],[M4B]],Table2[[#This Row],[M4B_h]])</f>
        <v>0</v>
      </c>
    </row>
    <row r="1953" spans="1:20">
      <c r="A1953" s="39">
        <f>IF(Table2[[#This Row],[TT]]&lt;1,"",COUNT($A$2:$A1952)+1)</f>
        <v>1573</v>
      </c>
      <c r="B1953" s="39" t="str">
        <f>LOWER(SUBSTITUTE(SUBSTITUTE(SUBSTITUTE(SUBSTITUTE(SUBSTITUTE(SUBSTITUTE(SUBSTITUTE(SUBSTITUTE(Table2[[#This Row],[NAMA BARANG]]," ",""),"""",""),"-",""),"/",""),"(",""),")",""),"&amp;",""),",",""))</f>
        <v>pcmagnit0022biasa</v>
      </c>
      <c r="C1953" s="40" t="s">
        <v>2987</v>
      </c>
      <c r="D1953" s="41">
        <v>1</v>
      </c>
      <c r="E1953" s="61" t="s">
        <v>2524</v>
      </c>
      <c r="F1953" s="81">
        <f>IF(Table2[[#This Row],[M5B]]="",Table2[[#This Row],[M5B_h]],SUM(Table2[[#This Row],[M5B_h]],Table2[[#This Row],[M5B]]))</f>
        <v>1</v>
      </c>
      <c r="G1953" s="42"/>
      <c r="H1953" s="62" t="str">
        <f>IF(Table2[[#This Row],[M1A]]="","",Table2[[#This Row],[M1A]]-Table2[[#This Row],[AWAL]])</f>
        <v/>
      </c>
      <c r="I1953" s="42"/>
      <c r="J1953" s="62" t="str">
        <f>IF(Table2[[#This Row],[M2A]]="","",SUM(Table2[[#This Row],[M2A]]-Table2[[#This Row],[M2B_h]]))</f>
        <v/>
      </c>
      <c r="K1953" s="42"/>
      <c r="L1953" s="62" t="str">
        <f>IF(Table2[[#This Row],[M3A]]="","",SUM(Table2[[#This Row],[M3A]]-Table2[[#This Row],[M3B_h]]))</f>
        <v/>
      </c>
      <c r="M1953" s="42"/>
      <c r="N1953" s="62" t="str">
        <f>IF(Table2[[#This Row],[M4A]]="","",SUM(Table2[[#This Row],[M4A]]-Table2[[#This Row],[M4B_h]]))</f>
        <v/>
      </c>
      <c r="O1953" s="15"/>
      <c r="P1953" s="15" t="str">
        <f>IF(Table2[[#This Row],[M5A]]="","",SUM(Table2[[#This Row],[M5A]]-Table2[[#This Row],[M5B_h]]))</f>
        <v/>
      </c>
      <c r="Q1953" s="15">
        <f>SUM(Table2[[#This Row],[AWAL]],Table2[[#This Row],[M1B]])</f>
        <v>1</v>
      </c>
      <c r="R1953" s="15">
        <f>SUM(Table2[[#This Row],[M2B]],Table2[[#This Row],[M2B_h]])</f>
        <v>1</v>
      </c>
      <c r="S1953" s="15">
        <f>SUM(Table2[[#This Row],[M3B]],Table2[[#This Row],[M3B_h]])</f>
        <v>1</v>
      </c>
      <c r="T1953" s="15">
        <f>SUM(Table2[[#This Row],[M4B]],Table2[[#This Row],[M4B_h]])</f>
        <v>1</v>
      </c>
    </row>
    <row r="1954" spans="1:20">
      <c r="A1954" s="39">
        <f>IF(Table2[[#This Row],[TT]]&lt;1,"",COUNT($A$2:$A1953)+1)</f>
        <v>1574</v>
      </c>
      <c r="B1954" s="39" t="str">
        <f>LOWER(SUBSTITUTE(SUBSTITUTE(SUBSTITUTE(SUBSTITUTE(SUBSTITUTE(SUBSTITUTE(SUBSTITUTE(SUBSTITUTE(Table2[[#This Row],[NAMA BARANG]]," ",""),"""",""),"-",""),"/",""),"(",""),")",""),"&amp;",""),",",""))</f>
        <v>pcmagnit0022f</v>
      </c>
      <c r="C1954" s="40" t="s">
        <v>2982</v>
      </c>
      <c r="D1954" s="41">
        <v>4</v>
      </c>
      <c r="E1954" s="61" t="s">
        <v>2524</v>
      </c>
      <c r="F1954" s="81">
        <f>IF(Table2[[#This Row],[M5B]]="",Table2[[#This Row],[M5B_h]],SUM(Table2[[#This Row],[M5B_h]],Table2[[#This Row],[M5B]]))</f>
        <v>4</v>
      </c>
      <c r="G1954" s="42"/>
      <c r="H1954" s="62" t="str">
        <f>IF(Table2[[#This Row],[M1A]]="","",Table2[[#This Row],[M1A]]-Table2[[#This Row],[AWAL]])</f>
        <v/>
      </c>
      <c r="I1954" s="42"/>
      <c r="J1954" s="62" t="str">
        <f>IF(Table2[[#This Row],[M2A]]="","",SUM(Table2[[#This Row],[M2A]]-Table2[[#This Row],[M2B_h]]))</f>
        <v/>
      </c>
      <c r="K1954" s="42"/>
      <c r="L1954" s="62" t="str">
        <f>IF(Table2[[#This Row],[M3A]]="","",SUM(Table2[[#This Row],[M3A]]-Table2[[#This Row],[M3B_h]]))</f>
        <v/>
      </c>
      <c r="M1954" s="42"/>
      <c r="N1954" s="62" t="str">
        <f>IF(Table2[[#This Row],[M4A]]="","",SUM(Table2[[#This Row],[M4A]]-Table2[[#This Row],[M4B_h]]))</f>
        <v/>
      </c>
      <c r="O1954" s="15"/>
      <c r="P1954" s="15" t="str">
        <f>IF(Table2[[#This Row],[M5A]]="","",SUM(Table2[[#This Row],[M5A]]-Table2[[#This Row],[M5B_h]]))</f>
        <v/>
      </c>
      <c r="Q1954" s="15">
        <f>SUM(Table2[[#This Row],[AWAL]],Table2[[#This Row],[M1B]])</f>
        <v>4</v>
      </c>
      <c r="R1954" s="15">
        <f>SUM(Table2[[#This Row],[M2B]],Table2[[#This Row],[M2B_h]])</f>
        <v>4</v>
      </c>
      <c r="S1954" s="15">
        <f>SUM(Table2[[#This Row],[M3B]],Table2[[#This Row],[M3B_h]])</f>
        <v>4</v>
      </c>
      <c r="T1954" s="15">
        <f>SUM(Table2[[#This Row],[M4B]],Table2[[#This Row],[M4B_h]])</f>
        <v>4</v>
      </c>
    </row>
    <row r="1955" spans="1:20">
      <c r="A1955" s="12">
        <f>IF(Table2[[#This Row],[TT]]&lt;1,"",COUNT($A$2:$A1954)+1)</f>
        <v>1575</v>
      </c>
      <c r="B1955" s="12" t="str">
        <f>LOWER(SUBSTITUTE(SUBSTITUTE(SUBSTITUTE(SUBSTITUTE(SUBSTITUTE(SUBSTITUTE(SUBSTITUTE(SUBSTITUTE(Table2[[#This Row],[NAMA BARANG]]," ",""),"""",""),"-",""),"/",""),"(",""),")",""),"&amp;",""),",",""))</f>
        <v>pcmagnit0110disney0110applebear</v>
      </c>
      <c r="C1955" s="18" t="s">
        <v>1717</v>
      </c>
      <c r="D1955" s="19">
        <v>1</v>
      </c>
      <c r="E1955" s="19" t="s">
        <v>39</v>
      </c>
      <c r="F1955" s="80">
        <f>IF(Table2[[#This Row],[M5B]]="",Table2[[#This Row],[M5B_h]],SUM(Table2[[#This Row],[M5B_h]],Table2[[#This Row],[M5B]]))</f>
        <v>1</v>
      </c>
      <c r="H1955" s="13" t="str">
        <f>IF(Table2[[#This Row],[M1A]]="","",Table2[[#This Row],[M1A]]-Table2[[#This Row],[AWAL]])</f>
        <v/>
      </c>
      <c r="J1955" s="13" t="str">
        <f>IF(Table2[[#This Row],[M2A]]="","",SUM(Table2[[#This Row],[M2A]]-Table2[[#This Row],[M2B_h]]))</f>
        <v/>
      </c>
      <c r="L1955" s="13" t="str">
        <f>IF(Table2[[#This Row],[M3A]]="","",SUM(Table2[[#This Row],[M3A]]-Table2[[#This Row],[M3B_h]]))</f>
        <v/>
      </c>
      <c r="N1955" s="13" t="str">
        <f>IF(Table2[[#This Row],[M4A]]="","",SUM(Table2[[#This Row],[M4A]]-Table2[[#This Row],[M4B_h]]))</f>
        <v/>
      </c>
      <c r="O1955" s="15"/>
      <c r="P1955" s="15" t="str">
        <f>IF(Table2[[#This Row],[M5A]]="","",SUM(Table2[[#This Row],[M5A]]-Table2[[#This Row],[M5B_h]]))</f>
        <v/>
      </c>
      <c r="Q1955" s="15">
        <f>SUM(Table2[[#This Row],[AWAL]],Table2[[#This Row],[M1B]])</f>
        <v>1</v>
      </c>
      <c r="R1955" s="15">
        <f>SUM(Table2[[#This Row],[M2B]],Table2[[#This Row],[M2B_h]])</f>
        <v>1</v>
      </c>
      <c r="S1955" s="15">
        <f>SUM(Table2[[#This Row],[M3B]],Table2[[#This Row],[M3B_h]])</f>
        <v>1</v>
      </c>
      <c r="T1955" s="15">
        <f>SUM(Table2[[#This Row],[M4B]],Table2[[#This Row],[M4B_h]])</f>
        <v>1</v>
      </c>
    </row>
    <row r="1956" spans="1:20">
      <c r="A1956" s="12">
        <f>IF(Table2[[#This Row],[TT]]&lt;1,"",COUNT($A$2:$A1955)+1)</f>
        <v>1576</v>
      </c>
      <c r="B1956" s="12" t="str">
        <f>LOWER(SUBSTITUTE(SUBSTITUTE(SUBSTITUTE(SUBSTITUTE(SUBSTITUTE(SUBSTITUTE(SUBSTITUTE(SUBSTITUTE(Table2[[#This Row],[NAMA BARANG]]," ",""),"""",""),"-",""),"/",""),"(",""),")",""),"&amp;",""),",",""))</f>
        <v>pcmagnit051mmblk</v>
      </c>
      <c r="C1956" s="18" t="s">
        <v>1718</v>
      </c>
      <c r="D1956" s="19">
        <v>23</v>
      </c>
      <c r="E1956" s="19" t="s">
        <v>11</v>
      </c>
      <c r="F1956" s="80">
        <f>IF(Table2[[#This Row],[M5B]]="",Table2[[#This Row],[M5B_h]],SUM(Table2[[#This Row],[M5B_h]],Table2[[#This Row],[M5B]]))</f>
        <v>22</v>
      </c>
      <c r="H1956" s="13" t="str">
        <f>IF(Table2[[#This Row],[M1A]]="","",Table2[[#This Row],[M1A]]-Table2[[#This Row],[AWAL]])</f>
        <v/>
      </c>
      <c r="J1956" s="13" t="str">
        <f>IF(Table2[[#This Row],[M2A]]="","",SUM(Table2[[#This Row],[M2A]]-Table2[[#This Row],[M2B_h]]))</f>
        <v/>
      </c>
      <c r="K1956" s="13">
        <v>22</v>
      </c>
      <c r="L1956" s="13">
        <f>IF(Table2[[#This Row],[M3A]]="","",SUM(Table2[[#This Row],[M3A]]-Table2[[#This Row],[M3B_h]]))</f>
        <v>-1</v>
      </c>
      <c r="N1956" s="13" t="str">
        <f>IF(Table2[[#This Row],[M4A]]="","",SUM(Table2[[#This Row],[M4A]]-Table2[[#This Row],[M4B_h]]))</f>
        <v/>
      </c>
      <c r="O1956" s="15"/>
      <c r="P1956" s="15" t="str">
        <f>IF(Table2[[#This Row],[M5A]]="","",SUM(Table2[[#This Row],[M5A]]-Table2[[#This Row],[M5B_h]]))</f>
        <v/>
      </c>
      <c r="Q1956" s="15">
        <f>SUM(Table2[[#This Row],[AWAL]],Table2[[#This Row],[M1B]])</f>
        <v>23</v>
      </c>
      <c r="R1956" s="15">
        <f>SUM(Table2[[#This Row],[M2B]],Table2[[#This Row],[M2B_h]])</f>
        <v>23</v>
      </c>
      <c r="S1956" s="15">
        <f>SUM(Table2[[#This Row],[M3B]],Table2[[#This Row],[M3B_h]])</f>
        <v>22</v>
      </c>
      <c r="T1956" s="15">
        <f>SUM(Table2[[#This Row],[M4B]],Table2[[#This Row],[M4B_h]])</f>
        <v>22</v>
      </c>
    </row>
    <row r="1957" spans="1:20">
      <c r="A1957" s="14">
        <f>IF(Table2[[#This Row],[TT]]&lt;1,"",COUNT($A$2:$A1956)+1)</f>
        <v>1577</v>
      </c>
      <c r="B1957" s="14" t="str">
        <f>LOWER(SUBSTITUTE(SUBSTITUTE(SUBSTITUTE(SUBSTITUTE(SUBSTITUTE(SUBSTITUTE(SUBSTITUTE(SUBSTITUTE(Table2[[#This Row],[NAMA BARANG]]," ",""),"""",""),"-",""),"/",""),"(",""),")",""),"&amp;",""),",",""))</f>
        <v>pcmagnit1151</v>
      </c>
      <c r="C1957" s="18" t="s">
        <v>1719</v>
      </c>
      <c r="D1957" s="19">
        <v>3</v>
      </c>
      <c r="E1957" s="19" t="s">
        <v>88</v>
      </c>
      <c r="F1957" s="80">
        <f>IF(Table2[[#This Row],[M5B]]="",Table2[[#This Row],[M5B_h]],SUM(Table2[[#This Row],[M5B_h]],Table2[[#This Row],[M5B]]))</f>
        <v>3</v>
      </c>
      <c r="H1957" s="15" t="str">
        <f>IF(Table2[[#This Row],[M1A]]="","",Table2[[#This Row],[M1A]]-Table2[[#This Row],[AWAL]])</f>
        <v/>
      </c>
      <c r="J1957" s="15" t="str">
        <f>IF(Table2[[#This Row],[M2A]]="","",SUM(Table2[[#This Row],[M2A]]-Table2[[#This Row],[M2B_h]]))</f>
        <v/>
      </c>
      <c r="K1957" s="15"/>
      <c r="L1957" s="15" t="str">
        <f>IF(Table2[[#This Row],[M3A]]="","",SUM(Table2[[#This Row],[M3A]]-Table2[[#This Row],[M3B_h]]))</f>
        <v/>
      </c>
      <c r="M1957" s="15"/>
      <c r="N1957" s="15" t="str">
        <f>IF(Table2[[#This Row],[M4A]]="","",SUM(Table2[[#This Row],[M4A]]-Table2[[#This Row],[M4B_h]]))</f>
        <v/>
      </c>
      <c r="O1957" s="15"/>
      <c r="P1957" s="15" t="str">
        <f>IF(Table2[[#This Row],[M5A]]="","",SUM(Table2[[#This Row],[M5A]]-Table2[[#This Row],[M5B_h]]))</f>
        <v/>
      </c>
      <c r="Q1957" s="15">
        <f>SUM(Table2[[#This Row],[AWAL]],Table2[[#This Row],[M1B]])</f>
        <v>3</v>
      </c>
      <c r="R1957" s="15">
        <f>SUM(Table2[[#This Row],[M2B]],Table2[[#This Row],[M2B_h]])</f>
        <v>3</v>
      </c>
      <c r="S1957" s="15">
        <f>SUM(Table2[[#This Row],[M3B]],Table2[[#This Row],[M3B_h]])</f>
        <v>3</v>
      </c>
      <c r="T1957" s="15">
        <f>SUM(Table2[[#This Row],[M4B]],Table2[[#This Row],[M4B_h]])</f>
        <v>3</v>
      </c>
    </row>
    <row r="1958" spans="1:20">
      <c r="A1958" s="14" t="str">
        <f>IF(Table2[[#This Row],[TT]]&lt;1,"",COUNT($A$2:$A1957)+1)</f>
        <v/>
      </c>
      <c r="B1958" s="14" t="str">
        <f>LOWER(SUBSTITUTE(SUBSTITUTE(SUBSTITUTE(SUBSTITUTE(SUBSTITUTE(SUBSTITUTE(SUBSTITUTE(SUBSTITUTE(Table2[[#This Row],[NAMA BARANG]]," ",""),"""",""),"-",""),"/",""),"(",""),")",""),"&amp;",""),",",""))</f>
        <v>pcmagnit1628kalkulator</v>
      </c>
      <c r="C1958" s="18" t="s">
        <v>3247</v>
      </c>
      <c r="D1958" s="19"/>
      <c r="E1958" s="19" t="s">
        <v>2620</v>
      </c>
      <c r="F1958" s="80">
        <f>IF(Table2[[#This Row],[M5B]]="",Table2[[#This Row],[M5B_h]],SUM(Table2[[#This Row],[M5B_h]],Table2[[#This Row],[M5B]]))</f>
        <v>0</v>
      </c>
      <c r="H1958" s="15" t="str">
        <f>IF(Table2[[#This Row],[M1A]]="","",Table2[[#This Row],[M1A]]-Table2[[#This Row],[AWAL]])</f>
        <v/>
      </c>
      <c r="J1958" s="13" t="str">
        <f>IF(Table2[[#This Row],[M2A]]="","",SUM(Table2[[#This Row],[M2A]]-Table2[[#This Row],[M2B_h]]))</f>
        <v/>
      </c>
      <c r="L1958" s="13" t="str">
        <f>IF(Table2[[#This Row],[M3A]]="","",SUM(Table2[[#This Row],[M3A]]-Table2[[#This Row],[M3B_h]]))</f>
        <v/>
      </c>
      <c r="N1958" s="13" t="str">
        <f>IF(Table2[[#This Row],[M4A]]="","",SUM(Table2[[#This Row],[M4A]]-Table2[[#This Row],[M4B_h]]))</f>
        <v/>
      </c>
      <c r="O1958" s="15"/>
      <c r="P1958" s="15" t="str">
        <f>IF(Table2[[#This Row],[M5A]]="","",SUM(Table2[[#This Row],[M5A]]-Table2[[#This Row],[M5B_h]]))</f>
        <v/>
      </c>
      <c r="Q1958" s="15">
        <f>SUM(Table2[[#This Row],[AWAL]],Table2[[#This Row],[M1B]])</f>
        <v>0</v>
      </c>
      <c r="R1958" s="15">
        <f>SUM(Table2[[#This Row],[M2B]],Table2[[#This Row],[M2B_h]])</f>
        <v>0</v>
      </c>
      <c r="S1958" s="15">
        <f>SUM(Table2[[#This Row],[M3B]],Table2[[#This Row],[M3B_h]])</f>
        <v>0</v>
      </c>
      <c r="T1958" s="15">
        <f>SUM(Table2[[#This Row],[M4B]],Table2[[#This Row],[M4B_h]])</f>
        <v>0</v>
      </c>
    </row>
    <row r="1959" spans="1:20">
      <c r="A1959" s="14" t="str">
        <f>IF(Table2[[#This Row],[TT]]&lt;1,"",COUNT($A$2:$A1958)+1)</f>
        <v/>
      </c>
      <c r="B1959" s="14" t="str">
        <f>LOWER(SUBSTITUTE(SUBSTITUTE(SUBSTITUTE(SUBSTITUTE(SUBSTITUTE(SUBSTITUTE(SUBSTITUTE(SUBSTITUTE(Table2[[#This Row],[NAMA BARANG]]," ",""),"""",""),"-",""),"/",""),"(",""),")",""),"&amp;",""),",",""))</f>
        <v>pcmagnit1628sp</v>
      </c>
      <c r="C1959" s="17" t="s">
        <v>3031</v>
      </c>
      <c r="E1959" s="29" t="s">
        <v>2620</v>
      </c>
      <c r="F1959" s="80">
        <f>IF(Table2[[#This Row],[M5B]]="",Table2[[#This Row],[M5B_h]],SUM(Table2[[#This Row],[M5B_h]],Table2[[#This Row],[M5B]]))</f>
        <v>0</v>
      </c>
      <c r="H1959" s="15" t="str">
        <f>IF(Table2[[#This Row],[M1A]]="","",Table2[[#This Row],[M1A]]-Table2[[#This Row],[AWAL]])</f>
        <v/>
      </c>
      <c r="J1959" s="15" t="str">
        <f>IF(Table2[[#This Row],[M2A]]="","",SUM(Table2[[#This Row],[M2A]]-Table2[[#This Row],[M2B_h]]))</f>
        <v/>
      </c>
      <c r="L1959" s="15" t="str">
        <f>IF(Table2[[#This Row],[M3A]]="","",SUM(Table2[[#This Row],[M3A]]-Table2[[#This Row],[M3B_h]]))</f>
        <v/>
      </c>
      <c r="N1959" s="15" t="str">
        <f>IF(Table2[[#This Row],[M4A]]="","",SUM(Table2[[#This Row],[M4A]]-Table2[[#This Row],[M4B_h]]))</f>
        <v/>
      </c>
      <c r="O1959" s="15"/>
      <c r="P1959" s="15" t="str">
        <f>IF(Table2[[#This Row],[M5A]]="","",SUM(Table2[[#This Row],[M5A]]-Table2[[#This Row],[M5B_h]]))</f>
        <v/>
      </c>
      <c r="Q1959" s="15">
        <f>SUM(Table2[[#This Row],[AWAL]],Table2[[#This Row],[M1B]])</f>
        <v>0</v>
      </c>
      <c r="R1959" s="15">
        <f>SUM(Table2[[#This Row],[M2B]],Table2[[#This Row],[M2B_h]])</f>
        <v>0</v>
      </c>
      <c r="S1959" s="15">
        <f>SUM(Table2[[#This Row],[M3B]],Table2[[#This Row],[M3B_h]])</f>
        <v>0</v>
      </c>
      <c r="T1959" s="15">
        <f>SUM(Table2[[#This Row],[M4B]],Table2[[#This Row],[M4B_h]])</f>
        <v>0</v>
      </c>
    </row>
    <row r="1960" spans="1:20">
      <c r="A1960" s="14">
        <f>IF(Table2[[#This Row],[TT]]&lt;1,"",COUNT($A$2:$A1959)+1)</f>
        <v>1578</v>
      </c>
      <c r="B1960" s="14" t="str">
        <f>LOWER(SUBSTITUTE(SUBSTITUTE(SUBSTITUTE(SUBSTITUTE(SUBSTITUTE(SUBSTITUTE(SUBSTITUTE(SUBSTITUTE(Table2[[#This Row],[NAMA BARANG]]," ",""),"""",""),"-",""),"/",""),"(",""),")",""),"&amp;",""),",",""))</f>
        <v>pcmagnit35128</v>
      </c>
      <c r="C1960" s="18" t="s">
        <v>3248</v>
      </c>
      <c r="D1960" s="19">
        <v>4</v>
      </c>
      <c r="E1960" s="19" t="s">
        <v>39</v>
      </c>
      <c r="F1960" s="80">
        <f>IF(Table2[[#This Row],[M5B]]="",Table2[[#This Row],[M5B_h]],SUM(Table2[[#This Row],[M5B_h]],Table2[[#This Row],[M5B]]))</f>
        <v>4</v>
      </c>
      <c r="H1960" s="15" t="str">
        <f>IF(Table2[[#This Row],[M1A]]="","",Table2[[#This Row],[M1A]]-Table2[[#This Row],[AWAL]])</f>
        <v/>
      </c>
      <c r="J1960" s="13" t="str">
        <f>IF(Table2[[#This Row],[M2A]]="","",SUM(Table2[[#This Row],[M2A]]-Table2[[#This Row],[M2B_h]]))</f>
        <v/>
      </c>
      <c r="L1960" s="13" t="str">
        <f>IF(Table2[[#This Row],[M3A]]="","",SUM(Table2[[#This Row],[M3A]]-Table2[[#This Row],[M3B_h]]))</f>
        <v/>
      </c>
      <c r="N1960" s="13" t="str">
        <f>IF(Table2[[#This Row],[M4A]]="","",SUM(Table2[[#This Row],[M4A]]-Table2[[#This Row],[M4B_h]]))</f>
        <v/>
      </c>
      <c r="O1960" s="15"/>
      <c r="P1960" s="15" t="str">
        <f>IF(Table2[[#This Row],[M5A]]="","",SUM(Table2[[#This Row],[M5A]]-Table2[[#This Row],[M5B_h]]))</f>
        <v/>
      </c>
      <c r="Q1960" s="15">
        <f>SUM(Table2[[#This Row],[AWAL]],Table2[[#This Row],[M1B]])</f>
        <v>4</v>
      </c>
      <c r="R1960" s="15">
        <f>SUM(Table2[[#This Row],[M2B]],Table2[[#This Row],[M2B_h]])</f>
        <v>4</v>
      </c>
      <c r="S1960" s="15">
        <f>SUM(Table2[[#This Row],[M3B]],Table2[[#This Row],[M3B_h]])</f>
        <v>4</v>
      </c>
      <c r="T1960" s="15">
        <f>SUM(Table2[[#This Row],[M4B]],Table2[[#This Row],[M4B_h]])</f>
        <v>4</v>
      </c>
    </row>
    <row r="1961" spans="1:20">
      <c r="A1961" s="39" t="str">
        <f>IF(Table2[[#This Row],[TT]]&lt;1,"",COUNT($A$2:$A1960)+1)</f>
        <v/>
      </c>
      <c r="B1961" s="39" t="str">
        <f>LOWER(SUBSTITUTE(SUBSTITUTE(SUBSTITUTE(SUBSTITUTE(SUBSTITUTE(SUBSTITUTE(SUBSTITUTE(SUBSTITUTE(Table2[[#This Row],[NAMA BARANG]]," ",""),"""",""),"-",""),"/",""),"(",""),")",""),"&amp;",""),",",""))</f>
        <v>pcmagnit3513821biasa</v>
      </c>
      <c r="C1961" s="40" t="s">
        <v>2985</v>
      </c>
      <c r="D1961" s="41">
        <v>1</v>
      </c>
      <c r="E1961" s="61" t="s">
        <v>2524</v>
      </c>
      <c r="F1961" s="81">
        <f>IF(Table2[[#This Row],[M5B]]="",Table2[[#This Row],[M5B_h]],SUM(Table2[[#This Row],[M5B_h]],Table2[[#This Row],[M5B]]))</f>
        <v>0</v>
      </c>
      <c r="G1961" s="42"/>
      <c r="H1961" s="62" t="str">
        <f>IF(Table2[[#This Row],[M1A]]="","",Table2[[#This Row],[M1A]]-Table2[[#This Row],[AWAL]])</f>
        <v/>
      </c>
      <c r="I1961" s="42"/>
      <c r="J1961" s="62" t="str">
        <f>IF(Table2[[#This Row],[M2A]]="","",SUM(Table2[[#This Row],[M2A]]-Table2[[#This Row],[M2B_h]]))</f>
        <v/>
      </c>
      <c r="K1961" s="42">
        <v>0</v>
      </c>
      <c r="L1961" s="62">
        <f>IF(Table2[[#This Row],[M3A]]="","",SUM(Table2[[#This Row],[M3A]]-Table2[[#This Row],[M3B_h]]))</f>
        <v>-1</v>
      </c>
      <c r="M1961" s="42"/>
      <c r="N1961" s="62" t="str">
        <f>IF(Table2[[#This Row],[M4A]]="","",SUM(Table2[[#This Row],[M4A]]-Table2[[#This Row],[M4B_h]]))</f>
        <v/>
      </c>
      <c r="O1961" s="15"/>
      <c r="P1961" s="15" t="str">
        <f>IF(Table2[[#This Row],[M5A]]="","",SUM(Table2[[#This Row],[M5A]]-Table2[[#This Row],[M5B_h]]))</f>
        <v/>
      </c>
      <c r="Q1961" s="15">
        <f>SUM(Table2[[#This Row],[AWAL]],Table2[[#This Row],[M1B]])</f>
        <v>1</v>
      </c>
      <c r="R1961" s="15">
        <f>SUM(Table2[[#This Row],[M2B]],Table2[[#This Row],[M2B_h]])</f>
        <v>1</v>
      </c>
      <c r="S1961" s="15">
        <f>SUM(Table2[[#This Row],[M3B]],Table2[[#This Row],[M3B_h]])</f>
        <v>0</v>
      </c>
      <c r="T1961" s="15">
        <f>SUM(Table2[[#This Row],[M4B]],Table2[[#This Row],[M4B_h]])</f>
        <v>0</v>
      </c>
    </row>
    <row r="1962" spans="1:20">
      <c r="A1962" s="39">
        <f>IF(Table2[[#This Row],[TT]]&lt;1,"",COUNT($A$2:$A1961)+1)</f>
        <v>1579</v>
      </c>
      <c r="B1962" s="39" t="str">
        <f>LOWER(SUBSTITUTE(SUBSTITUTE(SUBSTITUTE(SUBSTITUTE(SUBSTITUTE(SUBSTITUTE(SUBSTITUTE(SUBSTITUTE(Table2[[#This Row],[NAMA BARANG]]," ",""),"""",""),"-",""),"/",""),"(",""),")",""),"&amp;",""),",",""))</f>
        <v>pcmagnit3513821f</v>
      </c>
      <c r="C1962" s="40" t="s">
        <v>2980</v>
      </c>
      <c r="D1962" s="41">
        <v>5</v>
      </c>
      <c r="E1962" s="61" t="s">
        <v>2524</v>
      </c>
      <c r="F1962" s="81">
        <f>IF(Table2[[#This Row],[M5B]]="",Table2[[#This Row],[M5B_h]],SUM(Table2[[#This Row],[M5B_h]],Table2[[#This Row],[M5B]]))</f>
        <v>5</v>
      </c>
      <c r="G1962" s="42"/>
      <c r="H1962" s="62" t="str">
        <f>IF(Table2[[#This Row],[M1A]]="","",Table2[[#This Row],[M1A]]-Table2[[#This Row],[AWAL]])</f>
        <v/>
      </c>
      <c r="I1962" s="42"/>
      <c r="J1962" s="62" t="str">
        <f>IF(Table2[[#This Row],[M2A]]="","",SUM(Table2[[#This Row],[M2A]]-Table2[[#This Row],[M2B_h]]))</f>
        <v/>
      </c>
      <c r="K1962" s="42"/>
      <c r="L1962" s="62" t="str">
        <f>IF(Table2[[#This Row],[M3A]]="","",SUM(Table2[[#This Row],[M3A]]-Table2[[#This Row],[M3B_h]]))</f>
        <v/>
      </c>
      <c r="M1962" s="42"/>
      <c r="N1962" s="62" t="str">
        <f>IF(Table2[[#This Row],[M4A]]="","",SUM(Table2[[#This Row],[M4A]]-Table2[[#This Row],[M4B_h]]))</f>
        <v/>
      </c>
      <c r="O1962" s="15"/>
      <c r="P1962" s="15" t="str">
        <f>IF(Table2[[#This Row],[M5A]]="","",SUM(Table2[[#This Row],[M5A]]-Table2[[#This Row],[M5B_h]]))</f>
        <v/>
      </c>
      <c r="Q1962" s="15">
        <f>SUM(Table2[[#This Row],[AWAL]],Table2[[#This Row],[M1B]])</f>
        <v>5</v>
      </c>
      <c r="R1962" s="15">
        <f>SUM(Table2[[#This Row],[M2B]],Table2[[#This Row],[M2B_h]])</f>
        <v>5</v>
      </c>
      <c r="S1962" s="15">
        <f>SUM(Table2[[#This Row],[M3B]],Table2[[#This Row],[M3B_h]])</f>
        <v>5</v>
      </c>
      <c r="T1962" s="15">
        <f>SUM(Table2[[#This Row],[M4B]],Table2[[#This Row],[M4B_h]])</f>
        <v>5</v>
      </c>
    </row>
    <row r="1963" spans="1:20">
      <c r="A1963" s="14">
        <f>IF(Table2[[#This Row],[TT]]&lt;1,"",COUNT($A$2:$A1962)+1)</f>
        <v>1580</v>
      </c>
      <c r="B1963" s="14" t="str">
        <f>LOWER(SUBSTITUTE(SUBSTITUTE(SUBSTITUTE(SUBSTITUTE(SUBSTITUTE(SUBSTITUTE(SUBSTITUTE(SUBSTITUTE(Table2[[#This Row],[NAMA BARANG]]," ",""),"""",""),"-",""),"/",""),"(",""),")",""),"&amp;",""),",",""))</f>
        <v>pcmagnit35139</v>
      </c>
      <c r="C1963" s="18" t="s">
        <v>3249</v>
      </c>
      <c r="D1963" s="19">
        <v>25</v>
      </c>
      <c r="E1963" s="19" t="s">
        <v>39</v>
      </c>
      <c r="F1963" s="80">
        <f>IF(Table2[[#This Row],[M5B]]="",Table2[[#This Row],[M5B_h]],SUM(Table2[[#This Row],[M5B_h]],Table2[[#This Row],[M5B]]))</f>
        <v>25</v>
      </c>
      <c r="H1963" s="15" t="str">
        <f>IF(Table2[[#This Row],[M1A]]="","",Table2[[#This Row],[M1A]]-Table2[[#This Row],[AWAL]])</f>
        <v/>
      </c>
      <c r="J1963" s="13" t="str">
        <f>IF(Table2[[#This Row],[M2A]]="","",SUM(Table2[[#This Row],[M2A]]-Table2[[#This Row],[M2B_h]]))</f>
        <v/>
      </c>
      <c r="L1963" s="13" t="str">
        <f>IF(Table2[[#This Row],[M3A]]="","",SUM(Table2[[#This Row],[M3A]]-Table2[[#This Row],[M3B_h]]))</f>
        <v/>
      </c>
      <c r="N1963" s="13" t="str">
        <f>IF(Table2[[#This Row],[M4A]]="","",SUM(Table2[[#This Row],[M4A]]-Table2[[#This Row],[M4B_h]]))</f>
        <v/>
      </c>
      <c r="O1963" s="15"/>
      <c r="P1963" s="15" t="str">
        <f>IF(Table2[[#This Row],[M5A]]="","",SUM(Table2[[#This Row],[M5A]]-Table2[[#This Row],[M5B_h]]))</f>
        <v/>
      </c>
      <c r="Q1963" s="15">
        <f>SUM(Table2[[#This Row],[AWAL]],Table2[[#This Row],[M1B]])</f>
        <v>25</v>
      </c>
      <c r="R1963" s="15">
        <f>SUM(Table2[[#This Row],[M2B]],Table2[[#This Row],[M2B_h]])</f>
        <v>25</v>
      </c>
      <c r="S1963" s="15">
        <f>SUM(Table2[[#This Row],[M3B]],Table2[[#This Row],[M3B_h]])</f>
        <v>25</v>
      </c>
      <c r="T1963" s="15">
        <f>SUM(Table2[[#This Row],[M4B]],Table2[[#This Row],[M4B_h]])</f>
        <v>25</v>
      </c>
    </row>
    <row r="1964" spans="1:20">
      <c r="A1964" s="12" t="str">
        <f>IF(Table2[[#This Row],[TT]]&lt;1,"",COUNT($A$2:$A1963)+1)</f>
        <v/>
      </c>
      <c r="B1964" s="12" t="str">
        <f>LOWER(SUBSTITUTE(SUBSTITUTE(SUBSTITUTE(SUBSTITUTE(SUBSTITUTE(SUBSTITUTE(SUBSTITUTE(SUBSTITUTE(Table2[[#This Row],[NAMA BARANG]]," ",""),"""",""),"-",""),"/",""),"(",""),")",""),"&amp;",""),",",""))</f>
        <v>pcmagnit351417</v>
      </c>
      <c r="C1964" s="18" t="s">
        <v>3250</v>
      </c>
      <c r="D1964" s="19"/>
      <c r="E1964" s="19" t="s">
        <v>39</v>
      </c>
      <c r="F1964" s="80">
        <f>IF(Table2[[#This Row],[M5B]]="",Table2[[#This Row],[M5B_h]],SUM(Table2[[#This Row],[M5B_h]],Table2[[#This Row],[M5B]]))</f>
        <v>0</v>
      </c>
      <c r="H1964" s="13" t="str">
        <f>IF(Table2[[#This Row],[M1A]]="","",Table2[[#This Row],[M1A]]-Table2[[#This Row],[AWAL]])</f>
        <v/>
      </c>
      <c r="J1964" s="13" t="str">
        <f>IF(Table2[[#This Row],[M2A]]="","",SUM(Table2[[#This Row],[M2A]]-Table2[[#This Row],[M2B_h]]))</f>
        <v/>
      </c>
      <c r="L1964" s="13" t="str">
        <f>IF(Table2[[#This Row],[M3A]]="","",SUM(Table2[[#This Row],[M3A]]-Table2[[#This Row],[M3B_h]]))</f>
        <v/>
      </c>
      <c r="N1964" s="13" t="str">
        <f>IF(Table2[[#This Row],[M4A]]="","",SUM(Table2[[#This Row],[M4A]]-Table2[[#This Row],[M4B_h]]))</f>
        <v/>
      </c>
      <c r="O1964" s="15"/>
      <c r="P1964" s="15" t="str">
        <f>IF(Table2[[#This Row],[M5A]]="","",SUM(Table2[[#This Row],[M5A]]-Table2[[#This Row],[M5B_h]]))</f>
        <v/>
      </c>
      <c r="Q1964" s="15">
        <f>SUM(Table2[[#This Row],[AWAL]],Table2[[#This Row],[M1B]])</f>
        <v>0</v>
      </c>
      <c r="R1964" s="15">
        <f>SUM(Table2[[#This Row],[M2B]],Table2[[#This Row],[M2B_h]])</f>
        <v>0</v>
      </c>
      <c r="S1964" s="15">
        <f>SUM(Table2[[#This Row],[M3B]],Table2[[#This Row],[M3B_h]])</f>
        <v>0</v>
      </c>
      <c r="T1964" s="15">
        <f>SUM(Table2[[#This Row],[M4B]],Table2[[#This Row],[M4B_h]])</f>
        <v>0</v>
      </c>
    </row>
    <row r="1965" spans="1:20">
      <c r="A1965" s="39">
        <f>IF(Table2[[#This Row],[TT]]&lt;1,"",COUNT($A$2:$A1964)+1)</f>
        <v>1581</v>
      </c>
      <c r="B1965" s="39" t="str">
        <f>LOWER(SUBSTITUTE(SUBSTITUTE(SUBSTITUTE(SUBSTITUTE(SUBSTITUTE(SUBSTITUTE(SUBSTITUTE(SUBSTITUTE(Table2[[#This Row],[NAMA BARANG]]," ",""),"""",""),"-",""),"/",""),"(",""),")",""),"&amp;",""),",",""))</f>
        <v>pcmagnit35145biasa</v>
      </c>
      <c r="C1965" s="40" t="s">
        <v>2986</v>
      </c>
      <c r="D1965" s="41">
        <v>8</v>
      </c>
      <c r="E1965" s="61" t="s">
        <v>2524</v>
      </c>
      <c r="F1965" s="81">
        <f>IF(Table2[[#This Row],[M5B]]="",Table2[[#This Row],[M5B_h]],SUM(Table2[[#This Row],[M5B_h]],Table2[[#This Row],[M5B]]))</f>
        <v>8</v>
      </c>
      <c r="G1965" s="42"/>
      <c r="H1965" s="62" t="str">
        <f>IF(Table2[[#This Row],[M1A]]="","",Table2[[#This Row],[M1A]]-Table2[[#This Row],[AWAL]])</f>
        <v/>
      </c>
      <c r="I1965" s="42"/>
      <c r="J1965" s="62" t="str">
        <f>IF(Table2[[#This Row],[M2A]]="","",SUM(Table2[[#This Row],[M2A]]-Table2[[#This Row],[M2B_h]]))</f>
        <v/>
      </c>
      <c r="K1965" s="42"/>
      <c r="L1965" s="62" t="str">
        <f>IF(Table2[[#This Row],[M3A]]="","",SUM(Table2[[#This Row],[M3A]]-Table2[[#This Row],[M3B_h]]))</f>
        <v/>
      </c>
      <c r="M1965" s="42"/>
      <c r="N1965" s="62" t="str">
        <f>IF(Table2[[#This Row],[M4A]]="","",SUM(Table2[[#This Row],[M4A]]-Table2[[#This Row],[M4B_h]]))</f>
        <v/>
      </c>
      <c r="O1965" s="15"/>
      <c r="P1965" s="15" t="str">
        <f>IF(Table2[[#This Row],[M5A]]="","",SUM(Table2[[#This Row],[M5A]]-Table2[[#This Row],[M5B_h]]))</f>
        <v/>
      </c>
      <c r="Q1965" s="15">
        <f>SUM(Table2[[#This Row],[AWAL]],Table2[[#This Row],[M1B]])</f>
        <v>8</v>
      </c>
      <c r="R1965" s="15">
        <f>SUM(Table2[[#This Row],[M2B]],Table2[[#This Row],[M2B_h]])</f>
        <v>8</v>
      </c>
      <c r="S1965" s="15">
        <f>SUM(Table2[[#This Row],[M3B]],Table2[[#This Row],[M3B_h]])</f>
        <v>8</v>
      </c>
      <c r="T1965" s="15">
        <f>SUM(Table2[[#This Row],[M4B]],Table2[[#This Row],[M4B_h]])</f>
        <v>8</v>
      </c>
    </row>
    <row r="1966" spans="1:20">
      <c r="A1966" s="12">
        <f>IF(Table2[[#This Row],[TT]]&lt;1,"",COUNT($A$2:$A1965)+1)</f>
        <v>1582</v>
      </c>
      <c r="B1966" s="12" t="str">
        <f>LOWER(SUBSTITUTE(SUBSTITUTE(SUBSTITUTE(SUBSTITUTE(SUBSTITUTE(SUBSTITUTE(SUBSTITUTE(SUBSTITUTE(Table2[[#This Row],[NAMA BARANG]]," ",""),"""",""),"-",""),"/",""),"(",""),")",""),"&amp;",""),",",""))</f>
        <v>pcmagnit351502</v>
      </c>
      <c r="C1966" s="18" t="s">
        <v>1720</v>
      </c>
      <c r="D1966" s="19">
        <v>1</v>
      </c>
      <c r="E1966" s="19" t="s">
        <v>88</v>
      </c>
      <c r="F1966" s="80">
        <f>IF(Table2[[#This Row],[M5B]]="",Table2[[#This Row],[M5B_h]],SUM(Table2[[#This Row],[M5B_h]],Table2[[#This Row],[M5B]]))</f>
        <v>1</v>
      </c>
      <c r="H1966" s="13" t="str">
        <f>IF(Table2[[#This Row],[M1A]]="","",Table2[[#This Row],[M1A]]-Table2[[#This Row],[AWAL]])</f>
        <v/>
      </c>
      <c r="J1966" s="13" t="str">
        <f>IF(Table2[[#This Row],[M2A]]="","",SUM(Table2[[#This Row],[M2A]]-Table2[[#This Row],[M2B_h]]))</f>
        <v/>
      </c>
      <c r="L1966" s="13" t="str">
        <f>IF(Table2[[#This Row],[M3A]]="","",SUM(Table2[[#This Row],[M3A]]-Table2[[#This Row],[M3B_h]]))</f>
        <v/>
      </c>
      <c r="N1966" s="13" t="str">
        <f>IF(Table2[[#This Row],[M4A]]="","",SUM(Table2[[#This Row],[M4A]]-Table2[[#This Row],[M4B_h]]))</f>
        <v/>
      </c>
      <c r="O1966" s="15"/>
      <c r="P1966" s="15" t="str">
        <f>IF(Table2[[#This Row],[M5A]]="","",SUM(Table2[[#This Row],[M5A]]-Table2[[#This Row],[M5B_h]]))</f>
        <v/>
      </c>
      <c r="Q1966" s="15">
        <f>SUM(Table2[[#This Row],[AWAL]],Table2[[#This Row],[M1B]])</f>
        <v>1</v>
      </c>
      <c r="R1966" s="15">
        <f>SUM(Table2[[#This Row],[M2B]],Table2[[#This Row],[M2B_h]])</f>
        <v>1</v>
      </c>
      <c r="S1966" s="15">
        <f>SUM(Table2[[#This Row],[M3B]],Table2[[#This Row],[M3B_h]])</f>
        <v>1</v>
      </c>
      <c r="T1966" s="15">
        <f>SUM(Table2[[#This Row],[M4B]],Table2[[#This Row],[M4B_h]])</f>
        <v>1</v>
      </c>
    </row>
    <row r="1967" spans="1:20">
      <c r="A1967" s="39">
        <f>IF(Table2[[#This Row],[TT]]&lt;1,"",COUNT($A$2:$A1966)+1)</f>
        <v>1583</v>
      </c>
      <c r="B1967" s="39" t="str">
        <f>LOWER(SUBSTITUTE(SUBSTITUTE(SUBSTITUTE(SUBSTITUTE(SUBSTITUTE(SUBSTITUTE(SUBSTITUTE(SUBSTITUTE(Table2[[#This Row],[NAMA BARANG]]," ",""),"""",""),"-",""),"/",""),"(",""),")",""),"&amp;",""),",",""))</f>
        <v>pcmagnit35165biasa</v>
      </c>
      <c r="C1967" s="40" t="s">
        <v>2984</v>
      </c>
      <c r="D1967" s="41">
        <v>2</v>
      </c>
      <c r="E1967" s="61" t="s">
        <v>2524</v>
      </c>
      <c r="F1967" s="81">
        <f>IF(Table2[[#This Row],[M5B]]="",Table2[[#This Row],[M5B_h]],SUM(Table2[[#This Row],[M5B_h]],Table2[[#This Row],[M5B]]))</f>
        <v>2</v>
      </c>
      <c r="G1967" s="42"/>
      <c r="H1967" s="62" t="str">
        <f>IF(Table2[[#This Row],[M1A]]="","",Table2[[#This Row],[M1A]]-Table2[[#This Row],[AWAL]])</f>
        <v/>
      </c>
      <c r="I1967" s="42"/>
      <c r="J1967" s="62" t="str">
        <f>IF(Table2[[#This Row],[M2A]]="","",SUM(Table2[[#This Row],[M2A]]-Table2[[#This Row],[M2B_h]]))</f>
        <v/>
      </c>
      <c r="K1967" s="42"/>
      <c r="L1967" s="62" t="str">
        <f>IF(Table2[[#This Row],[M3A]]="","",SUM(Table2[[#This Row],[M3A]]-Table2[[#This Row],[M3B_h]]))</f>
        <v/>
      </c>
      <c r="M1967" s="42"/>
      <c r="N1967" s="62" t="str">
        <f>IF(Table2[[#This Row],[M4A]]="","",SUM(Table2[[#This Row],[M4A]]-Table2[[#This Row],[M4B_h]]))</f>
        <v/>
      </c>
      <c r="O1967" s="15"/>
      <c r="P1967" s="15" t="str">
        <f>IF(Table2[[#This Row],[M5A]]="","",SUM(Table2[[#This Row],[M5A]]-Table2[[#This Row],[M5B_h]]))</f>
        <v/>
      </c>
      <c r="Q1967" s="15">
        <f>SUM(Table2[[#This Row],[AWAL]],Table2[[#This Row],[M1B]])</f>
        <v>2</v>
      </c>
      <c r="R1967" s="15">
        <f>SUM(Table2[[#This Row],[M2B]],Table2[[#This Row],[M2B_h]])</f>
        <v>2</v>
      </c>
      <c r="S1967" s="15">
        <f>SUM(Table2[[#This Row],[M3B]],Table2[[#This Row],[M3B_h]])</f>
        <v>2</v>
      </c>
      <c r="T1967" s="15">
        <f>SUM(Table2[[#This Row],[M4B]],Table2[[#This Row],[M4B_h]])</f>
        <v>2</v>
      </c>
    </row>
    <row r="1968" spans="1:20">
      <c r="A1968" s="39">
        <f>IF(Table2[[#This Row],[TT]]&lt;1,"",COUNT($A$2:$A1967)+1)</f>
        <v>1584</v>
      </c>
      <c r="B1968" s="39" t="str">
        <f>LOWER(SUBSTITUTE(SUBSTITUTE(SUBSTITUTE(SUBSTITUTE(SUBSTITUTE(SUBSTITUTE(SUBSTITUTE(SUBSTITUTE(Table2[[#This Row],[NAMA BARANG]]," ",""),"""",""),"-",""),"/",""),"(",""),")",""),"&amp;",""),",",""))</f>
        <v>pcmagnit35165f</v>
      </c>
      <c r="C1968" s="40" t="s">
        <v>2979</v>
      </c>
      <c r="D1968" s="41">
        <v>5</v>
      </c>
      <c r="E1968" s="61" t="s">
        <v>2524</v>
      </c>
      <c r="F1968" s="81">
        <f>IF(Table2[[#This Row],[M5B]]="",Table2[[#This Row],[M5B_h]],SUM(Table2[[#This Row],[M5B_h]],Table2[[#This Row],[M5B]]))</f>
        <v>5</v>
      </c>
      <c r="G1968" s="42"/>
      <c r="H1968" s="62" t="str">
        <f>IF(Table2[[#This Row],[M1A]]="","",Table2[[#This Row],[M1A]]-Table2[[#This Row],[AWAL]])</f>
        <v/>
      </c>
      <c r="I1968" s="42"/>
      <c r="J1968" s="62" t="str">
        <f>IF(Table2[[#This Row],[M2A]]="","",SUM(Table2[[#This Row],[M2A]]-Table2[[#This Row],[M2B_h]]))</f>
        <v/>
      </c>
      <c r="K1968" s="42"/>
      <c r="L1968" s="62" t="str">
        <f>IF(Table2[[#This Row],[M3A]]="","",SUM(Table2[[#This Row],[M3A]]-Table2[[#This Row],[M3B_h]]))</f>
        <v/>
      </c>
      <c r="M1968" s="42"/>
      <c r="N1968" s="62" t="str">
        <f>IF(Table2[[#This Row],[M4A]]="","",SUM(Table2[[#This Row],[M4A]]-Table2[[#This Row],[M4B_h]]))</f>
        <v/>
      </c>
      <c r="O1968" s="15"/>
      <c r="P1968" s="15" t="str">
        <f>IF(Table2[[#This Row],[M5A]]="","",SUM(Table2[[#This Row],[M5A]]-Table2[[#This Row],[M5B_h]]))</f>
        <v/>
      </c>
      <c r="Q1968" s="15">
        <f>SUM(Table2[[#This Row],[AWAL]],Table2[[#This Row],[M1B]])</f>
        <v>5</v>
      </c>
      <c r="R1968" s="15">
        <f>SUM(Table2[[#This Row],[M2B]],Table2[[#This Row],[M2B_h]])</f>
        <v>5</v>
      </c>
      <c r="S1968" s="15">
        <f>SUM(Table2[[#This Row],[M3B]],Table2[[#This Row],[M3B_h]])</f>
        <v>5</v>
      </c>
      <c r="T1968" s="15">
        <f>SUM(Table2[[#This Row],[M4B]],Table2[[#This Row],[M4B_h]])</f>
        <v>5</v>
      </c>
    </row>
    <row r="1969" spans="1:20">
      <c r="A1969" s="12" t="str">
        <f>IF(Table2[[#This Row],[TT]]&lt;1,"",COUNT($A$2:$A1968)+1)</f>
        <v/>
      </c>
      <c r="B1969" s="12" t="str">
        <f>LOWER(SUBSTITUTE(SUBSTITUTE(SUBSTITUTE(SUBSTITUTE(SUBSTITUTE(SUBSTITUTE(SUBSTITUTE(SUBSTITUTE(Table2[[#This Row],[NAMA BARANG]]," ",""),"""",""),"-",""),"/",""),"(",""),")",""),"&amp;",""),",",""))</f>
        <v>pcmagnit354918</v>
      </c>
      <c r="C1969" s="25" t="s">
        <v>3251</v>
      </c>
      <c r="D1969" s="26">
        <v>1</v>
      </c>
      <c r="E1969" s="26" t="s">
        <v>39</v>
      </c>
      <c r="F1969" s="80">
        <f>IF(Table2[[#This Row],[M5B]]="",Table2[[#This Row],[M5B_h]],SUM(Table2[[#This Row],[M5B_h]],Table2[[#This Row],[M5B]]))</f>
        <v>0</v>
      </c>
      <c r="H1969" s="13" t="str">
        <f>IF(Table2[[#This Row],[M1A]]="","",Table2[[#This Row],[M1A]]-Table2[[#This Row],[AWAL]])</f>
        <v/>
      </c>
      <c r="J1969" s="13" t="str">
        <f>IF(Table2[[#This Row],[M2A]]="","",SUM(Table2[[#This Row],[M2A]]-Table2[[#This Row],[M2B_h]]))</f>
        <v/>
      </c>
      <c r="K1969" s="13">
        <v>0</v>
      </c>
      <c r="L1969" s="13">
        <f>IF(Table2[[#This Row],[M3A]]="","",SUM(Table2[[#This Row],[M3A]]-Table2[[#This Row],[M3B_h]]))</f>
        <v>-1</v>
      </c>
      <c r="N1969" s="13" t="str">
        <f>IF(Table2[[#This Row],[M4A]]="","",SUM(Table2[[#This Row],[M4A]]-Table2[[#This Row],[M4B_h]]))</f>
        <v/>
      </c>
      <c r="O1969" s="15"/>
      <c r="P1969" s="15" t="str">
        <f>IF(Table2[[#This Row],[M5A]]="","",SUM(Table2[[#This Row],[M5A]]-Table2[[#This Row],[M5B_h]]))</f>
        <v/>
      </c>
      <c r="Q1969" s="15">
        <f>SUM(Table2[[#This Row],[AWAL]],Table2[[#This Row],[M1B]])</f>
        <v>1</v>
      </c>
      <c r="R1969" s="15">
        <f>SUM(Table2[[#This Row],[M2B]],Table2[[#This Row],[M2B_h]])</f>
        <v>1</v>
      </c>
      <c r="S1969" s="15">
        <f>SUM(Table2[[#This Row],[M3B]],Table2[[#This Row],[M3B_h]])</f>
        <v>0</v>
      </c>
      <c r="T1969" s="15">
        <f>SUM(Table2[[#This Row],[M4B]],Table2[[#This Row],[M4B_h]])</f>
        <v>0</v>
      </c>
    </row>
    <row r="1970" spans="1:20">
      <c r="A1970" s="12">
        <f>IF(Table2[[#This Row],[TT]]&lt;1,"",COUNT($A$2:$A1969)+1)</f>
        <v>1585</v>
      </c>
      <c r="B1970" s="12" t="str">
        <f>LOWER(SUBSTITUTE(SUBSTITUTE(SUBSTITUTE(SUBSTITUTE(SUBSTITUTE(SUBSTITUTE(SUBSTITUTE(SUBSTITUTE(Table2[[#This Row],[NAMA BARANG]]," ",""),"""",""),"-",""),"/",""),"(",""),")",""),"&amp;",""),",",""))</f>
        <v>pcmagnit356919</v>
      </c>
      <c r="C1970" s="18" t="s">
        <v>3252</v>
      </c>
      <c r="D1970" s="19">
        <v>4</v>
      </c>
      <c r="E1970" s="19" t="s">
        <v>39</v>
      </c>
      <c r="F1970" s="80">
        <f>IF(Table2[[#This Row],[M5B]]="",Table2[[#This Row],[M5B_h]],SUM(Table2[[#This Row],[M5B_h]],Table2[[#This Row],[M5B]]))</f>
        <v>4</v>
      </c>
      <c r="H1970" s="13" t="str">
        <f>IF(Table2[[#This Row],[M1A]]="","",Table2[[#This Row],[M1A]]-Table2[[#This Row],[AWAL]])</f>
        <v/>
      </c>
      <c r="J1970" s="13" t="str">
        <f>IF(Table2[[#This Row],[M2A]]="","",SUM(Table2[[#This Row],[M2A]]-Table2[[#This Row],[M2B_h]]))</f>
        <v/>
      </c>
      <c r="L1970" s="13" t="str">
        <f>IF(Table2[[#This Row],[M3A]]="","",SUM(Table2[[#This Row],[M3A]]-Table2[[#This Row],[M3B_h]]))</f>
        <v/>
      </c>
      <c r="N1970" s="13" t="str">
        <f>IF(Table2[[#This Row],[M4A]]="","",SUM(Table2[[#This Row],[M4A]]-Table2[[#This Row],[M4B_h]]))</f>
        <v/>
      </c>
      <c r="O1970" s="15"/>
      <c r="P1970" s="15" t="str">
        <f>IF(Table2[[#This Row],[M5A]]="","",SUM(Table2[[#This Row],[M5A]]-Table2[[#This Row],[M5B_h]]))</f>
        <v/>
      </c>
      <c r="Q1970" s="15">
        <f>SUM(Table2[[#This Row],[AWAL]],Table2[[#This Row],[M1B]])</f>
        <v>4</v>
      </c>
      <c r="R1970" s="15">
        <f>SUM(Table2[[#This Row],[M2B]],Table2[[#This Row],[M2B_h]])</f>
        <v>4</v>
      </c>
      <c r="S1970" s="15">
        <f>SUM(Table2[[#This Row],[M3B]],Table2[[#This Row],[M3B_h]])</f>
        <v>4</v>
      </c>
      <c r="T1970" s="15">
        <f>SUM(Table2[[#This Row],[M4B]],Table2[[#This Row],[M4B_h]])</f>
        <v>4</v>
      </c>
    </row>
    <row r="1971" spans="1:20">
      <c r="A1971" s="12">
        <f>IF(Table2[[#This Row],[TT]]&lt;1,"",COUNT($A$2:$A1970)+1)</f>
        <v>1586</v>
      </c>
      <c r="B1971" s="12" t="str">
        <f>LOWER(SUBSTITUTE(SUBSTITUTE(SUBSTITUTE(SUBSTITUTE(SUBSTITUTE(SUBSTITUTE(SUBSTITUTE(SUBSTITUTE(Table2[[#This Row],[NAMA BARANG]]," ",""),"""",""),"-",""),"/",""),"(",""),")",""),"&amp;",""),",",""))</f>
        <v>pcmagnit357820</v>
      </c>
      <c r="C1971" s="18" t="s">
        <v>1721</v>
      </c>
      <c r="D1971" s="19">
        <v>6</v>
      </c>
      <c r="E1971" s="19" t="s">
        <v>39</v>
      </c>
      <c r="F1971" s="80">
        <f>IF(Table2[[#This Row],[M5B]]="",Table2[[#This Row],[M5B_h]],SUM(Table2[[#This Row],[M5B_h]],Table2[[#This Row],[M5B]]))</f>
        <v>5</v>
      </c>
      <c r="H1971" s="13" t="str">
        <f>IF(Table2[[#This Row],[M1A]]="","",Table2[[#This Row],[M1A]]-Table2[[#This Row],[AWAL]])</f>
        <v/>
      </c>
      <c r="I1971" s="13">
        <v>5</v>
      </c>
      <c r="J1971" s="13">
        <f>IF(Table2[[#This Row],[M2A]]="","",SUM(Table2[[#This Row],[M2A]]-Table2[[#This Row],[M2B_h]]))</f>
        <v>-1</v>
      </c>
      <c r="L1971" s="13" t="str">
        <f>IF(Table2[[#This Row],[M3A]]="","",SUM(Table2[[#This Row],[M3A]]-Table2[[#This Row],[M3B_h]]))</f>
        <v/>
      </c>
      <c r="N1971" s="13" t="str">
        <f>IF(Table2[[#This Row],[M4A]]="","",SUM(Table2[[#This Row],[M4A]]-Table2[[#This Row],[M4B_h]]))</f>
        <v/>
      </c>
      <c r="O1971" s="15"/>
      <c r="P1971" s="15" t="str">
        <f>IF(Table2[[#This Row],[M5A]]="","",SUM(Table2[[#This Row],[M5A]]-Table2[[#This Row],[M5B_h]]))</f>
        <v/>
      </c>
      <c r="Q1971" s="15">
        <f>SUM(Table2[[#This Row],[AWAL]],Table2[[#This Row],[M1B]])</f>
        <v>6</v>
      </c>
      <c r="R1971" s="15">
        <f>SUM(Table2[[#This Row],[M2B]],Table2[[#This Row],[M2B_h]])</f>
        <v>5</v>
      </c>
      <c r="S1971" s="15">
        <f>SUM(Table2[[#This Row],[M3B]],Table2[[#This Row],[M3B_h]])</f>
        <v>5</v>
      </c>
      <c r="T1971" s="15">
        <f>SUM(Table2[[#This Row],[M4B]],Table2[[#This Row],[M4B_h]])</f>
        <v>5</v>
      </c>
    </row>
    <row r="1972" spans="1:20">
      <c r="A1972" s="12">
        <f>IF(Table2[[#This Row],[TT]]&lt;1,"",COUNT($A$2:$A1971)+1)</f>
        <v>1587</v>
      </c>
      <c r="B1972" s="12" t="str">
        <f>LOWER(SUBSTITUTE(SUBSTITUTE(SUBSTITUTE(SUBSTITUTE(SUBSTITUTE(SUBSTITUTE(SUBSTITUTE(SUBSTITUTE(Table2[[#This Row],[NAMA BARANG]]," ",""),"""",""),"-",""),"/",""),"(",""),")",""),"&amp;",""),",",""))</f>
        <v>pcmagnit3dkt8158</v>
      </c>
      <c r="C1972" s="18" t="s">
        <v>1722</v>
      </c>
      <c r="D1972" s="19">
        <v>2</v>
      </c>
      <c r="E1972" s="19" t="s">
        <v>88</v>
      </c>
      <c r="F1972" s="80">
        <f>IF(Table2[[#This Row],[M5B]]="",Table2[[#This Row],[M5B_h]],SUM(Table2[[#This Row],[M5B_h]],Table2[[#This Row],[M5B]]))</f>
        <v>2</v>
      </c>
      <c r="H1972" s="13" t="str">
        <f>IF(Table2[[#This Row],[M1A]]="","",Table2[[#This Row],[M1A]]-Table2[[#This Row],[AWAL]])</f>
        <v/>
      </c>
      <c r="J1972" s="13" t="str">
        <f>IF(Table2[[#This Row],[M2A]]="","",SUM(Table2[[#This Row],[M2A]]-Table2[[#This Row],[M2B_h]]))</f>
        <v/>
      </c>
      <c r="L1972" s="13" t="str">
        <f>IF(Table2[[#This Row],[M3A]]="","",SUM(Table2[[#This Row],[M3A]]-Table2[[#This Row],[M3B_h]]))</f>
        <v/>
      </c>
      <c r="N1972" s="13" t="str">
        <f>IF(Table2[[#This Row],[M4A]]="","",SUM(Table2[[#This Row],[M4A]]-Table2[[#This Row],[M4B_h]]))</f>
        <v/>
      </c>
      <c r="O1972" s="15"/>
      <c r="P1972" s="15" t="str">
        <f>IF(Table2[[#This Row],[M5A]]="","",SUM(Table2[[#This Row],[M5A]]-Table2[[#This Row],[M5B_h]]))</f>
        <v/>
      </c>
      <c r="Q1972" s="15">
        <f>SUM(Table2[[#This Row],[AWAL]],Table2[[#This Row],[M1B]])</f>
        <v>2</v>
      </c>
      <c r="R1972" s="15">
        <f>SUM(Table2[[#This Row],[M2B]],Table2[[#This Row],[M2B_h]])</f>
        <v>2</v>
      </c>
      <c r="S1972" s="15">
        <f>SUM(Table2[[#This Row],[M3B]],Table2[[#This Row],[M3B_h]])</f>
        <v>2</v>
      </c>
      <c r="T1972" s="15">
        <f>SUM(Table2[[#This Row],[M4B]],Table2[[#This Row],[M4B_h]])</f>
        <v>2</v>
      </c>
    </row>
    <row r="1973" spans="1:20">
      <c r="A1973" s="12">
        <f>IF(Table2[[#This Row],[TT]]&lt;1,"",COUNT($A$2:$A1972)+1)</f>
        <v>1588</v>
      </c>
      <c r="B1973" s="12" t="str">
        <f>LOWER(SUBSTITUTE(SUBSTITUTE(SUBSTITUTE(SUBSTITUTE(SUBSTITUTE(SUBSTITUTE(SUBSTITUTE(SUBSTITUTE(Table2[[#This Row],[NAMA BARANG]]," ",""),"""",""),"-",""),"/",""),"(",""),")",""),"&amp;",""),",",""))</f>
        <v>pcmagnit5501besar</v>
      </c>
      <c r="C1973" s="18" t="s">
        <v>1723</v>
      </c>
      <c r="D1973" s="19">
        <v>1</v>
      </c>
      <c r="E1973" s="19" t="s">
        <v>39</v>
      </c>
      <c r="F1973" s="80">
        <f>IF(Table2[[#This Row],[M5B]]="",Table2[[#This Row],[M5B_h]],SUM(Table2[[#This Row],[M5B_h]],Table2[[#This Row],[M5B]]))</f>
        <v>1</v>
      </c>
      <c r="H1973" s="13" t="str">
        <f>IF(Table2[[#This Row],[M1A]]="","",Table2[[#This Row],[M1A]]-Table2[[#This Row],[AWAL]])</f>
        <v/>
      </c>
      <c r="J1973" s="13" t="str">
        <f>IF(Table2[[#This Row],[M2A]]="","",SUM(Table2[[#This Row],[M2A]]-Table2[[#This Row],[M2B_h]]))</f>
        <v/>
      </c>
      <c r="L1973" s="13" t="str">
        <f>IF(Table2[[#This Row],[M3A]]="","",SUM(Table2[[#This Row],[M3A]]-Table2[[#This Row],[M3B_h]]))</f>
        <v/>
      </c>
      <c r="N1973" s="13" t="str">
        <f>IF(Table2[[#This Row],[M4A]]="","",SUM(Table2[[#This Row],[M4A]]-Table2[[#This Row],[M4B_h]]))</f>
        <v/>
      </c>
      <c r="O1973" s="15"/>
      <c r="P1973" s="15" t="str">
        <f>IF(Table2[[#This Row],[M5A]]="","",SUM(Table2[[#This Row],[M5A]]-Table2[[#This Row],[M5B_h]]))</f>
        <v/>
      </c>
      <c r="Q1973" s="15">
        <f>SUM(Table2[[#This Row],[AWAL]],Table2[[#This Row],[M1B]])</f>
        <v>1</v>
      </c>
      <c r="R1973" s="15">
        <f>SUM(Table2[[#This Row],[M2B]],Table2[[#This Row],[M2B_h]])</f>
        <v>1</v>
      </c>
      <c r="S1973" s="15">
        <f>SUM(Table2[[#This Row],[M3B]],Table2[[#This Row],[M3B_h]])</f>
        <v>1</v>
      </c>
      <c r="T1973" s="15">
        <f>SUM(Table2[[#This Row],[M4B]],Table2[[#This Row],[M4B_h]])</f>
        <v>1</v>
      </c>
    </row>
    <row r="1974" spans="1:20">
      <c r="A1974" s="12">
        <f>IF(Table2[[#This Row],[TT]]&lt;1,"",COUNT($A$2:$A1973)+1)</f>
        <v>1589</v>
      </c>
      <c r="B1974" s="12" t="str">
        <f>LOWER(SUBSTITUTE(SUBSTITUTE(SUBSTITUTE(SUBSTITUTE(SUBSTITUTE(SUBSTITUTE(SUBSTITUTE(SUBSTITUTE(Table2[[#This Row],[NAMA BARANG]]," ",""),"""",""),"-",""),"/",""),"(",""),")",""),"&amp;",""),",",""))</f>
        <v>pcmagnit65005baru</v>
      </c>
      <c r="C1974" s="18" t="s">
        <v>1724</v>
      </c>
      <c r="D1974" s="19">
        <v>3</v>
      </c>
      <c r="E1974" s="19" t="s">
        <v>88</v>
      </c>
      <c r="F1974" s="80">
        <f>IF(Table2[[#This Row],[M5B]]="",Table2[[#This Row],[M5B_h]],SUM(Table2[[#This Row],[M5B_h]],Table2[[#This Row],[M5B]]))</f>
        <v>3</v>
      </c>
      <c r="H1974" s="13" t="str">
        <f>IF(Table2[[#This Row],[M1A]]="","",Table2[[#This Row],[M1A]]-Table2[[#This Row],[AWAL]])</f>
        <v/>
      </c>
      <c r="J1974" s="13" t="str">
        <f>IF(Table2[[#This Row],[M2A]]="","",SUM(Table2[[#This Row],[M2A]]-Table2[[#This Row],[M2B_h]]))</f>
        <v/>
      </c>
      <c r="L1974" s="13" t="str">
        <f>IF(Table2[[#This Row],[M3A]]="","",SUM(Table2[[#This Row],[M3A]]-Table2[[#This Row],[M3B_h]]))</f>
        <v/>
      </c>
      <c r="N1974" s="13" t="str">
        <f>IF(Table2[[#This Row],[M4A]]="","",SUM(Table2[[#This Row],[M4A]]-Table2[[#This Row],[M4B_h]]))</f>
        <v/>
      </c>
      <c r="O1974" s="15"/>
      <c r="P1974" s="15" t="str">
        <f>IF(Table2[[#This Row],[M5A]]="","",SUM(Table2[[#This Row],[M5A]]-Table2[[#This Row],[M5B_h]]))</f>
        <v/>
      </c>
      <c r="Q1974" s="15">
        <f>SUM(Table2[[#This Row],[AWAL]],Table2[[#This Row],[M1B]])</f>
        <v>3</v>
      </c>
      <c r="R1974" s="15">
        <f>SUM(Table2[[#This Row],[M2B]],Table2[[#This Row],[M2B_h]])</f>
        <v>3</v>
      </c>
      <c r="S1974" s="15">
        <f>SUM(Table2[[#This Row],[M3B]],Table2[[#This Row],[M3B_h]])</f>
        <v>3</v>
      </c>
      <c r="T1974" s="15">
        <f>SUM(Table2[[#This Row],[M4B]],Table2[[#This Row],[M4B_h]])</f>
        <v>3</v>
      </c>
    </row>
    <row r="1975" spans="1:20">
      <c r="A1975" s="12">
        <f>IF(Table2[[#This Row],[TT]]&lt;1,"",COUNT($A$2:$A1974)+1)</f>
        <v>1590</v>
      </c>
      <c r="B1975" s="12" t="str">
        <f>LOWER(SUBSTITUTE(SUBSTITUTE(SUBSTITUTE(SUBSTITUTE(SUBSTITUTE(SUBSTITUTE(SUBSTITUTE(SUBSTITUTE(Table2[[#This Row],[NAMA BARANG]]," ",""),"""",""),"-",""),"/",""),"(",""),")",""),"&amp;",""),",",""))</f>
        <v>pcmagnit65005fr</v>
      </c>
      <c r="C1975" s="25" t="s">
        <v>1725</v>
      </c>
      <c r="D1975" s="26">
        <v>4</v>
      </c>
      <c r="E1975" s="26" t="s">
        <v>88</v>
      </c>
      <c r="F1975" s="80">
        <f>IF(Table2[[#This Row],[M5B]]="",Table2[[#This Row],[M5B_h]],SUM(Table2[[#This Row],[M5B_h]],Table2[[#This Row],[M5B]]))</f>
        <v>4</v>
      </c>
      <c r="H1975" s="13" t="str">
        <f>IF(Table2[[#This Row],[M1A]]="","",Table2[[#This Row],[M1A]]-Table2[[#This Row],[AWAL]])</f>
        <v/>
      </c>
      <c r="J1975" s="13" t="str">
        <f>IF(Table2[[#This Row],[M2A]]="","",SUM(Table2[[#This Row],[M2A]]-Table2[[#This Row],[M2B_h]]))</f>
        <v/>
      </c>
      <c r="L1975" s="13" t="str">
        <f>IF(Table2[[#This Row],[M3A]]="","",SUM(Table2[[#This Row],[M3A]]-Table2[[#This Row],[M3B_h]]))</f>
        <v/>
      </c>
      <c r="N1975" s="13" t="str">
        <f>IF(Table2[[#This Row],[M4A]]="","",SUM(Table2[[#This Row],[M4A]]-Table2[[#This Row],[M4B_h]]))</f>
        <v/>
      </c>
      <c r="O1975" s="15"/>
      <c r="P1975" s="15" t="str">
        <f>IF(Table2[[#This Row],[M5A]]="","",SUM(Table2[[#This Row],[M5A]]-Table2[[#This Row],[M5B_h]]))</f>
        <v/>
      </c>
      <c r="Q1975" s="15">
        <f>SUM(Table2[[#This Row],[AWAL]],Table2[[#This Row],[M1B]])</f>
        <v>4</v>
      </c>
      <c r="R1975" s="15">
        <f>SUM(Table2[[#This Row],[M2B]],Table2[[#This Row],[M2B_h]])</f>
        <v>4</v>
      </c>
      <c r="S1975" s="15">
        <f>SUM(Table2[[#This Row],[M3B]],Table2[[#This Row],[M3B_h]])</f>
        <v>4</v>
      </c>
      <c r="T1975" s="15">
        <f>SUM(Table2[[#This Row],[M4B]],Table2[[#This Row],[M4B_h]])</f>
        <v>4</v>
      </c>
    </row>
    <row r="1976" spans="1:20">
      <c r="A1976" s="14" t="str">
        <f>IF(Table2[[#This Row],[TT]]&lt;1,"",COUNT($A$2:$A1975)+1)</f>
        <v/>
      </c>
      <c r="B1976" s="14" t="str">
        <f>LOWER(SUBSTITUTE(SUBSTITUTE(SUBSTITUTE(SUBSTITUTE(SUBSTITUTE(SUBSTITUTE(SUBSTITUTE(SUBSTITUTE(Table2[[#This Row],[NAMA BARANG]]," ",""),"""",""),"-",""),"/",""),"(",""),")",""),"&amp;",""),",",""))</f>
        <v>pcmagnit65005xqbighero</v>
      </c>
      <c r="C1976" s="18" t="s">
        <v>1726</v>
      </c>
      <c r="D1976" s="19"/>
      <c r="E1976" s="19" t="s">
        <v>154</v>
      </c>
      <c r="F1976" s="80">
        <f>IF(Table2[[#This Row],[M5B]]="",Table2[[#This Row],[M5B_h]],SUM(Table2[[#This Row],[M5B_h]],Table2[[#This Row],[M5B]]))</f>
        <v>0</v>
      </c>
      <c r="H1976" s="15" t="str">
        <f>IF(Table2[[#This Row],[M1A]]="","",Table2[[#This Row],[M1A]]-Table2[[#This Row],[AWAL]])</f>
        <v/>
      </c>
      <c r="J1976" s="15" t="str">
        <f>IF(Table2[[#This Row],[M2A]]="","",SUM(Table2[[#This Row],[M2A]]-Table2[[#This Row],[M2B_h]]))</f>
        <v/>
      </c>
      <c r="K1976" s="15"/>
      <c r="L1976" s="15" t="str">
        <f>IF(Table2[[#This Row],[M3A]]="","",SUM(Table2[[#This Row],[M3A]]-Table2[[#This Row],[M3B_h]]))</f>
        <v/>
      </c>
      <c r="M1976" s="15"/>
      <c r="N1976" s="15" t="str">
        <f>IF(Table2[[#This Row],[M4A]]="","",SUM(Table2[[#This Row],[M4A]]-Table2[[#This Row],[M4B_h]]))</f>
        <v/>
      </c>
      <c r="O1976" s="15"/>
      <c r="P1976" s="15" t="str">
        <f>IF(Table2[[#This Row],[M5A]]="","",SUM(Table2[[#This Row],[M5A]]-Table2[[#This Row],[M5B_h]]))</f>
        <v/>
      </c>
      <c r="Q1976" s="15">
        <f>SUM(Table2[[#This Row],[AWAL]],Table2[[#This Row],[M1B]])</f>
        <v>0</v>
      </c>
      <c r="R1976" s="15">
        <f>SUM(Table2[[#This Row],[M2B]],Table2[[#This Row],[M2B_h]])</f>
        <v>0</v>
      </c>
      <c r="S1976" s="15">
        <f>SUM(Table2[[#This Row],[M3B]],Table2[[#This Row],[M3B_h]])</f>
        <v>0</v>
      </c>
      <c r="T1976" s="15">
        <f>SUM(Table2[[#This Row],[M4B]],Table2[[#This Row],[M4B_h]])</f>
        <v>0</v>
      </c>
    </row>
    <row r="1977" spans="1:20">
      <c r="A1977" s="14" t="str">
        <f>IF(Table2[[#This Row],[TT]]&lt;1,"",COUNT($A$2:$A1976)+1)</f>
        <v/>
      </c>
      <c r="B1977" s="14" t="str">
        <f>LOWER(SUBSTITUTE(SUBSTITUTE(SUBSTITUTE(SUBSTITUTE(SUBSTITUTE(SUBSTITUTE(SUBSTITUTE(SUBSTITUTE(Table2[[#This Row],[NAMA BARANG]]," ",""),"""",""),"-",""),"/",""),"(",""),")",""),"&amp;",""),",",""))</f>
        <v>pcmagnit7806</v>
      </c>
      <c r="C1977" s="18" t="s">
        <v>2667</v>
      </c>
      <c r="D1977" s="19"/>
      <c r="E1977" s="19" t="s">
        <v>2620</v>
      </c>
      <c r="F1977" s="80">
        <f>IF(Table2[[#This Row],[M5B]]="",Table2[[#This Row],[M5B_h]],SUM(Table2[[#This Row],[M5B_h]],Table2[[#This Row],[M5B]]))</f>
        <v>0</v>
      </c>
      <c r="H1977" s="15" t="str">
        <f>IF(Table2[[#This Row],[M1A]]="","",Table2[[#This Row],[M1A]]-Table2[[#This Row],[AWAL]])</f>
        <v/>
      </c>
      <c r="J1977" s="15" t="str">
        <f>IF(Table2[[#This Row],[M2A]]="","",SUM(Table2[[#This Row],[M2A]]-Table2[[#This Row],[M2B_h]]))</f>
        <v/>
      </c>
      <c r="K1977" s="15"/>
      <c r="L1977" s="15" t="str">
        <f>IF(Table2[[#This Row],[M3A]]="","",SUM(Table2[[#This Row],[M3A]]-Table2[[#This Row],[M3B_h]]))</f>
        <v/>
      </c>
      <c r="M1977" s="15"/>
      <c r="N1977" s="15" t="str">
        <f>IF(Table2[[#This Row],[M4A]]="","",SUM(Table2[[#This Row],[M4A]]-Table2[[#This Row],[M4B_h]]))</f>
        <v/>
      </c>
      <c r="O1977" s="15"/>
      <c r="P1977" s="15" t="str">
        <f>IF(Table2[[#This Row],[M5A]]="","",SUM(Table2[[#This Row],[M5A]]-Table2[[#This Row],[M5B_h]]))</f>
        <v/>
      </c>
      <c r="Q1977" s="15">
        <f>SUM(Table2[[#This Row],[AWAL]],Table2[[#This Row],[M1B]])</f>
        <v>0</v>
      </c>
      <c r="R1977" s="15">
        <f>SUM(Table2[[#This Row],[M2B]],Table2[[#This Row],[M2B_h]])</f>
        <v>0</v>
      </c>
      <c r="S1977" s="15">
        <f>SUM(Table2[[#This Row],[M3B]],Table2[[#This Row],[M3B_h]])</f>
        <v>0</v>
      </c>
      <c r="T1977" s="15">
        <f>SUM(Table2[[#This Row],[M4B]],Table2[[#This Row],[M4B_h]])</f>
        <v>0</v>
      </c>
    </row>
    <row r="1978" spans="1:20">
      <c r="A1978" s="12" t="str">
        <f>IF(Table2[[#This Row],[TT]]&lt;1,"",COUNT($A$2:$A1977)+1)</f>
        <v/>
      </c>
      <c r="B1978" s="12" t="str">
        <f>LOWER(SUBSTITUTE(SUBSTITUTE(SUBSTITUTE(SUBSTITUTE(SUBSTITUTE(SUBSTITUTE(SUBSTITUTE(SUBSTITUTE(Table2[[#This Row],[NAMA BARANG]]," ",""),"""",""),"-",""),"/",""),"(",""),")",""),"&amp;",""),",",""))</f>
        <v>pcmagnit811kungfupanda</v>
      </c>
      <c r="C1978" s="18" t="s">
        <v>1727</v>
      </c>
      <c r="D1978" s="19"/>
      <c r="E1978" s="19" t="s">
        <v>58</v>
      </c>
      <c r="F1978" s="80">
        <f>IF(Table2[[#This Row],[M5B]]="",Table2[[#This Row],[M5B_h]],SUM(Table2[[#This Row],[M5B_h]],Table2[[#This Row],[M5B]]))</f>
        <v>0</v>
      </c>
      <c r="H1978" s="13" t="str">
        <f>IF(Table2[[#This Row],[M1A]]="","",Table2[[#This Row],[M1A]]-Table2[[#This Row],[AWAL]])</f>
        <v/>
      </c>
      <c r="J1978" s="13" t="str">
        <f>IF(Table2[[#This Row],[M2A]]="","",SUM(Table2[[#This Row],[M2A]]-Table2[[#This Row],[M2B_h]]))</f>
        <v/>
      </c>
      <c r="L1978" s="13" t="str">
        <f>IF(Table2[[#This Row],[M3A]]="","",SUM(Table2[[#This Row],[M3A]]-Table2[[#This Row],[M3B_h]]))</f>
        <v/>
      </c>
      <c r="N1978" s="13" t="str">
        <f>IF(Table2[[#This Row],[M4A]]="","",SUM(Table2[[#This Row],[M4A]]-Table2[[#This Row],[M4B_h]]))</f>
        <v/>
      </c>
      <c r="O1978" s="15"/>
      <c r="P1978" s="15" t="str">
        <f>IF(Table2[[#This Row],[M5A]]="","",SUM(Table2[[#This Row],[M5A]]-Table2[[#This Row],[M5B_h]]))</f>
        <v/>
      </c>
      <c r="Q1978" s="15">
        <f>SUM(Table2[[#This Row],[AWAL]],Table2[[#This Row],[M1B]])</f>
        <v>0</v>
      </c>
      <c r="R1978" s="15">
        <f>SUM(Table2[[#This Row],[M2B]],Table2[[#This Row],[M2B_h]])</f>
        <v>0</v>
      </c>
      <c r="S1978" s="15">
        <f>SUM(Table2[[#This Row],[M3B]],Table2[[#This Row],[M3B_h]])</f>
        <v>0</v>
      </c>
      <c r="T1978" s="15">
        <f>SUM(Table2[[#This Row],[M4B]],Table2[[#This Row],[M4B_h]])</f>
        <v>0</v>
      </c>
    </row>
    <row r="1979" spans="1:20">
      <c r="A1979" s="14">
        <f>IF(Table2[[#This Row],[TT]]&lt;1,"",COUNT($A$2:$A1978)+1)</f>
        <v>1591</v>
      </c>
      <c r="B1979" s="14" t="str">
        <f>LOWER(SUBSTITUTE(SUBSTITUTE(SUBSTITUTE(SUBSTITUTE(SUBSTITUTE(SUBSTITUTE(SUBSTITUTE(SUBSTITUTE(Table2[[#This Row],[NAMA BARANG]]," ",""),"""",""),"-",""),"/",""),"(",""),")",""),"&amp;",""),",",""))</f>
        <v>pcmagnit9315</v>
      </c>
      <c r="C1979" s="17" t="s">
        <v>2932</v>
      </c>
      <c r="D1979" s="29">
        <v>6</v>
      </c>
      <c r="E1979" s="29" t="s">
        <v>2692</v>
      </c>
      <c r="F1979" s="80">
        <f>IF(Table2[[#This Row],[M5B]]="",Table2[[#This Row],[M5B_h]],SUM(Table2[[#This Row],[M5B_h]],Table2[[#This Row],[M5B]]))</f>
        <v>6</v>
      </c>
      <c r="H1979" s="15" t="str">
        <f>IF(Table2[[#This Row],[M1A]]="","",Table2[[#This Row],[M1A]]-Table2[[#This Row],[AWAL]])</f>
        <v/>
      </c>
      <c r="J1979" s="15" t="str">
        <f>IF(Table2[[#This Row],[M2A]]="","",SUM(Table2[[#This Row],[M2A]]-Table2[[#This Row],[M2B_h]]))</f>
        <v/>
      </c>
      <c r="L1979" s="15" t="str">
        <f>IF(Table2[[#This Row],[M3A]]="","",SUM(Table2[[#This Row],[M3A]]-Table2[[#This Row],[M3B_h]]))</f>
        <v/>
      </c>
      <c r="N1979" s="15" t="str">
        <f>IF(Table2[[#This Row],[M4A]]="","",SUM(Table2[[#This Row],[M4A]]-Table2[[#This Row],[M4B_h]]))</f>
        <v/>
      </c>
      <c r="O1979" s="15"/>
      <c r="P1979" s="15" t="str">
        <f>IF(Table2[[#This Row],[M5A]]="","",SUM(Table2[[#This Row],[M5A]]-Table2[[#This Row],[M5B_h]]))</f>
        <v/>
      </c>
      <c r="Q1979" s="15">
        <f>SUM(Table2[[#This Row],[AWAL]],Table2[[#This Row],[M1B]])</f>
        <v>6</v>
      </c>
      <c r="R1979" s="15">
        <f>SUM(Table2[[#This Row],[M2B]],Table2[[#This Row],[M2B_h]])</f>
        <v>6</v>
      </c>
      <c r="S1979" s="15">
        <f>SUM(Table2[[#This Row],[M3B]],Table2[[#This Row],[M3B_h]])</f>
        <v>6</v>
      </c>
      <c r="T1979" s="15">
        <f>SUM(Table2[[#This Row],[M4B]],Table2[[#This Row],[M4B_h]])</f>
        <v>6</v>
      </c>
    </row>
    <row r="1980" spans="1:20">
      <c r="A1980" s="12">
        <f>IF(Table2[[#This Row],[TT]]&lt;1,"",COUNT($A$2:$A1979)+1)</f>
        <v>1592</v>
      </c>
      <c r="B1980" s="12" t="str">
        <f>LOWER(SUBSTITUTE(SUBSTITUTE(SUBSTITUTE(SUBSTITUTE(SUBSTITUTE(SUBSTITUTE(SUBSTITUTE(SUBSTITUTE(Table2[[#This Row],[NAMA BARANG]]," ",""),"""",""),"-",""),"/",""),"(",""),")",""),"&amp;",""),",",""))</f>
        <v>pcmagnit9342</v>
      </c>
      <c r="C1980" s="25" t="s">
        <v>1728</v>
      </c>
      <c r="D1980" s="26">
        <v>2</v>
      </c>
      <c r="E1980" s="26" t="s">
        <v>738</v>
      </c>
      <c r="F1980" s="80">
        <f>IF(Table2[[#This Row],[M5B]]="",Table2[[#This Row],[M5B_h]],SUM(Table2[[#This Row],[M5B_h]],Table2[[#This Row],[M5B]]))</f>
        <v>2</v>
      </c>
      <c r="H1980" s="13" t="str">
        <f>IF(Table2[[#This Row],[M1A]]="","",Table2[[#This Row],[M1A]]-Table2[[#This Row],[AWAL]])</f>
        <v/>
      </c>
      <c r="J1980" s="13" t="str">
        <f>IF(Table2[[#This Row],[M2A]]="","",SUM(Table2[[#This Row],[M2A]]-Table2[[#This Row],[M2B_h]]))</f>
        <v/>
      </c>
      <c r="L1980" s="13" t="str">
        <f>IF(Table2[[#This Row],[M3A]]="","",SUM(Table2[[#This Row],[M3A]]-Table2[[#This Row],[M3B_h]]))</f>
        <v/>
      </c>
      <c r="N1980" s="13" t="str">
        <f>IF(Table2[[#This Row],[M4A]]="","",SUM(Table2[[#This Row],[M4A]]-Table2[[#This Row],[M4B_h]]))</f>
        <v/>
      </c>
      <c r="O1980" s="15"/>
      <c r="P1980" s="15" t="str">
        <f>IF(Table2[[#This Row],[M5A]]="","",SUM(Table2[[#This Row],[M5A]]-Table2[[#This Row],[M5B_h]]))</f>
        <v/>
      </c>
      <c r="Q1980" s="15">
        <f>SUM(Table2[[#This Row],[AWAL]],Table2[[#This Row],[M1B]])</f>
        <v>2</v>
      </c>
      <c r="R1980" s="15">
        <f>SUM(Table2[[#This Row],[M2B]],Table2[[#This Row],[M2B_h]])</f>
        <v>2</v>
      </c>
      <c r="S1980" s="15">
        <f>SUM(Table2[[#This Row],[M3B]],Table2[[#This Row],[M3B_h]])</f>
        <v>2</v>
      </c>
      <c r="T1980" s="15">
        <f>SUM(Table2[[#This Row],[M4B]],Table2[[#This Row],[M4B_h]])</f>
        <v>2</v>
      </c>
    </row>
    <row r="1981" spans="1:20">
      <c r="A1981" s="12">
        <f>IF(Table2[[#This Row],[TT]]&lt;1,"",COUNT($A$2:$A1980)+1)</f>
        <v>1593</v>
      </c>
      <c r="B1981" s="12" t="str">
        <f>LOWER(SUBSTITUTE(SUBSTITUTE(SUBSTITUTE(SUBSTITUTE(SUBSTITUTE(SUBSTITUTE(SUBSTITUTE(SUBSTITUTE(Table2[[#This Row],[NAMA BARANG]]," ",""),"""",""),"-",""),"/",""),"(",""),")",""),"&amp;",""),",",""))</f>
        <v>pcmagnit9354</v>
      </c>
      <c r="C1981" s="25" t="s">
        <v>1729</v>
      </c>
      <c r="D1981" s="26">
        <v>2</v>
      </c>
      <c r="E1981" s="26" t="s">
        <v>63</v>
      </c>
      <c r="F1981" s="80">
        <f>IF(Table2[[#This Row],[M5B]]="",Table2[[#This Row],[M5B_h]],SUM(Table2[[#This Row],[M5B_h]],Table2[[#This Row],[M5B]]))</f>
        <v>1</v>
      </c>
      <c r="H1981" s="13" t="str">
        <f>IF(Table2[[#This Row],[M1A]]="","",Table2[[#This Row],[M1A]]-Table2[[#This Row],[AWAL]])</f>
        <v/>
      </c>
      <c r="J1981" s="13" t="str">
        <f>IF(Table2[[#This Row],[M2A]]="","",SUM(Table2[[#This Row],[M2A]]-Table2[[#This Row],[M2B_h]]))</f>
        <v/>
      </c>
      <c r="K1981" s="13">
        <v>1</v>
      </c>
      <c r="L1981" s="13">
        <f>IF(Table2[[#This Row],[M3A]]="","",SUM(Table2[[#This Row],[M3A]]-Table2[[#This Row],[M3B_h]]))</f>
        <v>-1</v>
      </c>
      <c r="N1981" s="13" t="str">
        <f>IF(Table2[[#This Row],[M4A]]="","",SUM(Table2[[#This Row],[M4A]]-Table2[[#This Row],[M4B_h]]))</f>
        <v/>
      </c>
      <c r="O1981" s="15"/>
      <c r="P1981" s="15" t="str">
        <f>IF(Table2[[#This Row],[M5A]]="","",SUM(Table2[[#This Row],[M5A]]-Table2[[#This Row],[M5B_h]]))</f>
        <v/>
      </c>
      <c r="Q1981" s="15">
        <f>SUM(Table2[[#This Row],[AWAL]],Table2[[#This Row],[M1B]])</f>
        <v>2</v>
      </c>
      <c r="R1981" s="15">
        <f>SUM(Table2[[#This Row],[M2B]],Table2[[#This Row],[M2B_h]])</f>
        <v>2</v>
      </c>
      <c r="S1981" s="15">
        <f>SUM(Table2[[#This Row],[M3B]],Table2[[#This Row],[M3B_h]])</f>
        <v>1</v>
      </c>
      <c r="T1981" s="15">
        <f>SUM(Table2[[#This Row],[M4B]],Table2[[#This Row],[M4B_h]])</f>
        <v>1</v>
      </c>
    </row>
    <row r="1982" spans="1:20">
      <c r="A1982" s="12" t="str">
        <f>IF(Table2[[#This Row],[TT]]&lt;1,"",COUNT($A$2:$A1981)+1)</f>
        <v/>
      </c>
      <c r="B1982" s="12" t="str">
        <f>LOWER(SUBSTITUTE(SUBSTITUTE(SUBSTITUTE(SUBSTITUTE(SUBSTITUTE(SUBSTITUTE(SUBSTITUTE(SUBSTITUTE(Table2[[#This Row],[NAMA BARANG]]," ",""),"""",""),"-",""),"/",""),"(",""),")",""),"&amp;",""),",",""))</f>
        <v>pcmagnit9356</v>
      </c>
      <c r="C1982" s="18" t="s">
        <v>1730</v>
      </c>
      <c r="D1982" s="19"/>
      <c r="E1982" s="19" t="s">
        <v>34</v>
      </c>
      <c r="F1982" s="80">
        <f>IF(Table2[[#This Row],[M5B]]="",Table2[[#This Row],[M5B_h]],SUM(Table2[[#This Row],[M5B_h]],Table2[[#This Row],[M5B]]))</f>
        <v>0</v>
      </c>
      <c r="H1982" s="13" t="str">
        <f>IF(Table2[[#This Row],[M1A]]="","",Table2[[#This Row],[M1A]]-Table2[[#This Row],[AWAL]])</f>
        <v/>
      </c>
      <c r="J1982" s="13" t="str">
        <f>IF(Table2[[#This Row],[M2A]]="","",SUM(Table2[[#This Row],[M2A]]-Table2[[#This Row],[M2B_h]]))</f>
        <v/>
      </c>
      <c r="L1982" s="13" t="str">
        <f>IF(Table2[[#This Row],[M3A]]="","",SUM(Table2[[#This Row],[M3A]]-Table2[[#This Row],[M3B_h]]))</f>
        <v/>
      </c>
      <c r="N1982" s="13" t="str">
        <f>IF(Table2[[#This Row],[M4A]]="","",SUM(Table2[[#This Row],[M4A]]-Table2[[#This Row],[M4B_h]]))</f>
        <v/>
      </c>
      <c r="O1982" s="15"/>
      <c r="P1982" s="15" t="str">
        <f>IF(Table2[[#This Row],[M5A]]="","",SUM(Table2[[#This Row],[M5A]]-Table2[[#This Row],[M5B_h]]))</f>
        <v/>
      </c>
      <c r="Q1982" s="15">
        <f>SUM(Table2[[#This Row],[AWAL]],Table2[[#This Row],[M1B]])</f>
        <v>0</v>
      </c>
      <c r="R1982" s="15">
        <f>SUM(Table2[[#This Row],[M2B]],Table2[[#This Row],[M2B_h]])</f>
        <v>0</v>
      </c>
      <c r="S1982" s="15">
        <f>SUM(Table2[[#This Row],[M3B]],Table2[[#This Row],[M3B_h]])</f>
        <v>0</v>
      </c>
      <c r="T1982" s="15">
        <f>SUM(Table2[[#This Row],[M4B]],Table2[[#This Row],[M4B_h]])</f>
        <v>0</v>
      </c>
    </row>
    <row r="1983" spans="1:20">
      <c r="A1983" s="12" t="str">
        <f>IF(Table2[[#This Row],[TT]]&lt;1,"",COUNT($A$2:$A1982)+1)</f>
        <v/>
      </c>
      <c r="B1983" s="12" t="str">
        <f>LOWER(SUBSTITUTE(SUBSTITUTE(SUBSTITUTE(SUBSTITUTE(SUBSTITUTE(SUBSTITUTE(SUBSTITUTE(SUBSTITUTE(Table2[[#This Row],[NAMA BARANG]]," ",""),"""",""),"-",""),"/",""),"(",""),")",""),"&amp;",""),",",""))</f>
        <v>pcmagnit9357</v>
      </c>
      <c r="C1983" s="18" t="s">
        <v>1731</v>
      </c>
      <c r="D1983" s="19"/>
      <c r="E1983" s="19" t="s">
        <v>34</v>
      </c>
      <c r="F1983" s="80">
        <f>IF(Table2[[#This Row],[M5B]]="",Table2[[#This Row],[M5B_h]],SUM(Table2[[#This Row],[M5B_h]],Table2[[#This Row],[M5B]]))</f>
        <v>0</v>
      </c>
      <c r="H1983" s="13" t="str">
        <f>IF(Table2[[#This Row],[M1A]]="","",Table2[[#This Row],[M1A]]-Table2[[#This Row],[AWAL]])</f>
        <v/>
      </c>
      <c r="J1983" s="13" t="str">
        <f>IF(Table2[[#This Row],[M2A]]="","",SUM(Table2[[#This Row],[M2A]]-Table2[[#This Row],[M2B_h]]))</f>
        <v/>
      </c>
      <c r="L1983" s="13" t="str">
        <f>IF(Table2[[#This Row],[M3A]]="","",SUM(Table2[[#This Row],[M3A]]-Table2[[#This Row],[M3B_h]]))</f>
        <v/>
      </c>
      <c r="N1983" s="13" t="str">
        <f>IF(Table2[[#This Row],[M4A]]="","",SUM(Table2[[#This Row],[M4A]]-Table2[[#This Row],[M4B_h]]))</f>
        <v/>
      </c>
      <c r="O1983" s="15"/>
      <c r="P1983" s="15" t="str">
        <f>IF(Table2[[#This Row],[M5A]]="","",SUM(Table2[[#This Row],[M5A]]-Table2[[#This Row],[M5B_h]]))</f>
        <v/>
      </c>
      <c r="Q1983" s="15">
        <f>SUM(Table2[[#This Row],[AWAL]],Table2[[#This Row],[M1B]])</f>
        <v>0</v>
      </c>
      <c r="R1983" s="15">
        <f>SUM(Table2[[#This Row],[M2B]],Table2[[#This Row],[M2B_h]])</f>
        <v>0</v>
      </c>
      <c r="S1983" s="15">
        <f>SUM(Table2[[#This Row],[M3B]],Table2[[#This Row],[M3B_h]])</f>
        <v>0</v>
      </c>
      <c r="T1983" s="15">
        <f>SUM(Table2[[#This Row],[M4B]],Table2[[#This Row],[M4B_h]])</f>
        <v>0</v>
      </c>
    </row>
    <row r="1984" spans="1:20">
      <c r="A1984" s="12" t="str">
        <f>IF(Table2[[#This Row],[TT]]&lt;1,"",COUNT($A$2:$A1983)+1)</f>
        <v/>
      </c>
      <c r="B1984" s="12" t="str">
        <f>LOWER(SUBSTITUTE(SUBSTITUTE(SUBSTITUTE(SUBSTITUTE(SUBSTITUTE(SUBSTITUTE(SUBSTITUTE(SUBSTITUTE(Table2[[#This Row],[NAMA BARANG]]," ",""),"""",""),"-",""),"/",""),"(",""),")",""),"&amp;",""),",",""))</f>
        <v>pcmagnit9696</v>
      </c>
      <c r="C1984" s="18" t="s">
        <v>1732</v>
      </c>
      <c r="D1984" s="19"/>
      <c r="E1984" s="19" t="s">
        <v>58</v>
      </c>
      <c r="F1984" s="80">
        <f>IF(Table2[[#This Row],[M5B]]="",Table2[[#This Row],[M5B_h]],SUM(Table2[[#This Row],[M5B_h]],Table2[[#This Row],[M5B]]))</f>
        <v>0</v>
      </c>
      <c r="H1984" s="13" t="str">
        <f>IF(Table2[[#This Row],[M1A]]="","",Table2[[#This Row],[M1A]]-Table2[[#This Row],[AWAL]])</f>
        <v/>
      </c>
      <c r="J1984" s="13" t="str">
        <f>IF(Table2[[#This Row],[M2A]]="","",SUM(Table2[[#This Row],[M2A]]-Table2[[#This Row],[M2B_h]]))</f>
        <v/>
      </c>
      <c r="L1984" s="13" t="str">
        <f>IF(Table2[[#This Row],[M3A]]="","",SUM(Table2[[#This Row],[M3A]]-Table2[[#This Row],[M3B_h]]))</f>
        <v/>
      </c>
      <c r="N1984" s="13" t="str">
        <f>IF(Table2[[#This Row],[M4A]]="","",SUM(Table2[[#This Row],[M4A]]-Table2[[#This Row],[M4B_h]]))</f>
        <v/>
      </c>
      <c r="O1984" s="15"/>
      <c r="P1984" s="15" t="str">
        <f>IF(Table2[[#This Row],[M5A]]="","",SUM(Table2[[#This Row],[M5A]]-Table2[[#This Row],[M5B_h]]))</f>
        <v/>
      </c>
      <c r="Q1984" s="15">
        <f>SUM(Table2[[#This Row],[AWAL]],Table2[[#This Row],[M1B]])</f>
        <v>0</v>
      </c>
      <c r="R1984" s="15">
        <f>SUM(Table2[[#This Row],[M2B]],Table2[[#This Row],[M2B_h]])</f>
        <v>0</v>
      </c>
      <c r="S1984" s="15">
        <f>SUM(Table2[[#This Row],[M3B]],Table2[[#This Row],[M3B_h]])</f>
        <v>0</v>
      </c>
      <c r="T1984" s="15">
        <f>SUM(Table2[[#This Row],[M4B]],Table2[[#This Row],[M4B_h]])</f>
        <v>0</v>
      </c>
    </row>
    <row r="1985" spans="1:20">
      <c r="A1985" s="12" t="str">
        <f>IF(Table2[[#This Row],[TT]]&lt;1,"",COUNT($A$2:$A1984)+1)</f>
        <v/>
      </c>
      <c r="B1985" s="12" t="str">
        <f>LOWER(SUBSTITUTE(SUBSTITUTE(SUBSTITUTE(SUBSTITUTE(SUBSTITUTE(SUBSTITUTE(SUBSTITUTE(SUBSTITUTE(Table2[[#This Row],[NAMA BARANG]]," ",""),"""",""),"-",""),"/",""),"(",""),")",""),"&amp;",""),",",""))</f>
        <v>pcmagnita1172</v>
      </c>
      <c r="C1985" s="18" t="s">
        <v>1733</v>
      </c>
      <c r="D1985" s="19"/>
      <c r="E1985" s="29" t="s">
        <v>88</v>
      </c>
      <c r="F1985" s="80">
        <f>IF(Table2[[#This Row],[M5B]]="",Table2[[#This Row],[M5B_h]],SUM(Table2[[#This Row],[M5B_h]],Table2[[#This Row],[M5B]]))</f>
        <v>0</v>
      </c>
      <c r="H1985" s="13" t="str">
        <f>IF(Table2[[#This Row],[M1A]]="","",Table2[[#This Row],[M1A]]-Table2[[#This Row],[AWAL]])</f>
        <v/>
      </c>
      <c r="J1985" s="13" t="str">
        <f>IF(Table2[[#This Row],[M2A]]="","",SUM(Table2[[#This Row],[M2A]]-Table2[[#This Row],[M2B_h]]))</f>
        <v/>
      </c>
      <c r="L1985" s="13" t="str">
        <f>IF(Table2[[#This Row],[M3A]]="","",SUM(Table2[[#This Row],[M3A]]-Table2[[#This Row],[M3B_h]]))</f>
        <v/>
      </c>
      <c r="N1985" s="13" t="str">
        <f>IF(Table2[[#This Row],[M4A]]="","",SUM(Table2[[#This Row],[M4A]]-Table2[[#This Row],[M4B_h]]))</f>
        <v/>
      </c>
      <c r="O1985" s="15"/>
      <c r="P1985" s="15" t="str">
        <f>IF(Table2[[#This Row],[M5A]]="","",SUM(Table2[[#This Row],[M5A]]-Table2[[#This Row],[M5B_h]]))</f>
        <v/>
      </c>
      <c r="Q1985" s="15">
        <f>SUM(Table2[[#This Row],[AWAL]],Table2[[#This Row],[M1B]])</f>
        <v>0</v>
      </c>
      <c r="R1985" s="15">
        <f>SUM(Table2[[#This Row],[M2B]],Table2[[#This Row],[M2B_h]])</f>
        <v>0</v>
      </c>
      <c r="S1985" s="15">
        <f>SUM(Table2[[#This Row],[M3B]],Table2[[#This Row],[M3B_h]])</f>
        <v>0</v>
      </c>
      <c r="T1985" s="15">
        <f>SUM(Table2[[#This Row],[M4B]],Table2[[#This Row],[M4B_h]])</f>
        <v>0</v>
      </c>
    </row>
    <row r="1986" spans="1:20">
      <c r="A1986" s="12">
        <f>IF(Table2[[#This Row],[TT]]&lt;1,"",COUNT($A$2:$A1985)+1)</f>
        <v>1594</v>
      </c>
      <c r="B1986" s="12" t="str">
        <f>LOWER(SUBSTITUTE(SUBSTITUTE(SUBSTITUTE(SUBSTITUTE(SUBSTITUTE(SUBSTITUTE(SUBSTITUTE(SUBSTITUTE(Table2[[#This Row],[NAMA BARANG]]," ",""),"""",""),"-",""),"/",""),"(",""),")",""),"&amp;",""),",",""))</f>
        <v>pcmagnita68573kal</v>
      </c>
      <c r="C1986" s="18" t="s">
        <v>1734</v>
      </c>
      <c r="D1986" s="19">
        <v>3</v>
      </c>
      <c r="E1986" s="19" t="s">
        <v>88</v>
      </c>
      <c r="F1986" s="80">
        <f>IF(Table2[[#This Row],[M5B]]="",Table2[[#This Row],[M5B_h]],SUM(Table2[[#This Row],[M5B_h]],Table2[[#This Row],[M5B]]))</f>
        <v>3</v>
      </c>
      <c r="H1986" s="13" t="str">
        <f>IF(Table2[[#This Row],[M1A]]="","",Table2[[#This Row],[M1A]]-Table2[[#This Row],[AWAL]])</f>
        <v/>
      </c>
      <c r="J1986" s="13" t="str">
        <f>IF(Table2[[#This Row],[M2A]]="","",SUM(Table2[[#This Row],[M2A]]-Table2[[#This Row],[M2B_h]]))</f>
        <v/>
      </c>
      <c r="L1986" s="13" t="str">
        <f>IF(Table2[[#This Row],[M3A]]="","",SUM(Table2[[#This Row],[M3A]]-Table2[[#This Row],[M3B_h]]))</f>
        <v/>
      </c>
      <c r="N1986" s="13" t="str">
        <f>IF(Table2[[#This Row],[M4A]]="","",SUM(Table2[[#This Row],[M4A]]-Table2[[#This Row],[M4B_h]]))</f>
        <v/>
      </c>
      <c r="O1986" s="15"/>
      <c r="P1986" s="15" t="str">
        <f>IF(Table2[[#This Row],[M5A]]="","",SUM(Table2[[#This Row],[M5A]]-Table2[[#This Row],[M5B_h]]))</f>
        <v/>
      </c>
      <c r="Q1986" s="15">
        <f>SUM(Table2[[#This Row],[AWAL]],Table2[[#This Row],[M1B]])</f>
        <v>3</v>
      </c>
      <c r="R1986" s="15">
        <f>SUM(Table2[[#This Row],[M2B]],Table2[[#This Row],[M2B_h]])</f>
        <v>3</v>
      </c>
      <c r="S1986" s="15">
        <f>SUM(Table2[[#This Row],[M3B]],Table2[[#This Row],[M3B_h]])</f>
        <v>3</v>
      </c>
      <c r="T1986" s="15">
        <f>SUM(Table2[[#This Row],[M4B]],Table2[[#This Row],[M4B_h]])</f>
        <v>3</v>
      </c>
    </row>
    <row r="1987" spans="1:20">
      <c r="A1987" s="12">
        <f>IF(Table2[[#This Row],[TT]]&lt;1,"",COUNT($A$2:$A1986)+1)</f>
        <v>1595</v>
      </c>
      <c r="B1987" s="12" t="str">
        <f>LOWER(SUBSTITUTE(SUBSTITUTE(SUBSTITUTE(SUBSTITUTE(SUBSTITUTE(SUBSTITUTE(SUBSTITUTE(SUBSTITUTE(Table2[[#This Row],[NAMA BARANG]]," ",""),"""",""),"-",""),"/",""),"(",""),")",""),"&amp;",""),",",""))</f>
        <v>pcmagnita853</v>
      </c>
      <c r="C1987" s="18" t="s">
        <v>1735</v>
      </c>
      <c r="D1987" s="19">
        <v>11</v>
      </c>
      <c r="E1987" s="19" t="s">
        <v>39</v>
      </c>
      <c r="F1987" s="80">
        <f>IF(Table2[[#This Row],[M5B]]="",Table2[[#This Row],[M5B_h]],SUM(Table2[[#This Row],[M5B_h]],Table2[[#This Row],[M5B]]))</f>
        <v>11</v>
      </c>
      <c r="H1987" s="13" t="str">
        <f>IF(Table2[[#This Row],[M1A]]="","",Table2[[#This Row],[M1A]]-Table2[[#This Row],[AWAL]])</f>
        <v/>
      </c>
      <c r="J1987" s="13" t="str">
        <f>IF(Table2[[#This Row],[M2A]]="","",SUM(Table2[[#This Row],[M2A]]-Table2[[#This Row],[M2B_h]]))</f>
        <v/>
      </c>
      <c r="L1987" s="13" t="str">
        <f>IF(Table2[[#This Row],[M3A]]="","",SUM(Table2[[#This Row],[M3A]]-Table2[[#This Row],[M3B_h]]))</f>
        <v/>
      </c>
      <c r="N1987" s="13" t="str">
        <f>IF(Table2[[#This Row],[M4A]]="","",SUM(Table2[[#This Row],[M4A]]-Table2[[#This Row],[M4B_h]]))</f>
        <v/>
      </c>
      <c r="O1987" s="15"/>
      <c r="P1987" s="15" t="str">
        <f>IF(Table2[[#This Row],[M5A]]="","",SUM(Table2[[#This Row],[M5A]]-Table2[[#This Row],[M5B_h]]))</f>
        <v/>
      </c>
      <c r="Q1987" s="15">
        <f>SUM(Table2[[#This Row],[AWAL]],Table2[[#This Row],[M1B]])</f>
        <v>11</v>
      </c>
      <c r="R1987" s="15">
        <f>SUM(Table2[[#This Row],[M2B]],Table2[[#This Row],[M2B_h]])</f>
        <v>11</v>
      </c>
      <c r="S1987" s="15">
        <f>SUM(Table2[[#This Row],[M3B]],Table2[[#This Row],[M3B_h]])</f>
        <v>11</v>
      </c>
      <c r="T1987" s="15">
        <f>SUM(Table2[[#This Row],[M4B]],Table2[[#This Row],[M4B_h]])</f>
        <v>11</v>
      </c>
    </row>
    <row r="1988" spans="1:20">
      <c r="A1988" s="12">
        <f>IF(Table2[[#This Row],[TT]]&lt;1,"",COUNT($A$2:$A1987)+1)</f>
        <v>1596</v>
      </c>
      <c r="B1988" s="12" t="str">
        <f>LOWER(SUBSTITUTE(SUBSTITUTE(SUBSTITUTE(SUBSTITUTE(SUBSTITUTE(SUBSTITUTE(SUBSTITUTE(SUBSTITUTE(Table2[[#This Row],[NAMA BARANG]]," ",""),"""",""),"-",""),"/",""),"(",""),")",""),"&amp;",""),",",""))</f>
        <v>pcmagnitasahanmeja70sshkab</v>
      </c>
      <c r="C1988" s="18" t="s">
        <v>1736</v>
      </c>
      <c r="D1988" s="19">
        <v>29</v>
      </c>
      <c r="E1988" s="19" t="s">
        <v>58</v>
      </c>
      <c r="F1988" s="80">
        <f>IF(Table2[[#This Row],[M5B]]="",Table2[[#This Row],[M5B_h]],SUM(Table2[[#This Row],[M5B_h]],Table2[[#This Row],[M5B]]))</f>
        <v>28</v>
      </c>
      <c r="H1988" s="13" t="str">
        <f>IF(Table2[[#This Row],[M1A]]="","",Table2[[#This Row],[M1A]]-Table2[[#This Row],[AWAL]])</f>
        <v/>
      </c>
      <c r="J1988" s="13" t="str">
        <f>IF(Table2[[#This Row],[M2A]]="","",SUM(Table2[[#This Row],[M2A]]-Table2[[#This Row],[M2B_h]]))</f>
        <v/>
      </c>
      <c r="L1988" s="13" t="str">
        <f>IF(Table2[[#This Row],[M3A]]="","",SUM(Table2[[#This Row],[M3A]]-Table2[[#This Row],[M3B_h]]))</f>
        <v/>
      </c>
      <c r="M1988" s="13">
        <v>28</v>
      </c>
      <c r="N1988" s="13">
        <f>IF(Table2[[#This Row],[M4A]]="","",SUM(Table2[[#This Row],[M4A]]-Table2[[#This Row],[M4B_h]]))</f>
        <v>-1</v>
      </c>
      <c r="O1988" s="15"/>
      <c r="P1988" s="15" t="str">
        <f>IF(Table2[[#This Row],[M5A]]="","",SUM(Table2[[#This Row],[M5A]]-Table2[[#This Row],[M5B_h]]))</f>
        <v/>
      </c>
      <c r="Q1988" s="15">
        <f>SUM(Table2[[#This Row],[AWAL]],Table2[[#This Row],[M1B]])</f>
        <v>29</v>
      </c>
      <c r="R1988" s="15">
        <f>SUM(Table2[[#This Row],[M2B]],Table2[[#This Row],[M2B_h]])</f>
        <v>29</v>
      </c>
      <c r="S1988" s="15">
        <f>SUM(Table2[[#This Row],[M3B]],Table2[[#This Row],[M3B_h]])</f>
        <v>29</v>
      </c>
      <c r="T1988" s="15">
        <f>SUM(Table2[[#This Row],[M4B]],Table2[[#This Row],[M4B_h]])</f>
        <v>28</v>
      </c>
    </row>
    <row r="1989" spans="1:20">
      <c r="A1989" s="12">
        <f>IF(Table2[[#This Row],[TT]]&lt;1,"",COUNT($A$2:$A1988)+1)</f>
        <v>1597</v>
      </c>
      <c r="B1989" s="12" t="str">
        <f>LOWER(SUBSTITUTE(SUBSTITUTE(SUBSTITUTE(SUBSTITUTE(SUBSTITUTE(SUBSTITUTE(SUBSTITUTE(SUBSTITUTE(Table2[[#This Row],[NAMA BARANG]]," ",""),"""",""),"-",""),"/",""),"(",""),")",""),"&amp;",""),",",""))</f>
        <v>pcmagnitaz3300blk</v>
      </c>
      <c r="C1989" s="18" t="s">
        <v>1737</v>
      </c>
      <c r="D1989" s="19">
        <v>19</v>
      </c>
      <c r="E1989" s="19" t="s">
        <v>39</v>
      </c>
      <c r="F1989" s="80">
        <f>IF(Table2[[#This Row],[M5B]]="",Table2[[#This Row],[M5B_h]],SUM(Table2[[#This Row],[M5B_h]],Table2[[#This Row],[M5B]]))</f>
        <v>17</v>
      </c>
      <c r="H1989" s="13" t="str">
        <f>IF(Table2[[#This Row],[M1A]]="","",Table2[[#This Row],[M1A]]-Table2[[#This Row],[AWAL]])</f>
        <v/>
      </c>
      <c r="J1989" s="13" t="str">
        <f>IF(Table2[[#This Row],[M2A]]="","",SUM(Table2[[#This Row],[M2A]]-Table2[[#This Row],[M2B_h]]))</f>
        <v/>
      </c>
      <c r="K1989" s="13">
        <v>18</v>
      </c>
      <c r="L1989" s="13">
        <f>IF(Table2[[#This Row],[M3A]]="","",SUM(Table2[[#This Row],[M3A]]-Table2[[#This Row],[M3B_h]]))</f>
        <v>-1</v>
      </c>
      <c r="M1989" s="13">
        <v>17</v>
      </c>
      <c r="N1989" s="13">
        <f>IF(Table2[[#This Row],[M4A]]="","",SUM(Table2[[#This Row],[M4A]]-Table2[[#This Row],[M4B_h]]))</f>
        <v>-1</v>
      </c>
      <c r="O1989" s="15"/>
      <c r="P1989" s="15" t="str">
        <f>IF(Table2[[#This Row],[M5A]]="","",SUM(Table2[[#This Row],[M5A]]-Table2[[#This Row],[M5B_h]]))</f>
        <v/>
      </c>
      <c r="Q1989" s="15">
        <f>SUM(Table2[[#This Row],[AWAL]],Table2[[#This Row],[M1B]])</f>
        <v>19</v>
      </c>
      <c r="R1989" s="15">
        <f>SUM(Table2[[#This Row],[M2B]],Table2[[#This Row],[M2B_h]])</f>
        <v>19</v>
      </c>
      <c r="S1989" s="15">
        <f>SUM(Table2[[#This Row],[M3B]],Table2[[#This Row],[M3B_h]])</f>
        <v>18</v>
      </c>
      <c r="T1989" s="15">
        <f>SUM(Table2[[#This Row],[M4B]],Table2[[#This Row],[M4B_h]])</f>
        <v>17</v>
      </c>
    </row>
    <row r="1990" spans="1:20">
      <c r="A1990" s="12">
        <f>IF(Table2[[#This Row],[TT]]&lt;1,"",COUNT($A$2:$A1989)+1)</f>
        <v>1598</v>
      </c>
      <c r="B1990" s="12" t="str">
        <f>LOWER(SUBSTITUTE(SUBSTITUTE(SUBSTITUTE(SUBSTITUTE(SUBSTITUTE(SUBSTITUTE(SUBSTITUTE(SUBSTITUTE(Table2[[#This Row],[NAMA BARANG]]," ",""),"""",""),"-",""),"/",""),"(",""),")",""),"&amp;",""),",",""))</f>
        <v>pcmagnitaz3301blk</v>
      </c>
      <c r="C1990" s="18" t="s">
        <v>1738</v>
      </c>
      <c r="D1990" s="19">
        <v>57</v>
      </c>
      <c r="E1990" s="19" t="s">
        <v>39</v>
      </c>
      <c r="F1990" s="80">
        <f>IF(Table2[[#This Row],[M5B]]="",Table2[[#This Row],[M5B_h]],SUM(Table2[[#This Row],[M5B_h]],Table2[[#This Row],[M5B]]))</f>
        <v>56</v>
      </c>
      <c r="H1990" s="13" t="str">
        <f>IF(Table2[[#This Row],[M1A]]="","",Table2[[#This Row],[M1A]]-Table2[[#This Row],[AWAL]])</f>
        <v/>
      </c>
      <c r="J1990" s="13" t="str">
        <f>IF(Table2[[#This Row],[M2A]]="","",SUM(Table2[[#This Row],[M2A]]-Table2[[#This Row],[M2B_h]]))</f>
        <v/>
      </c>
      <c r="L1990" s="13" t="str">
        <f>IF(Table2[[#This Row],[M3A]]="","",SUM(Table2[[#This Row],[M3A]]-Table2[[#This Row],[M3B_h]]))</f>
        <v/>
      </c>
      <c r="M1990" s="13">
        <v>56</v>
      </c>
      <c r="N1990" s="13">
        <f>IF(Table2[[#This Row],[M4A]]="","",SUM(Table2[[#This Row],[M4A]]-Table2[[#This Row],[M4B_h]]))</f>
        <v>-1</v>
      </c>
      <c r="O1990" s="15"/>
      <c r="P1990" s="15" t="str">
        <f>IF(Table2[[#This Row],[M5A]]="","",SUM(Table2[[#This Row],[M5A]]-Table2[[#This Row],[M5B_h]]))</f>
        <v/>
      </c>
      <c r="Q1990" s="15">
        <f>SUM(Table2[[#This Row],[AWAL]],Table2[[#This Row],[M1B]])</f>
        <v>57</v>
      </c>
      <c r="R1990" s="15">
        <f>SUM(Table2[[#This Row],[M2B]],Table2[[#This Row],[M2B_h]])</f>
        <v>57</v>
      </c>
      <c r="S1990" s="15">
        <f>SUM(Table2[[#This Row],[M3B]],Table2[[#This Row],[M3B_h]])</f>
        <v>57</v>
      </c>
      <c r="T1990" s="15">
        <f>SUM(Table2[[#This Row],[M4B]],Table2[[#This Row],[M4B_h]])</f>
        <v>56</v>
      </c>
    </row>
    <row r="1991" spans="1:20">
      <c r="A1991" s="12">
        <f>IF(Table2[[#This Row],[TT]]&lt;1,"",COUNT($A$2:$A1990)+1)</f>
        <v>1599</v>
      </c>
      <c r="B1991" s="12" t="str">
        <f>LOWER(SUBSTITUTE(SUBSTITUTE(SUBSTITUTE(SUBSTITUTE(SUBSTITUTE(SUBSTITUTE(SUBSTITUTE(SUBSTITUTE(Table2[[#This Row],[NAMA BARANG]]," ",""),"""",""),"-",""),"/",""),"(",""),")",""),"&amp;",""),",",""))</f>
        <v>pcmagnitaz3302blk</v>
      </c>
      <c r="C1991" s="18" t="s">
        <v>1739</v>
      </c>
      <c r="D1991" s="19">
        <v>57</v>
      </c>
      <c r="E1991" s="19" t="s">
        <v>39</v>
      </c>
      <c r="F1991" s="80">
        <f>IF(Table2[[#This Row],[M5B]]="",Table2[[#This Row],[M5B_h]],SUM(Table2[[#This Row],[M5B_h]],Table2[[#This Row],[M5B]]))</f>
        <v>56</v>
      </c>
      <c r="H1991" s="13" t="str">
        <f>IF(Table2[[#This Row],[M1A]]="","",Table2[[#This Row],[M1A]]-Table2[[#This Row],[AWAL]])</f>
        <v/>
      </c>
      <c r="J1991" s="13" t="str">
        <f>IF(Table2[[#This Row],[M2A]]="","",SUM(Table2[[#This Row],[M2A]]-Table2[[#This Row],[M2B_h]]))</f>
        <v/>
      </c>
      <c r="K1991" s="13">
        <v>56</v>
      </c>
      <c r="L1991" s="13">
        <f>IF(Table2[[#This Row],[M3A]]="","",SUM(Table2[[#This Row],[M3A]]-Table2[[#This Row],[M3B_h]]))</f>
        <v>-1</v>
      </c>
      <c r="N1991" s="13" t="str">
        <f>IF(Table2[[#This Row],[M4A]]="","",SUM(Table2[[#This Row],[M4A]]-Table2[[#This Row],[M4B_h]]))</f>
        <v/>
      </c>
      <c r="O1991" s="15"/>
      <c r="P1991" s="15" t="str">
        <f>IF(Table2[[#This Row],[M5A]]="","",SUM(Table2[[#This Row],[M5A]]-Table2[[#This Row],[M5B_h]]))</f>
        <v/>
      </c>
      <c r="Q1991" s="15">
        <f>SUM(Table2[[#This Row],[AWAL]],Table2[[#This Row],[M1B]])</f>
        <v>57</v>
      </c>
      <c r="R1991" s="15">
        <f>SUM(Table2[[#This Row],[M2B]],Table2[[#This Row],[M2B_h]])</f>
        <v>57</v>
      </c>
      <c r="S1991" s="15">
        <f>SUM(Table2[[#This Row],[M3B]],Table2[[#This Row],[M3B_h]])</f>
        <v>56</v>
      </c>
      <c r="T1991" s="15">
        <f>SUM(Table2[[#This Row],[M4B]],Table2[[#This Row],[M4B_h]])</f>
        <v>56</v>
      </c>
    </row>
    <row r="1992" spans="1:20">
      <c r="A1992" s="12">
        <f>IF(Table2[[#This Row],[TT]]&lt;1,"",COUNT($A$2:$A1991)+1)</f>
        <v>1600</v>
      </c>
      <c r="B1992" s="12" t="str">
        <f>LOWER(SUBSTITUTE(SUBSTITUTE(SUBSTITUTE(SUBSTITUTE(SUBSTITUTE(SUBSTITUTE(SUBSTITUTE(SUBSTITUTE(Table2[[#This Row],[NAMA BARANG]]," ",""),"""",""),"-",""),"/",""),"(",""),")",""),"&amp;",""),",",""))</f>
        <v>pcmagnitb0011</v>
      </c>
      <c r="C1992" s="18" t="s">
        <v>1740</v>
      </c>
      <c r="D1992" s="19">
        <v>6</v>
      </c>
      <c r="E1992" s="19" t="s">
        <v>88</v>
      </c>
      <c r="F1992" s="80">
        <f>IF(Table2[[#This Row],[M5B]]="",Table2[[#This Row],[M5B_h]],SUM(Table2[[#This Row],[M5B_h]],Table2[[#This Row],[M5B]]))</f>
        <v>6</v>
      </c>
      <c r="H1992" s="13" t="str">
        <f>IF(Table2[[#This Row],[M1A]]="","",Table2[[#This Row],[M1A]]-Table2[[#This Row],[AWAL]])</f>
        <v/>
      </c>
      <c r="J1992" s="13" t="str">
        <f>IF(Table2[[#This Row],[M2A]]="","",SUM(Table2[[#This Row],[M2A]]-Table2[[#This Row],[M2B_h]]))</f>
        <v/>
      </c>
      <c r="L1992" s="13" t="str">
        <f>IF(Table2[[#This Row],[M3A]]="","",SUM(Table2[[#This Row],[M3A]]-Table2[[#This Row],[M3B_h]]))</f>
        <v/>
      </c>
      <c r="N1992" s="13" t="str">
        <f>IF(Table2[[#This Row],[M4A]]="","",SUM(Table2[[#This Row],[M4A]]-Table2[[#This Row],[M4B_h]]))</f>
        <v/>
      </c>
      <c r="O1992" s="15"/>
      <c r="P1992" s="15" t="str">
        <f>IF(Table2[[#This Row],[M5A]]="","",SUM(Table2[[#This Row],[M5A]]-Table2[[#This Row],[M5B_h]]))</f>
        <v/>
      </c>
      <c r="Q1992" s="15">
        <f>SUM(Table2[[#This Row],[AWAL]],Table2[[#This Row],[M1B]])</f>
        <v>6</v>
      </c>
      <c r="R1992" s="15">
        <f>SUM(Table2[[#This Row],[M2B]],Table2[[#This Row],[M2B_h]])</f>
        <v>6</v>
      </c>
      <c r="S1992" s="15">
        <f>SUM(Table2[[#This Row],[M3B]],Table2[[#This Row],[M3B_h]])</f>
        <v>6</v>
      </c>
      <c r="T1992" s="15">
        <f>SUM(Table2[[#This Row],[M4B]],Table2[[#This Row],[M4B_h]])</f>
        <v>6</v>
      </c>
    </row>
    <row r="1993" spans="1:20">
      <c r="A1993" s="12">
        <f>IF(Table2[[#This Row],[TT]]&lt;1,"",COUNT($A$2:$A1992)+1)</f>
        <v>1601</v>
      </c>
      <c r="B1993" s="12" t="str">
        <f>LOWER(SUBSTITUTE(SUBSTITUTE(SUBSTITUTE(SUBSTITUTE(SUBSTITUTE(SUBSTITUTE(SUBSTITUTE(SUBSTITUTE(Table2[[#This Row],[NAMA BARANG]]," ",""),"""",""),"-",""),"/",""),"(",""),")",""),"&amp;",""),",",""))</f>
        <v>pcmagnitb120s8065</v>
      </c>
      <c r="C1993" s="18" t="s">
        <v>1741</v>
      </c>
      <c r="D1993" s="19">
        <v>17</v>
      </c>
      <c r="E1993" s="19" t="s">
        <v>88</v>
      </c>
      <c r="F1993" s="80">
        <f>IF(Table2[[#This Row],[M5B]]="",Table2[[#This Row],[M5B_h]],SUM(Table2[[#This Row],[M5B_h]],Table2[[#This Row],[M5B]]))</f>
        <v>17</v>
      </c>
      <c r="H1993" s="13" t="str">
        <f>IF(Table2[[#This Row],[M1A]]="","",Table2[[#This Row],[M1A]]-Table2[[#This Row],[AWAL]])</f>
        <v/>
      </c>
      <c r="J1993" s="13" t="str">
        <f>IF(Table2[[#This Row],[M2A]]="","",SUM(Table2[[#This Row],[M2A]]-Table2[[#This Row],[M2B_h]]))</f>
        <v/>
      </c>
      <c r="L1993" s="13" t="str">
        <f>IF(Table2[[#This Row],[M3A]]="","",SUM(Table2[[#This Row],[M3A]]-Table2[[#This Row],[M3B_h]]))</f>
        <v/>
      </c>
      <c r="N1993" s="13" t="str">
        <f>IF(Table2[[#This Row],[M4A]]="","",SUM(Table2[[#This Row],[M4A]]-Table2[[#This Row],[M4B_h]]))</f>
        <v/>
      </c>
      <c r="O1993" s="15"/>
      <c r="P1993" s="15" t="str">
        <f>IF(Table2[[#This Row],[M5A]]="","",SUM(Table2[[#This Row],[M5A]]-Table2[[#This Row],[M5B_h]]))</f>
        <v/>
      </c>
      <c r="Q1993" s="15">
        <f>SUM(Table2[[#This Row],[AWAL]],Table2[[#This Row],[M1B]])</f>
        <v>17</v>
      </c>
      <c r="R1993" s="15">
        <f>SUM(Table2[[#This Row],[M2B]],Table2[[#This Row],[M2B_h]])</f>
        <v>17</v>
      </c>
      <c r="S1993" s="15">
        <f>SUM(Table2[[#This Row],[M3B]],Table2[[#This Row],[M3B_h]])</f>
        <v>17</v>
      </c>
      <c r="T1993" s="15">
        <f>SUM(Table2[[#This Row],[M4B]],Table2[[#This Row],[M4B_h]])</f>
        <v>17</v>
      </c>
    </row>
    <row r="1994" spans="1:20">
      <c r="A1994" s="12">
        <f>IF(Table2[[#This Row],[TT]]&lt;1,"",COUNT($A$2:$A1993)+1)</f>
        <v>1602</v>
      </c>
      <c r="B1994" s="12" t="str">
        <f>LOWER(SUBSTITUTE(SUBSTITUTE(SUBSTITUTE(SUBSTITUTE(SUBSTITUTE(SUBSTITUTE(SUBSTITUTE(SUBSTITUTE(Table2[[#This Row],[NAMA BARANG]]," ",""),"""",""),"-",""),"/",""),"(",""),")",""),"&amp;",""),",",""))</f>
        <v>pcmagnitb1902</v>
      </c>
      <c r="C1994" s="18" t="s">
        <v>1742</v>
      </c>
      <c r="D1994" s="19">
        <v>3</v>
      </c>
      <c r="E1994" s="19" t="s">
        <v>39</v>
      </c>
      <c r="F1994" s="80">
        <f>IF(Table2[[#This Row],[M5B]]="",Table2[[#This Row],[M5B_h]],SUM(Table2[[#This Row],[M5B_h]],Table2[[#This Row],[M5B]]))</f>
        <v>3</v>
      </c>
      <c r="H1994" s="13" t="str">
        <f>IF(Table2[[#This Row],[M1A]]="","",Table2[[#This Row],[M1A]]-Table2[[#This Row],[AWAL]])</f>
        <v/>
      </c>
      <c r="J1994" s="13" t="str">
        <f>IF(Table2[[#This Row],[M2A]]="","",SUM(Table2[[#This Row],[M2A]]-Table2[[#This Row],[M2B_h]]))</f>
        <v/>
      </c>
      <c r="L1994" s="13" t="str">
        <f>IF(Table2[[#This Row],[M3A]]="","",SUM(Table2[[#This Row],[M3A]]-Table2[[#This Row],[M3B_h]]))</f>
        <v/>
      </c>
      <c r="N1994" s="13" t="str">
        <f>IF(Table2[[#This Row],[M4A]]="","",SUM(Table2[[#This Row],[M4A]]-Table2[[#This Row],[M4B_h]]))</f>
        <v/>
      </c>
      <c r="O1994" s="15"/>
      <c r="P1994" s="15" t="str">
        <f>IF(Table2[[#This Row],[M5A]]="","",SUM(Table2[[#This Row],[M5A]]-Table2[[#This Row],[M5B_h]]))</f>
        <v/>
      </c>
      <c r="Q1994" s="15">
        <f>SUM(Table2[[#This Row],[AWAL]],Table2[[#This Row],[M1B]])</f>
        <v>3</v>
      </c>
      <c r="R1994" s="15">
        <f>SUM(Table2[[#This Row],[M2B]],Table2[[#This Row],[M2B_h]])</f>
        <v>3</v>
      </c>
      <c r="S1994" s="15">
        <f>SUM(Table2[[#This Row],[M3B]],Table2[[#This Row],[M3B_h]])</f>
        <v>3</v>
      </c>
      <c r="T1994" s="15">
        <f>SUM(Table2[[#This Row],[M4B]],Table2[[#This Row],[M4B_h]])</f>
        <v>3</v>
      </c>
    </row>
    <row r="1995" spans="1:20">
      <c r="A1995" s="12">
        <f>IF(Table2[[#This Row],[TT]]&lt;1,"",COUNT($A$2:$A1994)+1)</f>
        <v>1603</v>
      </c>
      <c r="B1995" s="12" t="str">
        <f>LOWER(SUBSTITUTE(SUBSTITUTE(SUBSTITUTE(SUBSTITUTE(SUBSTITUTE(SUBSTITUTE(SUBSTITUTE(SUBSTITUTE(Table2[[#This Row],[NAMA BARANG]]," ",""),"""",""),"-",""),"/",""),"(",""),")",""),"&amp;",""),",",""))</f>
        <v>pcmagnitb2008</v>
      </c>
      <c r="C1995" s="18" t="s">
        <v>1743</v>
      </c>
      <c r="D1995" s="19">
        <v>3</v>
      </c>
      <c r="E1995" s="19" t="s">
        <v>34</v>
      </c>
      <c r="F1995" s="80">
        <f>IF(Table2[[#This Row],[M5B]]="",Table2[[#This Row],[M5B_h]],SUM(Table2[[#This Row],[M5B_h]],Table2[[#This Row],[M5B]]))</f>
        <v>3</v>
      </c>
      <c r="H1995" s="13" t="str">
        <f>IF(Table2[[#This Row],[M1A]]="","",Table2[[#This Row],[M1A]]-Table2[[#This Row],[AWAL]])</f>
        <v/>
      </c>
      <c r="J1995" s="13" t="str">
        <f>IF(Table2[[#This Row],[M2A]]="","",SUM(Table2[[#This Row],[M2A]]-Table2[[#This Row],[M2B_h]]))</f>
        <v/>
      </c>
      <c r="L1995" s="13" t="str">
        <f>IF(Table2[[#This Row],[M3A]]="","",SUM(Table2[[#This Row],[M3A]]-Table2[[#This Row],[M3B_h]]))</f>
        <v/>
      </c>
      <c r="N1995" s="13" t="str">
        <f>IF(Table2[[#This Row],[M4A]]="","",SUM(Table2[[#This Row],[M4A]]-Table2[[#This Row],[M4B_h]]))</f>
        <v/>
      </c>
      <c r="O1995" s="15"/>
      <c r="P1995" s="15" t="str">
        <f>IF(Table2[[#This Row],[M5A]]="","",SUM(Table2[[#This Row],[M5A]]-Table2[[#This Row],[M5B_h]]))</f>
        <v/>
      </c>
      <c r="Q1995" s="15">
        <f>SUM(Table2[[#This Row],[AWAL]],Table2[[#This Row],[M1B]])</f>
        <v>3</v>
      </c>
      <c r="R1995" s="15">
        <f>SUM(Table2[[#This Row],[M2B]],Table2[[#This Row],[M2B_h]])</f>
        <v>3</v>
      </c>
      <c r="S1995" s="15">
        <f>SUM(Table2[[#This Row],[M3B]],Table2[[#This Row],[M3B_h]])</f>
        <v>3</v>
      </c>
      <c r="T1995" s="15">
        <f>SUM(Table2[[#This Row],[M4B]],Table2[[#This Row],[M4B_h]])</f>
        <v>3</v>
      </c>
    </row>
    <row r="1996" spans="1:20">
      <c r="A1996" s="12">
        <f>IF(Table2[[#This Row],[TT]]&lt;1,"",COUNT($A$2:$A1995)+1)</f>
        <v>1604</v>
      </c>
      <c r="B1996" s="12" t="str">
        <f>LOWER(SUBSTITUTE(SUBSTITUTE(SUBSTITUTE(SUBSTITUTE(SUBSTITUTE(SUBSTITUTE(SUBSTITUTE(SUBSTITUTE(Table2[[#This Row],[NAMA BARANG]]," ",""),"""",""),"-",""),"/",""),"(",""),")",""),"&amp;",""),",",""))</f>
        <v>pcmagnitb200k388</v>
      </c>
      <c r="C1996" s="18" t="s">
        <v>1744</v>
      </c>
      <c r="D1996" s="19">
        <v>3</v>
      </c>
      <c r="E1996" s="19" t="s">
        <v>38</v>
      </c>
      <c r="F1996" s="80">
        <f>IF(Table2[[#This Row],[M5B]]="",Table2[[#This Row],[M5B_h]],SUM(Table2[[#This Row],[M5B_h]],Table2[[#This Row],[M5B]]))</f>
        <v>3</v>
      </c>
      <c r="H1996" s="13" t="str">
        <f>IF(Table2[[#This Row],[M1A]]="","",Table2[[#This Row],[M1A]]-Table2[[#This Row],[AWAL]])</f>
        <v/>
      </c>
      <c r="J1996" s="13" t="str">
        <f>IF(Table2[[#This Row],[M2A]]="","",SUM(Table2[[#This Row],[M2A]]-Table2[[#This Row],[M2B_h]]))</f>
        <v/>
      </c>
      <c r="L1996" s="13" t="str">
        <f>IF(Table2[[#This Row],[M3A]]="","",SUM(Table2[[#This Row],[M3A]]-Table2[[#This Row],[M3B_h]]))</f>
        <v/>
      </c>
      <c r="N1996" s="13" t="str">
        <f>IF(Table2[[#This Row],[M4A]]="","",SUM(Table2[[#This Row],[M4A]]-Table2[[#This Row],[M4B_h]]))</f>
        <v/>
      </c>
      <c r="O1996" s="15"/>
      <c r="P1996" s="15" t="str">
        <f>IF(Table2[[#This Row],[M5A]]="","",SUM(Table2[[#This Row],[M5A]]-Table2[[#This Row],[M5B_h]]))</f>
        <v/>
      </c>
      <c r="Q1996" s="15">
        <f>SUM(Table2[[#This Row],[AWAL]],Table2[[#This Row],[M1B]])</f>
        <v>3</v>
      </c>
      <c r="R1996" s="15">
        <f>SUM(Table2[[#This Row],[M2B]],Table2[[#This Row],[M2B_h]])</f>
        <v>3</v>
      </c>
      <c r="S1996" s="15">
        <f>SUM(Table2[[#This Row],[M3B]],Table2[[#This Row],[M3B_h]])</f>
        <v>3</v>
      </c>
      <c r="T1996" s="15">
        <f>SUM(Table2[[#This Row],[M4B]],Table2[[#This Row],[M4B_h]])</f>
        <v>3</v>
      </c>
    </row>
    <row r="1997" spans="1:20">
      <c r="A1997" s="12">
        <f>IF(Table2[[#This Row],[TT]]&lt;1,"",COUNT($A$2:$A1996)+1)</f>
        <v>1605</v>
      </c>
      <c r="B1997" s="12" t="str">
        <f>LOWER(SUBSTITUTE(SUBSTITUTE(SUBSTITUTE(SUBSTITUTE(SUBSTITUTE(SUBSTITUTE(SUBSTITUTE(SUBSTITUTE(Table2[[#This Row],[NAMA BARANG]]," ",""),"""",""),"-",""),"/",""),"(",""),")",""),"&amp;",""),",",""))</f>
        <v>pcmagnitb206</v>
      </c>
      <c r="C1997" s="18" t="s">
        <v>1745</v>
      </c>
      <c r="D1997" s="19">
        <v>2</v>
      </c>
      <c r="E1997" s="19" t="s">
        <v>88</v>
      </c>
      <c r="F1997" s="80">
        <f>IF(Table2[[#This Row],[M5B]]="",Table2[[#This Row],[M5B_h]],SUM(Table2[[#This Row],[M5B_h]],Table2[[#This Row],[M5B]]))</f>
        <v>2</v>
      </c>
      <c r="H1997" s="13" t="str">
        <f>IF(Table2[[#This Row],[M1A]]="","",Table2[[#This Row],[M1A]]-Table2[[#This Row],[AWAL]])</f>
        <v/>
      </c>
      <c r="J1997" s="13" t="str">
        <f>IF(Table2[[#This Row],[M2A]]="","",SUM(Table2[[#This Row],[M2A]]-Table2[[#This Row],[M2B_h]]))</f>
        <v/>
      </c>
      <c r="L1997" s="13" t="str">
        <f>IF(Table2[[#This Row],[M3A]]="","",SUM(Table2[[#This Row],[M3A]]-Table2[[#This Row],[M3B_h]]))</f>
        <v/>
      </c>
      <c r="N1997" s="13" t="str">
        <f>IF(Table2[[#This Row],[M4A]]="","",SUM(Table2[[#This Row],[M4A]]-Table2[[#This Row],[M4B_h]]))</f>
        <v/>
      </c>
      <c r="O1997" s="15"/>
      <c r="P1997" s="15" t="str">
        <f>IF(Table2[[#This Row],[M5A]]="","",SUM(Table2[[#This Row],[M5A]]-Table2[[#This Row],[M5B_h]]))</f>
        <v/>
      </c>
      <c r="Q1997" s="15">
        <f>SUM(Table2[[#This Row],[AWAL]],Table2[[#This Row],[M1B]])</f>
        <v>2</v>
      </c>
      <c r="R1997" s="15">
        <f>SUM(Table2[[#This Row],[M2B]],Table2[[#This Row],[M2B_h]])</f>
        <v>2</v>
      </c>
      <c r="S1997" s="15">
        <f>SUM(Table2[[#This Row],[M3B]],Table2[[#This Row],[M3B_h]])</f>
        <v>2</v>
      </c>
      <c r="T1997" s="15">
        <f>SUM(Table2[[#This Row],[M4B]],Table2[[#This Row],[M4B_h]])</f>
        <v>2</v>
      </c>
    </row>
    <row r="1998" spans="1:20">
      <c r="A1998" s="12">
        <f>IF(Table2[[#This Row],[TT]]&lt;1,"",COUNT($A$2:$A1997)+1)</f>
        <v>1606</v>
      </c>
      <c r="B1998" s="12" t="str">
        <f>LOWER(SUBSTITUTE(SUBSTITUTE(SUBSTITUTE(SUBSTITUTE(SUBSTITUTE(SUBSTITUTE(SUBSTITUTE(SUBSTITUTE(Table2[[#This Row],[NAMA BARANG]]," ",""),"""",""),"-",""),"/",""),"(",""),")",""),"&amp;",""),",",""))</f>
        <v>pcmagnitb222mainan</v>
      </c>
      <c r="C1998" s="18" t="s">
        <v>1746</v>
      </c>
      <c r="D1998" s="19">
        <v>3</v>
      </c>
      <c r="E1998" s="19" t="s">
        <v>39</v>
      </c>
      <c r="F1998" s="80">
        <f>IF(Table2[[#This Row],[M5B]]="",Table2[[#This Row],[M5B_h]],SUM(Table2[[#This Row],[M5B_h]],Table2[[#This Row],[M5B]]))</f>
        <v>3</v>
      </c>
      <c r="H1998" s="13" t="str">
        <f>IF(Table2[[#This Row],[M1A]]="","",Table2[[#This Row],[M1A]]-Table2[[#This Row],[AWAL]])</f>
        <v/>
      </c>
      <c r="J1998" s="13" t="str">
        <f>IF(Table2[[#This Row],[M2A]]="","",SUM(Table2[[#This Row],[M2A]]-Table2[[#This Row],[M2B_h]]))</f>
        <v/>
      </c>
      <c r="L1998" s="13" t="str">
        <f>IF(Table2[[#This Row],[M3A]]="","",SUM(Table2[[#This Row],[M3A]]-Table2[[#This Row],[M3B_h]]))</f>
        <v/>
      </c>
      <c r="N1998" s="13" t="str">
        <f>IF(Table2[[#This Row],[M4A]]="","",SUM(Table2[[#This Row],[M4A]]-Table2[[#This Row],[M4B_h]]))</f>
        <v/>
      </c>
      <c r="O1998" s="15"/>
      <c r="P1998" s="15" t="str">
        <f>IF(Table2[[#This Row],[M5A]]="","",SUM(Table2[[#This Row],[M5A]]-Table2[[#This Row],[M5B_h]]))</f>
        <v/>
      </c>
      <c r="Q1998" s="15">
        <f>SUM(Table2[[#This Row],[AWAL]],Table2[[#This Row],[M1B]])</f>
        <v>3</v>
      </c>
      <c r="R1998" s="15">
        <f>SUM(Table2[[#This Row],[M2B]],Table2[[#This Row],[M2B_h]])</f>
        <v>3</v>
      </c>
      <c r="S1998" s="15">
        <f>SUM(Table2[[#This Row],[M3B]],Table2[[#This Row],[M3B_h]])</f>
        <v>3</v>
      </c>
      <c r="T1998" s="15">
        <f>SUM(Table2[[#This Row],[M4B]],Table2[[#This Row],[M4B_h]])</f>
        <v>3</v>
      </c>
    </row>
    <row r="1999" spans="1:20">
      <c r="A1999" s="39">
        <f>IF(Table2[[#This Row],[TT]]&lt;1,"",COUNT($A$2:$A1998)+1)</f>
        <v>1607</v>
      </c>
      <c r="B1999" s="39" t="str">
        <f>LOWER(SUBSTITUTE(SUBSTITUTE(SUBSTITUTE(SUBSTITUTE(SUBSTITUTE(SUBSTITUTE(SUBSTITUTE(SUBSTITUTE(Table2[[#This Row],[NAMA BARANG]]," ",""),"""",""),"-",""),"/",""),"(",""),")",""),"&amp;",""),",",""))</f>
        <v>pcmagnitb351315biasa</v>
      </c>
      <c r="C1999" s="40" t="s">
        <v>2983</v>
      </c>
      <c r="D1999" s="41">
        <v>1</v>
      </c>
      <c r="E1999" s="61" t="s">
        <v>2524</v>
      </c>
      <c r="F1999" s="81">
        <f>IF(Table2[[#This Row],[M5B]]="",Table2[[#This Row],[M5B_h]],SUM(Table2[[#This Row],[M5B_h]],Table2[[#This Row],[M5B]]))</f>
        <v>1</v>
      </c>
      <c r="G1999" s="42"/>
      <c r="H1999" s="62" t="str">
        <f>IF(Table2[[#This Row],[M1A]]="","",Table2[[#This Row],[M1A]]-Table2[[#This Row],[AWAL]])</f>
        <v/>
      </c>
      <c r="I1999" s="42"/>
      <c r="J1999" s="62" t="str">
        <f>IF(Table2[[#This Row],[M2A]]="","",SUM(Table2[[#This Row],[M2A]]-Table2[[#This Row],[M2B_h]]))</f>
        <v/>
      </c>
      <c r="K1999" s="42"/>
      <c r="L1999" s="62" t="str">
        <f>IF(Table2[[#This Row],[M3A]]="","",SUM(Table2[[#This Row],[M3A]]-Table2[[#This Row],[M3B_h]]))</f>
        <v/>
      </c>
      <c r="M1999" s="42"/>
      <c r="N1999" s="62" t="str">
        <f>IF(Table2[[#This Row],[M4A]]="","",SUM(Table2[[#This Row],[M4A]]-Table2[[#This Row],[M4B_h]]))</f>
        <v/>
      </c>
      <c r="O1999" s="15"/>
      <c r="P1999" s="15" t="str">
        <f>IF(Table2[[#This Row],[M5A]]="","",SUM(Table2[[#This Row],[M5A]]-Table2[[#This Row],[M5B_h]]))</f>
        <v/>
      </c>
      <c r="Q1999" s="15">
        <f>SUM(Table2[[#This Row],[AWAL]],Table2[[#This Row],[M1B]])</f>
        <v>1</v>
      </c>
      <c r="R1999" s="15">
        <f>SUM(Table2[[#This Row],[M2B]],Table2[[#This Row],[M2B_h]])</f>
        <v>1</v>
      </c>
      <c r="S1999" s="15">
        <f>SUM(Table2[[#This Row],[M3B]],Table2[[#This Row],[M3B_h]])</f>
        <v>1</v>
      </c>
      <c r="T1999" s="15">
        <f>SUM(Table2[[#This Row],[M4B]],Table2[[#This Row],[M4B_h]])</f>
        <v>1</v>
      </c>
    </row>
    <row r="2000" spans="1:20">
      <c r="A2000" s="39">
        <f>IF(Table2[[#This Row],[TT]]&lt;1,"",COUNT($A$2:$A1999)+1)</f>
        <v>1608</v>
      </c>
      <c r="B2000" s="39" t="str">
        <f>LOWER(SUBSTITUTE(SUBSTITUTE(SUBSTITUTE(SUBSTITUTE(SUBSTITUTE(SUBSTITUTE(SUBSTITUTE(SUBSTITUTE(Table2[[#This Row],[NAMA BARANG]]," ",""),"""",""),"-",""),"/",""),"(",""),")",""),"&amp;",""),",",""))</f>
        <v>pcmagnitb351315f</v>
      </c>
      <c r="C2000" s="40" t="s">
        <v>2978</v>
      </c>
      <c r="D2000" s="41">
        <v>5</v>
      </c>
      <c r="E2000" s="61" t="s">
        <v>2524</v>
      </c>
      <c r="F2000" s="81">
        <f>IF(Table2[[#This Row],[M5B]]="",Table2[[#This Row],[M5B_h]],SUM(Table2[[#This Row],[M5B_h]],Table2[[#This Row],[M5B]]))</f>
        <v>5</v>
      </c>
      <c r="G2000" s="42"/>
      <c r="H2000" s="62" t="str">
        <f>IF(Table2[[#This Row],[M1A]]="","",Table2[[#This Row],[M1A]]-Table2[[#This Row],[AWAL]])</f>
        <v/>
      </c>
      <c r="I2000" s="42"/>
      <c r="J2000" s="62" t="str">
        <f>IF(Table2[[#This Row],[M2A]]="","",SUM(Table2[[#This Row],[M2A]]-Table2[[#This Row],[M2B_h]]))</f>
        <v/>
      </c>
      <c r="K2000" s="42"/>
      <c r="L2000" s="62" t="str">
        <f>IF(Table2[[#This Row],[M3A]]="","",SUM(Table2[[#This Row],[M3A]]-Table2[[#This Row],[M3B_h]]))</f>
        <v/>
      </c>
      <c r="M2000" s="42"/>
      <c r="N2000" s="62" t="str">
        <f>IF(Table2[[#This Row],[M4A]]="","",SUM(Table2[[#This Row],[M4A]]-Table2[[#This Row],[M4B_h]]))</f>
        <v/>
      </c>
      <c r="O2000" s="15"/>
      <c r="P2000" s="15" t="str">
        <f>IF(Table2[[#This Row],[M5A]]="","",SUM(Table2[[#This Row],[M5A]]-Table2[[#This Row],[M5B_h]]))</f>
        <v/>
      </c>
      <c r="Q2000" s="15">
        <f>SUM(Table2[[#This Row],[AWAL]],Table2[[#This Row],[M1B]])</f>
        <v>5</v>
      </c>
      <c r="R2000" s="15">
        <f>SUM(Table2[[#This Row],[M2B]],Table2[[#This Row],[M2B_h]])</f>
        <v>5</v>
      </c>
      <c r="S2000" s="15">
        <f>SUM(Table2[[#This Row],[M3B]],Table2[[#This Row],[M3B_h]])</f>
        <v>5</v>
      </c>
      <c r="T2000" s="15">
        <f>SUM(Table2[[#This Row],[M4B]],Table2[[#This Row],[M4B_h]])</f>
        <v>5</v>
      </c>
    </row>
    <row r="2001" spans="1:20">
      <c r="A2001" s="39">
        <f>IF(Table2[[#This Row],[TT]]&lt;1,"",COUNT($A$2:$A2000)+1)</f>
        <v>1609</v>
      </c>
      <c r="B2001" s="39" t="str">
        <f>LOWER(SUBSTITUTE(SUBSTITUTE(SUBSTITUTE(SUBSTITUTE(SUBSTITUTE(SUBSTITUTE(SUBSTITUTE(SUBSTITUTE(Table2[[#This Row],[NAMA BARANG]]," ",""),"""",""),"-",""),"/",""),"(",""),")",""),"&amp;",""),",",""))</f>
        <v>pcmagnitb35145f</v>
      </c>
      <c r="C2001" s="40" t="s">
        <v>2981</v>
      </c>
      <c r="D2001" s="41">
        <v>4</v>
      </c>
      <c r="E2001" s="61" t="s">
        <v>2524</v>
      </c>
      <c r="F2001" s="81">
        <f>IF(Table2[[#This Row],[M5B]]="",Table2[[#This Row],[M5B_h]],SUM(Table2[[#This Row],[M5B_h]],Table2[[#This Row],[M5B]]))</f>
        <v>4</v>
      </c>
      <c r="G2001" s="42"/>
      <c r="H2001" s="62" t="str">
        <f>IF(Table2[[#This Row],[M1A]]="","",Table2[[#This Row],[M1A]]-Table2[[#This Row],[AWAL]])</f>
        <v/>
      </c>
      <c r="I2001" s="42"/>
      <c r="J2001" s="62" t="str">
        <f>IF(Table2[[#This Row],[M2A]]="","",SUM(Table2[[#This Row],[M2A]]-Table2[[#This Row],[M2B_h]]))</f>
        <v/>
      </c>
      <c r="K2001" s="42"/>
      <c r="L2001" s="62" t="str">
        <f>IF(Table2[[#This Row],[M3A]]="","",SUM(Table2[[#This Row],[M3A]]-Table2[[#This Row],[M3B_h]]))</f>
        <v/>
      </c>
      <c r="M2001" s="42"/>
      <c r="N2001" s="62" t="str">
        <f>IF(Table2[[#This Row],[M4A]]="","",SUM(Table2[[#This Row],[M4A]]-Table2[[#This Row],[M4B_h]]))</f>
        <v/>
      </c>
      <c r="O2001" s="15"/>
      <c r="P2001" s="15" t="str">
        <f>IF(Table2[[#This Row],[M5A]]="","",SUM(Table2[[#This Row],[M5A]]-Table2[[#This Row],[M5B_h]]))</f>
        <v/>
      </c>
      <c r="Q2001" s="15">
        <f>SUM(Table2[[#This Row],[AWAL]],Table2[[#This Row],[M1B]])</f>
        <v>4</v>
      </c>
      <c r="R2001" s="15">
        <f>SUM(Table2[[#This Row],[M2B]],Table2[[#This Row],[M2B_h]])</f>
        <v>4</v>
      </c>
      <c r="S2001" s="15">
        <f>SUM(Table2[[#This Row],[M3B]],Table2[[#This Row],[M3B_h]])</f>
        <v>4</v>
      </c>
      <c r="T2001" s="15">
        <f>SUM(Table2[[#This Row],[M4B]],Table2[[#This Row],[M4B_h]])</f>
        <v>4</v>
      </c>
    </row>
    <row r="2002" spans="1:20">
      <c r="A2002" s="12">
        <f>IF(Table2[[#This Row],[TT]]&lt;1,"",COUNT($A$2:$A2001)+1)</f>
        <v>1610</v>
      </c>
      <c r="B2002" s="12" t="str">
        <f>LOWER(SUBSTITUTE(SUBSTITUTE(SUBSTITUTE(SUBSTITUTE(SUBSTITUTE(SUBSTITUTE(SUBSTITUTE(SUBSTITUTE(Table2[[#This Row],[NAMA BARANG]]," ",""),"""",""),"-",""),"/",""),"(",""),")",""),"&amp;",""),",",""))</f>
        <v>pcmagnitb39y262</v>
      </c>
      <c r="C2002" s="18" t="s">
        <v>1747</v>
      </c>
      <c r="D2002" s="19">
        <v>6</v>
      </c>
      <c r="E2002" s="19" t="s">
        <v>63</v>
      </c>
      <c r="F2002" s="80">
        <f>IF(Table2[[#This Row],[M5B]]="",Table2[[#This Row],[M5B_h]],SUM(Table2[[#This Row],[M5B_h]],Table2[[#This Row],[M5B]]))</f>
        <v>6</v>
      </c>
      <c r="H2002" s="13" t="str">
        <f>IF(Table2[[#This Row],[M1A]]="","",Table2[[#This Row],[M1A]]-Table2[[#This Row],[AWAL]])</f>
        <v/>
      </c>
      <c r="J2002" s="13" t="str">
        <f>IF(Table2[[#This Row],[M2A]]="","",SUM(Table2[[#This Row],[M2A]]-Table2[[#This Row],[M2B_h]]))</f>
        <v/>
      </c>
      <c r="L2002" s="13" t="str">
        <f>IF(Table2[[#This Row],[M3A]]="","",SUM(Table2[[#This Row],[M3A]]-Table2[[#This Row],[M3B_h]]))</f>
        <v/>
      </c>
      <c r="N2002" s="13" t="str">
        <f>IF(Table2[[#This Row],[M4A]]="","",SUM(Table2[[#This Row],[M4A]]-Table2[[#This Row],[M4B_h]]))</f>
        <v/>
      </c>
      <c r="O2002" s="15"/>
      <c r="P2002" s="15" t="str">
        <f>IF(Table2[[#This Row],[M5A]]="","",SUM(Table2[[#This Row],[M5A]]-Table2[[#This Row],[M5B_h]]))</f>
        <v/>
      </c>
      <c r="Q2002" s="15">
        <f>SUM(Table2[[#This Row],[AWAL]],Table2[[#This Row],[M1B]])</f>
        <v>6</v>
      </c>
      <c r="R2002" s="15">
        <f>SUM(Table2[[#This Row],[M2B]],Table2[[#This Row],[M2B_h]])</f>
        <v>6</v>
      </c>
      <c r="S2002" s="15">
        <f>SUM(Table2[[#This Row],[M3B]],Table2[[#This Row],[M3B_h]])</f>
        <v>6</v>
      </c>
      <c r="T2002" s="15">
        <f>SUM(Table2[[#This Row],[M4B]],Table2[[#This Row],[M4B_h]])</f>
        <v>6</v>
      </c>
    </row>
    <row r="2003" spans="1:20">
      <c r="A2003" s="12">
        <f>IF(Table2[[#This Row],[TT]]&lt;1,"",COUNT($A$2:$A2002)+1)</f>
        <v>1611</v>
      </c>
      <c r="B2003" s="12" t="str">
        <f>LOWER(SUBSTITUTE(SUBSTITUTE(SUBSTITUTE(SUBSTITUTE(SUBSTITUTE(SUBSTITUTE(SUBSTITUTE(SUBSTITUTE(Table2[[#This Row],[NAMA BARANG]]," ",""),"""",""),"-",""),"/",""),"(",""),")",""),"&amp;",""),",",""))</f>
        <v>pcmagnitb018disney</v>
      </c>
      <c r="C2003" s="18" t="s">
        <v>1748</v>
      </c>
      <c r="D2003" s="19">
        <v>5</v>
      </c>
      <c r="E2003" s="19" t="s">
        <v>88</v>
      </c>
      <c r="F2003" s="80">
        <f>IF(Table2[[#This Row],[M5B]]="",Table2[[#This Row],[M5B_h]],SUM(Table2[[#This Row],[M5B_h]],Table2[[#This Row],[M5B]]))</f>
        <v>5</v>
      </c>
      <c r="H2003" s="13" t="str">
        <f>IF(Table2[[#This Row],[M1A]]="","",Table2[[#This Row],[M1A]]-Table2[[#This Row],[AWAL]])</f>
        <v/>
      </c>
      <c r="J2003" s="13" t="str">
        <f>IF(Table2[[#This Row],[M2A]]="","",SUM(Table2[[#This Row],[M2A]]-Table2[[#This Row],[M2B_h]]))</f>
        <v/>
      </c>
      <c r="L2003" s="13" t="str">
        <f>IF(Table2[[#This Row],[M3A]]="","",SUM(Table2[[#This Row],[M3A]]-Table2[[#This Row],[M3B_h]]))</f>
        <v/>
      </c>
      <c r="N2003" s="13" t="str">
        <f>IF(Table2[[#This Row],[M4A]]="","",SUM(Table2[[#This Row],[M4A]]-Table2[[#This Row],[M4B_h]]))</f>
        <v/>
      </c>
      <c r="O2003" s="15"/>
      <c r="P2003" s="15" t="str">
        <f>IF(Table2[[#This Row],[M5A]]="","",SUM(Table2[[#This Row],[M5A]]-Table2[[#This Row],[M5B_h]]))</f>
        <v/>
      </c>
      <c r="Q2003" s="15">
        <f>SUM(Table2[[#This Row],[AWAL]],Table2[[#This Row],[M1B]])</f>
        <v>5</v>
      </c>
      <c r="R2003" s="15">
        <f>SUM(Table2[[#This Row],[M2B]],Table2[[#This Row],[M2B_h]])</f>
        <v>5</v>
      </c>
      <c r="S2003" s="15">
        <f>SUM(Table2[[#This Row],[M3B]],Table2[[#This Row],[M3B_h]])</f>
        <v>5</v>
      </c>
      <c r="T2003" s="15">
        <f>SUM(Table2[[#This Row],[M4B]],Table2[[#This Row],[M4B_h]])</f>
        <v>5</v>
      </c>
    </row>
    <row r="2004" spans="1:20">
      <c r="A2004" s="12">
        <f>IF(Table2[[#This Row],[TT]]&lt;1,"",COUNT($A$2:$A2003)+1)</f>
        <v>1612</v>
      </c>
      <c r="B2004" s="12" t="str">
        <f>LOWER(SUBSTITUTE(SUBSTITUTE(SUBSTITUTE(SUBSTITUTE(SUBSTITUTE(SUBSTITUTE(SUBSTITUTE(SUBSTITUTE(Table2[[#This Row],[NAMA BARANG]]," ",""),"""",""),"-",""),"/",""),"(",""),")",""),"&amp;",""),",",""))</f>
        <v>pcmagnitc9962blkset</v>
      </c>
      <c r="C2004" s="18" t="s">
        <v>1749</v>
      </c>
      <c r="D2004" s="19">
        <v>11</v>
      </c>
      <c r="E2004" s="19" t="s">
        <v>88</v>
      </c>
      <c r="F2004" s="80">
        <f>IF(Table2[[#This Row],[M5B]]="",Table2[[#This Row],[M5B_h]],SUM(Table2[[#This Row],[M5B_h]],Table2[[#This Row],[M5B]]))</f>
        <v>10</v>
      </c>
      <c r="H2004" s="13" t="str">
        <f>IF(Table2[[#This Row],[M1A]]="","",Table2[[#This Row],[M1A]]-Table2[[#This Row],[AWAL]])</f>
        <v/>
      </c>
      <c r="J2004" s="13" t="str">
        <f>IF(Table2[[#This Row],[M2A]]="","",SUM(Table2[[#This Row],[M2A]]-Table2[[#This Row],[M2B_h]]))</f>
        <v/>
      </c>
      <c r="L2004" s="13" t="str">
        <f>IF(Table2[[#This Row],[M3A]]="","",SUM(Table2[[#This Row],[M3A]]-Table2[[#This Row],[M3B_h]]))</f>
        <v/>
      </c>
      <c r="M2004" s="13">
        <v>10</v>
      </c>
      <c r="N2004" s="13">
        <f>IF(Table2[[#This Row],[M4A]]="","",SUM(Table2[[#This Row],[M4A]]-Table2[[#This Row],[M4B_h]]))</f>
        <v>-1</v>
      </c>
      <c r="O2004" s="15"/>
      <c r="P2004" s="15" t="str">
        <f>IF(Table2[[#This Row],[M5A]]="","",SUM(Table2[[#This Row],[M5A]]-Table2[[#This Row],[M5B_h]]))</f>
        <v/>
      </c>
      <c r="Q2004" s="15">
        <f>SUM(Table2[[#This Row],[AWAL]],Table2[[#This Row],[M1B]])</f>
        <v>11</v>
      </c>
      <c r="R2004" s="15">
        <f>SUM(Table2[[#This Row],[M2B]],Table2[[#This Row],[M2B_h]])</f>
        <v>11</v>
      </c>
      <c r="S2004" s="15">
        <f>SUM(Table2[[#This Row],[M3B]],Table2[[#This Row],[M3B_h]])</f>
        <v>11</v>
      </c>
      <c r="T2004" s="15">
        <f>SUM(Table2[[#This Row],[M4B]],Table2[[#This Row],[M4B_h]])</f>
        <v>10</v>
      </c>
    </row>
    <row r="2005" spans="1:20">
      <c r="A2005" s="12">
        <f>IF(Table2[[#This Row],[TT]]&lt;1,"",COUNT($A$2:$A2004)+1)</f>
        <v>1613</v>
      </c>
      <c r="B2005" s="12" t="str">
        <f>LOWER(SUBSTITUTE(SUBSTITUTE(SUBSTITUTE(SUBSTITUTE(SUBSTITUTE(SUBSTITUTE(SUBSTITUTE(SUBSTITUTE(Table2[[#This Row],[NAMA BARANG]]," ",""),"""",""),"-",""),"/",""),"(",""),")",""),"&amp;",""),",",""))</f>
        <v>pcmagnitc2118barbieprincessmmwtp</v>
      </c>
      <c r="C2005" s="18" t="s">
        <v>1750</v>
      </c>
      <c r="D2005" s="19">
        <v>3</v>
      </c>
      <c r="E2005" s="19" t="s">
        <v>88</v>
      </c>
      <c r="F2005" s="80">
        <f>IF(Table2[[#This Row],[M5B]]="",Table2[[#This Row],[M5B_h]],SUM(Table2[[#This Row],[M5B_h]],Table2[[#This Row],[M5B]]))</f>
        <v>3</v>
      </c>
      <c r="H2005" s="13" t="str">
        <f>IF(Table2[[#This Row],[M1A]]="","",Table2[[#This Row],[M1A]]-Table2[[#This Row],[AWAL]])</f>
        <v/>
      </c>
      <c r="J2005" s="13" t="str">
        <f>IF(Table2[[#This Row],[M2A]]="","",SUM(Table2[[#This Row],[M2A]]-Table2[[#This Row],[M2B_h]]))</f>
        <v/>
      </c>
      <c r="L2005" s="13" t="str">
        <f>IF(Table2[[#This Row],[M3A]]="","",SUM(Table2[[#This Row],[M3A]]-Table2[[#This Row],[M3B_h]]))</f>
        <v/>
      </c>
      <c r="N2005" s="13" t="str">
        <f>IF(Table2[[#This Row],[M4A]]="","",SUM(Table2[[#This Row],[M4A]]-Table2[[#This Row],[M4B_h]]))</f>
        <v/>
      </c>
      <c r="O2005" s="15"/>
      <c r="P2005" s="15" t="str">
        <f>IF(Table2[[#This Row],[M5A]]="","",SUM(Table2[[#This Row],[M5A]]-Table2[[#This Row],[M5B_h]]))</f>
        <v/>
      </c>
      <c r="Q2005" s="15">
        <f>SUM(Table2[[#This Row],[AWAL]],Table2[[#This Row],[M1B]])</f>
        <v>3</v>
      </c>
      <c r="R2005" s="15">
        <f>SUM(Table2[[#This Row],[M2B]],Table2[[#This Row],[M2B_h]])</f>
        <v>3</v>
      </c>
      <c r="S2005" s="15">
        <f>SUM(Table2[[#This Row],[M3B]],Table2[[#This Row],[M3B_h]])</f>
        <v>3</v>
      </c>
      <c r="T2005" s="15">
        <f>SUM(Table2[[#This Row],[M4B]],Table2[[#This Row],[M4B_h]])</f>
        <v>3</v>
      </c>
    </row>
    <row r="2006" spans="1:20">
      <c r="A2006" s="12">
        <f>IF(Table2[[#This Row],[TT]]&lt;1,"",COUNT($A$2:$A2005)+1)</f>
        <v>1614</v>
      </c>
      <c r="B2006" s="12" t="str">
        <f>LOWER(SUBSTITUTE(SUBSTITUTE(SUBSTITUTE(SUBSTITUTE(SUBSTITUTE(SUBSTITUTE(SUBSTITUTE(SUBSTITUTE(Table2[[#This Row],[NAMA BARANG]]," ",""),"""",""),"-",""),"/",""),"(",""),")",""),"&amp;",""),",",""))</f>
        <v>pcmagnitcallmc7121blk</v>
      </c>
      <c r="C2006" s="18" t="s">
        <v>3253</v>
      </c>
      <c r="D2006" s="19">
        <v>30</v>
      </c>
      <c r="E2006" s="19" t="s">
        <v>2524</v>
      </c>
      <c r="F2006" s="80">
        <f>IF(Table2[[#This Row],[M5B]]="",Table2[[#This Row],[M5B_h]],SUM(Table2[[#This Row],[M5B_h]],Table2[[#This Row],[M5B]]))</f>
        <v>30</v>
      </c>
      <c r="H2006" s="13" t="str">
        <f>IF(Table2[[#This Row],[M1A]]="","",Table2[[#This Row],[M1A]]-Table2[[#This Row],[AWAL]])</f>
        <v/>
      </c>
      <c r="J2006" s="13" t="str">
        <f>IF(Table2[[#This Row],[M2A]]="","",SUM(Table2[[#This Row],[M2A]]-Table2[[#This Row],[M2B_h]]))</f>
        <v/>
      </c>
      <c r="L2006" s="13" t="str">
        <f>IF(Table2[[#This Row],[M3A]]="","",SUM(Table2[[#This Row],[M3A]]-Table2[[#This Row],[M3B_h]]))</f>
        <v/>
      </c>
      <c r="N2006" s="13" t="str">
        <f>IF(Table2[[#This Row],[M4A]]="","",SUM(Table2[[#This Row],[M4A]]-Table2[[#This Row],[M4B_h]]))</f>
        <v/>
      </c>
      <c r="O2006" s="15"/>
      <c r="P2006" s="15" t="str">
        <f>IF(Table2[[#This Row],[M5A]]="","",SUM(Table2[[#This Row],[M5A]]-Table2[[#This Row],[M5B_h]]))</f>
        <v/>
      </c>
      <c r="Q2006" s="15">
        <f>SUM(Table2[[#This Row],[AWAL]],Table2[[#This Row],[M1B]])</f>
        <v>30</v>
      </c>
      <c r="R2006" s="15">
        <f>SUM(Table2[[#This Row],[M2B]],Table2[[#This Row],[M2B_h]])</f>
        <v>30</v>
      </c>
      <c r="S2006" s="15">
        <f>SUM(Table2[[#This Row],[M3B]],Table2[[#This Row],[M3B_h]])</f>
        <v>30</v>
      </c>
      <c r="T2006" s="15">
        <f>SUM(Table2[[#This Row],[M4B]],Table2[[#This Row],[M4B_h]])</f>
        <v>30</v>
      </c>
    </row>
    <row r="2007" spans="1:20">
      <c r="A2007" s="12">
        <f>IF(Table2[[#This Row],[TT]]&lt;1,"",COUNT($A$2:$A2006)+1)</f>
        <v>1615</v>
      </c>
      <c r="B2007" s="12" t="str">
        <f>LOWER(SUBSTITUTE(SUBSTITUTE(SUBSTITUTE(SUBSTITUTE(SUBSTITUTE(SUBSTITUTE(SUBSTITUTE(SUBSTITUTE(Table2[[#This Row],[NAMA BARANG]]," ",""),"""",""),"-",""),"/",""),"(",""),")",""),"&amp;",""),",",""))</f>
        <v>pcmagnitcardcc1012b</v>
      </c>
      <c r="C2007" s="18" t="s">
        <v>1751</v>
      </c>
      <c r="D2007" s="19">
        <v>58</v>
      </c>
      <c r="E2007" s="19" t="s">
        <v>39</v>
      </c>
      <c r="F2007" s="80">
        <f>IF(Table2[[#This Row],[M5B]]="",Table2[[#This Row],[M5B_h]],SUM(Table2[[#This Row],[M5B_h]],Table2[[#This Row],[M5B]]))</f>
        <v>58</v>
      </c>
      <c r="H2007" s="13" t="str">
        <f>IF(Table2[[#This Row],[M1A]]="","",Table2[[#This Row],[M1A]]-Table2[[#This Row],[AWAL]])</f>
        <v/>
      </c>
      <c r="J2007" s="13" t="str">
        <f>IF(Table2[[#This Row],[M2A]]="","",SUM(Table2[[#This Row],[M2A]]-Table2[[#This Row],[M2B_h]]))</f>
        <v/>
      </c>
      <c r="L2007" s="13" t="str">
        <f>IF(Table2[[#This Row],[M3A]]="","",SUM(Table2[[#This Row],[M3A]]-Table2[[#This Row],[M3B_h]]))</f>
        <v/>
      </c>
      <c r="N2007" s="13" t="str">
        <f>IF(Table2[[#This Row],[M4A]]="","",SUM(Table2[[#This Row],[M4A]]-Table2[[#This Row],[M4B_h]]))</f>
        <v/>
      </c>
      <c r="O2007" s="15"/>
      <c r="P2007" s="15" t="str">
        <f>IF(Table2[[#This Row],[M5A]]="","",SUM(Table2[[#This Row],[M5A]]-Table2[[#This Row],[M5B_h]]))</f>
        <v/>
      </c>
      <c r="Q2007" s="15">
        <f>SUM(Table2[[#This Row],[AWAL]],Table2[[#This Row],[M1B]])</f>
        <v>58</v>
      </c>
      <c r="R2007" s="15">
        <f>SUM(Table2[[#This Row],[M2B]],Table2[[#This Row],[M2B_h]])</f>
        <v>58</v>
      </c>
      <c r="S2007" s="15">
        <f>SUM(Table2[[#This Row],[M3B]],Table2[[#This Row],[M3B_h]])</f>
        <v>58</v>
      </c>
      <c r="T2007" s="15">
        <f>SUM(Table2[[#This Row],[M4B]],Table2[[#This Row],[M4B_h]])</f>
        <v>58</v>
      </c>
    </row>
    <row r="2008" spans="1:20">
      <c r="A2008" s="12">
        <f>IF(Table2[[#This Row],[TT]]&lt;1,"",COUNT($A$2:$A2007)+1)</f>
        <v>1616</v>
      </c>
      <c r="B2008" s="12" t="str">
        <f>LOWER(SUBSTITUTE(SUBSTITUTE(SUBSTITUTE(SUBSTITUTE(SUBSTITUTE(SUBSTITUTE(SUBSTITUTE(SUBSTITUTE(Table2[[#This Row],[NAMA BARANG]]," ",""),"""",""),"-",""),"/",""),"(",""),")",""),"&amp;",""),",",""))</f>
        <v>pcmagnitcardcc1017b</v>
      </c>
      <c r="C2008" s="18" t="s">
        <v>1752</v>
      </c>
      <c r="D2008" s="19">
        <v>6</v>
      </c>
      <c r="E2008" s="19" t="s">
        <v>88</v>
      </c>
      <c r="F2008" s="80">
        <f>IF(Table2[[#This Row],[M5B]]="",Table2[[#This Row],[M5B_h]],SUM(Table2[[#This Row],[M5B_h]],Table2[[#This Row],[M5B]]))</f>
        <v>6</v>
      </c>
      <c r="H2008" s="13" t="str">
        <f>IF(Table2[[#This Row],[M1A]]="","",Table2[[#This Row],[M1A]]-Table2[[#This Row],[AWAL]])</f>
        <v/>
      </c>
      <c r="J2008" s="13" t="str">
        <f>IF(Table2[[#This Row],[M2A]]="","",SUM(Table2[[#This Row],[M2A]]-Table2[[#This Row],[M2B_h]]))</f>
        <v/>
      </c>
      <c r="L2008" s="13" t="str">
        <f>IF(Table2[[#This Row],[M3A]]="","",SUM(Table2[[#This Row],[M3A]]-Table2[[#This Row],[M3B_h]]))</f>
        <v/>
      </c>
      <c r="N2008" s="13" t="str">
        <f>IF(Table2[[#This Row],[M4A]]="","",SUM(Table2[[#This Row],[M4A]]-Table2[[#This Row],[M4B_h]]))</f>
        <v/>
      </c>
      <c r="O2008" s="15"/>
      <c r="P2008" s="15" t="str">
        <f>IF(Table2[[#This Row],[M5A]]="","",SUM(Table2[[#This Row],[M5A]]-Table2[[#This Row],[M5B_h]]))</f>
        <v/>
      </c>
      <c r="Q2008" s="15">
        <f>SUM(Table2[[#This Row],[AWAL]],Table2[[#This Row],[M1B]])</f>
        <v>6</v>
      </c>
      <c r="R2008" s="15">
        <f>SUM(Table2[[#This Row],[M2B]],Table2[[#This Row],[M2B_h]])</f>
        <v>6</v>
      </c>
      <c r="S2008" s="15">
        <f>SUM(Table2[[#This Row],[M3B]],Table2[[#This Row],[M3B_h]])</f>
        <v>6</v>
      </c>
      <c r="T2008" s="15">
        <f>SUM(Table2[[#This Row],[M4B]],Table2[[#This Row],[M4B_h]])</f>
        <v>6</v>
      </c>
    </row>
    <row r="2009" spans="1:20">
      <c r="A2009" s="14" t="str">
        <f>IF(Table2[[#This Row],[TT]]&lt;1,"",COUNT($A$2:$A2008)+1)</f>
        <v/>
      </c>
      <c r="B2009" s="14" t="str">
        <f>LOWER(SUBSTITUTE(SUBSTITUTE(SUBSTITUTE(SUBSTITUTE(SUBSTITUTE(SUBSTITUTE(SUBSTITUTE(SUBSTITUTE(Table2[[#This Row],[NAMA BARANG]]," ",""),"""",""),"-",""),"/",""),"(",""),")",""),"&amp;",""),",",""))</f>
        <v>pcmagnitcc7806</v>
      </c>
      <c r="C2009" s="17" t="s">
        <v>3018</v>
      </c>
      <c r="D2009" s="19"/>
      <c r="E2009" s="29" t="s">
        <v>2534</v>
      </c>
      <c r="F2009" s="80">
        <f>IF(Table2[[#This Row],[M5B]]="",Table2[[#This Row],[M5B_h]],SUM(Table2[[#This Row],[M5B_h]],Table2[[#This Row],[M5B]]))</f>
        <v>0</v>
      </c>
      <c r="H2009" s="15" t="str">
        <f>IF(Table2[[#This Row],[M1A]]="","",Table2[[#This Row],[M1A]]-Table2[[#This Row],[AWAL]])</f>
        <v/>
      </c>
      <c r="J2009" s="15" t="str">
        <f>IF(Table2[[#This Row],[M2A]]="","",SUM(Table2[[#This Row],[M2A]]-Table2[[#This Row],[M2B_h]]))</f>
        <v/>
      </c>
      <c r="L2009" s="15" t="str">
        <f>IF(Table2[[#This Row],[M3A]]="","",SUM(Table2[[#This Row],[M3A]]-Table2[[#This Row],[M3B_h]]))</f>
        <v/>
      </c>
      <c r="N2009" s="15" t="str">
        <f>IF(Table2[[#This Row],[M4A]]="","",SUM(Table2[[#This Row],[M4A]]-Table2[[#This Row],[M4B_h]]))</f>
        <v/>
      </c>
      <c r="O2009" s="15"/>
      <c r="P2009" s="15" t="str">
        <f>IF(Table2[[#This Row],[M5A]]="","",SUM(Table2[[#This Row],[M5A]]-Table2[[#This Row],[M5B_h]]))</f>
        <v/>
      </c>
      <c r="Q2009" s="15">
        <f>SUM(Table2[[#This Row],[AWAL]],Table2[[#This Row],[M1B]])</f>
        <v>0</v>
      </c>
      <c r="R2009" s="15">
        <f>SUM(Table2[[#This Row],[M2B]],Table2[[#This Row],[M2B_h]])</f>
        <v>0</v>
      </c>
      <c r="S2009" s="15">
        <f>SUM(Table2[[#This Row],[M3B]],Table2[[#This Row],[M3B_h]])</f>
        <v>0</v>
      </c>
      <c r="T2009" s="15">
        <f>SUM(Table2[[#This Row],[M4B]],Table2[[#This Row],[M4B_h]])</f>
        <v>0</v>
      </c>
    </row>
    <row r="2010" spans="1:20">
      <c r="A2010" s="12">
        <f>IF(Table2[[#This Row],[TT]]&lt;1,"",COUNT($A$2:$A2009)+1)</f>
        <v>1617</v>
      </c>
      <c r="B2010" s="12" t="str">
        <f>LOWER(SUBSTITUTE(SUBSTITUTE(SUBSTITUTE(SUBSTITUTE(SUBSTITUTE(SUBSTITUTE(SUBSTITUTE(SUBSTITUTE(Table2[[#This Row],[NAMA BARANG]]," ",""),"""",""),"-",""),"/",""),"(",""),")",""),"&amp;",""),",",""))</f>
        <v>pcmagnitcc856</v>
      </c>
      <c r="C2010" s="18" t="s">
        <v>1753</v>
      </c>
      <c r="D2010" s="19">
        <v>5</v>
      </c>
      <c r="E2010" s="19" t="s">
        <v>88</v>
      </c>
      <c r="F2010" s="80">
        <f>IF(Table2[[#This Row],[M5B]]="",Table2[[#This Row],[M5B_h]],SUM(Table2[[#This Row],[M5B_h]],Table2[[#This Row],[M5B]]))</f>
        <v>5</v>
      </c>
      <c r="H2010" s="13" t="str">
        <f>IF(Table2[[#This Row],[M1A]]="","",Table2[[#This Row],[M1A]]-Table2[[#This Row],[AWAL]])</f>
        <v/>
      </c>
      <c r="J2010" s="13" t="str">
        <f>IF(Table2[[#This Row],[M2A]]="","",SUM(Table2[[#This Row],[M2A]]-Table2[[#This Row],[M2B_h]]))</f>
        <v/>
      </c>
      <c r="L2010" s="13" t="str">
        <f>IF(Table2[[#This Row],[M3A]]="","",SUM(Table2[[#This Row],[M3A]]-Table2[[#This Row],[M3B_h]]))</f>
        <v/>
      </c>
      <c r="N2010" s="13" t="str">
        <f>IF(Table2[[#This Row],[M4A]]="","",SUM(Table2[[#This Row],[M4A]]-Table2[[#This Row],[M4B_h]]))</f>
        <v/>
      </c>
      <c r="O2010" s="15"/>
      <c r="P2010" s="15" t="str">
        <f>IF(Table2[[#This Row],[M5A]]="","",SUM(Table2[[#This Row],[M5A]]-Table2[[#This Row],[M5B_h]]))</f>
        <v/>
      </c>
      <c r="Q2010" s="15">
        <f>SUM(Table2[[#This Row],[AWAL]],Table2[[#This Row],[M1B]])</f>
        <v>5</v>
      </c>
      <c r="R2010" s="15">
        <f>SUM(Table2[[#This Row],[M2B]],Table2[[#This Row],[M2B_h]])</f>
        <v>5</v>
      </c>
      <c r="S2010" s="15">
        <f>SUM(Table2[[#This Row],[M3B]],Table2[[#This Row],[M3B_h]])</f>
        <v>5</v>
      </c>
      <c r="T2010" s="15">
        <f>SUM(Table2[[#This Row],[M4B]],Table2[[#This Row],[M4B_h]])</f>
        <v>5</v>
      </c>
    </row>
    <row r="2011" spans="1:20">
      <c r="A2011" s="12">
        <f>IF(Table2[[#This Row],[TT]]&lt;1,"",COUNT($A$2:$A2010)+1)</f>
        <v>1618</v>
      </c>
      <c r="B2011" s="12" t="str">
        <f>LOWER(SUBSTITUTE(SUBSTITUTE(SUBSTITUTE(SUBSTITUTE(SUBSTITUTE(SUBSTITUTE(SUBSTITUTE(SUBSTITUTE(Table2[[#This Row],[NAMA BARANG]]," ",""),"""",""),"-",""),"/",""),"(",""),")",""),"&amp;",""),",",""))</f>
        <v>pcmagnitd0052</v>
      </c>
      <c r="C2011" s="18" t="s">
        <v>1754</v>
      </c>
      <c r="D2011" s="19">
        <v>1</v>
      </c>
      <c r="E2011" s="19" t="s">
        <v>39</v>
      </c>
      <c r="F2011" s="80">
        <f>IF(Table2[[#This Row],[M5B]]="",Table2[[#This Row],[M5B_h]],SUM(Table2[[#This Row],[M5B_h]],Table2[[#This Row],[M5B]]))</f>
        <v>1</v>
      </c>
      <c r="H2011" s="13" t="str">
        <f>IF(Table2[[#This Row],[M1A]]="","",Table2[[#This Row],[M1A]]-Table2[[#This Row],[AWAL]])</f>
        <v/>
      </c>
      <c r="J2011" s="13" t="str">
        <f>IF(Table2[[#This Row],[M2A]]="","",SUM(Table2[[#This Row],[M2A]]-Table2[[#This Row],[M2B_h]]))</f>
        <v/>
      </c>
      <c r="L2011" s="13" t="str">
        <f>IF(Table2[[#This Row],[M3A]]="","",SUM(Table2[[#This Row],[M3A]]-Table2[[#This Row],[M3B_h]]))</f>
        <v/>
      </c>
      <c r="N2011" s="13" t="str">
        <f>IF(Table2[[#This Row],[M4A]]="","",SUM(Table2[[#This Row],[M4A]]-Table2[[#This Row],[M4B_h]]))</f>
        <v/>
      </c>
      <c r="O2011" s="15"/>
      <c r="P2011" s="15" t="str">
        <f>IF(Table2[[#This Row],[M5A]]="","",SUM(Table2[[#This Row],[M5A]]-Table2[[#This Row],[M5B_h]]))</f>
        <v/>
      </c>
      <c r="Q2011" s="15">
        <f>SUM(Table2[[#This Row],[AWAL]],Table2[[#This Row],[M1B]])</f>
        <v>1</v>
      </c>
      <c r="R2011" s="15">
        <f>SUM(Table2[[#This Row],[M2B]],Table2[[#This Row],[M2B_h]])</f>
        <v>1</v>
      </c>
      <c r="S2011" s="15">
        <f>SUM(Table2[[#This Row],[M3B]],Table2[[#This Row],[M3B_h]])</f>
        <v>1</v>
      </c>
      <c r="T2011" s="15">
        <f>SUM(Table2[[#This Row],[M4B]],Table2[[#This Row],[M4B_h]])</f>
        <v>1</v>
      </c>
    </row>
    <row r="2012" spans="1:20">
      <c r="A2012" s="12">
        <f>IF(Table2[[#This Row],[TT]]&lt;1,"",COUNT($A$2:$A2011)+1)</f>
        <v>1619</v>
      </c>
      <c r="B2012" s="12" t="str">
        <f>LOWER(SUBSTITUTE(SUBSTITUTE(SUBSTITUTE(SUBSTITUTE(SUBSTITUTE(SUBSTITUTE(SUBSTITUTE(SUBSTITUTE(Table2[[#This Row],[NAMA BARANG]]," ",""),"""",""),"-",""),"/",""),"(",""),")",""),"&amp;",""),",",""))</f>
        <v>pcmagnitdkk9907</v>
      </c>
      <c r="C2012" s="27" t="s">
        <v>1755</v>
      </c>
      <c r="D2012" s="28">
        <v>15</v>
      </c>
      <c r="E2012" s="28" t="s">
        <v>34</v>
      </c>
      <c r="F2012" s="80">
        <f>IF(Table2[[#This Row],[M5B]]="",Table2[[#This Row],[M5B_h]],SUM(Table2[[#This Row],[M5B_h]],Table2[[#This Row],[M5B]]))</f>
        <v>15</v>
      </c>
      <c r="H2012" s="13" t="str">
        <f>IF(Table2[[#This Row],[M1A]]="","",Table2[[#This Row],[M1A]]-Table2[[#This Row],[AWAL]])</f>
        <v/>
      </c>
      <c r="J2012" s="13" t="str">
        <f>IF(Table2[[#This Row],[M2A]]="","",SUM(Table2[[#This Row],[M2A]]-Table2[[#This Row],[M2B_h]]))</f>
        <v/>
      </c>
      <c r="L2012" s="13" t="str">
        <f>IF(Table2[[#This Row],[M3A]]="","",SUM(Table2[[#This Row],[M3A]]-Table2[[#This Row],[M3B_h]]))</f>
        <v/>
      </c>
      <c r="N2012" s="13" t="str">
        <f>IF(Table2[[#This Row],[M4A]]="","",SUM(Table2[[#This Row],[M4A]]-Table2[[#This Row],[M4B_h]]))</f>
        <v/>
      </c>
      <c r="O2012" s="15"/>
      <c r="P2012" s="15" t="str">
        <f>IF(Table2[[#This Row],[M5A]]="","",SUM(Table2[[#This Row],[M5A]]-Table2[[#This Row],[M5B_h]]))</f>
        <v/>
      </c>
      <c r="Q2012" s="15">
        <f>SUM(Table2[[#This Row],[AWAL]],Table2[[#This Row],[M1B]])</f>
        <v>15</v>
      </c>
      <c r="R2012" s="15">
        <f>SUM(Table2[[#This Row],[M2B]],Table2[[#This Row],[M2B_h]])</f>
        <v>15</v>
      </c>
      <c r="S2012" s="15">
        <f>SUM(Table2[[#This Row],[M3B]],Table2[[#This Row],[M3B_h]])</f>
        <v>15</v>
      </c>
      <c r="T2012" s="15">
        <f>SUM(Table2[[#This Row],[M4B]],Table2[[#This Row],[M4B_h]])</f>
        <v>15</v>
      </c>
    </row>
    <row r="2013" spans="1:20">
      <c r="A2013" s="12">
        <f>IF(Table2[[#This Row],[TT]]&lt;1,"",COUNT($A$2:$A2012)+1)</f>
        <v>1620</v>
      </c>
      <c r="B2013" s="12" t="str">
        <f>LOWER(SUBSTITUTE(SUBSTITUTE(SUBSTITUTE(SUBSTITUTE(SUBSTITUTE(SUBSTITUTE(SUBSTITUTE(SUBSTITUTE(Table2[[#This Row],[NAMA BARANG]]," ",""),"""",""),"-",""),"/",""),"(",""),")",""),"&amp;",""),",",""))</f>
        <v>pcmagnitdkk9908</v>
      </c>
      <c r="C2013" s="18" t="s">
        <v>1756</v>
      </c>
      <c r="D2013" s="19">
        <v>21</v>
      </c>
      <c r="E2013" s="19" t="s">
        <v>34</v>
      </c>
      <c r="F2013" s="80">
        <f>IF(Table2[[#This Row],[M5B]]="",Table2[[#This Row],[M5B_h]],SUM(Table2[[#This Row],[M5B_h]],Table2[[#This Row],[M5B]]))</f>
        <v>21</v>
      </c>
      <c r="H2013" s="13" t="str">
        <f>IF(Table2[[#This Row],[M1A]]="","",Table2[[#This Row],[M1A]]-Table2[[#This Row],[AWAL]])</f>
        <v/>
      </c>
      <c r="J2013" s="13" t="str">
        <f>IF(Table2[[#This Row],[M2A]]="","",SUM(Table2[[#This Row],[M2A]]-Table2[[#This Row],[M2B_h]]))</f>
        <v/>
      </c>
      <c r="L2013" s="13" t="str">
        <f>IF(Table2[[#This Row],[M3A]]="","",SUM(Table2[[#This Row],[M3A]]-Table2[[#This Row],[M3B_h]]))</f>
        <v/>
      </c>
      <c r="N2013" s="13" t="str">
        <f>IF(Table2[[#This Row],[M4A]]="","",SUM(Table2[[#This Row],[M4A]]-Table2[[#This Row],[M4B_h]]))</f>
        <v/>
      </c>
      <c r="O2013" s="15"/>
      <c r="P2013" s="15" t="str">
        <f>IF(Table2[[#This Row],[M5A]]="","",SUM(Table2[[#This Row],[M5A]]-Table2[[#This Row],[M5B_h]]))</f>
        <v/>
      </c>
      <c r="Q2013" s="15">
        <f>SUM(Table2[[#This Row],[AWAL]],Table2[[#This Row],[M1B]])</f>
        <v>21</v>
      </c>
      <c r="R2013" s="15">
        <f>SUM(Table2[[#This Row],[M2B]],Table2[[#This Row],[M2B_h]])</f>
        <v>21</v>
      </c>
      <c r="S2013" s="15">
        <f>SUM(Table2[[#This Row],[M3B]],Table2[[#This Row],[M3B_h]])</f>
        <v>21</v>
      </c>
      <c r="T2013" s="15">
        <f>SUM(Table2[[#This Row],[M4B]],Table2[[#This Row],[M4B_h]])</f>
        <v>21</v>
      </c>
    </row>
    <row r="2014" spans="1:20">
      <c r="A2014" s="12">
        <f>IF(Table2[[#This Row],[TT]]&lt;1,"",COUNT($A$2:$A2013)+1)</f>
        <v>1621</v>
      </c>
      <c r="B2014" s="12" t="str">
        <f>LOWER(SUBSTITUTE(SUBSTITUTE(SUBSTITUTE(SUBSTITUTE(SUBSTITUTE(SUBSTITUTE(SUBSTITUTE(SUBSTITUTE(Table2[[#This Row],[NAMA BARANG]]," ",""),"""",""),"-",""),"/",""),"(",""),")",""),"&amp;",""),",",""))</f>
        <v>pcmagnitdkk9910</v>
      </c>
      <c r="C2014" s="18" t="s">
        <v>1757</v>
      </c>
      <c r="D2014" s="19">
        <v>21</v>
      </c>
      <c r="E2014" s="19" t="s">
        <v>1758</v>
      </c>
      <c r="F2014" s="80">
        <f>IF(Table2[[#This Row],[M5B]]="",Table2[[#This Row],[M5B_h]],SUM(Table2[[#This Row],[M5B_h]],Table2[[#This Row],[M5B]]))</f>
        <v>21</v>
      </c>
      <c r="H2014" s="13" t="str">
        <f>IF(Table2[[#This Row],[M1A]]="","",Table2[[#This Row],[M1A]]-Table2[[#This Row],[AWAL]])</f>
        <v/>
      </c>
      <c r="J2014" s="13" t="str">
        <f>IF(Table2[[#This Row],[M2A]]="","",SUM(Table2[[#This Row],[M2A]]-Table2[[#This Row],[M2B_h]]))</f>
        <v/>
      </c>
      <c r="L2014" s="13" t="str">
        <f>IF(Table2[[#This Row],[M3A]]="","",SUM(Table2[[#This Row],[M3A]]-Table2[[#This Row],[M3B_h]]))</f>
        <v/>
      </c>
      <c r="N2014" s="13" t="str">
        <f>IF(Table2[[#This Row],[M4A]]="","",SUM(Table2[[#This Row],[M4A]]-Table2[[#This Row],[M4B_h]]))</f>
        <v/>
      </c>
      <c r="O2014" s="15"/>
      <c r="P2014" s="15" t="str">
        <f>IF(Table2[[#This Row],[M5A]]="","",SUM(Table2[[#This Row],[M5A]]-Table2[[#This Row],[M5B_h]]))</f>
        <v/>
      </c>
      <c r="Q2014" s="15">
        <f>SUM(Table2[[#This Row],[AWAL]],Table2[[#This Row],[M1B]])</f>
        <v>21</v>
      </c>
      <c r="R2014" s="15">
        <f>SUM(Table2[[#This Row],[M2B]],Table2[[#This Row],[M2B_h]])</f>
        <v>21</v>
      </c>
      <c r="S2014" s="15">
        <f>SUM(Table2[[#This Row],[M3B]],Table2[[#This Row],[M3B_h]])</f>
        <v>21</v>
      </c>
      <c r="T2014" s="15">
        <f>SUM(Table2[[#This Row],[M4B]],Table2[[#This Row],[M4B_h]])</f>
        <v>21</v>
      </c>
    </row>
    <row r="2015" spans="1:20">
      <c r="A2015" s="12">
        <f>IF(Table2[[#This Row],[TT]]&lt;1,"",COUNT($A$2:$A2014)+1)</f>
        <v>1622</v>
      </c>
      <c r="B2015" s="12" t="str">
        <f>LOWER(SUBSTITUTE(SUBSTITUTE(SUBSTITUTE(SUBSTITUTE(SUBSTITUTE(SUBSTITUTE(SUBSTITUTE(SUBSTITUTE(Table2[[#This Row],[NAMA BARANG]]," ",""),"""",""),"-",""),"/",""),"(",""),")",""),"&amp;",""),",",""))</f>
        <v>pcmagnitjumbo357519</v>
      </c>
      <c r="C2015" s="18" t="s">
        <v>1759</v>
      </c>
      <c r="D2015" s="19">
        <v>29</v>
      </c>
      <c r="E2015" s="19" t="s">
        <v>11</v>
      </c>
      <c r="F2015" s="80">
        <f>IF(Table2[[#This Row],[M5B]]="",Table2[[#This Row],[M5B_h]],SUM(Table2[[#This Row],[M5B_h]],Table2[[#This Row],[M5B]]))</f>
        <v>29</v>
      </c>
      <c r="H2015" s="13" t="str">
        <f>IF(Table2[[#This Row],[M1A]]="","",Table2[[#This Row],[M1A]]-Table2[[#This Row],[AWAL]])</f>
        <v/>
      </c>
      <c r="J2015" s="13" t="str">
        <f>IF(Table2[[#This Row],[M2A]]="","",SUM(Table2[[#This Row],[M2A]]-Table2[[#This Row],[M2B_h]]))</f>
        <v/>
      </c>
      <c r="L2015" s="13" t="str">
        <f>IF(Table2[[#This Row],[M3A]]="","",SUM(Table2[[#This Row],[M3A]]-Table2[[#This Row],[M3B_h]]))</f>
        <v/>
      </c>
      <c r="N2015" s="13" t="str">
        <f>IF(Table2[[#This Row],[M4A]]="","",SUM(Table2[[#This Row],[M4A]]-Table2[[#This Row],[M4B_h]]))</f>
        <v/>
      </c>
      <c r="O2015" s="15"/>
      <c r="P2015" s="15" t="str">
        <f>IF(Table2[[#This Row],[M5A]]="","",SUM(Table2[[#This Row],[M5A]]-Table2[[#This Row],[M5B_h]]))</f>
        <v/>
      </c>
      <c r="Q2015" s="15">
        <f>SUM(Table2[[#This Row],[AWAL]],Table2[[#This Row],[M1B]])</f>
        <v>29</v>
      </c>
      <c r="R2015" s="15">
        <f>SUM(Table2[[#This Row],[M2B]],Table2[[#This Row],[M2B_h]])</f>
        <v>29</v>
      </c>
      <c r="S2015" s="15">
        <f>SUM(Table2[[#This Row],[M3B]],Table2[[#This Row],[M3B_h]])</f>
        <v>29</v>
      </c>
      <c r="T2015" s="15">
        <f>SUM(Table2[[#This Row],[M4B]],Table2[[#This Row],[M4B_h]])</f>
        <v>29</v>
      </c>
    </row>
    <row r="2016" spans="1:20">
      <c r="A2016" s="12">
        <f>IF(Table2[[#This Row],[TT]]&lt;1,"",COUNT($A$2:$A2015)+1)</f>
        <v>1623</v>
      </c>
      <c r="B2016" s="12" t="str">
        <f>LOWER(SUBSTITUTE(SUBSTITUTE(SUBSTITUTE(SUBSTITUTE(SUBSTITUTE(SUBSTITUTE(SUBSTITUTE(SUBSTITUTE(Table2[[#This Row],[NAMA BARANG]]," ",""),"""",""),"-",""),"/",""),"(",""),")",""),"&amp;",""),",",""))</f>
        <v>pcmagnitjumbob357619</v>
      </c>
      <c r="C2016" s="18" t="s">
        <v>1760</v>
      </c>
      <c r="D2016" s="19">
        <v>1</v>
      </c>
      <c r="E2016" s="19">
        <v>48</v>
      </c>
      <c r="F2016" s="80">
        <f>IF(Table2[[#This Row],[M5B]]="",Table2[[#This Row],[M5B_h]],SUM(Table2[[#This Row],[M5B_h]],Table2[[#This Row],[M5B]]))</f>
        <v>1</v>
      </c>
      <c r="H2016" s="13" t="str">
        <f>IF(Table2[[#This Row],[M1A]]="","",Table2[[#This Row],[M1A]]-Table2[[#This Row],[AWAL]])</f>
        <v/>
      </c>
      <c r="J2016" s="13" t="str">
        <f>IF(Table2[[#This Row],[M2A]]="","",SUM(Table2[[#This Row],[M2A]]-Table2[[#This Row],[M2B_h]]))</f>
        <v/>
      </c>
      <c r="L2016" s="13" t="str">
        <f>IF(Table2[[#This Row],[M3A]]="","",SUM(Table2[[#This Row],[M3A]]-Table2[[#This Row],[M3B_h]]))</f>
        <v/>
      </c>
      <c r="N2016" s="13" t="str">
        <f>IF(Table2[[#This Row],[M4A]]="","",SUM(Table2[[#This Row],[M4A]]-Table2[[#This Row],[M4B_h]]))</f>
        <v/>
      </c>
      <c r="O2016" s="15"/>
      <c r="P2016" s="15" t="str">
        <f>IF(Table2[[#This Row],[M5A]]="","",SUM(Table2[[#This Row],[M5A]]-Table2[[#This Row],[M5B_h]]))</f>
        <v/>
      </c>
      <c r="Q2016" s="15">
        <f>SUM(Table2[[#This Row],[AWAL]],Table2[[#This Row],[M1B]])</f>
        <v>1</v>
      </c>
      <c r="R2016" s="15">
        <f>SUM(Table2[[#This Row],[M2B]],Table2[[#This Row],[M2B_h]])</f>
        <v>1</v>
      </c>
      <c r="S2016" s="15">
        <f>SUM(Table2[[#This Row],[M3B]],Table2[[#This Row],[M3B_h]])</f>
        <v>1</v>
      </c>
      <c r="T2016" s="15">
        <f>SUM(Table2[[#This Row],[M4B]],Table2[[#This Row],[M4B_h]])</f>
        <v>1</v>
      </c>
    </row>
    <row r="2017" spans="1:20">
      <c r="A2017" s="12">
        <f>IF(Table2[[#This Row],[TT]]&lt;1,"",COUNT($A$2:$A2016)+1)</f>
        <v>1624</v>
      </c>
      <c r="B2017" s="12" t="str">
        <f>LOWER(SUBSTITUTE(SUBSTITUTE(SUBSTITUTE(SUBSTITUTE(SUBSTITUTE(SUBSTITUTE(SUBSTITUTE(SUBSTITUTE(Table2[[#This Row],[NAMA BARANG]]," ",""),"""",""),"-",""),"/",""),"(",""),")",""),"&amp;",""),",",""))</f>
        <v>pcmagnitjumbokalkulatorpb33</v>
      </c>
      <c r="C2017" s="25" t="s">
        <v>1761</v>
      </c>
      <c r="D2017" s="26">
        <v>4</v>
      </c>
      <c r="E2017" s="26" t="s">
        <v>39</v>
      </c>
      <c r="F2017" s="80">
        <f>IF(Table2[[#This Row],[M5B]]="",Table2[[#This Row],[M5B_h]],SUM(Table2[[#This Row],[M5B_h]],Table2[[#This Row],[M5B]]))</f>
        <v>4</v>
      </c>
      <c r="H2017" s="13" t="str">
        <f>IF(Table2[[#This Row],[M1A]]="","",Table2[[#This Row],[M1A]]-Table2[[#This Row],[AWAL]])</f>
        <v/>
      </c>
      <c r="J2017" s="13" t="str">
        <f>IF(Table2[[#This Row],[M2A]]="","",SUM(Table2[[#This Row],[M2A]]-Table2[[#This Row],[M2B_h]]))</f>
        <v/>
      </c>
      <c r="L2017" s="13" t="str">
        <f>IF(Table2[[#This Row],[M3A]]="","",SUM(Table2[[#This Row],[M3A]]-Table2[[#This Row],[M3B_h]]))</f>
        <v/>
      </c>
      <c r="N2017" s="13" t="str">
        <f>IF(Table2[[#This Row],[M4A]]="","",SUM(Table2[[#This Row],[M4A]]-Table2[[#This Row],[M4B_h]]))</f>
        <v/>
      </c>
      <c r="O2017" s="15"/>
      <c r="P2017" s="15" t="str">
        <f>IF(Table2[[#This Row],[M5A]]="","",SUM(Table2[[#This Row],[M5A]]-Table2[[#This Row],[M5B_h]]))</f>
        <v/>
      </c>
      <c r="Q2017" s="15">
        <f>SUM(Table2[[#This Row],[AWAL]],Table2[[#This Row],[M1B]])</f>
        <v>4</v>
      </c>
      <c r="R2017" s="15">
        <f>SUM(Table2[[#This Row],[M2B]],Table2[[#This Row],[M2B_h]])</f>
        <v>4</v>
      </c>
      <c r="S2017" s="15">
        <f>SUM(Table2[[#This Row],[M3B]],Table2[[#This Row],[M3B_h]])</f>
        <v>4</v>
      </c>
      <c r="T2017" s="15">
        <f>SUM(Table2[[#This Row],[M4B]],Table2[[#This Row],[M4B_h]])</f>
        <v>4</v>
      </c>
    </row>
    <row r="2018" spans="1:20">
      <c r="A2018" s="12">
        <f>IF(Table2[[#This Row],[TT]]&lt;1,"",COUNT($A$2:$A2017)+1)</f>
        <v>1625</v>
      </c>
      <c r="B2018" s="12" t="str">
        <f>LOWER(SUBSTITUTE(SUBSTITUTE(SUBSTITUTE(SUBSTITUTE(SUBSTITUTE(SUBSTITUTE(SUBSTITUTE(SUBSTITUTE(Table2[[#This Row],[NAMA BARANG]]," ",""),"""",""),"-",""),"/",""),"(",""),")",""),"&amp;",""),",",""))</f>
        <v>pcmagnitk27</v>
      </c>
      <c r="C2018" s="18" t="s">
        <v>1762</v>
      </c>
      <c r="D2018" s="19">
        <v>4</v>
      </c>
      <c r="E2018" s="19" t="s">
        <v>38</v>
      </c>
      <c r="F2018" s="80">
        <f>IF(Table2[[#This Row],[M5B]]="",Table2[[#This Row],[M5B_h]],SUM(Table2[[#This Row],[M5B_h]],Table2[[#This Row],[M5B]]))</f>
        <v>4</v>
      </c>
      <c r="H2018" s="13" t="str">
        <f>IF(Table2[[#This Row],[M1A]]="","",Table2[[#This Row],[M1A]]-Table2[[#This Row],[AWAL]])</f>
        <v/>
      </c>
      <c r="J2018" s="13" t="str">
        <f>IF(Table2[[#This Row],[M2A]]="","",SUM(Table2[[#This Row],[M2A]]-Table2[[#This Row],[M2B_h]]))</f>
        <v/>
      </c>
      <c r="L2018" s="13" t="str">
        <f>IF(Table2[[#This Row],[M3A]]="","",SUM(Table2[[#This Row],[M3A]]-Table2[[#This Row],[M3B_h]]))</f>
        <v/>
      </c>
      <c r="N2018" s="13" t="str">
        <f>IF(Table2[[#This Row],[M4A]]="","",SUM(Table2[[#This Row],[M4A]]-Table2[[#This Row],[M4B_h]]))</f>
        <v/>
      </c>
      <c r="O2018" s="15"/>
      <c r="P2018" s="15" t="str">
        <f>IF(Table2[[#This Row],[M5A]]="","",SUM(Table2[[#This Row],[M5A]]-Table2[[#This Row],[M5B_h]]))</f>
        <v/>
      </c>
      <c r="Q2018" s="15">
        <f>SUM(Table2[[#This Row],[AWAL]],Table2[[#This Row],[M1B]])</f>
        <v>4</v>
      </c>
      <c r="R2018" s="15">
        <f>SUM(Table2[[#This Row],[M2B]],Table2[[#This Row],[M2B_h]])</f>
        <v>4</v>
      </c>
      <c r="S2018" s="15">
        <f>SUM(Table2[[#This Row],[M3B]],Table2[[#This Row],[M3B_h]])</f>
        <v>4</v>
      </c>
      <c r="T2018" s="15">
        <f>SUM(Table2[[#This Row],[M4B]],Table2[[#This Row],[M4B_h]])</f>
        <v>4</v>
      </c>
    </row>
    <row r="2019" spans="1:20">
      <c r="A2019" s="12">
        <f>IF(Table2[[#This Row],[TT]]&lt;1,"",COUNT($A$2:$A2018)+1)</f>
        <v>1626</v>
      </c>
      <c r="B2019" s="12" t="str">
        <f>LOWER(SUBSTITUTE(SUBSTITUTE(SUBSTITUTE(SUBSTITUTE(SUBSTITUTE(SUBSTITUTE(SUBSTITUTE(SUBSTITUTE(Table2[[#This Row],[NAMA BARANG]]," ",""),"""",""),"-",""),"/",""),"(",""),")",""),"&amp;",""),",",""))</f>
        <v>pcmagnitk61boxmagnit</v>
      </c>
      <c r="C2019" s="18" t="s">
        <v>1763</v>
      </c>
      <c r="D2019" s="19">
        <v>33</v>
      </c>
      <c r="E2019" s="19" t="s">
        <v>58</v>
      </c>
      <c r="F2019" s="80">
        <f>IF(Table2[[#This Row],[M5B]]="",Table2[[#This Row],[M5B_h]],SUM(Table2[[#This Row],[M5B_h]],Table2[[#This Row],[M5B]]))</f>
        <v>33</v>
      </c>
      <c r="H2019" s="13" t="str">
        <f>IF(Table2[[#This Row],[M1A]]="","",Table2[[#This Row],[M1A]]-Table2[[#This Row],[AWAL]])</f>
        <v/>
      </c>
      <c r="J2019" s="13" t="str">
        <f>IF(Table2[[#This Row],[M2A]]="","",SUM(Table2[[#This Row],[M2A]]-Table2[[#This Row],[M2B_h]]))</f>
        <v/>
      </c>
      <c r="L2019" s="13" t="str">
        <f>IF(Table2[[#This Row],[M3A]]="","",SUM(Table2[[#This Row],[M3A]]-Table2[[#This Row],[M3B_h]]))</f>
        <v/>
      </c>
      <c r="N2019" s="13" t="str">
        <f>IF(Table2[[#This Row],[M4A]]="","",SUM(Table2[[#This Row],[M4A]]-Table2[[#This Row],[M4B_h]]))</f>
        <v/>
      </c>
      <c r="O2019" s="15"/>
      <c r="P2019" s="15" t="str">
        <f>IF(Table2[[#This Row],[M5A]]="","",SUM(Table2[[#This Row],[M5A]]-Table2[[#This Row],[M5B_h]]))</f>
        <v/>
      </c>
      <c r="Q2019" s="15">
        <f>SUM(Table2[[#This Row],[AWAL]],Table2[[#This Row],[M1B]])</f>
        <v>33</v>
      </c>
      <c r="R2019" s="15">
        <f>SUM(Table2[[#This Row],[M2B]],Table2[[#This Row],[M2B_h]])</f>
        <v>33</v>
      </c>
      <c r="S2019" s="15">
        <f>SUM(Table2[[#This Row],[M3B]],Table2[[#This Row],[M3B_h]])</f>
        <v>33</v>
      </c>
      <c r="T2019" s="15">
        <f>SUM(Table2[[#This Row],[M4B]],Table2[[#This Row],[M4B_h]])</f>
        <v>33</v>
      </c>
    </row>
    <row r="2020" spans="1:20">
      <c r="A2020" s="12">
        <f>IF(Table2[[#This Row],[TT]]&lt;1,"",COUNT($A$2:$A2019)+1)</f>
        <v>1627</v>
      </c>
      <c r="B2020" s="12" t="str">
        <f>LOWER(SUBSTITUTE(SUBSTITUTE(SUBSTITUTE(SUBSTITUTE(SUBSTITUTE(SUBSTITUTE(SUBSTITUTE(SUBSTITUTE(Table2[[#This Row],[NAMA BARANG]]," ",""),"""",""),"-",""),"/",""),"(",""),")",""),"&amp;",""),",",""))</f>
        <v>pcmagnitk62aboxmagnit</v>
      </c>
      <c r="C2020" s="18" t="s">
        <v>1764</v>
      </c>
      <c r="D2020" s="19">
        <v>27</v>
      </c>
      <c r="E2020" s="19" t="s">
        <v>88</v>
      </c>
      <c r="F2020" s="80">
        <f>IF(Table2[[#This Row],[M5B]]="",Table2[[#This Row],[M5B_h]],SUM(Table2[[#This Row],[M5B_h]],Table2[[#This Row],[M5B]]))</f>
        <v>27</v>
      </c>
      <c r="H2020" s="13" t="str">
        <f>IF(Table2[[#This Row],[M1A]]="","",Table2[[#This Row],[M1A]]-Table2[[#This Row],[AWAL]])</f>
        <v/>
      </c>
      <c r="J2020" s="13" t="str">
        <f>IF(Table2[[#This Row],[M2A]]="","",SUM(Table2[[#This Row],[M2A]]-Table2[[#This Row],[M2B_h]]))</f>
        <v/>
      </c>
      <c r="L2020" s="13" t="str">
        <f>IF(Table2[[#This Row],[M3A]]="","",SUM(Table2[[#This Row],[M3A]]-Table2[[#This Row],[M3B_h]]))</f>
        <v/>
      </c>
      <c r="N2020" s="13" t="str">
        <f>IF(Table2[[#This Row],[M4A]]="","",SUM(Table2[[#This Row],[M4A]]-Table2[[#This Row],[M4B_h]]))</f>
        <v/>
      </c>
      <c r="O2020" s="15"/>
      <c r="P2020" s="15" t="str">
        <f>IF(Table2[[#This Row],[M5A]]="","",SUM(Table2[[#This Row],[M5A]]-Table2[[#This Row],[M5B_h]]))</f>
        <v/>
      </c>
      <c r="Q2020" s="15">
        <f>SUM(Table2[[#This Row],[AWAL]],Table2[[#This Row],[M1B]])</f>
        <v>27</v>
      </c>
      <c r="R2020" s="15">
        <f>SUM(Table2[[#This Row],[M2B]],Table2[[#This Row],[M2B_h]])</f>
        <v>27</v>
      </c>
      <c r="S2020" s="15">
        <f>SUM(Table2[[#This Row],[M3B]],Table2[[#This Row],[M3B_h]])</f>
        <v>27</v>
      </c>
      <c r="T2020" s="15">
        <f>SUM(Table2[[#This Row],[M4B]],Table2[[#This Row],[M4B_h]])</f>
        <v>27</v>
      </c>
    </row>
    <row r="2021" spans="1:20">
      <c r="A2021" s="12" t="str">
        <f>IF(Table2[[#This Row],[TT]]&lt;1,"",COUNT($A$2:$A2020)+1)</f>
        <v/>
      </c>
      <c r="B2021" s="12" t="str">
        <f>LOWER(SUBSTITUTE(SUBSTITUTE(SUBSTITUTE(SUBSTITUTE(SUBSTITUTE(SUBSTITUTE(SUBSTITUTE(SUBSTITUTE(Table2[[#This Row],[NAMA BARANG]]," ",""),"""",""),"-",""),"/",""),"(",""),")",""),"&amp;",""),",",""))</f>
        <v>pcmagnitk28872</v>
      </c>
      <c r="C2021" s="18" t="s">
        <v>1765</v>
      </c>
      <c r="D2021" s="19"/>
      <c r="E2021" s="19" t="s">
        <v>58</v>
      </c>
      <c r="F2021" s="80">
        <f>IF(Table2[[#This Row],[M5B]]="",Table2[[#This Row],[M5B_h]],SUM(Table2[[#This Row],[M5B_h]],Table2[[#This Row],[M5B]]))</f>
        <v>0</v>
      </c>
      <c r="H2021" s="13" t="str">
        <f>IF(Table2[[#This Row],[M1A]]="","",Table2[[#This Row],[M1A]]-Table2[[#This Row],[AWAL]])</f>
        <v/>
      </c>
      <c r="J2021" s="13" t="str">
        <f>IF(Table2[[#This Row],[M2A]]="","",SUM(Table2[[#This Row],[M2A]]-Table2[[#This Row],[M2B_h]]))</f>
        <v/>
      </c>
      <c r="L2021" s="13" t="str">
        <f>IF(Table2[[#This Row],[M3A]]="","",SUM(Table2[[#This Row],[M3A]]-Table2[[#This Row],[M3B_h]]))</f>
        <v/>
      </c>
      <c r="N2021" s="13" t="str">
        <f>IF(Table2[[#This Row],[M4A]]="","",SUM(Table2[[#This Row],[M4A]]-Table2[[#This Row],[M4B_h]]))</f>
        <v/>
      </c>
      <c r="O2021" s="15"/>
      <c r="P2021" s="15" t="str">
        <f>IF(Table2[[#This Row],[M5A]]="","",SUM(Table2[[#This Row],[M5A]]-Table2[[#This Row],[M5B_h]]))</f>
        <v/>
      </c>
      <c r="Q2021" s="15">
        <f>SUM(Table2[[#This Row],[AWAL]],Table2[[#This Row],[M1B]])</f>
        <v>0</v>
      </c>
      <c r="R2021" s="15">
        <f>SUM(Table2[[#This Row],[M2B]],Table2[[#This Row],[M2B_h]])</f>
        <v>0</v>
      </c>
      <c r="S2021" s="15">
        <f>SUM(Table2[[#This Row],[M3B]],Table2[[#This Row],[M3B_h]])</f>
        <v>0</v>
      </c>
      <c r="T2021" s="15">
        <f>SUM(Table2[[#This Row],[M4B]],Table2[[#This Row],[M4B_h]])</f>
        <v>0</v>
      </c>
    </row>
    <row r="2022" spans="1:20">
      <c r="A2022" s="12" t="str">
        <f>IF(Table2[[#This Row],[TT]]&lt;1,"",COUNT($A$2:$A2021)+1)</f>
        <v/>
      </c>
      <c r="B2022" s="12" t="str">
        <f>LOWER(SUBSTITUTE(SUBSTITUTE(SUBSTITUTE(SUBSTITUTE(SUBSTITUTE(SUBSTITUTE(SUBSTITUTE(SUBSTITUTE(Table2[[#This Row],[NAMA BARANG]]," ",""),"""",""),"-",""),"/",""),"(",""),")",""),"&amp;",""),",",""))</f>
        <v>pcmagnitkm51861</v>
      </c>
      <c r="C2022" s="18" t="s">
        <v>1766</v>
      </c>
      <c r="D2022" s="19"/>
      <c r="E2022" s="19" t="s">
        <v>39</v>
      </c>
      <c r="F2022" s="80">
        <f>IF(Table2[[#This Row],[M5B]]="",Table2[[#This Row],[M5B_h]],SUM(Table2[[#This Row],[M5B_h]],Table2[[#This Row],[M5B]]))</f>
        <v>0</v>
      </c>
      <c r="H2022" s="13" t="str">
        <f>IF(Table2[[#This Row],[M1A]]="","",Table2[[#This Row],[M1A]]-Table2[[#This Row],[AWAL]])</f>
        <v/>
      </c>
      <c r="J2022" s="13" t="str">
        <f>IF(Table2[[#This Row],[M2A]]="","",SUM(Table2[[#This Row],[M2A]]-Table2[[#This Row],[M2B_h]]))</f>
        <v/>
      </c>
      <c r="L2022" s="13" t="str">
        <f>IF(Table2[[#This Row],[M3A]]="","",SUM(Table2[[#This Row],[M3A]]-Table2[[#This Row],[M3B_h]]))</f>
        <v/>
      </c>
      <c r="N2022" s="13" t="str">
        <f>IF(Table2[[#This Row],[M4A]]="","",SUM(Table2[[#This Row],[M4A]]-Table2[[#This Row],[M4B_h]]))</f>
        <v/>
      </c>
      <c r="O2022" s="15"/>
      <c r="P2022" s="15" t="str">
        <f>IF(Table2[[#This Row],[M5A]]="","",SUM(Table2[[#This Row],[M5A]]-Table2[[#This Row],[M5B_h]]))</f>
        <v/>
      </c>
      <c r="Q2022" s="15">
        <f>SUM(Table2[[#This Row],[AWAL]],Table2[[#This Row],[M1B]])</f>
        <v>0</v>
      </c>
      <c r="R2022" s="15">
        <f>SUM(Table2[[#This Row],[M2B]],Table2[[#This Row],[M2B_h]])</f>
        <v>0</v>
      </c>
      <c r="S2022" s="15">
        <f>SUM(Table2[[#This Row],[M3B]],Table2[[#This Row],[M3B_h]])</f>
        <v>0</v>
      </c>
      <c r="T2022" s="15">
        <f>SUM(Table2[[#This Row],[M4B]],Table2[[#This Row],[M4B_h]])</f>
        <v>0</v>
      </c>
    </row>
    <row r="2023" spans="1:20">
      <c r="A2023" s="12" t="str">
        <f>IF(Table2[[#This Row],[TT]]&lt;1,"",COUNT($A$2:$A2022)+1)</f>
        <v/>
      </c>
      <c r="B2023" s="12" t="str">
        <f>LOWER(SUBSTITUTE(SUBSTITUTE(SUBSTITUTE(SUBSTITUTE(SUBSTITUTE(SUBSTITUTE(SUBSTITUTE(SUBSTITUTE(Table2[[#This Row],[NAMA BARANG]]," ",""),"""",""),"-",""),"/",""),"(",""),")",""),"&amp;",""),",",""))</f>
        <v>pcmagnitkm51871</v>
      </c>
      <c r="C2023" s="18" t="s">
        <v>1767</v>
      </c>
      <c r="D2023" s="19"/>
      <c r="E2023" s="19" t="s">
        <v>39</v>
      </c>
      <c r="F2023" s="80">
        <f>IF(Table2[[#This Row],[M5B]]="",Table2[[#This Row],[M5B_h]],SUM(Table2[[#This Row],[M5B_h]],Table2[[#This Row],[M5B]]))</f>
        <v>0</v>
      </c>
      <c r="H2023" s="13" t="str">
        <f>IF(Table2[[#This Row],[M1A]]="","",Table2[[#This Row],[M1A]]-Table2[[#This Row],[AWAL]])</f>
        <v/>
      </c>
      <c r="J2023" s="13" t="str">
        <f>IF(Table2[[#This Row],[M2A]]="","",SUM(Table2[[#This Row],[M2A]]-Table2[[#This Row],[M2B_h]]))</f>
        <v/>
      </c>
      <c r="L2023" s="13" t="str">
        <f>IF(Table2[[#This Row],[M3A]]="","",SUM(Table2[[#This Row],[M3A]]-Table2[[#This Row],[M3B_h]]))</f>
        <v/>
      </c>
      <c r="N2023" s="13" t="str">
        <f>IF(Table2[[#This Row],[M4A]]="","",SUM(Table2[[#This Row],[M4A]]-Table2[[#This Row],[M4B_h]]))</f>
        <v/>
      </c>
      <c r="O2023" s="15"/>
      <c r="P2023" s="15" t="str">
        <f>IF(Table2[[#This Row],[M5A]]="","",SUM(Table2[[#This Row],[M5A]]-Table2[[#This Row],[M5B_h]]))</f>
        <v/>
      </c>
      <c r="Q2023" s="15">
        <f>SUM(Table2[[#This Row],[AWAL]],Table2[[#This Row],[M1B]])</f>
        <v>0</v>
      </c>
      <c r="R2023" s="15">
        <f>SUM(Table2[[#This Row],[M2B]],Table2[[#This Row],[M2B_h]])</f>
        <v>0</v>
      </c>
      <c r="S2023" s="15">
        <f>SUM(Table2[[#This Row],[M3B]],Table2[[#This Row],[M3B_h]])</f>
        <v>0</v>
      </c>
      <c r="T2023" s="15">
        <f>SUM(Table2[[#This Row],[M4B]],Table2[[#This Row],[M4B_h]])</f>
        <v>0</v>
      </c>
    </row>
    <row r="2024" spans="1:20">
      <c r="A2024" s="12">
        <f>IF(Table2[[#This Row],[TT]]&lt;1,"",COUNT($A$2:$A2023)+1)</f>
        <v>1628</v>
      </c>
      <c r="B2024" s="12" t="str">
        <f>LOWER(SUBSTITUTE(SUBSTITUTE(SUBSTITUTE(SUBSTITUTE(SUBSTITUTE(SUBSTITUTE(SUBSTITUTE(SUBSTITUTE(Table2[[#This Row],[NAMA BARANG]]," ",""),"""",""),"-",""),"/",""),"(",""),")",""),"&amp;",""),",",""))</f>
        <v>pcmagnitkm88376</v>
      </c>
      <c r="C2024" s="18" t="s">
        <v>1768</v>
      </c>
      <c r="D2024" s="19">
        <v>1</v>
      </c>
      <c r="E2024" s="19" t="s">
        <v>39</v>
      </c>
      <c r="F2024" s="80">
        <f>IF(Table2[[#This Row],[M5B]]="",Table2[[#This Row],[M5B_h]],SUM(Table2[[#This Row],[M5B_h]],Table2[[#This Row],[M5B]]))</f>
        <v>1</v>
      </c>
      <c r="H2024" s="13" t="str">
        <f>IF(Table2[[#This Row],[M1A]]="","",Table2[[#This Row],[M1A]]-Table2[[#This Row],[AWAL]])</f>
        <v/>
      </c>
      <c r="J2024" s="13" t="str">
        <f>IF(Table2[[#This Row],[M2A]]="","",SUM(Table2[[#This Row],[M2A]]-Table2[[#This Row],[M2B_h]]))</f>
        <v/>
      </c>
      <c r="L2024" s="13" t="str">
        <f>IF(Table2[[#This Row],[M3A]]="","",SUM(Table2[[#This Row],[M3A]]-Table2[[#This Row],[M3B_h]]))</f>
        <v/>
      </c>
      <c r="N2024" s="13" t="str">
        <f>IF(Table2[[#This Row],[M4A]]="","",SUM(Table2[[#This Row],[M4A]]-Table2[[#This Row],[M4B_h]]))</f>
        <v/>
      </c>
      <c r="O2024" s="15"/>
      <c r="P2024" s="15" t="str">
        <f>IF(Table2[[#This Row],[M5A]]="","",SUM(Table2[[#This Row],[M5A]]-Table2[[#This Row],[M5B_h]]))</f>
        <v/>
      </c>
      <c r="Q2024" s="15">
        <f>SUM(Table2[[#This Row],[AWAL]],Table2[[#This Row],[M1B]])</f>
        <v>1</v>
      </c>
      <c r="R2024" s="15">
        <f>SUM(Table2[[#This Row],[M2B]],Table2[[#This Row],[M2B_h]])</f>
        <v>1</v>
      </c>
      <c r="S2024" s="15">
        <f>SUM(Table2[[#This Row],[M3B]],Table2[[#This Row],[M3B_h]])</f>
        <v>1</v>
      </c>
      <c r="T2024" s="15">
        <f>SUM(Table2[[#This Row],[M4B]],Table2[[#This Row],[M4B_h]])</f>
        <v>1</v>
      </c>
    </row>
    <row r="2025" spans="1:20">
      <c r="A2025" s="12">
        <f>IF(Table2[[#This Row],[TT]]&lt;1,"",COUNT($A$2:$A2024)+1)</f>
        <v>1629</v>
      </c>
      <c r="B2025" s="12" t="str">
        <f>LOWER(SUBSTITUTE(SUBSTITUTE(SUBSTITUTE(SUBSTITUTE(SUBSTITUTE(SUBSTITUTE(SUBSTITUTE(SUBSTITUTE(Table2[[#This Row],[NAMA BARANG]]," ",""),"""",""),"-",""),"/",""),"(",""),")",""),"&amp;",""),",",""))</f>
        <v>pcmagnitkpm355103</v>
      </c>
      <c r="C2025" s="18" t="s">
        <v>1769</v>
      </c>
      <c r="D2025" s="19">
        <v>2</v>
      </c>
      <c r="E2025" s="19" t="s">
        <v>39</v>
      </c>
      <c r="F2025" s="80">
        <f>IF(Table2[[#This Row],[M5B]]="",Table2[[#This Row],[M5B_h]],SUM(Table2[[#This Row],[M5B_h]],Table2[[#This Row],[M5B]]))</f>
        <v>2</v>
      </c>
      <c r="H2025" s="13" t="str">
        <f>IF(Table2[[#This Row],[M1A]]="","",Table2[[#This Row],[M1A]]-Table2[[#This Row],[AWAL]])</f>
        <v/>
      </c>
      <c r="J2025" s="13" t="str">
        <f>IF(Table2[[#This Row],[M2A]]="","",SUM(Table2[[#This Row],[M2A]]-Table2[[#This Row],[M2B_h]]))</f>
        <v/>
      </c>
      <c r="L2025" s="13" t="str">
        <f>IF(Table2[[#This Row],[M3A]]="","",SUM(Table2[[#This Row],[M3A]]-Table2[[#This Row],[M3B_h]]))</f>
        <v/>
      </c>
      <c r="N2025" s="13" t="str">
        <f>IF(Table2[[#This Row],[M4A]]="","",SUM(Table2[[#This Row],[M4A]]-Table2[[#This Row],[M4B_h]]))</f>
        <v/>
      </c>
      <c r="O2025" s="15"/>
      <c r="P2025" s="15" t="str">
        <f>IF(Table2[[#This Row],[M5A]]="","",SUM(Table2[[#This Row],[M5A]]-Table2[[#This Row],[M5B_h]]))</f>
        <v/>
      </c>
      <c r="Q2025" s="15">
        <f>SUM(Table2[[#This Row],[AWAL]],Table2[[#This Row],[M1B]])</f>
        <v>2</v>
      </c>
      <c r="R2025" s="15">
        <f>SUM(Table2[[#This Row],[M2B]],Table2[[#This Row],[M2B_h]])</f>
        <v>2</v>
      </c>
      <c r="S2025" s="15">
        <f>SUM(Table2[[#This Row],[M3B]],Table2[[#This Row],[M3B_h]])</f>
        <v>2</v>
      </c>
      <c r="T2025" s="15">
        <f>SUM(Table2[[#This Row],[M4B]],Table2[[#This Row],[M4B_h]])</f>
        <v>2</v>
      </c>
    </row>
    <row r="2026" spans="1:20">
      <c r="A2026" s="12">
        <f>IF(Table2[[#This Row],[TT]]&lt;1,"",COUNT($A$2:$A2025)+1)</f>
        <v>1630</v>
      </c>
      <c r="B2026" s="12" t="str">
        <f>LOWER(SUBSTITUTE(SUBSTITUTE(SUBSTITUTE(SUBSTITUTE(SUBSTITUTE(SUBSTITUTE(SUBSTITUTE(SUBSTITUTE(Table2[[#This Row],[NAMA BARANG]]," ",""),"""",""),"-",""),"/",""),"(",""),")",""),"&amp;",""),",",""))</f>
        <v>pcmagnitkt06</v>
      </c>
      <c r="C2026" s="18" t="s">
        <v>1770</v>
      </c>
      <c r="D2026" s="19">
        <v>2</v>
      </c>
      <c r="E2026" s="19" t="s">
        <v>88</v>
      </c>
      <c r="F2026" s="80">
        <f>IF(Table2[[#This Row],[M5B]]="",Table2[[#This Row],[M5B_h]],SUM(Table2[[#This Row],[M5B_h]],Table2[[#This Row],[M5B]]))</f>
        <v>2</v>
      </c>
      <c r="H2026" s="13" t="str">
        <f>IF(Table2[[#This Row],[M1A]]="","",Table2[[#This Row],[M1A]]-Table2[[#This Row],[AWAL]])</f>
        <v/>
      </c>
      <c r="J2026" s="13" t="str">
        <f>IF(Table2[[#This Row],[M2A]]="","",SUM(Table2[[#This Row],[M2A]]-Table2[[#This Row],[M2B_h]]))</f>
        <v/>
      </c>
      <c r="L2026" s="13" t="str">
        <f>IF(Table2[[#This Row],[M3A]]="","",SUM(Table2[[#This Row],[M3A]]-Table2[[#This Row],[M3B_h]]))</f>
        <v/>
      </c>
      <c r="N2026" s="13" t="str">
        <f>IF(Table2[[#This Row],[M4A]]="","",SUM(Table2[[#This Row],[M4A]]-Table2[[#This Row],[M4B_h]]))</f>
        <v/>
      </c>
      <c r="O2026" s="15"/>
      <c r="P2026" s="15" t="str">
        <f>IF(Table2[[#This Row],[M5A]]="","",SUM(Table2[[#This Row],[M5A]]-Table2[[#This Row],[M5B_h]]))</f>
        <v/>
      </c>
      <c r="Q2026" s="15">
        <f>SUM(Table2[[#This Row],[AWAL]],Table2[[#This Row],[M1B]])</f>
        <v>2</v>
      </c>
      <c r="R2026" s="15">
        <f>SUM(Table2[[#This Row],[M2B]],Table2[[#This Row],[M2B_h]])</f>
        <v>2</v>
      </c>
      <c r="S2026" s="15">
        <f>SUM(Table2[[#This Row],[M3B]],Table2[[#This Row],[M3B_h]])</f>
        <v>2</v>
      </c>
      <c r="T2026" s="15">
        <f>SUM(Table2[[#This Row],[M4B]],Table2[[#This Row],[M4B_h]])</f>
        <v>2</v>
      </c>
    </row>
    <row r="2027" spans="1:20">
      <c r="A2027" s="12">
        <f>IF(Table2[[#This Row],[TT]]&lt;1,"",COUNT($A$2:$A2026)+1)</f>
        <v>1631</v>
      </c>
      <c r="B2027" s="12" t="str">
        <f>LOWER(SUBSTITUTE(SUBSTITUTE(SUBSTITUTE(SUBSTITUTE(SUBSTITUTE(SUBSTITUTE(SUBSTITUTE(SUBSTITUTE(Table2[[#This Row],[NAMA BARANG]]," ",""),"""",""),"-",""),"/",""),"(",""),")",""),"&amp;",""),",",""))</f>
        <v>pcmagnitkt07</v>
      </c>
      <c r="C2027" s="18" t="s">
        <v>1771</v>
      </c>
      <c r="D2027" s="19">
        <v>27</v>
      </c>
      <c r="E2027" s="19" t="s">
        <v>88</v>
      </c>
      <c r="F2027" s="80">
        <f>IF(Table2[[#This Row],[M5B]]="",Table2[[#This Row],[M5B_h]],SUM(Table2[[#This Row],[M5B_h]],Table2[[#This Row],[M5B]]))</f>
        <v>27</v>
      </c>
      <c r="H2027" s="13" t="str">
        <f>IF(Table2[[#This Row],[M1A]]="","",Table2[[#This Row],[M1A]]-Table2[[#This Row],[AWAL]])</f>
        <v/>
      </c>
      <c r="J2027" s="13" t="str">
        <f>IF(Table2[[#This Row],[M2A]]="","",SUM(Table2[[#This Row],[M2A]]-Table2[[#This Row],[M2B_h]]))</f>
        <v/>
      </c>
      <c r="L2027" s="13" t="str">
        <f>IF(Table2[[#This Row],[M3A]]="","",SUM(Table2[[#This Row],[M3A]]-Table2[[#This Row],[M3B_h]]))</f>
        <v/>
      </c>
      <c r="N2027" s="13" t="str">
        <f>IF(Table2[[#This Row],[M4A]]="","",SUM(Table2[[#This Row],[M4A]]-Table2[[#This Row],[M4B_h]]))</f>
        <v/>
      </c>
      <c r="O2027" s="15"/>
      <c r="P2027" s="15" t="str">
        <f>IF(Table2[[#This Row],[M5A]]="","",SUM(Table2[[#This Row],[M5A]]-Table2[[#This Row],[M5B_h]]))</f>
        <v/>
      </c>
      <c r="Q2027" s="15">
        <f>SUM(Table2[[#This Row],[AWAL]],Table2[[#This Row],[M1B]])</f>
        <v>27</v>
      </c>
      <c r="R2027" s="15">
        <f>SUM(Table2[[#This Row],[M2B]],Table2[[#This Row],[M2B_h]])</f>
        <v>27</v>
      </c>
      <c r="S2027" s="15">
        <f>SUM(Table2[[#This Row],[M3B]],Table2[[#This Row],[M3B_h]])</f>
        <v>27</v>
      </c>
      <c r="T2027" s="15">
        <f>SUM(Table2[[#This Row],[M4B]],Table2[[#This Row],[M4B_h]])</f>
        <v>27</v>
      </c>
    </row>
    <row r="2028" spans="1:20">
      <c r="A2028" s="14">
        <f>IF(Table2[[#This Row],[TT]]&lt;1,"",COUNT($A$2:$A2027)+1)</f>
        <v>1632</v>
      </c>
      <c r="B2028" s="14" t="str">
        <f>LOWER(SUBSTITUTE(SUBSTITUTE(SUBSTITUTE(SUBSTITUTE(SUBSTITUTE(SUBSTITUTE(SUBSTITUTE(SUBSTITUTE(Table2[[#This Row],[NAMA BARANG]]," ",""),"""",""),"-",""),"/",""),"(",""),")",""),"&amp;",""),",",""))</f>
        <v>pcmagnitkt532</v>
      </c>
      <c r="C2028" s="18" t="s">
        <v>1772</v>
      </c>
      <c r="D2028" s="19">
        <v>1</v>
      </c>
      <c r="E2028" s="19" t="s">
        <v>88</v>
      </c>
      <c r="F2028" s="80">
        <f>IF(Table2[[#This Row],[M5B]]="",Table2[[#This Row],[M5B_h]],SUM(Table2[[#This Row],[M5B_h]],Table2[[#This Row],[M5B]]))</f>
        <v>1</v>
      </c>
      <c r="H2028" s="15" t="str">
        <f>IF(Table2[[#This Row],[M1A]]="","",Table2[[#This Row],[M1A]]-Table2[[#This Row],[AWAL]])</f>
        <v/>
      </c>
      <c r="J2028" s="15" t="str">
        <f>IF(Table2[[#This Row],[M2A]]="","",SUM(Table2[[#This Row],[M2A]]-Table2[[#This Row],[M2B_h]]))</f>
        <v/>
      </c>
      <c r="K2028" s="15"/>
      <c r="L2028" s="15" t="str">
        <f>IF(Table2[[#This Row],[M3A]]="","",SUM(Table2[[#This Row],[M3A]]-Table2[[#This Row],[M3B_h]]))</f>
        <v/>
      </c>
      <c r="M2028" s="15"/>
      <c r="N2028" s="15" t="str">
        <f>IF(Table2[[#This Row],[M4A]]="","",SUM(Table2[[#This Row],[M4A]]-Table2[[#This Row],[M4B_h]]))</f>
        <v/>
      </c>
      <c r="O2028" s="15"/>
      <c r="P2028" s="15" t="str">
        <f>IF(Table2[[#This Row],[M5A]]="","",SUM(Table2[[#This Row],[M5A]]-Table2[[#This Row],[M5B_h]]))</f>
        <v/>
      </c>
      <c r="Q2028" s="15">
        <f>SUM(Table2[[#This Row],[AWAL]],Table2[[#This Row],[M1B]])</f>
        <v>1</v>
      </c>
      <c r="R2028" s="15">
        <f>SUM(Table2[[#This Row],[M2B]],Table2[[#This Row],[M2B_h]])</f>
        <v>1</v>
      </c>
      <c r="S2028" s="15">
        <f>SUM(Table2[[#This Row],[M3B]],Table2[[#This Row],[M3B_h]])</f>
        <v>1</v>
      </c>
      <c r="T2028" s="15">
        <f>SUM(Table2[[#This Row],[M4B]],Table2[[#This Row],[M4B_h]])</f>
        <v>1</v>
      </c>
    </row>
    <row r="2029" spans="1:20">
      <c r="A2029" s="12">
        <f>IF(Table2[[#This Row],[TT]]&lt;1,"",COUNT($A$2:$A2028)+1)</f>
        <v>1633</v>
      </c>
      <c r="B2029" s="12" t="str">
        <f>LOWER(SUBSTITUTE(SUBSTITUTE(SUBSTITUTE(SUBSTITUTE(SUBSTITUTE(SUBSTITUTE(SUBSTITUTE(SUBSTITUTE(Table2[[#This Row],[NAMA BARANG]]," ",""),"""",""),"-",""),"/",""),"(",""),")",""),"&amp;",""),",",""))</f>
        <v>pcmagnitkt858</v>
      </c>
      <c r="C2029" s="18" t="s">
        <v>1773</v>
      </c>
      <c r="D2029" s="19">
        <v>5</v>
      </c>
      <c r="E2029" s="19" t="s">
        <v>88</v>
      </c>
      <c r="F2029" s="80">
        <f>IF(Table2[[#This Row],[M5B]]="",Table2[[#This Row],[M5B_h]],SUM(Table2[[#This Row],[M5B_h]],Table2[[#This Row],[M5B]]))</f>
        <v>5</v>
      </c>
      <c r="H2029" s="13" t="str">
        <f>IF(Table2[[#This Row],[M1A]]="","",Table2[[#This Row],[M1A]]-Table2[[#This Row],[AWAL]])</f>
        <v/>
      </c>
      <c r="J2029" s="13" t="str">
        <f>IF(Table2[[#This Row],[M2A]]="","",SUM(Table2[[#This Row],[M2A]]-Table2[[#This Row],[M2B_h]]))</f>
        <v/>
      </c>
      <c r="L2029" s="13" t="str">
        <f>IF(Table2[[#This Row],[M3A]]="","",SUM(Table2[[#This Row],[M3A]]-Table2[[#This Row],[M3B_h]]))</f>
        <v/>
      </c>
      <c r="N2029" s="13" t="str">
        <f>IF(Table2[[#This Row],[M4A]]="","",SUM(Table2[[#This Row],[M4A]]-Table2[[#This Row],[M4B_h]]))</f>
        <v/>
      </c>
      <c r="O2029" s="15"/>
      <c r="P2029" s="15" t="str">
        <f>IF(Table2[[#This Row],[M5A]]="","",SUM(Table2[[#This Row],[M5A]]-Table2[[#This Row],[M5B_h]]))</f>
        <v/>
      </c>
      <c r="Q2029" s="15">
        <f>SUM(Table2[[#This Row],[AWAL]],Table2[[#This Row],[M1B]])</f>
        <v>5</v>
      </c>
      <c r="R2029" s="15">
        <f>SUM(Table2[[#This Row],[M2B]],Table2[[#This Row],[M2B_h]])</f>
        <v>5</v>
      </c>
      <c r="S2029" s="15">
        <f>SUM(Table2[[#This Row],[M3B]],Table2[[#This Row],[M3B_h]])</f>
        <v>5</v>
      </c>
      <c r="T2029" s="15">
        <f>SUM(Table2[[#This Row],[M4B]],Table2[[#This Row],[M4B_h]])</f>
        <v>5</v>
      </c>
    </row>
    <row r="2030" spans="1:20">
      <c r="A2030" s="12">
        <f>IF(Table2[[#This Row],[TT]]&lt;1,"",COUNT($A$2:$A2029)+1)</f>
        <v>1634</v>
      </c>
      <c r="B2030" s="12" t="str">
        <f>LOWER(SUBSTITUTE(SUBSTITUTE(SUBSTITUTE(SUBSTITUTE(SUBSTITUTE(SUBSTITUTE(SUBSTITUTE(SUBSTITUTE(Table2[[#This Row],[NAMA BARANG]]," ",""),"""",""),"-",""),"/",""),"(",""),")",""),"&amp;",""),",",""))</f>
        <v>pcmagnitkt8774</v>
      </c>
      <c r="C2030" s="18" t="s">
        <v>1774</v>
      </c>
      <c r="D2030" s="19">
        <v>1</v>
      </c>
      <c r="E2030" s="19" t="s">
        <v>58</v>
      </c>
      <c r="F2030" s="80">
        <f>IF(Table2[[#This Row],[M5B]]="",Table2[[#This Row],[M5B_h]],SUM(Table2[[#This Row],[M5B_h]],Table2[[#This Row],[M5B]]))</f>
        <v>1</v>
      </c>
      <c r="H2030" s="13" t="str">
        <f>IF(Table2[[#This Row],[M1A]]="","",Table2[[#This Row],[M1A]]-Table2[[#This Row],[AWAL]])</f>
        <v/>
      </c>
      <c r="J2030" s="13" t="str">
        <f>IF(Table2[[#This Row],[M2A]]="","",SUM(Table2[[#This Row],[M2A]]-Table2[[#This Row],[M2B_h]]))</f>
        <v/>
      </c>
      <c r="L2030" s="13" t="str">
        <f>IF(Table2[[#This Row],[M3A]]="","",SUM(Table2[[#This Row],[M3A]]-Table2[[#This Row],[M3B_h]]))</f>
        <v/>
      </c>
      <c r="N2030" s="13" t="str">
        <f>IF(Table2[[#This Row],[M4A]]="","",SUM(Table2[[#This Row],[M4A]]-Table2[[#This Row],[M4B_h]]))</f>
        <v/>
      </c>
      <c r="O2030" s="15"/>
      <c r="P2030" s="15" t="str">
        <f>IF(Table2[[#This Row],[M5A]]="","",SUM(Table2[[#This Row],[M5A]]-Table2[[#This Row],[M5B_h]]))</f>
        <v/>
      </c>
      <c r="Q2030" s="15">
        <f>SUM(Table2[[#This Row],[AWAL]],Table2[[#This Row],[M1B]])</f>
        <v>1</v>
      </c>
      <c r="R2030" s="15">
        <f>SUM(Table2[[#This Row],[M2B]],Table2[[#This Row],[M2B_h]])</f>
        <v>1</v>
      </c>
      <c r="S2030" s="15">
        <f>SUM(Table2[[#This Row],[M3B]],Table2[[#This Row],[M3B_h]])</f>
        <v>1</v>
      </c>
      <c r="T2030" s="15">
        <f>SUM(Table2[[#This Row],[M4B]],Table2[[#This Row],[M4B_h]])</f>
        <v>1</v>
      </c>
    </row>
    <row r="2031" spans="1:20">
      <c r="A2031" s="12">
        <f>IF(Table2[[#This Row],[TT]]&lt;1,"",COUNT($A$2:$A2030)+1)</f>
        <v>1635</v>
      </c>
      <c r="B2031" s="12" t="str">
        <f>LOWER(SUBSTITUTE(SUBSTITUTE(SUBSTITUTE(SUBSTITUTE(SUBSTITUTE(SUBSTITUTE(SUBSTITUTE(SUBSTITUTE(Table2[[#This Row],[NAMA BARANG]]," ",""),"""",""),"-",""),"/",""),"(",""),")",""),"&amp;",""),",",""))</f>
        <v>pcmagnitkx16732lebar+wb</v>
      </c>
      <c r="C2031" s="18" t="s">
        <v>1775</v>
      </c>
      <c r="D2031" s="19">
        <v>48</v>
      </c>
      <c r="E2031" s="19" t="s">
        <v>11</v>
      </c>
      <c r="F2031" s="80">
        <f>IF(Table2[[#This Row],[M5B]]="",Table2[[#This Row],[M5B_h]],SUM(Table2[[#This Row],[M5B_h]],Table2[[#This Row],[M5B]]))</f>
        <v>48</v>
      </c>
      <c r="H2031" s="13" t="str">
        <f>IF(Table2[[#This Row],[M1A]]="","",Table2[[#This Row],[M1A]]-Table2[[#This Row],[AWAL]])</f>
        <v/>
      </c>
      <c r="J2031" s="13" t="str">
        <f>IF(Table2[[#This Row],[M2A]]="","",SUM(Table2[[#This Row],[M2A]]-Table2[[#This Row],[M2B_h]]))</f>
        <v/>
      </c>
      <c r="L2031" s="13" t="str">
        <f>IF(Table2[[#This Row],[M3A]]="","",SUM(Table2[[#This Row],[M3A]]-Table2[[#This Row],[M3B_h]]))</f>
        <v/>
      </c>
      <c r="N2031" s="13" t="str">
        <f>IF(Table2[[#This Row],[M4A]]="","",SUM(Table2[[#This Row],[M4A]]-Table2[[#This Row],[M4B_h]]))</f>
        <v/>
      </c>
      <c r="O2031" s="15"/>
      <c r="P2031" s="15" t="str">
        <f>IF(Table2[[#This Row],[M5A]]="","",SUM(Table2[[#This Row],[M5A]]-Table2[[#This Row],[M5B_h]]))</f>
        <v/>
      </c>
      <c r="Q2031" s="15">
        <f>SUM(Table2[[#This Row],[AWAL]],Table2[[#This Row],[M1B]])</f>
        <v>48</v>
      </c>
      <c r="R2031" s="15">
        <f>SUM(Table2[[#This Row],[M2B]],Table2[[#This Row],[M2B_h]])</f>
        <v>48</v>
      </c>
      <c r="S2031" s="15">
        <f>SUM(Table2[[#This Row],[M3B]],Table2[[#This Row],[M3B_h]])</f>
        <v>48</v>
      </c>
      <c r="T2031" s="15">
        <f>SUM(Table2[[#This Row],[M4B]],Table2[[#This Row],[M4B_h]])</f>
        <v>48</v>
      </c>
    </row>
    <row r="2032" spans="1:20">
      <c r="A2032" s="12">
        <f>IF(Table2[[#This Row],[TT]]&lt;1,"",COUNT($A$2:$A2031)+1)</f>
        <v>1636</v>
      </c>
      <c r="B2032" s="12" t="str">
        <f>LOWER(SUBSTITUTE(SUBSTITUTE(SUBSTITUTE(SUBSTITUTE(SUBSTITUTE(SUBSTITUTE(SUBSTITUTE(SUBSTITUTE(Table2[[#This Row],[NAMA BARANG]]," ",""),"""",""),"-",""),"/",""),"(",""),")",""),"&amp;",""),",",""))</f>
        <v>pcmagnitky779blk</v>
      </c>
      <c r="C2032" s="18" t="s">
        <v>1776</v>
      </c>
      <c r="D2032" s="19">
        <v>6</v>
      </c>
      <c r="E2032" s="19" t="s">
        <v>88</v>
      </c>
      <c r="F2032" s="80">
        <f>IF(Table2[[#This Row],[M5B]]="",Table2[[#This Row],[M5B_h]],SUM(Table2[[#This Row],[M5B_h]],Table2[[#This Row],[M5B]]))</f>
        <v>6</v>
      </c>
      <c r="H2032" s="13" t="str">
        <f>IF(Table2[[#This Row],[M1A]]="","",Table2[[#This Row],[M1A]]-Table2[[#This Row],[AWAL]])</f>
        <v/>
      </c>
      <c r="J2032" s="13" t="str">
        <f>IF(Table2[[#This Row],[M2A]]="","",SUM(Table2[[#This Row],[M2A]]-Table2[[#This Row],[M2B_h]]))</f>
        <v/>
      </c>
      <c r="L2032" s="13" t="str">
        <f>IF(Table2[[#This Row],[M3A]]="","",SUM(Table2[[#This Row],[M3A]]-Table2[[#This Row],[M3B_h]]))</f>
        <v/>
      </c>
      <c r="N2032" s="13" t="str">
        <f>IF(Table2[[#This Row],[M4A]]="","",SUM(Table2[[#This Row],[M4A]]-Table2[[#This Row],[M4B_h]]))</f>
        <v/>
      </c>
      <c r="O2032" s="15"/>
      <c r="P2032" s="15" t="str">
        <f>IF(Table2[[#This Row],[M5A]]="","",SUM(Table2[[#This Row],[M5A]]-Table2[[#This Row],[M5B_h]]))</f>
        <v/>
      </c>
      <c r="Q2032" s="15">
        <f>SUM(Table2[[#This Row],[AWAL]],Table2[[#This Row],[M1B]])</f>
        <v>6</v>
      </c>
      <c r="R2032" s="15">
        <f>SUM(Table2[[#This Row],[M2B]],Table2[[#This Row],[M2B_h]])</f>
        <v>6</v>
      </c>
      <c r="S2032" s="15">
        <f>SUM(Table2[[#This Row],[M3B]],Table2[[#This Row],[M3B_h]])</f>
        <v>6</v>
      </c>
      <c r="T2032" s="15">
        <f>SUM(Table2[[#This Row],[M4B]],Table2[[#This Row],[M4B_h]])</f>
        <v>6</v>
      </c>
    </row>
    <row r="2033" spans="1:20">
      <c r="A2033" s="12">
        <f>IF(Table2[[#This Row],[TT]]&lt;1,"",COUNT($A$2:$A2032)+1)</f>
        <v>1637</v>
      </c>
      <c r="B2033" s="12" t="str">
        <f>LOWER(SUBSTITUTE(SUBSTITUTE(SUBSTITUTE(SUBSTITUTE(SUBSTITUTE(SUBSTITUTE(SUBSTITUTE(SUBSTITUTE(Table2[[#This Row],[NAMA BARANG]]," ",""),"""",""),"-",""),"/",""),"(",""),")",""),"&amp;",""),",",""))</f>
        <v>pcmagnitlc5510lipatwb</v>
      </c>
      <c r="C2033" s="18" t="s">
        <v>1777</v>
      </c>
      <c r="D2033" s="19">
        <v>17</v>
      </c>
      <c r="E2033" s="19" t="s">
        <v>88</v>
      </c>
      <c r="F2033" s="80">
        <f>IF(Table2[[#This Row],[M5B]]="",Table2[[#This Row],[M5B_h]],SUM(Table2[[#This Row],[M5B_h]],Table2[[#This Row],[M5B]]))</f>
        <v>17</v>
      </c>
      <c r="H2033" s="13" t="str">
        <f>IF(Table2[[#This Row],[M1A]]="","",Table2[[#This Row],[M1A]]-Table2[[#This Row],[AWAL]])</f>
        <v/>
      </c>
      <c r="J2033" s="13" t="str">
        <f>IF(Table2[[#This Row],[M2A]]="","",SUM(Table2[[#This Row],[M2A]]-Table2[[#This Row],[M2B_h]]))</f>
        <v/>
      </c>
      <c r="L2033" s="13" t="str">
        <f>IF(Table2[[#This Row],[M3A]]="","",SUM(Table2[[#This Row],[M3A]]-Table2[[#This Row],[M3B_h]]))</f>
        <v/>
      </c>
      <c r="N2033" s="13" t="str">
        <f>IF(Table2[[#This Row],[M4A]]="","",SUM(Table2[[#This Row],[M4A]]-Table2[[#This Row],[M4B_h]]))</f>
        <v/>
      </c>
      <c r="O2033" s="15"/>
      <c r="P2033" s="15" t="str">
        <f>IF(Table2[[#This Row],[M5A]]="","",SUM(Table2[[#This Row],[M5A]]-Table2[[#This Row],[M5B_h]]))</f>
        <v/>
      </c>
      <c r="Q2033" s="15">
        <f>SUM(Table2[[#This Row],[AWAL]],Table2[[#This Row],[M1B]])</f>
        <v>17</v>
      </c>
      <c r="R2033" s="15">
        <f>SUM(Table2[[#This Row],[M2B]],Table2[[#This Row],[M2B_h]])</f>
        <v>17</v>
      </c>
      <c r="S2033" s="15">
        <f>SUM(Table2[[#This Row],[M3B]],Table2[[#This Row],[M3B_h]])</f>
        <v>17</v>
      </c>
      <c r="T2033" s="15">
        <f>SUM(Table2[[#This Row],[M4B]],Table2[[#This Row],[M4B_h]])</f>
        <v>17</v>
      </c>
    </row>
    <row r="2034" spans="1:20">
      <c r="A2034" s="12">
        <f>IF(Table2[[#This Row],[TT]]&lt;1,"",COUNT($A$2:$A2033)+1)</f>
        <v>1638</v>
      </c>
      <c r="B2034" s="12" t="str">
        <f>LOWER(SUBSTITUTE(SUBSTITUTE(SUBSTITUTE(SUBSTITUTE(SUBSTITUTE(SUBSTITUTE(SUBSTITUTE(SUBSTITUTE(Table2[[#This Row],[NAMA BARANG]]," ",""),"""",""),"-",""),"/",""),"(",""),")",""),"&amp;",""),",",""))</f>
        <v>pcmagnitlc8088</v>
      </c>
      <c r="C2034" s="18" t="s">
        <v>1778</v>
      </c>
      <c r="D2034" s="19">
        <v>13</v>
      </c>
      <c r="E2034" s="19" t="s">
        <v>88</v>
      </c>
      <c r="F2034" s="80">
        <f>IF(Table2[[#This Row],[M5B]]="",Table2[[#This Row],[M5B_h]],SUM(Table2[[#This Row],[M5B_h]],Table2[[#This Row],[M5B]]))</f>
        <v>12</v>
      </c>
      <c r="H2034" s="13" t="str">
        <f>IF(Table2[[#This Row],[M1A]]="","",Table2[[#This Row],[M1A]]-Table2[[#This Row],[AWAL]])</f>
        <v/>
      </c>
      <c r="J2034" s="13" t="str">
        <f>IF(Table2[[#This Row],[M2A]]="","",SUM(Table2[[#This Row],[M2A]]-Table2[[#This Row],[M2B_h]]))</f>
        <v/>
      </c>
      <c r="K2034" s="13">
        <v>12</v>
      </c>
      <c r="L2034" s="13">
        <f>IF(Table2[[#This Row],[M3A]]="","",SUM(Table2[[#This Row],[M3A]]-Table2[[#This Row],[M3B_h]]))</f>
        <v>-1</v>
      </c>
      <c r="N2034" s="13" t="str">
        <f>IF(Table2[[#This Row],[M4A]]="","",SUM(Table2[[#This Row],[M4A]]-Table2[[#This Row],[M4B_h]]))</f>
        <v/>
      </c>
      <c r="O2034" s="15"/>
      <c r="P2034" s="15" t="str">
        <f>IF(Table2[[#This Row],[M5A]]="","",SUM(Table2[[#This Row],[M5A]]-Table2[[#This Row],[M5B_h]]))</f>
        <v/>
      </c>
      <c r="Q2034" s="15">
        <f>SUM(Table2[[#This Row],[AWAL]],Table2[[#This Row],[M1B]])</f>
        <v>13</v>
      </c>
      <c r="R2034" s="15">
        <f>SUM(Table2[[#This Row],[M2B]],Table2[[#This Row],[M2B_h]])</f>
        <v>13</v>
      </c>
      <c r="S2034" s="15">
        <f>SUM(Table2[[#This Row],[M3B]],Table2[[#This Row],[M3B_h]])</f>
        <v>12</v>
      </c>
      <c r="T2034" s="15">
        <f>SUM(Table2[[#This Row],[M4B]],Table2[[#This Row],[M4B_h]])</f>
        <v>12</v>
      </c>
    </row>
    <row r="2035" spans="1:20">
      <c r="A2035" s="12" t="str">
        <f>IF(Table2[[#This Row],[TT]]&lt;1,"",COUNT($A$2:$A2034)+1)</f>
        <v/>
      </c>
      <c r="B2035" s="12" t="str">
        <f>LOWER(SUBSTITUTE(SUBSTITUTE(SUBSTITUTE(SUBSTITUTE(SUBSTITUTE(SUBSTITUTE(SUBSTITUTE(SUBSTITUTE(Table2[[#This Row],[NAMA BARANG]]," ",""),"""",""),"-",""),"/",""),"(",""),")",""),"&amp;",""),",",""))</f>
        <v>pcmagnitmc5238</v>
      </c>
      <c r="C2035" s="25" t="s">
        <v>1779</v>
      </c>
      <c r="D2035" s="26"/>
      <c r="E2035" s="26" t="s">
        <v>88</v>
      </c>
      <c r="F2035" s="80">
        <f>IF(Table2[[#This Row],[M5B]]="",Table2[[#This Row],[M5B_h]],SUM(Table2[[#This Row],[M5B_h]],Table2[[#This Row],[M5B]]))</f>
        <v>0</v>
      </c>
      <c r="H2035" s="13" t="str">
        <f>IF(Table2[[#This Row],[M1A]]="","",Table2[[#This Row],[M1A]]-Table2[[#This Row],[AWAL]])</f>
        <v/>
      </c>
      <c r="J2035" s="13" t="str">
        <f>IF(Table2[[#This Row],[M2A]]="","",SUM(Table2[[#This Row],[M2A]]-Table2[[#This Row],[M2B_h]]))</f>
        <v/>
      </c>
      <c r="L2035" s="13" t="str">
        <f>IF(Table2[[#This Row],[M3A]]="","",SUM(Table2[[#This Row],[M3A]]-Table2[[#This Row],[M3B_h]]))</f>
        <v/>
      </c>
      <c r="N2035" s="13" t="str">
        <f>IF(Table2[[#This Row],[M4A]]="","",SUM(Table2[[#This Row],[M4A]]-Table2[[#This Row],[M4B_h]]))</f>
        <v/>
      </c>
      <c r="O2035" s="15"/>
      <c r="P2035" s="15" t="str">
        <f>IF(Table2[[#This Row],[M5A]]="","",SUM(Table2[[#This Row],[M5A]]-Table2[[#This Row],[M5B_h]]))</f>
        <v/>
      </c>
      <c r="Q2035" s="15">
        <f>SUM(Table2[[#This Row],[AWAL]],Table2[[#This Row],[M1B]])</f>
        <v>0</v>
      </c>
      <c r="R2035" s="15">
        <f>SUM(Table2[[#This Row],[M2B]],Table2[[#This Row],[M2B_h]])</f>
        <v>0</v>
      </c>
      <c r="S2035" s="15">
        <f>SUM(Table2[[#This Row],[M3B]],Table2[[#This Row],[M3B_h]])</f>
        <v>0</v>
      </c>
      <c r="T2035" s="15">
        <f>SUM(Table2[[#This Row],[M4B]],Table2[[#This Row],[M4B_h]])</f>
        <v>0</v>
      </c>
    </row>
    <row r="2036" spans="1:20">
      <c r="A2036" s="12">
        <f>IF(Table2[[#This Row],[TT]]&lt;1,"",COUNT($A$2:$A2035)+1)</f>
        <v>1639</v>
      </c>
      <c r="B2036" s="12" t="str">
        <f>LOWER(SUBSTITUTE(SUBSTITUTE(SUBSTITUTE(SUBSTITUTE(SUBSTITUTE(SUBSTITUTE(SUBSTITUTE(SUBSTITUTE(Table2[[#This Row],[NAMA BARANG]]," ",""),"""",""),"-",""),"/",""),"(",""),")",""),"&amp;",""),",",""))</f>
        <v>pcmagnitmc8086</v>
      </c>
      <c r="C2036" s="18" t="s">
        <v>1780</v>
      </c>
      <c r="D2036" s="19">
        <v>5</v>
      </c>
      <c r="E2036" s="19" t="s">
        <v>88</v>
      </c>
      <c r="F2036" s="80">
        <f>IF(Table2[[#This Row],[M5B]]="",Table2[[#This Row],[M5B_h]],SUM(Table2[[#This Row],[M5B_h]],Table2[[#This Row],[M5B]]))</f>
        <v>4</v>
      </c>
      <c r="H2036" s="13" t="str">
        <f>IF(Table2[[#This Row],[M1A]]="","",Table2[[#This Row],[M1A]]-Table2[[#This Row],[AWAL]])</f>
        <v/>
      </c>
      <c r="J2036" s="13" t="str">
        <f>IF(Table2[[#This Row],[M2A]]="","",SUM(Table2[[#This Row],[M2A]]-Table2[[#This Row],[M2B_h]]))</f>
        <v/>
      </c>
      <c r="K2036" s="13">
        <v>4</v>
      </c>
      <c r="L2036" s="13">
        <f>IF(Table2[[#This Row],[M3A]]="","",SUM(Table2[[#This Row],[M3A]]-Table2[[#This Row],[M3B_h]]))</f>
        <v>-1</v>
      </c>
      <c r="N2036" s="13" t="str">
        <f>IF(Table2[[#This Row],[M4A]]="","",SUM(Table2[[#This Row],[M4A]]-Table2[[#This Row],[M4B_h]]))</f>
        <v/>
      </c>
      <c r="O2036" s="15"/>
      <c r="P2036" s="15" t="str">
        <f>IF(Table2[[#This Row],[M5A]]="","",SUM(Table2[[#This Row],[M5A]]-Table2[[#This Row],[M5B_h]]))</f>
        <v/>
      </c>
      <c r="Q2036" s="15">
        <f>SUM(Table2[[#This Row],[AWAL]],Table2[[#This Row],[M1B]])</f>
        <v>5</v>
      </c>
      <c r="R2036" s="15">
        <f>SUM(Table2[[#This Row],[M2B]],Table2[[#This Row],[M2B_h]])</f>
        <v>5</v>
      </c>
      <c r="S2036" s="15">
        <f>SUM(Table2[[#This Row],[M3B]],Table2[[#This Row],[M3B_h]])</f>
        <v>4</v>
      </c>
      <c r="T2036" s="15">
        <f>SUM(Table2[[#This Row],[M4B]],Table2[[#This Row],[M4B_h]])</f>
        <v>4</v>
      </c>
    </row>
    <row r="2037" spans="1:20">
      <c r="A2037" s="12">
        <f>IF(Table2[[#This Row],[TT]]&lt;1,"",COUNT($A$2:$A2036)+1)</f>
        <v>1640</v>
      </c>
      <c r="B2037" s="12" t="str">
        <f>LOWER(SUBSTITUTE(SUBSTITUTE(SUBSTITUTE(SUBSTITUTE(SUBSTITUTE(SUBSTITUTE(SUBSTITUTE(SUBSTITUTE(Table2[[#This Row],[NAMA BARANG]]," ",""),"""",""),"-",""),"/",""),"(",""),")",""),"&amp;",""),",",""))</f>
        <v>pcmagnitmc8088timbul</v>
      </c>
      <c r="C2037" s="18" t="s">
        <v>1781</v>
      </c>
      <c r="D2037" s="19">
        <v>12</v>
      </c>
      <c r="E2037" s="19" t="s">
        <v>88</v>
      </c>
      <c r="F2037" s="80">
        <f>IF(Table2[[#This Row],[M5B]]="",Table2[[#This Row],[M5B_h]],SUM(Table2[[#This Row],[M5B_h]],Table2[[#This Row],[M5B]]))</f>
        <v>12</v>
      </c>
      <c r="H2037" s="13" t="str">
        <f>IF(Table2[[#This Row],[M1A]]="","",Table2[[#This Row],[M1A]]-Table2[[#This Row],[AWAL]])</f>
        <v/>
      </c>
      <c r="J2037" s="13" t="str">
        <f>IF(Table2[[#This Row],[M2A]]="","",SUM(Table2[[#This Row],[M2A]]-Table2[[#This Row],[M2B_h]]))</f>
        <v/>
      </c>
      <c r="L2037" s="13" t="str">
        <f>IF(Table2[[#This Row],[M3A]]="","",SUM(Table2[[#This Row],[M3A]]-Table2[[#This Row],[M3B_h]]))</f>
        <v/>
      </c>
      <c r="N2037" s="13" t="str">
        <f>IF(Table2[[#This Row],[M4A]]="","",SUM(Table2[[#This Row],[M4A]]-Table2[[#This Row],[M4B_h]]))</f>
        <v/>
      </c>
      <c r="O2037" s="15"/>
      <c r="P2037" s="15" t="str">
        <f>IF(Table2[[#This Row],[M5A]]="","",SUM(Table2[[#This Row],[M5A]]-Table2[[#This Row],[M5B_h]]))</f>
        <v/>
      </c>
      <c r="Q2037" s="15">
        <f>SUM(Table2[[#This Row],[AWAL]],Table2[[#This Row],[M1B]])</f>
        <v>12</v>
      </c>
      <c r="R2037" s="15">
        <f>SUM(Table2[[#This Row],[M2B]],Table2[[#This Row],[M2B_h]])</f>
        <v>12</v>
      </c>
      <c r="S2037" s="15">
        <f>SUM(Table2[[#This Row],[M3B]],Table2[[#This Row],[M3B_h]])</f>
        <v>12</v>
      </c>
      <c r="T2037" s="15">
        <f>SUM(Table2[[#This Row],[M4B]],Table2[[#This Row],[M4B_h]])</f>
        <v>12</v>
      </c>
    </row>
    <row r="2038" spans="1:20">
      <c r="A2038" s="12">
        <f>IF(Table2[[#This Row],[TT]]&lt;1,"",COUNT($A$2:$A2037)+1)</f>
        <v>1641</v>
      </c>
      <c r="B2038" s="12" t="str">
        <f>LOWER(SUBSTITUTE(SUBSTITUTE(SUBSTITUTE(SUBSTITUTE(SUBSTITUTE(SUBSTITUTE(SUBSTITUTE(SUBSTITUTE(Table2[[#This Row],[NAMA BARANG]]," ",""),"""",""),"-",""),"/",""),"(",""),")",""),"&amp;",""),",",""))</f>
        <v>pcmagnitminiona720</v>
      </c>
      <c r="C2038" s="30" t="s">
        <v>1782</v>
      </c>
      <c r="D2038" s="26">
        <v>6</v>
      </c>
      <c r="E2038" s="26" t="s">
        <v>88</v>
      </c>
      <c r="F2038" s="80">
        <f>IF(Table2[[#This Row],[M5B]]="",Table2[[#This Row],[M5B_h]],SUM(Table2[[#This Row],[M5B_h]],Table2[[#This Row],[M5B]]))</f>
        <v>6</v>
      </c>
      <c r="H2038" s="13" t="str">
        <f>IF(Table2[[#This Row],[M1A]]="","",Table2[[#This Row],[M1A]]-Table2[[#This Row],[AWAL]])</f>
        <v/>
      </c>
      <c r="J2038" s="13" t="str">
        <f>IF(Table2[[#This Row],[M2A]]="","",SUM(Table2[[#This Row],[M2A]]-Table2[[#This Row],[M2B_h]]))</f>
        <v/>
      </c>
      <c r="L2038" s="13" t="str">
        <f>IF(Table2[[#This Row],[M3A]]="","",SUM(Table2[[#This Row],[M3A]]-Table2[[#This Row],[M3B_h]]))</f>
        <v/>
      </c>
      <c r="N2038" s="13" t="str">
        <f>IF(Table2[[#This Row],[M4A]]="","",SUM(Table2[[#This Row],[M4A]]-Table2[[#This Row],[M4B_h]]))</f>
        <v/>
      </c>
      <c r="O2038" s="15"/>
      <c r="P2038" s="15" t="str">
        <f>IF(Table2[[#This Row],[M5A]]="","",SUM(Table2[[#This Row],[M5A]]-Table2[[#This Row],[M5B_h]]))</f>
        <v/>
      </c>
      <c r="Q2038" s="15">
        <f>SUM(Table2[[#This Row],[AWAL]],Table2[[#This Row],[M1B]])</f>
        <v>6</v>
      </c>
      <c r="R2038" s="15">
        <f>SUM(Table2[[#This Row],[M2B]],Table2[[#This Row],[M2B_h]])</f>
        <v>6</v>
      </c>
      <c r="S2038" s="15">
        <f>SUM(Table2[[#This Row],[M3B]],Table2[[#This Row],[M3B_h]])</f>
        <v>6</v>
      </c>
      <c r="T2038" s="15">
        <f>SUM(Table2[[#This Row],[M4B]],Table2[[#This Row],[M4B_h]])</f>
        <v>6</v>
      </c>
    </row>
    <row r="2039" spans="1:20">
      <c r="A2039" s="12">
        <f>IF(Table2[[#This Row],[TT]]&lt;1,"",COUNT($A$2:$A2038)+1)</f>
        <v>1642</v>
      </c>
      <c r="B2039" s="12" t="str">
        <f>LOWER(SUBSTITUTE(SUBSTITUTE(SUBSTITUTE(SUBSTITUTE(SUBSTITUTE(SUBSTITUTE(SUBSTITUTE(SUBSTITUTE(Table2[[#This Row],[NAMA BARANG]]," ",""),"""",""),"-",""),"/",""),"(",""),")",""),"&amp;",""),",",""))</f>
        <v>pcmagnitminionkt535</v>
      </c>
      <c r="C2039" s="30" t="s">
        <v>1783</v>
      </c>
      <c r="D2039" s="26">
        <v>2</v>
      </c>
      <c r="E2039" s="26" t="s">
        <v>88</v>
      </c>
      <c r="F2039" s="80">
        <f>IF(Table2[[#This Row],[M5B]]="",Table2[[#This Row],[M5B_h]],SUM(Table2[[#This Row],[M5B_h]],Table2[[#This Row],[M5B]]))</f>
        <v>2</v>
      </c>
      <c r="H2039" s="13" t="str">
        <f>IF(Table2[[#This Row],[M1A]]="","",Table2[[#This Row],[M1A]]-Table2[[#This Row],[AWAL]])</f>
        <v/>
      </c>
      <c r="J2039" s="13" t="str">
        <f>IF(Table2[[#This Row],[M2A]]="","",SUM(Table2[[#This Row],[M2A]]-Table2[[#This Row],[M2B_h]]))</f>
        <v/>
      </c>
      <c r="L2039" s="13" t="str">
        <f>IF(Table2[[#This Row],[M3A]]="","",SUM(Table2[[#This Row],[M3A]]-Table2[[#This Row],[M3B_h]]))</f>
        <v/>
      </c>
      <c r="N2039" s="13" t="str">
        <f>IF(Table2[[#This Row],[M4A]]="","",SUM(Table2[[#This Row],[M4A]]-Table2[[#This Row],[M4B_h]]))</f>
        <v/>
      </c>
      <c r="O2039" s="15"/>
      <c r="P2039" s="15" t="str">
        <f>IF(Table2[[#This Row],[M5A]]="","",SUM(Table2[[#This Row],[M5A]]-Table2[[#This Row],[M5B_h]]))</f>
        <v/>
      </c>
      <c r="Q2039" s="15">
        <f>SUM(Table2[[#This Row],[AWAL]],Table2[[#This Row],[M1B]])</f>
        <v>2</v>
      </c>
      <c r="R2039" s="15">
        <f>SUM(Table2[[#This Row],[M2B]],Table2[[#This Row],[M2B_h]])</f>
        <v>2</v>
      </c>
      <c r="S2039" s="15">
        <f>SUM(Table2[[#This Row],[M3B]],Table2[[#This Row],[M3B_h]])</f>
        <v>2</v>
      </c>
      <c r="T2039" s="15">
        <f>SUM(Table2[[#This Row],[M4B]],Table2[[#This Row],[M4B_h]])</f>
        <v>2</v>
      </c>
    </row>
    <row r="2040" spans="1:20">
      <c r="A2040" s="12">
        <f>IF(Table2[[#This Row],[TT]]&lt;1,"",COUNT($A$2:$A2039)+1)</f>
        <v>1643</v>
      </c>
      <c r="B2040" s="12" t="str">
        <f>LOWER(SUBSTITUTE(SUBSTITUTE(SUBSTITUTE(SUBSTITUTE(SUBSTITUTE(SUBSTITUTE(SUBSTITUTE(SUBSTITUTE(Table2[[#This Row],[NAMA BARANG]]," ",""),"""",""),"-",""),"/",""),"(",""),")",""),"&amp;",""),",",""))</f>
        <v>pcmagnitminionkt569</v>
      </c>
      <c r="C2040" s="30" t="s">
        <v>1784</v>
      </c>
      <c r="D2040" s="26">
        <v>2</v>
      </c>
      <c r="E2040" s="26" t="s">
        <v>88</v>
      </c>
      <c r="F2040" s="80">
        <f>IF(Table2[[#This Row],[M5B]]="",Table2[[#This Row],[M5B_h]],SUM(Table2[[#This Row],[M5B_h]],Table2[[#This Row],[M5B]]))</f>
        <v>2</v>
      </c>
      <c r="H2040" s="13" t="str">
        <f>IF(Table2[[#This Row],[M1A]]="","",Table2[[#This Row],[M1A]]-Table2[[#This Row],[AWAL]])</f>
        <v/>
      </c>
      <c r="J2040" s="13" t="str">
        <f>IF(Table2[[#This Row],[M2A]]="","",SUM(Table2[[#This Row],[M2A]]-Table2[[#This Row],[M2B_h]]))</f>
        <v/>
      </c>
      <c r="L2040" s="13" t="str">
        <f>IF(Table2[[#This Row],[M3A]]="","",SUM(Table2[[#This Row],[M3A]]-Table2[[#This Row],[M3B_h]]))</f>
        <v/>
      </c>
      <c r="N2040" s="13" t="str">
        <f>IF(Table2[[#This Row],[M4A]]="","",SUM(Table2[[#This Row],[M4A]]-Table2[[#This Row],[M4B_h]]))</f>
        <v/>
      </c>
      <c r="O2040" s="15"/>
      <c r="P2040" s="15" t="str">
        <f>IF(Table2[[#This Row],[M5A]]="","",SUM(Table2[[#This Row],[M5A]]-Table2[[#This Row],[M5B_h]]))</f>
        <v/>
      </c>
      <c r="Q2040" s="15">
        <f>SUM(Table2[[#This Row],[AWAL]],Table2[[#This Row],[M1B]])</f>
        <v>2</v>
      </c>
      <c r="R2040" s="15">
        <f>SUM(Table2[[#This Row],[M2B]],Table2[[#This Row],[M2B_h]])</f>
        <v>2</v>
      </c>
      <c r="S2040" s="15">
        <f>SUM(Table2[[#This Row],[M3B]],Table2[[#This Row],[M3B_h]])</f>
        <v>2</v>
      </c>
      <c r="T2040" s="15">
        <f>SUM(Table2[[#This Row],[M4B]],Table2[[#This Row],[M4B_h]])</f>
        <v>2</v>
      </c>
    </row>
    <row r="2041" spans="1:20">
      <c r="A2041" s="12">
        <f>IF(Table2[[#This Row],[TT]]&lt;1,"",COUNT($A$2:$A2040)+1)</f>
        <v>1644</v>
      </c>
      <c r="B2041" s="12" t="str">
        <f>LOWER(SUBSTITUTE(SUBSTITUTE(SUBSTITUTE(SUBSTITUTE(SUBSTITUTE(SUBSTITUTE(SUBSTITUTE(SUBSTITUTE(Table2[[#This Row],[NAMA BARANG]]," ",""),"""",""),"-",""),"/",""),"(",""),")",""),"&amp;",""),",",""))</f>
        <v>pcmagnitms9022bussetroda</v>
      </c>
      <c r="C2041" s="30" t="s">
        <v>1785</v>
      </c>
      <c r="D2041" s="26">
        <v>11</v>
      </c>
      <c r="E2041" s="26" t="s">
        <v>58</v>
      </c>
      <c r="F2041" s="80">
        <f>IF(Table2[[#This Row],[M5B]]="",Table2[[#This Row],[M5B_h]],SUM(Table2[[#This Row],[M5B_h]],Table2[[#This Row],[M5B]]))</f>
        <v>11</v>
      </c>
      <c r="H2041" s="13" t="str">
        <f>IF(Table2[[#This Row],[M1A]]="","",Table2[[#This Row],[M1A]]-Table2[[#This Row],[AWAL]])</f>
        <v/>
      </c>
      <c r="J2041" s="13" t="str">
        <f>IF(Table2[[#This Row],[M2A]]="","",SUM(Table2[[#This Row],[M2A]]-Table2[[#This Row],[M2B_h]]))</f>
        <v/>
      </c>
      <c r="L2041" s="13" t="str">
        <f>IF(Table2[[#This Row],[M3A]]="","",SUM(Table2[[#This Row],[M3A]]-Table2[[#This Row],[M3B_h]]))</f>
        <v/>
      </c>
      <c r="N2041" s="13" t="str">
        <f>IF(Table2[[#This Row],[M4A]]="","",SUM(Table2[[#This Row],[M4A]]-Table2[[#This Row],[M4B_h]]))</f>
        <v/>
      </c>
      <c r="O2041" s="15"/>
      <c r="P2041" s="15" t="str">
        <f>IF(Table2[[#This Row],[M5A]]="","",SUM(Table2[[#This Row],[M5A]]-Table2[[#This Row],[M5B_h]]))</f>
        <v/>
      </c>
      <c r="Q2041" s="15">
        <f>SUM(Table2[[#This Row],[AWAL]],Table2[[#This Row],[M1B]])</f>
        <v>11</v>
      </c>
      <c r="R2041" s="15">
        <f>SUM(Table2[[#This Row],[M2B]],Table2[[#This Row],[M2B_h]])</f>
        <v>11</v>
      </c>
      <c r="S2041" s="15">
        <f>SUM(Table2[[#This Row],[M3B]],Table2[[#This Row],[M3B_h]])</f>
        <v>11</v>
      </c>
      <c r="T2041" s="15">
        <f>SUM(Table2[[#This Row],[M4B]],Table2[[#This Row],[M4B_h]])</f>
        <v>11</v>
      </c>
    </row>
    <row r="2042" spans="1:20">
      <c r="A2042" s="12">
        <f>IF(Table2[[#This Row],[TT]]&lt;1,"",COUNT($A$2:$A2041)+1)</f>
        <v>1645</v>
      </c>
      <c r="B2042" s="12" t="str">
        <f>LOWER(SUBSTITUTE(SUBSTITUTE(SUBSTITUTE(SUBSTITUTE(SUBSTITUTE(SUBSTITUTE(SUBSTITUTE(SUBSTITUTE(Table2[[#This Row],[NAMA BARANG]]," ",""),"""",""),"-",""),"/",""),"(",""),")",""),"&amp;",""),",",""))</f>
        <v>pcmagnitqm079disney</v>
      </c>
      <c r="C2042" s="25" t="s">
        <v>1786</v>
      </c>
      <c r="D2042" s="26">
        <v>5</v>
      </c>
      <c r="E2042" s="26" t="s">
        <v>88</v>
      </c>
      <c r="F2042" s="80">
        <f>IF(Table2[[#This Row],[M5B]]="",Table2[[#This Row],[M5B_h]],SUM(Table2[[#This Row],[M5B_h]],Table2[[#This Row],[M5B]]))</f>
        <v>5</v>
      </c>
      <c r="H2042" s="13" t="str">
        <f>IF(Table2[[#This Row],[M1A]]="","",Table2[[#This Row],[M1A]]-Table2[[#This Row],[AWAL]])</f>
        <v/>
      </c>
      <c r="J2042" s="13" t="str">
        <f>IF(Table2[[#This Row],[M2A]]="","",SUM(Table2[[#This Row],[M2A]]-Table2[[#This Row],[M2B_h]]))</f>
        <v/>
      </c>
      <c r="L2042" s="13" t="str">
        <f>IF(Table2[[#This Row],[M3A]]="","",SUM(Table2[[#This Row],[M3A]]-Table2[[#This Row],[M3B_h]]))</f>
        <v/>
      </c>
      <c r="N2042" s="13" t="str">
        <f>IF(Table2[[#This Row],[M4A]]="","",SUM(Table2[[#This Row],[M4A]]-Table2[[#This Row],[M4B_h]]))</f>
        <v/>
      </c>
      <c r="O2042" s="15"/>
      <c r="P2042" s="15" t="str">
        <f>IF(Table2[[#This Row],[M5A]]="","",SUM(Table2[[#This Row],[M5A]]-Table2[[#This Row],[M5B_h]]))</f>
        <v/>
      </c>
      <c r="Q2042" s="15">
        <f>SUM(Table2[[#This Row],[AWAL]],Table2[[#This Row],[M1B]])</f>
        <v>5</v>
      </c>
      <c r="R2042" s="15">
        <f>SUM(Table2[[#This Row],[M2B]],Table2[[#This Row],[M2B_h]])</f>
        <v>5</v>
      </c>
      <c r="S2042" s="15">
        <f>SUM(Table2[[#This Row],[M3B]],Table2[[#This Row],[M3B_h]])</f>
        <v>5</v>
      </c>
      <c r="T2042" s="15">
        <f>SUM(Table2[[#This Row],[M4B]],Table2[[#This Row],[M4B_h]])</f>
        <v>5</v>
      </c>
    </row>
    <row r="2043" spans="1:20">
      <c r="A2043" s="12">
        <f>IF(Table2[[#This Row],[TT]]&lt;1,"",COUNT($A$2:$A2042)+1)</f>
        <v>1646</v>
      </c>
      <c r="B2043" s="12" t="str">
        <f>LOWER(SUBSTITUTE(SUBSTITUTE(SUBSTITUTE(SUBSTITUTE(SUBSTITUTE(SUBSTITUTE(SUBSTITUTE(SUBSTITUTE(Table2[[#This Row],[NAMA BARANG]]," ",""),"""",""),"-",""),"/",""),"(",""),")",""),"&amp;",""),",",""))</f>
        <v>pcmagnits8088+wbprincessmmwtp</v>
      </c>
      <c r="C2043" s="25" t="s">
        <v>1787</v>
      </c>
      <c r="D2043" s="26">
        <v>13</v>
      </c>
      <c r="E2043" s="26" t="s">
        <v>58</v>
      </c>
      <c r="F2043" s="80">
        <f>IF(Table2[[#This Row],[M5B]]="",Table2[[#This Row],[M5B_h]],SUM(Table2[[#This Row],[M5B_h]],Table2[[#This Row],[M5B]]))</f>
        <v>13</v>
      </c>
      <c r="H2043" s="13" t="str">
        <f>IF(Table2[[#This Row],[M1A]]="","",Table2[[#This Row],[M1A]]-Table2[[#This Row],[AWAL]])</f>
        <v/>
      </c>
      <c r="J2043" s="13" t="str">
        <f>IF(Table2[[#This Row],[M2A]]="","",SUM(Table2[[#This Row],[M2A]]-Table2[[#This Row],[M2B_h]]))</f>
        <v/>
      </c>
      <c r="L2043" s="13" t="str">
        <f>IF(Table2[[#This Row],[M3A]]="","",SUM(Table2[[#This Row],[M3A]]-Table2[[#This Row],[M3B_h]]))</f>
        <v/>
      </c>
      <c r="N2043" s="13" t="str">
        <f>IF(Table2[[#This Row],[M4A]]="","",SUM(Table2[[#This Row],[M4A]]-Table2[[#This Row],[M4B_h]]))</f>
        <v/>
      </c>
      <c r="O2043" s="15"/>
      <c r="P2043" s="15" t="str">
        <f>IF(Table2[[#This Row],[M5A]]="","",SUM(Table2[[#This Row],[M5A]]-Table2[[#This Row],[M5B_h]]))</f>
        <v/>
      </c>
      <c r="Q2043" s="15">
        <f>SUM(Table2[[#This Row],[AWAL]],Table2[[#This Row],[M1B]])</f>
        <v>13</v>
      </c>
      <c r="R2043" s="15">
        <f>SUM(Table2[[#This Row],[M2B]],Table2[[#This Row],[M2B_h]])</f>
        <v>13</v>
      </c>
      <c r="S2043" s="15">
        <f>SUM(Table2[[#This Row],[M3B]],Table2[[#This Row],[M3B_h]])</f>
        <v>13</v>
      </c>
      <c r="T2043" s="15">
        <f>SUM(Table2[[#This Row],[M4B]],Table2[[#This Row],[M4B_h]])</f>
        <v>13</v>
      </c>
    </row>
    <row r="2044" spans="1:20">
      <c r="A2044" s="12">
        <f>IF(Table2[[#This Row],[TT]]&lt;1,"",COUNT($A$2:$A2043)+1)</f>
        <v>1647</v>
      </c>
      <c r="B2044" s="12" t="str">
        <f>LOWER(SUBSTITUTE(SUBSTITUTE(SUBSTITUTE(SUBSTITUTE(SUBSTITUTE(SUBSTITUTE(SUBSTITUTE(SUBSTITUTE(Table2[[#This Row],[NAMA BARANG]]," ",""),"""",""),"-",""),"/",""),"(",""),")",""),"&amp;",""),",",""))</f>
        <v>pcmagnitx501</v>
      </c>
      <c r="C2044" s="25" t="s">
        <v>1788</v>
      </c>
      <c r="D2044" s="26">
        <v>16</v>
      </c>
      <c r="E2044" s="26" t="s">
        <v>88</v>
      </c>
      <c r="F2044" s="80">
        <f>IF(Table2[[#This Row],[M5B]]="",Table2[[#This Row],[M5B_h]],SUM(Table2[[#This Row],[M5B_h]],Table2[[#This Row],[M5B]]))</f>
        <v>16</v>
      </c>
      <c r="H2044" s="13" t="str">
        <f>IF(Table2[[#This Row],[M1A]]="","",Table2[[#This Row],[M1A]]-Table2[[#This Row],[AWAL]])</f>
        <v/>
      </c>
      <c r="J2044" s="13" t="str">
        <f>IF(Table2[[#This Row],[M2A]]="","",SUM(Table2[[#This Row],[M2A]]-Table2[[#This Row],[M2B_h]]))</f>
        <v/>
      </c>
      <c r="L2044" s="13" t="str">
        <f>IF(Table2[[#This Row],[M3A]]="","",SUM(Table2[[#This Row],[M3A]]-Table2[[#This Row],[M3B_h]]))</f>
        <v/>
      </c>
      <c r="N2044" s="13" t="str">
        <f>IF(Table2[[#This Row],[M4A]]="","",SUM(Table2[[#This Row],[M4A]]-Table2[[#This Row],[M4B_h]]))</f>
        <v/>
      </c>
      <c r="O2044" s="15"/>
      <c r="P2044" s="15" t="str">
        <f>IF(Table2[[#This Row],[M5A]]="","",SUM(Table2[[#This Row],[M5A]]-Table2[[#This Row],[M5B_h]]))</f>
        <v/>
      </c>
      <c r="Q2044" s="15">
        <f>SUM(Table2[[#This Row],[AWAL]],Table2[[#This Row],[M1B]])</f>
        <v>16</v>
      </c>
      <c r="R2044" s="15">
        <f>SUM(Table2[[#This Row],[M2B]],Table2[[#This Row],[M2B_h]])</f>
        <v>16</v>
      </c>
      <c r="S2044" s="15">
        <f>SUM(Table2[[#This Row],[M3B]],Table2[[#This Row],[M3B_h]])</f>
        <v>16</v>
      </c>
      <c r="T2044" s="15">
        <f>SUM(Table2[[#This Row],[M4B]],Table2[[#This Row],[M4B_h]])</f>
        <v>16</v>
      </c>
    </row>
    <row r="2045" spans="1:20">
      <c r="A2045" s="12">
        <f>IF(Table2[[#This Row],[TT]]&lt;1,"",COUNT($A$2:$A2044)+1)</f>
        <v>1648</v>
      </c>
      <c r="B2045" s="12" t="str">
        <f>LOWER(SUBSTITUTE(SUBSTITUTE(SUBSTITUTE(SUBSTITUTE(SUBSTITUTE(SUBSTITUTE(SUBSTITUTE(SUBSTITUTE(Table2[[#This Row],[NAMA BARANG]]," ",""),"""",""),"-",""),"/",""),"(",""),")",""),"&amp;",""),",",""))</f>
        <v>pcmagnitxdc6102</v>
      </c>
      <c r="C2045" s="25" t="s">
        <v>1789</v>
      </c>
      <c r="D2045" s="26">
        <v>4</v>
      </c>
      <c r="E2045" s="26" t="s">
        <v>88</v>
      </c>
      <c r="F2045" s="80">
        <f>IF(Table2[[#This Row],[M5B]]="",Table2[[#This Row],[M5B_h]],SUM(Table2[[#This Row],[M5B_h]],Table2[[#This Row],[M5B]]))</f>
        <v>4</v>
      </c>
      <c r="H2045" s="13" t="str">
        <f>IF(Table2[[#This Row],[M1A]]="","",Table2[[#This Row],[M1A]]-Table2[[#This Row],[AWAL]])</f>
        <v/>
      </c>
      <c r="J2045" s="13" t="str">
        <f>IF(Table2[[#This Row],[M2A]]="","",SUM(Table2[[#This Row],[M2A]]-Table2[[#This Row],[M2B_h]]))</f>
        <v/>
      </c>
      <c r="L2045" s="13" t="str">
        <f>IF(Table2[[#This Row],[M3A]]="","",SUM(Table2[[#This Row],[M3A]]-Table2[[#This Row],[M3B_h]]))</f>
        <v/>
      </c>
      <c r="N2045" s="13" t="str">
        <f>IF(Table2[[#This Row],[M4A]]="","",SUM(Table2[[#This Row],[M4A]]-Table2[[#This Row],[M4B_h]]))</f>
        <v/>
      </c>
      <c r="O2045" s="15"/>
      <c r="P2045" s="15" t="str">
        <f>IF(Table2[[#This Row],[M5A]]="","",SUM(Table2[[#This Row],[M5A]]-Table2[[#This Row],[M5B_h]]))</f>
        <v/>
      </c>
      <c r="Q2045" s="15">
        <f>SUM(Table2[[#This Row],[AWAL]],Table2[[#This Row],[M1B]])</f>
        <v>4</v>
      </c>
      <c r="R2045" s="15">
        <f>SUM(Table2[[#This Row],[M2B]],Table2[[#This Row],[M2B_h]])</f>
        <v>4</v>
      </c>
      <c r="S2045" s="15">
        <f>SUM(Table2[[#This Row],[M3B]],Table2[[#This Row],[M3B_h]])</f>
        <v>4</v>
      </c>
      <c r="T2045" s="15">
        <f>SUM(Table2[[#This Row],[M4B]],Table2[[#This Row],[M4B_h]])</f>
        <v>4</v>
      </c>
    </row>
    <row r="2046" spans="1:20">
      <c r="A2046" s="12">
        <f>IF(Table2[[#This Row],[TT]]&lt;1,"",COUNT($A$2:$A2045)+1)</f>
        <v>1649</v>
      </c>
      <c r="B2046" s="12" t="str">
        <f>LOWER(SUBSTITUTE(SUBSTITUTE(SUBSTITUTE(SUBSTITUTE(SUBSTITUTE(SUBSTITUTE(SUBSTITUTE(SUBSTITUTE(Table2[[#This Row],[NAMA BARANG]]," ",""),"""",""),"-",""),"/",""),"(",""),")",""),"&amp;",""),",",""))</f>
        <v>pcmagnitxpm519010sandal</v>
      </c>
      <c r="C2046" s="25" t="s">
        <v>1790</v>
      </c>
      <c r="D2046" s="26">
        <v>1</v>
      </c>
      <c r="E2046" s="26" t="s">
        <v>39</v>
      </c>
      <c r="F2046" s="80">
        <f>IF(Table2[[#This Row],[M5B]]="",Table2[[#This Row],[M5B_h]],SUM(Table2[[#This Row],[M5B_h]],Table2[[#This Row],[M5B]]))</f>
        <v>1</v>
      </c>
      <c r="H2046" s="13" t="str">
        <f>IF(Table2[[#This Row],[M1A]]="","",Table2[[#This Row],[M1A]]-Table2[[#This Row],[AWAL]])</f>
        <v/>
      </c>
      <c r="J2046" s="13" t="str">
        <f>IF(Table2[[#This Row],[M2A]]="","",SUM(Table2[[#This Row],[M2A]]-Table2[[#This Row],[M2B_h]]))</f>
        <v/>
      </c>
      <c r="L2046" s="13" t="str">
        <f>IF(Table2[[#This Row],[M3A]]="","",SUM(Table2[[#This Row],[M3A]]-Table2[[#This Row],[M3B_h]]))</f>
        <v/>
      </c>
      <c r="N2046" s="13" t="str">
        <f>IF(Table2[[#This Row],[M4A]]="","",SUM(Table2[[#This Row],[M4A]]-Table2[[#This Row],[M4B_h]]))</f>
        <v/>
      </c>
      <c r="O2046" s="15"/>
      <c r="P2046" s="15" t="str">
        <f>IF(Table2[[#This Row],[M5A]]="","",SUM(Table2[[#This Row],[M5A]]-Table2[[#This Row],[M5B_h]]))</f>
        <v/>
      </c>
      <c r="Q2046" s="15">
        <f>SUM(Table2[[#This Row],[AWAL]],Table2[[#This Row],[M1B]])</f>
        <v>1</v>
      </c>
      <c r="R2046" s="15">
        <f>SUM(Table2[[#This Row],[M2B]],Table2[[#This Row],[M2B_h]])</f>
        <v>1</v>
      </c>
      <c r="S2046" s="15">
        <f>SUM(Table2[[#This Row],[M3B]],Table2[[#This Row],[M3B_h]])</f>
        <v>1</v>
      </c>
      <c r="T2046" s="15">
        <f>SUM(Table2[[#This Row],[M4B]],Table2[[#This Row],[M4B_h]])</f>
        <v>1</v>
      </c>
    </row>
    <row r="2047" spans="1:20">
      <c r="A2047" s="12">
        <f>IF(Table2[[#This Row],[TT]]&lt;1,"",COUNT($A$2:$A2046)+1)</f>
        <v>1650</v>
      </c>
      <c r="B2047" s="12" t="str">
        <f>LOWER(SUBSTITUTE(SUBSTITUTE(SUBSTITUTE(SUBSTITUTE(SUBSTITUTE(SUBSTITUTE(SUBSTITUTE(SUBSTITUTE(Table2[[#This Row],[NAMA BARANG]]," ",""),"""",""),"-",""),"/",""),"(",""),")",""),"&amp;",""),",",""))</f>
        <v>pcmagnitxu0030callblk</v>
      </c>
      <c r="C2047" s="18" t="s">
        <v>1791</v>
      </c>
      <c r="D2047" s="19">
        <v>3</v>
      </c>
      <c r="E2047" s="19" t="s">
        <v>88</v>
      </c>
      <c r="F2047" s="80">
        <f>IF(Table2[[#This Row],[M5B]]="",Table2[[#This Row],[M5B_h]],SUM(Table2[[#This Row],[M5B_h]],Table2[[#This Row],[M5B]]))</f>
        <v>3</v>
      </c>
      <c r="H2047" s="13" t="str">
        <f>IF(Table2[[#This Row],[M1A]]="","",Table2[[#This Row],[M1A]]-Table2[[#This Row],[AWAL]])</f>
        <v/>
      </c>
      <c r="J2047" s="13" t="str">
        <f>IF(Table2[[#This Row],[M2A]]="","",SUM(Table2[[#This Row],[M2A]]-Table2[[#This Row],[M2B_h]]))</f>
        <v/>
      </c>
      <c r="L2047" s="13" t="str">
        <f>IF(Table2[[#This Row],[M3A]]="","",SUM(Table2[[#This Row],[M3A]]-Table2[[#This Row],[M3B_h]]))</f>
        <v/>
      </c>
      <c r="N2047" s="13" t="str">
        <f>IF(Table2[[#This Row],[M4A]]="","",SUM(Table2[[#This Row],[M4A]]-Table2[[#This Row],[M4B_h]]))</f>
        <v/>
      </c>
      <c r="O2047" s="15"/>
      <c r="P2047" s="15" t="str">
        <f>IF(Table2[[#This Row],[M5A]]="","",SUM(Table2[[#This Row],[M5A]]-Table2[[#This Row],[M5B_h]]))</f>
        <v/>
      </c>
      <c r="Q2047" s="15">
        <f>SUM(Table2[[#This Row],[AWAL]],Table2[[#This Row],[M1B]])</f>
        <v>3</v>
      </c>
      <c r="R2047" s="15">
        <f>SUM(Table2[[#This Row],[M2B]],Table2[[#This Row],[M2B_h]])</f>
        <v>3</v>
      </c>
      <c r="S2047" s="15">
        <f>SUM(Table2[[#This Row],[M3B]],Table2[[#This Row],[M3B_h]])</f>
        <v>3</v>
      </c>
      <c r="T2047" s="15">
        <f>SUM(Table2[[#This Row],[M4B]],Table2[[#This Row],[M4B_h]])</f>
        <v>3</v>
      </c>
    </row>
    <row r="2048" spans="1:20">
      <c r="A2048" s="12">
        <f>IF(Table2[[#This Row],[TT]]&lt;1,"",COUNT($A$2:$A2047)+1)</f>
        <v>1651</v>
      </c>
      <c r="B2048" s="12" t="str">
        <f>LOWER(SUBSTITUTE(SUBSTITUTE(SUBSTITUTE(SUBSTITUTE(SUBSTITUTE(SUBSTITUTE(SUBSTITUTE(SUBSTITUTE(Table2[[#This Row],[NAMA BARANG]]," ",""),"""",""),"-",""),"/",""),"(",""),")",""),"&amp;",""),",",""))</f>
        <v>pcmagnitxu1219putar</v>
      </c>
      <c r="C2048" s="18" t="s">
        <v>1792</v>
      </c>
      <c r="D2048" s="19">
        <v>7</v>
      </c>
      <c r="E2048" s="19" t="s">
        <v>58</v>
      </c>
      <c r="F2048" s="80">
        <f>IF(Table2[[#This Row],[M5B]]="",Table2[[#This Row],[M5B_h]],SUM(Table2[[#This Row],[M5B_h]],Table2[[#This Row],[M5B]]))</f>
        <v>7</v>
      </c>
      <c r="H2048" s="13" t="str">
        <f>IF(Table2[[#This Row],[M1A]]="","",Table2[[#This Row],[M1A]]-Table2[[#This Row],[AWAL]])</f>
        <v/>
      </c>
      <c r="J2048" s="13" t="str">
        <f>IF(Table2[[#This Row],[M2A]]="","",SUM(Table2[[#This Row],[M2A]]-Table2[[#This Row],[M2B_h]]))</f>
        <v/>
      </c>
      <c r="L2048" s="13" t="str">
        <f>IF(Table2[[#This Row],[M3A]]="","",SUM(Table2[[#This Row],[M3A]]-Table2[[#This Row],[M3B_h]]))</f>
        <v/>
      </c>
      <c r="N2048" s="13" t="str">
        <f>IF(Table2[[#This Row],[M4A]]="","",SUM(Table2[[#This Row],[M4A]]-Table2[[#This Row],[M4B_h]]))</f>
        <v/>
      </c>
      <c r="O2048" s="15"/>
      <c r="P2048" s="15" t="str">
        <f>IF(Table2[[#This Row],[M5A]]="","",SUM(Table2[[#This Row],[M5A]]-Table2[[#This Row],[M5B_h]]))</f>
        <v/>
      </c>
      <c r="Q2048" s="15">
        <f>SUM(Table2[[#This Row],[AWAL]],Table2[[#This Row],[M1B]])</f>
        <v>7</v>
      </c>
      <c r="R2048" s="15">
        <f>SUM(Table2[[#This Row],[M2B]],Table2[[#This Row],[M2B_h]])</f>
        <v>7</v>
      </c>
      <c r="S2048" s="15">
        <f>SUM(Table2[[#This Row],[M3B]],Table2[[#This Row],[M3B_h]])</f>
        <v>7</v>
      </c>
      <c r="T2048" s="15">
        <f>SUM(Table2[[#This Row],[M4B]],Table2[[#This Row],[M4B_h]])</f>
        <v>7</v>
      </c>
    </row>
    <row r="2049" spans="1:20">
      <c r="A2049" s="12">
        <f>IF(Table2[[#This Row],[TT]]&lt;1,"",COUNT($A$2:$A2048)+1)</f>
        <v>1652</v>
      </c>
      <c r="B2049" s="12" t="str">
        <f>LOWER(SUBSTITUTE(SUBSTITUTE(SUBSTITUTE(SUBSTITUTE(SUBSTITUTE(SUBSTITUTE(SUBSTITUTE(SUBSTITUTE(Table2[[#This Row],[NAMA BARANG]]," ",""),"""",""),"-",""),"/",""),"(",""),")",""),"&amp;",""),",",""))</f>
        <v>pcmagnitxu6605whiteboard</v>
      </c>
      <c r="C2049" s="18" t="s">
        <v>1793</v>
      </c>
      <c r="D2049" s="19">
        <v>1</v>
      </c>
      <c r="E2049" s="19" t="s">
        <v>58</v>
      </c>
      <c r="F2049" s="80">
        <f>IF(Table2[[#This Row],[M5B]]="",Table2[[#This Row],[M5B_h]],SUM(Table2[[#This Row],[M5B_h]],Table2[[#This Row],[M5B]]))</f>
        <v>1</v>
      </c>
      <c r="H2049" s="13" t="str">
        <f>IF(Table2[[#This Row],[M1A]]="","",Table2[[#This Row],[M1A]]-Table2[[#This Row],[AWAL]])</f>
        <v/>
      </c>
      <c r="J2049" s="13" t="str">
        <f>IF(Table2[[#This Row],[M2A]]="","",SUM(Table2[[#This Row],[M2A]]-Table2[[#This Row],[M2B_h]]))</f>
        <v/>
      </c>
      <c r="L2049" s="13" t="str">
        <f>IF(Table2[[#This Row],[M3A]]="","",SUM(Table2[[#This Row],[M3A]]-Table2[[#This Row],[M3B_h]]))</f>
        <v/>
      </c>
      <c r="N2049" s="13" t="str">
        <f>IF(Table2[[#This Row],[M4A]]="","",SUM(Table2[[#This Row],[M4A]]-Table2[[#This Row],[M4B_h]]))</f>
        <v/>
      </c>
      <c r="O2049" s="15"/>
      <c r="P2049" s="15" t="str">
        <f>IF(Table2[[#This Row],[M5A]]="","",SUM(Table2[[#This Row],[M5A]]-Table2[[#This Row],[M5B_h]]))</f>
        <v/>
      </c>
      <c r="Q2049" s="15">
        <f>SUM(Table2[[#This Row],[AWAL]],Table2[[#This Row],[M1B]])</f>
        <v>1</v>
      </c>
      <c r="R2049" s="15">
        <f>SUM(Table2[[#This Row],[M2B]],Table2[[#This Row],[M2B_h]])</f>
        <v>1</v>
      </c>
      <c r="S2049" s="15">
        <f>SUM(Table2[[#This Row],[M3B]],Table2[[#This Row],[M3B_h]])</f>
        <v>1</v>
      </c>
      <c r="T2049" s="15">
        <f>SUM(Table2[[#This Row],[M4B]],Table2[[#This Row],[M4B_h]])</f>
        <v>1</v>
      </c>
    </row>
    <row r="2050" spans="1:20">
      <c r="A2050" s="12" t="str">
        <f>IF(Table2[[#This Row],[TT]]&lt;1,"",COUNT($A$2:$A2049)+1)</f>
        <v/>
      </c>
      <c r="B2050" s="12" t="str">
        <f>LOWER(SUBSTITUTE(SUBSTITUTE(SUBSTITUTE(SUBSTITUTE(SUBSTITUTE(SUBSTITUTE(SUBSTITUTE(SUBSTITUTE(Table2[[#This Row],[NAMA BARANG]]," ",""),"""",""),"-",""),"/",""),"(",""),")",""),"&amp;",""),",",""))</f>
        <v>pcmagnitza06blk</v>
      </c>
      <c r="C2050" s="18" t="s">
        <v>1794</v>
      </c>
      <c r="D2050" s="19"/>
      <c r="E2050" s="19" t="s">
        <v>258</v>
      </c>
      <c r="F2050" s="80">
        <f>IF(Table2[[#This Row],[M5B]]="",Table2[[#This Row],[M5B_h]],SUM(Table2[[#This Row],[M5B_h]],Table2[[#This Row],[M5B]]))</f>
        <v>0</v>
      </c>
      <c r="H2050" s="13" t="str">
        <f>IF(Table2[[#This Row],[M1A]]="","",Table2[[#This Row],[M1A]]-Table2[[#This Row],[AWAL]])</f>
        <v/>
      </c>
      <c r="J2050" s="13" t="str">
        <f>IF(Table2[[#This Row],[M2A]]="","",SUM(Table2[[#This Row],[M2A]]-Table2[[#This Row],[M2B_h]]))</f>
        <v/>
      </c>
      <c r="L2050" s="13" t="str">
        <f>IF(Table2[[#This Row],[M3A]]="","",SUM(Table2[[#This Row],[M3A]]-Table2[[#This Row],[M3B_h]]))</f>
        <v/>
      </c>
      <c r="N2050" s="13" t="str">
        <f>IF(Table2[[#This Row],[M4A]]="","",SUM(Table2[[#This Row],[M4A]]-Table2[[#This Row],[M4B_h]]))</f>
        <v/>
      </c>
      <c r="O2050" s="15"/>
      <c r="P2050" s="15" t="str">
        <f>IF(Table2[[#This Row],[M5A]]="","",SUM(Table2[[#This Row],[M5A]]-Table2[[#This Row],[M5B_h]]))</f>
        <v/>
      </c>
      <c r="Q2050" s="15">
        <f>SUM(Table2[[#This Row],[AWAL]],Table2[[#This Row],[M1B]])</f>
        <v>0</v>
      </c>
      <c r="R2050" s="15">
        <f>SUM(Table2[[#This Row],[M2B]],Table2[[#This Row],[M2B_h]])</f>
        <v>0</v>
      </c>
      <c r="S2050" s="15">
        <f>SUM(Table2[[#This Row],[M3B]],Table2[[#This Row],[M3B_h]])</f>
        <v>0</v>
      </c>
      <c r="T2050" s="15">
        <f>SUM(Table2[[#This Row],[M4B]],Table2[[#This Row],[M4B_h]])</f>
        <v>0</v>
      </c>
    </row>
    <row r="2051" spans="1:20">
      <c r="A2051" s="12">
        <f>IF(Table2[[#This Row],[TT]]&lt;1,"",COUNT($A$2:$A2050)+1)</f>
        <v>1653</v>
      </c>
      <c r="B2051" s="12" t="str">
        <f>LOWER(SUBSTITUTE(SUBSTITUTE(SUBSTITUTE(SUBSTITUTE(SUBSTITUTE(SUBSTITUTE(SUBSTITUTE(SUBSTITUTE(Table2[[#This Row],[NAMA BARANG]]," ",""),"""",""),"-",""),"/",""),"(",""),")",""),"&amp;",""),",",""))</f>
        <v>pcmainan8054</v>
      </c>
      <c r="C2051" s="18" t="s">
        <v>1795</v>
      </c>
      <c r="D2051" s="19">
        <v>2</v>
      </c>
      <c r="E2051" s="19" t="s">
        <v>103</v>
      </c>
      <c r="F2051" s="80">
        <f>IF(Table2[[#This Row],[M5B]]="",Table2[[#This Row],[M5B_h]],SUM(Table2[[#This Row],[M5B_h]],Table2[[#This Row],[M5B]]))</f>
        <v>2</v>
      </c>
      <c r="H2051" s="13" t="str">
        <f>IF(Table2[[#This Row],[M1A]]="","",Table2[[#This Row],[M1A]]-Table2[[#This Row],[AWAL]])</f>
        <v/>
      </c>
      <c r="J2051" s="13" t="str">
        <f>IF(Table2[[#This Row],[M2A]]="","",SUM(Table2[[#This Row],[M2A]]-Table2[[#This Row],[M2B_h]]))</f>
        <v/>
      </c>
      <c r="L2051" s="13" t="str">
        <f>IF(Table2[[#This Row],[M3A]]="","",SUM(Table2[[#This Row],[M3A]]-Table2[[#This Row],[M3B_h]]))</f>
        <v/>
      </c>
      <c r="N2051" s="13" t="str">
        <f>IF(Table2[[#This Row],[M4A]]="","",SUM(Table2[[#This Row],[M4A]]-Table2[[#This Row],[M4B_h]]))</f>
        <v/>
      </c>
      <c r="O2051" s="15"/>
      <c r="P2051" s="15" t="str">
        <f>IF(Table2[[#This Row],[M5A]]="","",SUM(Table2[[#This Row],[M5A]]-Table2[[#This Row],[M5B_h]]))</f>
        <v/>
      </c>
      <c r="Q2051" s="15">
        <f>SUM(Table2[[#This Row],[AWAL]],Table2[[#This Row],[M1B]])</f>
        <v>2</v>
      </c>
      <c r="R2051" s="15">
        <f>SUM(Table2[[#This Row],[M2B]],Table2[[#This Row],[M2B_h]])</f>
        <v>2</v>
      </c>
      <c r="S2051" s="15">
        <f>SUM(Table2[[#This Row],[M3B]],Table2[[#This Row],[M3B_h]])</f>
        <v>2</v>
      </c>
      <c r="T2051" s="15">
        <f>SUM(Table2[[#This Row],[M4B]],Table2[[#This Row],[M4B_h]])</f>
        <v>2</v>
      </c>
    </row>
    <row r="2052" spans="1:20">
      <c r="A2052" s="12">
        <f>IF(Table2[[#This Row],[TT]]&lt;1,"",COUNT($A$2:$A2051)+1)</f>
        <v>1654</v>
      </c>
      <c r="B2052" s="12" t="str">
        <f>LOWER(SUBSTITUTE(SUBSTITUTE(SUBSTITUTE(SUBSTITUTE(SUBSTITUTE(SUBSTITUTE(SUBSTITUTE(SUBSTITUTE(Table2[[#This Row],[NAMA BARANG]]," ",""),"""",""),"-",""),"/",""),"(",""),")",""),"&amp;",""),",",""))</f>
        <v>pcmetalboxa311klgds3914</v>
      </c>
      <c r="C2052" s="25" t="s">
        <v>1796</v>
      </c>
      <c r="D2052" s="26">
        <v>4</v>
      </c>
      <c r="E2052" s="26" t="s">
        <v>52</v>
      </c>
      <c r="F2052" s="80">
        <f>IF(Table2[[#This Row],[M5B]]="",Table2[[#This Row],[M5B_h]],SUM(Table2[[#This Row],[M5B_h]],Table2[[#This Row],[M5B]]))</f>
        <v>4</v>
      </c>
      <c r="H2052" s="13" t="str">
        <f>IF(Table2[[#This Row],[M1A]]="","",Table2[[#This Row],[M1A]]-Table2[[#This Row],[AWAL]])</f>
        <v/>
      </c>
      <c r="J2052" s="13" t="str">
        <f>IF(Table2[[#This Row],[M2A]]="","",SUM(Table2[[#This Row],[M2A]]-Table2[[#This Row],[M2B_h]]))</f>
        <v/>
      </c>
      <c r="L2052" s="13" t="str">
        <f>IF(Table2[[#This Row],[M3A]]="","",SUM(Table2[[#This Row],[M3A]]-Table2[[#This Row],[M3B_h]]))</f>
        <v/>
      </c>
      <c r="N2052" s="13" t="str">
        <f>IF(Table2[[#This Row],[M4A]]="","",SUM(Table2[[#This Row],[M4A]]-Table2[[#This Row],[M4B_h]]))</f>
        <v/>
      </c>
      <c r="O2052" s="15"/>
      <c r="P2052" s="15" t="str">
        <f>IF(Table2[[#This Row],[M5A]]="","",SUM(Table2[[#This Row],[M5A]]-Table2[[#This Row],[M5B_h]]))</f>
        <v/>
      </c>
      <c r="Q2052" s="15">
        <f>SUM(Table2[[#This Row],[AWAL]],Table2[[#This Row],[M1B]])</f>
        <v>4</v>
      </c>
      <c r="R2052" s="15">
        <f>SUM(Table2[[#This Row],[M2B]],Table2[[#This Row],[M2B_h]])</f>
        <v>4</v>
      </c>
      <c r="S2052" s="15">
        <f>SUM(Table2[[#This Row],[M3B]],Table2[[#This Row],[M3B_h]])</f>
        <v>4</v>
      </c>
      <c r="T2052" s="15">
        <f>SUM(Table2[[#This Row],[M4B]],Table2[[#This Row],[M4B_h]])</f>
        <v>4</v>
      </c>
    </row>
    <row r="2053" spans="1:20">
      <c r="A2053" s="12">
        <f>IF(Table2[[#This Row],[TT]]&lt;1,"",COUNT($A$2:$A2052)+1)</f>
        <v>1655</v>
      </c>
      <c r="B2053" s="12" t="str">
        <f>LOWER(SUBSTITUTE(SUBSTITUTE(SUBSTITUTE(SUBSTITUTE(SUBSTITUTE(SUBSTITUTE(SUBSTITUTE(SUBSTITUTE(Table2[[#This Row],[NAMA BARANG]]," ",""),"""",""),"-",""),"/",""),"(",""),")",""),"&amp;",""),",",""))</f>
        <v>pcmikacerminpc218</v>
      </c>
      <c r="C2053" s="18" t="s">
        <v>1797</v>
      </c>
      <c r="D2053" s="19">
        <v>5</v>
      </c>
      <c r="E2053" s="19" t="s">
        <v>103</v>
      </c>
      <c r="F2053" s="80">
        <f>IF(Table2[[#This Row],[M5B]]="",Table2[[#This Row],[M5B_h]],SUM(Table2[[#This Row],[M5B_h]],Table2[[#This Row],[M5B]]))</f>
        <v>5</v>
      </c>
      <c r="H2053" s="13" t="str">
        <f>IF(Table2[[#This Row],[M1A]]="","",Table2[[#This Row],[M1A]]-Table2[[#This Row],[AWAL]])</f>
        <v/>
      </c>
      <c r="J2053" s="13" t="str">
        <f>IF(Table2[[#This Row],[M2A]]="","",SUM(Table2[[#This Row],[M2A]]-Table2[[#This Row],[M2B_h]]))</f>
        <v/>
      </c>
      <c r="L2053" s="13" t="str">
        <f>IF(Table2[[#This Row],[M3A]]="","",SUM(Table2[[#This Row],[M3A]]-Table2[[#This Row],[M3B_h]]))</f>
        <v/>
      </c>
      <c r="N2053" s="13" t="str">
        <f>IF(Table2[[#This Row],[M4A]]="","",SUM(Table2[[#This Row],[M4A]]-Table2[[#This Row],[M4B_h]]))</f>
        <v/>
      </c>
      <c r="O2053" s="15"/>
      <c r="P2053" s="15" t="str">
        <f>IF(Table2[[#This Row],[M5A]]="","",SUM(Table2[[#This Row],[M5A]]-Table2[[#This Row],[M5B_h]]))</f>
        <v/>
      </c>
      <c r="Q2053" s="15">
        <f>SUM(Table2[[#This Row],[AWAL]],Table2[[#This Row],[M1B]])</f>
        <v>5</v>
      </c>
      <c r="R2053" s="15">
        <f>SUM(Table2[[#This Row],[M2B]],Table2[[#This Row],[M2B_h]])</f>
        <v>5</v>
      </c>
      <c r="S2053" s="15">
        <f>SUM(Table2[[#This Row],[M3B]],Table2[[#This Row],[M3B_h]])</f>
        <v>5</v>
      </c>
      <c r="T2053" s="15">
        <f>SUM(Table2[[#This Row],[M4B]],Table2[[#This Row],[M4B_h]])</f>
        <v>5</v>
      </c>
    </row>
    <row r="2054" spans="1:20">
      <c r="A2054" s="12">
        <f>IF(Table2[[#This Row],[TT]]&lt;1,"",COUNT($A$2:$A2053)+1)</f>
        <v>1656</v>
      </c>
      <c r="B2054" s="12" t="str">
        <f>LOWER(SUBSTITUTE(SUBSTITUTE(SUBSTITUTE(SUBSTITUTE(SUBSTITUTE(SUBSTITUTE(SUBSTITUTE(SUBSTITUTE(Table2[[#This Row],[NAMA BARANG]]," ",""),"""",""),"-",""),"/",""),"(",""),")",""),"&amp;",""),",",""))</f>
        <v>pcovalbts1067blk</v>
      </c>
      <c r="C2054" s="18" t="s">
        <v>3254</v>
      </c>
      <c r="D2054" s="19">
        <v>2</v>
      </c>
      <c r="E2054" s="19" t="s">
        <v>1602</v>
      </c>
      <c r="F2054" s="80">
        <f>IF(Table2[[#This Row],[M5B]]="",Table2[[#This Row],[M5B_h]],SUM(Table2[[#This Row],[M5B_h]],Table2[[#This Row],[M5B]]))</f>
        <v>2</v>
      </c>
      <c r="H2054" s="13" t="str">
        <f>IF(Table2[[#This Row],[M1A]]="","",Table2[[#This Row],[M1A]]-Table2[[#This Row],[AWAL]])</f>
        <v/>
      </c>
      <c r="J2054" s="13" t="str">
        <f>IF(Table2[[#This Row],[M2A]]="","",SUM(Table2[[#This Row],[M2A]]-Table2[[#This Row],[M2B_h]]))</f>
        <v/>
      </c>
      <c r="L2054" s="13" t="str">
        <f>IF(Table2[[#This Row],[M3A]]="","",SUM(Table2[[#This Row],[M3A]]-Table2[[#This Row],[M3B_h]]))</f>
        <v/>
      </c>
      <c r="N2054" s="13" t="str">
        <f>IF(Table2[[#This Row],[M4A]]="","",SUM(Table2[[#This Row],[M4A]]-Table2[[#This Row],[M4B_h]]))</f>
        <v/>
      </c>
      <c r="O2054" s="15"/>
      <c r="P2054" s="15" t="str">
        <f>IF(Table2[[#This Row],[M5A]]="","",SUM(Table2[[#This Row],[M5A]]-Table2[[#This Row],[M5B_h]]))</f>
        <v/>
      </c>
      <c r="Q2054" s="15">
        <f>SUM(Table2[[#This Row],[AWAL]],Table2[[#This Row],[M1B]])</f>
        <v>2</v>
      </c>
      <c r="R2054" s="15">
        <f>SUM(Table2[[#This Row],[M2B]],Table2[[#This Row],[M2B_h]])</f>
        <v>2</v>
      </c>
      <c r="S2054" s="15">
        <f>SUM(Table2[[#This Row],[M3B]],Table2[[#This Row],[M3B_h]])</f>
        <v>2</v>
      </c>
      <c r="T2054" s="15">
        <f>SUM(Table2[[#This Row],[M4B]],Table2[[#This Row],[M4B_h]])</f>
        <v>2</v>
      </c>
    </row>
    <row r="2055" spans="1:20">
      <c r="A2055" s="12">
        <f>IF(Table2[[#This Row],[TT]]&lt;1,"",COUNT($A$2:$A2054)+1)</f>
        <v>1657</v>
      </c>
      <c r="B2055" s="12" t="str">
        <f>LOWER(SUBSTITUTE(SUBSTITUTE(SUBSTITUTE(SUBSTITUTE(SUBSTITUTE(SUBSTITUTE(SUBSTITUTE(SUBSTITUTE(Table2[[#This Row],[NAMA BARANG]]," ",""),"""",""),"-",""),"/",""),"(",""),")",""),"&amp;",""),",",""))</f>
        <v>pcpa0960mobiltarik</v>
      </c>
      <c r="C2055" s="18" t="s">
        <v>1798</v>
      </c>
      <c r="D2055" s="19">
        <v>3</v>
      </c>
      <c r="E2055" s="19" t="s">
        <v>39</v>
      </c>
      <c r="F2055" s="80">
        <f>IF(Table2[[#This Row],[M5B]]="",Table2[[#This Row],[M5B_h]],SUM(Table2[[#This Row],[M5B_h]],Table2[[#This Row],[M5B]]))</f>
        <v>3</v>
      </c>
      <c r="H2055" s="13" t="str">
        <f>IF(Table2[[#This Row],[M1A]]="","",Table2[[#This Row],[M1A]]-Table2[[#This Row],[AWAL]])</f>
        <v/>
      </c>
      <c r="J2055" s="13" t="str">
        <f>IF(Table2[[#This Row],[M2A]]="","",SUM(Table2[[#This Row],[M2A]]-Table2[[#This Row],[M2B_h]]))</f>
        <v/>
      </c>
      <c r="L2055" s="13" t="str">
        <f>IF(Table2[[#This Row],[M3A]]="","",SUM(Table2[[#This Row],[M3A]]-Table2[[#This Row],[M3B_h]]))</f>
        <v/>
      </c>
      <c r="N2055" s="13" t="str">
        <f>IF(Table2[[#This Row],[M4A]]="","",SUM(Table2[[#This Row],[M4A]]-Table2[[#This Row],[M4B_h]]))</f>
        <v/>
      </c>
      <c r="O2055" s="15"/>
      <c r="P2055" s="15" t="str">
        <f>IF(Table2[[#This Row],[M5A]]="","",SUM(Table2[[#This Row],[M5A]]-Table2[[#This Row],[M5B_h]]))</f>
        <v/>
      </c>
      <c r="Q2055" s="15">
        <f>SUM(Table2[[#This Row],[AWAL]],Table2[[#This Row],[M1B]])</f>
        <v>3</v>
      </c>
      <c r="R2055" s="15">
        <f>SUM(Table2[[#This Row],[M2B]],Table2[[#This Row],[M2B_h]])</f>
        <v>3</v>
      </c>
      <c r="S2055" s="15">
        <f>SUM(Table2[[#This Row],[M3B]],Table2[[#This Row],[M3B_h]])</f>
        <v>3</v>
      </c>
      <c r="T2055" s="15">
        <f>SUM(Table2[[#This Row],[M4B]],Table2[[#This Row],[M4B_h]])</f>
        <v>3</v>
      </c>
    </row>
    <row r="2056" spans="1:20">
      <c r="A2056" s="12">
        <f>IF(Table2[[#This Row],[TT]]&lt;1,"",COUNT($A$2:$A2055)+1)</f>
        <v>1658</v>
      </c>
      <c r="B2056" s="12" t="str">
        <f>LOWER(SUBSTITUTE(SUBSTITUTE(SUBSTITUTE(SUBSTITUTE(SUBSTITUTE(SUBSTITUTE(SUBSTITUTE(SUBSTITUTE(Table2[[#This Row],[NAMA BARANG]]," ",""),"""",""),"-",""),"/",""),"(",""),")",""),"&amp;",""),",",""))</f>
        <v>pcpb22</v>
      </c>
      <c r="C2056" s="18" t="s">
        <v>1799</v>
      </c>
      <c r="D2056" s="19">
        <v>19</v>
      </c>
      <c r="E2056" s="19" t="s">
        <v>39</v>
      </c>
      <c r="F2056" s="80">
        <f>IF(Table2[[#This Row],[M5B]]="",Table2[[#This Row],[M5B_h]],SUM(Table2[[#This Row],[M5B_h]],Table2[[#This Row],[M5B]]))</f>
        <v>18</v>
      </c>
      <c r="H2056" s="13" t="str">
        <f>IF(Table2[[#This Row],[M1A]]="","",Table2[[#This Row],[M1A]]-Table2[[#This Row],[AWAL]])</f>
        <v/>
      </c>
      <c r="J2056" s="13" t="str">
        <f>IF(Table2[[#This Row],[M2A]]="","",SUM(Table2[[#This Row],[M2A]]-Table2[[#This Row],[M2B_h]]))</f>
        <v/>
      </c>
      <c r="L2056" s="13" t="str">
        <f>IF(Table2[[#This Row],[M3A]]="","",SUM(Table2[[#This Row],[M3A]]-Table2[[#This Row],[M3B_h]]))</f>
        <v/>
      </c>
      <c r="M2056" s="13">
        <v>18</v>
      </c>
      <c r="N2056" s="13">
        <f>IF(Table2[[#This Row],[M4A]]="","",SUM(Table2[[#This Row],[M4A]]-Table2[[#This Row],[M4B_h]]))</f>
        <v>-1</v>
      </c>
      <c r="O2056" s="15"/>
      <c r="P2056" s="15" t="str">
        <f>IF(Table2[[#This Row],[M5A]]="","",SUM(Table2[[#This Row],[M5A]]-Table2[[#This Row],[M5B_h]]))</f>
        <v/>
      </c>
      <c r="Q2056" s="15">
        <f>SUM(Table2[[#This Row],[AWAL]],Table2[[#This Row],[M1B]])</f>
        <v>19</v>
      </c>
      <c r="R2056" s="15">
        <f>SUM(Table2[[#This Row],[M2B]],Table2[[#This Row],[M2B_h]])</f>
        <v>19</v>
      </c>
      <c r="S2056" s="15">
        <f>SUM(Table2[[#This Row],[M3B]],Table2[[#This Row],[M3B_h]])</f>
        <v>19</v>
      </c>
      <c r="T2056" s="15">
        <f>SUM(Table2[[#This Row],[M4B]],Table2[[#This Row],[M4B_h]])</f>
        <v>18</v>
      </c>
    </row>
    <row r="2057" spans="1:20">
      <c r="A2057" s="12">
        <f>IF(Table2[[#This Row],[TT]]&lt;1,"",COUNT($A$2:$A2056)+1)</f>
        <v>1659</v>
      </c>
      <c r="B2057" s="12" t="str">
        <f>LOWER(SUBSTITUTE(SUBSTITUTE(SUBSTITUTE(SUBSTITUTE(SUBSTITUTE(SUBSTITUTE(SUBSTITUTE(SUBSTITUTE(Table2[[#This Row],[NAMA BARANG]]," ",""),"""",""),"-",""),"/",""),"(",""),")",""),"&amp;",""),",",""))</f>
        <v>pcpkm8861</v>
      </c>
      <c r="C2057" s="18" t="s">
        <v>1800</v>
      </c>
      <c r="D2057" s="19">
        <v>2</v>
      </c>
      <c r="E2057" s="68" t="s">
        <v>2707</v>
      </c>
      <c r="F2057" s="80">
        <f>IF(Table2[[#This Row],[M5B]]="",Table2[[#This Row],[M5B_h]],SUM(Table2[[#This Row],[M5B_h]],Table2[[#This Row],[M5B]]))</f>
        <v>2</v>
      </c>
      <c r="H2057" s="13" t="str">
        <f>IF(Table2[[#This Row],[M1A]]="","",Table2[[#This Row],[M1A]]-Table2[[#This Row],[AWAL]])</f>
        <v/>
      </c>
      <c r="J2057" s="13" t="str">
        <f>IF(Table2[[#This Row],[M2A]]="","",SUM(Table2[[#This Row],[M2A]]-Table2[[#This Row],[M2B_h]]))</f>
        <v/>
      </c>
      <c r="L2057" s="13" t="str">
        <f>IF(Table2[[#This Row],[M3A]]="","",SUM(Table2[[#This Row],[M3A]]-Table2[[#This Row],[M3B_h]]))</f>
        <v/>
      </c>
      <c r="N2057" s="13" t="str">
        <f>IF(Table2[[#This Row],[M4A]]="","",SUM(Table2[[#This Row],[M4A]]-Table2[[#This Row],[M4B_h]]))</f>
        <v/>
      </c>
      <c r="O2057" s="15"/>
      <c r="P2057" s="15" t="str">
        <f>IF(Table2[[#This Row],[M5A]]="","",SUM(Table2[[#This Row],[M5A]]-Table2[[#This Row],[M5B_h]]))</f>
        <v/>
      </c>
      <c r="Q2057" s="15">
        <f>SUM(Table2[[#This Row],[AWAL]],Table2[[#This Row],[M1B]])</f>
        <v>2</v>
      </c>
      <c r="R2057" s="15">
        <f>SUM(Table2[[#This Row],[M2B]],Table2[[#This Row],[M2B_h]])</f>
        <v>2</v>
      </c>
      <c r="S2057" s="15">
        <f>SUM(Table2[[#This Row],[M3B]],Table2[[#This Row],[M3B_h]])</f>
        <v>2</v>
      </c>
      <c r="T2057" s="15">
        <f>SUM(Table2[[#This Row],[M4B]],Table2[[#This Row],[M4B_h]])</f>
        <v>2</v>
      </c>
    </row>
    <row r="2058" spans="1:20">
      <c r="A2058" s="12">
        <f>IF(Table2[[#This Row],[TT]]&lt;1,"",COUNT($A$2:$A2057)+1)</f>
        <v>1660</v>
      </c>
      <c r="B2058" s="12" t="str">
        <f>LOWER(SUBSTITUTE(SUBSTITUTE(SUBSTITUTE(SUBSTITUTE(SUBSTITUTE(SUBSTITUTE(SUBSTITUTE(SUBSTITUTE(Table2[[#This Row],[NAMA BARANG]]," ",""),"""",""),"-",""),"/",""),"(",""),")",""),"&amp;",""),",",""))</f>
        <v>pcplst0093</v>
      </c>
      <c r="C2058" s="18" t="s">
        <v>1801</v>
      </c>
      <c r="D2058" s="19">
        <v>2</v>
      </c>
      <c r="E2058" s="19" t="s">
        <v>63</v>
      </c>
      <c r="F2058" s="80">
        <f>IF(Table2[[#This Row],[M5B]]="",Table2[[#This Row],[M5B_h]],SUM(Table2[[#This Row],[M5B_h]],Table2[[#This Row],[M5B]]))</f>
        <v>2</v>
      </c>
      <c r="H2058" s="13" t="str">
        <f>IF(Table2[[#This Row],[M1A]]="","",Table2[[#This Row],[M1A]]-Table2[[#This Row],[AWAL]])</f>
        <v/>
      </c>
      <c r="J2058" s="13" t="str">
        <f>IF(Table2[[#This Row],[M2A]]="","",SUM(Table2[[#This Row],[M2A]]-Table2[[#This Row],[M2B_h]]))</f>
        <v/>
      </c>
      <c r="L2058" s="13" t="str">
        <f>IF(Table2[[#This Row],[M3A]]="","",SUM(Table2[[#This Row],[M3A]]-Table2[[#This Row],[M3B_h]]))</f>
        <v/>
      </c>
      <c r="N2058" s="13" t="str">
        <f>IF(Table2[[#This Row],[M4A]]="","",SUM(Table2[[#This Row],[M4A]]-Table2[[#This Row],[M4B_h]]))</f>
        <v/>
      </c>
      <c r="O2058" s="15"/>
      <c r="P2058" s="15" t="str">
        <f>IF(Table2[[#This Row],[M5A]]="","",SUM(Table2[[#This Row],[M5A]]-Table2[[#This Row],[M5B_h]]))</f>
        <v/>
      </c>
      <c r="Q2058" s="15">
        <f>SUM(Table2[[#This Row],[AWAL]],Table2[[#This Row],[M1B]])</f>
        <v>2</v>
      </c>
      <c r="R2058" s="15">
        <f>SUM(Table2[[#This Row],[M2B]],Table2[[#This Row],[M2B_h]])</f>
        <v>2</v>
      </c>
      <c r="S2058" s="15">
        <f>SUM(Table2[[#This Row],[M3B]],Table2[[#This Row],[M3B_h]])</f>
        <v>2</v>
      </c>
      <c r="T2058" s="15">
        <f>SUM(Table2[[#This Row],[M4B]],Table2[[#This Row],[M4B_h]])</f>
        <v>2</v>
      </c>
    </row>
    <row r="2059" spans="1:20">
      <c r="A2059" s="12">
        <f>IF(Table2[[#This Row],[TT]]&lt;1,"",COUNT($A$2:$A2058)+1)</f>
        <v>1661</v>
      </c>
      <c r="B2059" s="12" t="str">
        <f>LOWER(SUBSTITUTE(SUBSTITUTE(SUBSTITUTE(SUBSTITUTE(SUBSTITUTE(SUBSTITUTE(SUBSTITUTE(SUBSTITUTE(Table2[[#This Row],[NAMA BARANG]]," ",""),"""",""),"-",""),"/",""),"(",""),")",""),"&amp;",""),",",""))</f>
        <v>pcplst20107wb</v>
      </c>
      <c r="C2059" s="18" t="s">
        <v>1802</v>
      </c>
      <c r="D2059" s="19">
        <v>2</v>
      </c>
      <c r="E2059" s="19" t="s">
        <v>39</v>
      </c>
      <c r="F2059" s="80">
        <f>IF(Table2[[#This Row],[M5B]]="",Table2[[#This Row],[M5B_h]],SUM(Table2[[#This Row],[M5B_h]],Table2[[#This Row],[M5B]]))</f>
        <v>2</v>
      </c>
      <c r="H2059" s="13" t="str">
        <f>IF(Table2[[#This Row],[M1A]]="","",Table2[[#This Row],[M1A]]-Table2[[#This Row],[AWAL]])</f>
        <v/>
      </c>
      <c r="J2059" s="13" t="str">
        <f>IF(Table2[[#This Row],[M2A]]="","",SUM(Table2[[#This Row],[M2A]]-Table2[[#This Row],[M2B_h]]))</f>
        <v/>
      </c>
      <c r="L2059" s="13" t="str">
        <f>IF(Table2[[#This Row],[M3A]]="","",SUM(Table2[[#This Row],[M3A]]-Table2[[#This Row],[M3B_h]]))</f>
        <v/>
      </c>
      <c r="N2059" s="13" t="str">
        <f>IF(Table2[[#This Row],[M4A]]="","",SUM(Table2[[#This Row],[M4A]]-Table2[[#This Row],[M4B_h]]))</f>
        <v/>
      </c>
      <c r="O2059" s="15"/>
      <c r="P2059" s="15" t="str">
        <f>IF(Table2[[#This Row],[M5A]]="","",SUM(Table2[[#This Row],[M5A]]-Table2[[#This Row],[M5B_h]]))</f>
        <v/>
      </c>
      <c r="Q2059" s="15">
        <f>SUM(Table2[[#This Row],[AWAL]],Table2[[#This Row],[M1B]])</f>
        <v>2</v>
      </c>
      <c r="R2059" s="15">
        <f>SUM(Table2[[#This Row],[M2B]],Table2[[#This Row],[M2B_h]])</f>
        <v>2</v>
      </c>
      <c r="S2059" s="15">
        <f>SUM(Table2[[#This Row],[M3B]],Table2[[#This Row],[M3B_h]])</f>
        <v>2</v>
      </c>
      <c r="T2059" s="15">
        <f>SUM(Table2[[#This Row],[M4B]],Table2[[#This Row],[M4B_h]])</f>
        <v>2</v>
      </c>
    </row>
    <row r="2060" spans="1:20">
      <c r="A2060" s="12">
        <f>IF(Table2[[#This Row],[TT]]&lt;1,"",COUNT($A$2:$A2059)+1)</f>
        <v>1662</v>
      </c>
      <c r="B2060" s="12" t="str">
        <f>LOWER(SUBSTITUTE(SUBSTITUTE(SUBSTITUTE(SUBSTITUTE(SUBSTITUTE(SUBSTITUTE(SUBSTITUTE(SUBSTITUTE(Table2[[#This Row],[NAMA BARANG]]," ",""),"""",""),"-",""),"/",""),"(",""),")",""),"&amp;",""),",",""))</f>
        <v>pcplst908sailormoon</v>
      </c>
      <c r="C2060" s="18" t="s">
        <v>1803</v>
      </c>
      <c r="D2060" s="19">
        <v>3</v>
      </c>
      <c r="E2060" s="19" t="s">
        <v>66</v>
      </c>
      <c r="F2060" s="80">
        <f>IF(Table2[[#This Row],[M5B]]="",Table2[[#This Row],[M5B_h]],SUM(Table2[[#This Row],[M5B_h]],Table2[[#This Row],[M5B]]))</f>
        <v>3</v>
      </c>
      <c r="H2060" s="13" t="str">
        <f>IF(Table2[[#This Row],[M1A]]="","",Table2[[#This Row],[M1A]]-Table2[[#This Row],[AWAL]])</f>
        <v/>
      </c>
      <c r="J2060" s="13" t="str">
        <f>IF(Table2[[#This Row],[M2A]]="","",SUM(Table2[[#This Row],[M2A]]-Table2[[#This Row],[M2B_h]]))</f>
        <v/>
      </c>
      <c r="L2060" s="13" t="str">
        <f>IF(Table2[[#This Row],[M3A]]="","",SUM(Table2[[#This Row],[M3A]]-Table2[[#This Row],[M3B_h]]))</f>
        <v/>
      </c>
      <c r="N2060" s="13" t="str">
        <f>IF(Table2[[#This Row],[M4A]]="","",SUM(Table2[[#This Row],[M4A]]-Table2[[#This Row],[M4B_h]]))</f>
        <v/>
      </c>
      <c r="O2060" s="15"/>
      <c r="P2060" s="15" t="str">
        <f>IF(Table2[[#This Row],[M5A]]="","",SUM(Table2[[#This Row],[M5A]]-Table2[[#This Row],[M5B_h]]))</f>
        <v/>
      </c>
      <c r="Q2060" s="15">
        <f>SUM(Table2[[#This Row],[AWAL]],Table2[[#This Row],[M1B]])</f>
        <v>3</v>
      </c>
      <c r="R2060" s="15">
        <f>SUM(Table2[[#This Row],[M2B]],Table2[[#This Row],[M2B_h]])</f>
        <v>3</v>
      </c>
      <c r="S2060" s="15">
        <f>SUM(Table2[[#This Row],[M3B]],Table2[[#This Row],[M3B_h]])</f>
        <v>3</v>
      </c>
      <c r="T2060" s="15">
        <f>SUM(Table2[[#This Row],[M4B]],Table2[[#This Row],[M4B_h]])</f>
        <v>3</v>
      </c>
    </row>
    <row r="2061" spans="1:20">
      <c r="A2061" s="12">
        <f>IF(Table2[[#This Row],[TT]]&lt;1,"",COUNT($A$2:$A2060)+1)</f>
        <v>1663</v>
      </c>
      <c r="B2061" s="12" t="str">
        <f>LOWER(SUBSTITUTE(SUBSTITUTE(SUBSTITUTE(SUBSTITUTE(SUBSTITUTE(SUBSTITUTE(SUBSTITUTE(SUBSTITUTE(Table2[[#This Row],[NAMA BARANG]]," ",""),"""",""),"-",""),"/",""),"(",""),")",""),"&amp;",""),",",""))</f>
        <v>pcplstdisney0093sb362mmouse</v>
      </c>
      <c r="C2061" s="18" t="s">
        <v>1804</v>
      </c>
      <c r="D2061" s="19">
        <v>3</v>
      </c>
      <c r="E2061" s="19" t="s">
        <v>63</v>
      </c>
      <c r="F2061" s="80">
        <f>IF(Table2[[#This Row],[M5B]]="",Table2[[#This Row],[M5B_h]],SUM(Table2[[#This Row],[M5B_h]],Table2[[#This Row],[M5B]]))</f>
        <v>3</v>
      </c>
      <c r="H2061" s="13" t="str">
        <f>IF(Table2[[#This Row],[M1A]]="","",Table2[[#This Row],[M1A]]-Table2[[#This Row],[AWAL]])</f>
        <v/>
      </c>
      <c r="J2061" s="13" t="str">
        <f>IF(Table2[[#This Row],[M2A]]="","",SUM(Table2[[#This Row],[M2A]]-Table2[[#This Row],[M2B_h]]))</f>
        <v/>
      </c>
      <c r="L2061" s="13" t="str">
        <f>IF(Table2[[#This Row],[M3A]]="","",SUM(Table2[[#This Row],[M3A]]-Table2[[#This Row],[M3B_h]]))</f>
        <v/>
      </c>
      <c r="N2061" s="13" t="str">
        <f>IF(Table2[[#This Row],[M4A]]="","",SUM(Table2[[#This Row],[M4A]]-Table2[[#This Row],[M4B_h]]))</f>
        <v/>
      </c>
      <c r="O2061" s="15"/>
      <c r="P2061" s="15" t="str">
        <f>IF(Table2[[#This Row],[M5A]]="","",SUM(Table2[[#This Row],[M5A]]-Table2[[#This Row],[M5B_h]]))</f>
        <v/>
      </c>
      <c r="Q2061" s="15">
        <f>SUM(Table2[[#This Row],[AWAL]],Table2[[#This Row],[M1B]])</f>
        <v>3</v>
      </c>
      <c r="R2061" s="15">
        <f>SUM(Table2[[#This Row],[M2B]],Table2[[#This Row],[M2B_h]])</f>
        <v>3</v>
      </c>
      <c r="S2061" s="15">
        <f>SUM(Table2[[#This Row],[M3B]],Table2[[#This Row],[M3B_h]])</f>
        <v>3</v>
      </c>
      <c r="T2061" s="15">
        <f>SUM(Table2[[#This Row],[M4B]],Table2[[#This Row],[M4B_h]])</f>
        <v>3</v>
      </c>
    </row>
    <row r="2062" spans="1:20">
      <c r="A2062" s="12">
        <f>IF(Table2[[#This Row],[TT]]&lt;1,"",COUNT($A$2:$A2061)+1)</f>
        <v>1664</v>
      </c>
      <c r="B2062" s="12" t="str">
        <f>LOWER(SUBSTITUTE(SUBSTITUTE(SUBSTITUTE(SUBSTITUTE(SUBSTITUTE(SUBSTITUTE(SUBSTITUTE(SUBSTITUTE(Table2[[#This Row],[NAMA BARANG]]," ",""),"""",""),"-",""),"/",""),"(",""),")",""),"&amp;",""),",",""))</f>
        <v>pcplstht1024minion</v>
      </c>
      <c r="C2062" s="18" t="s">
        <v>1805</v>
      </c>
      <c r="D2062" s="19">
        <v>6</v>
      </c>
      <c r="E2062" s="19" t="s">
        <v>813</v>
      </c>
      <c r="F2062" s="80">
        <f>IF(Table2[[#This Row],[M5B]]="",Table2[[#This Row],[M5B_h]],SUM(Table2[[#This Row],[M5B_h]],Table2[[#This Row],[M5B]]))</f>
        <v>6</v>
      </c>
      <c r="H2062" s="13" t="str">
        <f>IF(Table2[[#This Row],[M1A]]="","",Table2[[#This Row],[M1A]]-Table2[[#This Row],[AWAL]])</f>
        <v/>
      </c>
      <c r="J2062" s="13" t="str">
        <f>IF(Table2[[#This Row],[M2A]]="","",SUM(Table2[[#This Row],[M2A]]-Table2[[#This Row],[M2B_h]]))</f>
        <v/>
      </c>
      <c r="L2062" s="13" t="str">
        <f>IF(Table2[[#This Row],[M3A]]="","",SUM(Table2[[#This Row],[M3A]]-Table2[[#This Row],[M3B_h]]))</f>
        <v/>
      </c>
      <c r="N2062" s="13" t="str">
        <f>IF(Table2[[#This Row],[M4A]]="","",SUM(Table2[[#This Row],[M4A]]-Table2[[#This Row],[M4B_h]]))</f>
        <v/>
      </c>
      <c r="O2062" s="15"/>
      <c r="P2062" s="15" t="str">
        <f>IF(Table2[[#This Row],[M5A]]="","",SUM(Table2[[#This Row],[M5A]]-Table2[[#This Row],[M5B_h]]))</f>
        <v/>
      </c>
      <c r="Q2062" s="15">
        <f>SUM(Table2[[#This Row],[AWAL]],Table2[[#This Row],[M1B]])</f>
        <v>6</v>
      </c>
      <c r="R2062" s="15">
        <f>SUM(Table2[[#This Row],[M2B]],Table2[[#This Row],[M2B_h]])</f>
        <v>6</v>
      </c>
      <c r="S2062" s="15">
        <f>SUM(Table2[[#This Row],[M3B]],Table2[[#This Row],[M3B_h]])</f>
        <v>6</v>
      </c>
      <c r="T2062" s="15">
        <f>SUM(Table2[[#This Row],[M4B]],Table2[[#This Row],[M4B_h]])</f>
        <v>6</v>
      </c>
    </row>
    <row r="2063" spans="1:20">
      <c r="A2063" s="12">
        <f>IF(Table2[[#This Row],[TT]]&lt;1,"",COUNT($A$2:$A2062)+1)</f>
        <v>1665</v>
      </c>
      <c r="B2063" s="12" t="str">
        <f>LOWER(SUBSTITUTE(SUBSTITUTE(SUBSTITUTE(SUBSTITUTE(SUBSTITUTE(SUBSTITUTE(SUBSTITUTE(SUBSTITUTE(Table2[[#This Row],[NAMA BARANG]]," ",""),"""",""),"-",""),"/",""),"(",""),")",""),"&amp;",""),",",""))</f>
        <v>pcplstht406</v>
      </c>
      <c r="C2063" s="18" t="s">
        <v>1806</v>
      </c>
      <c r="D2063" s="19">
        <v>7</v>
      </c>
      <c r="E2063" s="19" t="s">
        <v>103</v>
      </c>
      <c r="F2063" s="80">
        <f>IF(Table2[[#This Row],[M5B]]="",Table2[[#This Row],[M5B_h]],SUM(Table2[[#This Row],[M5B_h]],Table2[[#This Row],[M5B]]))</f>
        <v>7</v>
      </c>
      <c r="H2063" s="13" t="str">
        <f>IF(Table2[[#This Row],[M1A]]="","",Table2[[#This Row],[M1A]]-Table2[[#This Row],[AWAL]])</f>
        <v/>
      </c>
      <c r="J2063" s="13" t="str">
        <f>IF(Table2[[#This Row],[M2A]]="","",SUM(Table2[[#This Row],[M2A]]-Table2[[#This Row],[M2B_h]]))</f>
        <v/>
      </c>
      <c r="L2063" s="13" t="str">
        <f>IF(Table2[[#This Row],[M3A]]="","",SUM(Table2[[#This Row],[M3A]]-Table2[[#This Row],[M3B_h]]))</f>
        <v/>
      </c>
      <c r="N2063" s="13" t="str">
        <f>IF(Table2[[#This Row],[M4A]]="","",SUM(Table2[[#This Row],[M4A]]-Table2[[#This Row],[M4B_h]]))</f>
        <v/>
      </c>
      <c r="O2063" s="15"/>
      <c r="P2063" s="15" t="str">
        <f>IF(Table2[[#This Row],[M5A]]="","",SUM(Table2[[#This Row],[M5A]]-Table2[[#This Row],[M5B_h]]))</f>
        <v/>
      </c>
      <c r="Q2063" s="15">
        <f>SUM(Table2[[#This Row],[AWAL]],Table2[[#This Row],[M1B]])</f>
        <v>7</v>
      </c>
      <c r="R2063" s="15">
        <f>SUM(Table2[[#This Row],[M2B]],Table2[[#This Row],[M2B_h]])</f>
        <v>7</v>
      </c>
      <c r="S2063" s="15">
        <f>SUM(Table2[[#This Row],[M3B]],Table2[[#This Row],[M3B_h]])</f>
        <v>7</v>
      </c>
      <c r="T2063" s="15">
        <f>SUM(Table2[[#This Row],[M4B]],Table2[[#This Row],[M4B_h]])</f>
        <v>7</v>
      </c>
    </row>
    <row r="2064" spans="1:20">
      <c r="A2064" s="12" t="str">
        <f>IF(Table2[[#This Row],[TT]]&lt;1,"",COUNT($A$2:$A2063)+1)</f>
        <v/>
      </c>
      <c r="B2064" s="12" t="str">
        <f>LOWER(SUBSTITUTE(SUBSTITUTE(SUBSTITUTE(SUBSTITUTE(SUBSTITUTE(SUBSTITUTE(SUBSTITUTE(SUBSTITUTE(Table2[[#This Row],[NAMA BARANG]]," ",""),"""",""),"-",""),"/",""),"(",""),")",""),"&amp;",""),",",""))</f>
        <v>pcplstht408mm</v>
      </c>
      <c r="C2064" s="18" t="s">
        <v>1807</v>
      </c>
      <c r="D2064" s="19"/>
      <c r="E2064" s="19" t="s">
        <v>88</v>
      </c>
      <c r="F2064" s="80">
        <f>IF(Table2[[#This Row],[M5B]]="",Table2[[#This Row],[M5B_h]],SUM(Table2[[#This Row],[M5B_h]],Table2[[#This Row],[M5B]]))</f>
        <v>0</v>
      </c>
      <c r="H2064" s="13" t="str">
        <f>IF(Table2[[#This Row],[M1A]]="","",Table2[[#This Row],[M1A]]-Table2[[#This Row],[AWAL]])</f>
        <v/>
      </c>
      <c r="J2064" s="13" t="str">
        <f>IF(Table2[[#This Row],[M2A]]="","",SUM(Table2[[#This Row],[M2A]]-Table2[[#This Row],[M2B_h]]))</f>
        <v/>
      </c>
      <c r="L2064" s="13" t="str">
        <f>IF(Table2[[#This Row],[M3A]]="","",SUM(Table2[[#This Row],[M3A]]-Table2[[#This Row],[M3B_h]]))</f>
        <v/>
      </c>
      <c r="N2064" s="13" t="str">
        <f>IF(Table2[[#This Row],[M4A]]="","",SUM(Table2[[#This Row],[M4A]]-Table2[[#This Row],[M4B_h]]))</f>
        <v/>
      </c>
      <c r="O2064" s="15"/>
      <c r="P2064" s="15" t="str">
        <f>IF(Table2[[#This Row],[M5A]]="","",SUM(Table2[[#This Row],[M5A]]-Table2[[#This Row],[M5B_h]]))</f>
        <v/>
      </c>
      <c r="Q2064" s="15">
        <f>SUM(Table2[[#This Row],[AWAL]],Table2[[#This Row],[M1B]])</f>
        <v>0</v>
      </c>
      <c r="R2064" s="15">
        <f>SUM(Table2[[#This Row],[M2B]],Table2[[#This Row],[M2B_h]])</f>
        <v>0</v>
      </c>
      <c r="S2064" s="15">
        <f>SUM(Table2[[#This Row],[M3B]],Table2[[#This Row],[M3B_h]])</f>
        <v>0</v>
      </c>
      <c r="T2064" s="15">
        <f>SUM(Table2[[#This Row],[M4B]],Table2[[#This Row],[M4B_h]])</f>
        <v>0</v>
      </c>
    </row>
    <row r="2065" spans="1:20">
      <c r="A2065" s="12">
        <f>IF(Table2[[#This Row],[TT]]&lt;1,"",COUNT($A$2:$A2064)+1)</f>
        <v>1666</v>
      </c>
      <c r="B2065" s="12" t="str">
        <f>LOWER(SUBSTITUTE(SUBSTITUTE(SUBSTITUTE(SUBSTITUTE(SUBSTITUTE(SUBSTITUTE(SUBSTITUTE(SUBSTITUTE(Table2[[#This Row],[NAMA BARANG]]," ",""),"""",""),"-",""),"/",""),"(",""),")",""),"&amp;",""),",",""))</f>
        <v>pcplstkotakb1f1502</v>
      </c>
      <c r="C2065" s="18" t="s">
        <v>1808</v>
      </c>
      <c r="D2065" s="19">
        <v>24</v>
      </c>
      <c r="E2065" s="19" t="s">
        <v>43</v>
      </c>
      <c r="F2065" s="80">
        <f>IF(Table2[[#This Row],[M5B]]="",Table2[[#This Row],[M5B_h]],SUM(Table2[[#This Row],[M5B_h]],Table2[[#This Row],[M5B]]))</f>
        <v>24</v>
      </c>
      <c r="H2065" s="13" t="str">
        <f>IF(Table2[[#This Row],[M1A]]="","",Table2[[#This Row],[M1A]]-Table2[[#This Row],[AWAL]])</f>
        <v/>
      </c>
      <c r="J2065" s="13" t="str">
        <f>IF(Table2[[#This Row],[M2A]]="","",SUM(Table2[[#This Row],[M2A]]-Table2[[#This Row],[M2B_h]]))</f>
        <v/>
      </c>
      <c r="L2065" s="13" t="str">
        <f>IF(Table2[[#This Row],[M3A]]="","",SUM(Table2[[#This Row],[M3A]]-Table2[[#This Row],[M3B_h]]))</f>
        <v/>
      </c>
      <c r="N2065" s="13" t="str">
        <f>IF(Table2[[#This Row],[M4A]]="","",SUM(Table2[[#This Row],[M4A]]-Table2[[#This Row],[M4B_h]]))</f>
        <v/>
      </c>
      <c r="O2065" s="15"/>
      <c r="P2065" s="15" t="str">
        <f>IF(Table2[[#This Row],[M5A]]="","",SUM(Table2[[#This Row],[M5A]]-Table2[[#This Row],[M5B_h]]))</f>
        <v/>
      </c>
      <c r="Q2065" s="15">
        <f>SUM(Table2[[#This Row],[AWAL]],Table2[[#This Row],[M1B]])</f>
        <v>24</v>
      </c>
      <c r="R2065" s="15">
        <f>SUM(Table2[[#This Row],[M2B]],Table2[[#This Row],[M2B_h]])</f>
        <v>24</v>
      </c>
      <c r="S2065" s="15">
        <f>SUM(Table2[[#This Row],[M3B]],Table2[[#This Row],[M3B_h]])</f>
        <v>24</v>
      </c>
      <c r="T2065" s="15">
        <f>SUM(Table2[[#This Row],[M4B]],Table2[[#This Row],[M4B_h]])</f>
        <v>24</v>
      </c>
    </row>
    <row r="2066" spans="1:20">
      <c r="A2066" s="12">
        <f>IF(Table2[[#This Row],[TT]]&lt;1,"",COUNT($A$2:$A2065)+1)</f>
        <v>1667</v>
      </c>
      <c r="B2066" s="12" t="str">
        <f>LOWER(SUBSTITUTE(SUBSTITUTE(SUBSTITUTE(SUBSTITUTE(SUBSTITUTE(SUBSTITUTE(SUBSTITUTE(SUBSTITUTE(Table2[[#This Row],[NAMA BARANG]]," ",""),"""",""),"-",""),"/",""),"(",""),")",""),"&amp;",""),",",""))</f>
        <v>pcplstkotakb1f1504</v>
      </c>
      <c r="C2066" s="18" t="s">
        <v>1809</v>
      </c>
      <c r="D2066" s="19">
        <v>20</v>
      </c>
      <c r="E2066" s="19" t="s">
        <v>1463</v>
      </c>
      <c r="F2066" s="80">
        <f>IF(Table2[[#This Row],[M5B]]="",Table2[[#This Row],[M5B_h]],SUM(Table2[[#This Row],[M5B_h]],Table2[[#This Row],[M5B]]))</f>
        <v>19</v>
      </c>
      <c r="H2066" s="13" t="str">
        <f>IF(Table2[[#This Row],[M1A]]="","",Table2[[#This Row],[M1A]]-Table2[[#This Row],[AWAL]])</f>
        <v/>
      </c>
      <c r="J2066" s="13" t="str">
        <f>IF(Table2[[#This Row],[M2A]]="","",SUM(Table2[[#This Row],[M2A]]-Table2[[#This Row],[M2B_h]]))</f>
        <v/>
      </c>
      <c r="L2066" s="13" t="str">
        <f>IF(Table2[[#This Row],[M3A]]="","",SUM(Table2[[#This Row],[M3A]]-Table2[[#This Row],[M3B_h]]))</f>
        <v/>
      </c>
      <c r="M2066" s="13">
        <v>19</v>
      </c>
      <c r="N2066" s="13">
        <f>IF(Table2[[#This Row],[M4A]]="","",SUM(Table2[[#This Row],[M4A]]-Table2[[#This Row],[M4B_h]]))</f>
        <v>-1</v>
      </c>
      <c r="O2066" s="15"/>
      <c r="P2066" s="15" t="str">
        <f>IF(Table2[[#This Row],[M5A]]="","",SUM(Table2[[#This Row],[M5A]]-Table2[[#This Row],[M5B_h]]))</f>
        <v/>
      </c>
      <c r="Q2066" s="15">
        <f>SUM(Table2[[#This Row],[AWAL]],Table2[[#This Row],[M1B]])</f>
        <v>20</v>
      </c>
      <c r="R2066" s="15">
        <f>SUM(Table2[[#This Row],[M2B]],Table2[[#This Row],[M2B_h]])</f>
        <v>20</v>
      </c>
      <c r="S2066" s="15">
        <f>SUM(Table2[[#This Row],[M3B]],Table2[[#This Row],[M3B_h]])</f>
        <v>20</v>
      </c>
      <c r="T2066" s="15">
        <f>SUM(Table2[[#This Row],[M4B]],Table2[[#This Row],[M4B_h]])</f>
        <v>19</v>
      </c>
    </row>
    <row r="2067" spans="1:20">
      <c r="A2067" s="12">
        <f>IF(Table2[[#This Row],[TT]]&lt;1,"",COUNT($A$2:$A2066)+1)</f>
        <v>1668</v>
      </c>
      <c r="B2067" s="12" t="str">
        <f>LOWER(SUBSTITUTE(SUBSTITUTE(SUBSTITUTE(SUBSTITUTE(SUBSTITUTE(SUBSTITUTE(SUBSTITUTE(SUBSTITUTE(Table2[[#This Row],[NAMA BARANG]]," ",""),"""",""),"-",""),"/",""),"(",""),")",""),"&amp;",""),",",""))</f>
        <v>pcplstpc102pbprincessdisney</v>
      </c>
      <c r="C2067" s="18" t="s">
        <v>1810</v>
      </c>
      <c r="D2067" s="19">
        <v>2</v>
      </c>
      <c r="E2067" s="19" t="s">
        <v>1811</v>
      </c>
      <c r="F2067" s="80">
        <f>IF(Table2[[#This Row],[M5B]]="",Table2[[#This Row],[M5B_h]],SUM(Table2[[#This Row],[M5B_h]],Table2[[#This Row],[M5B]]))</f>
        <v>2</v>
      </c>
      <c r="H2067" s="13" t="str">
        <f>IF(Table2[[#This Row],[M1A]]="","",Table2[[#This Row],[M1A]]-Table2[[#This Row],[AWAL]])</f>
        <v/>
      </c>
      <c r="J2067" s="13" t="str">
        <f>IF(Table2[[#This Row],[M2A]]="","",SUM(Table2[[#This Row],[M2A]]-Table2[[#This Row],[M2B_h]]))</f>
        <v/>
      </c>
      <c r="L2067" s="13" t="str">
        <f>IF(Table2[[#This Row],[M3A]]="","",SUM(Table2[[#This Row],[M3A]]-Table2[[#This Row],[M3B_h]]))</f>
        <v/>
      </c>
      <c r="N2067" s="13" t="str">
        <f>IF(Table2[[#This Row],[M4A]]="","",SUM(Table2[[#This Row],[M4A]]-Table2[[#This Row],[M4B_h]]))</f>
        <v/>
      </c>
      <c r="O2067" s="15"/>
      <c r="P2067" s="15" t="str">
        <f>IF(Table2[[#This Row],[M5A]]="","",SUM(Table2[[#This Row],[M5A]]-Table2[[#This Row],[M5B_h]]))</f>
        <v/>
      </c>
      <c r="Q2067" s="15">
        <f>SUM(Table2[[#This Row],[AWAL]],Table2[[#This Row],[M1B]])</f>
        <v>2</v>
      </c>
      <c r="R2067" s="15">
        <f>SUM(Table2[[#This Row],[M2B]],Table2[[#This Row],[M2B_h]])</f>
        <v>2</v>
      </c>
      <c r="S2067" s="15">
        <f>SUM(Table2[[#This Row],[M3B]],Table2[[#This Row],[M3B_h]])</f>
        <v>2</v>
      </c>
      <c r="T2067" s="15">
        <f>SUM(Table2[[#This Row],[M4B]],Table2[[#This Row],[M4B_h]])</f>
        <v>2</v>
      </c>
    </row>
    <row r="2068" spans="1:20">
      <c r="A2068" s="12">
        <f>IF(Table2[[#This Row],[TT]]&lt;1,"",COUNT($A$2:$A2067)+1)</f>
        <v>1669</v>
      </c>
      <c r="B2068" s="12" t="str">
        <f>LOWER(SUBSTITUTE(SUBSTITUTE(SUBSTITUTE(SUBSTITUTE(SUBSTITUTE(SUBSTITUTE(SUBSTITUTE(SUBSTITUTE(Table2[[#This Row],[NAMA BARANG]]," ",""),"""",""),"-",""),"/",""),"(",""),")",""),"&amp;",""),",",""))</f>
        <v>pcplstsh0121</v>
      </c>
      <c r="C2068" s="18" t="s">
        <v>1812</v>
      </c>
      <c r="D2068" s="19">
        <v>3</v>
      </c>
      <c r="E2068" s="19" t="s">
        <v>39</v>
      </c>
      <c r="F2068" s="80">
        <f>IF(Table2[[#This Row],[M5B]]="",Table2[[#This Row],[M5B_h]],SUM(Table2[[#This Row],[M5B_h]],Table2[[#This Row],[M5B]]))</f>
        <v>3</v>
      </c>
      <c r="H2068" s="13" t="str">
        <f>IF(Table2[[#This Row],[M1A]]="","",Table2[[#This Row],[M1A]]-Table2[[#This Row],[AWAL]])</f>
        <v/>
      </c>
      <c r="J2068" s="13" t="str">
        <f>IF(Table2[[#This Row],[M2A]]="","",SUM(Table2[[#This Row],[M2A]]-Table2[[#This Row],[M2B_h]]))</f>
        <v/>
      </c>
      <c r="L2068" s="13" t="str">
        <f>IF(Table2[[#This Row],[M3A]]="","",SUM(Table2[[#This Row],[M3A]]-Table2[[#This Row],[M3B_h]]))</f>
        <v/>
      </c>
      <c r="N2068" s="13" t="str">
        <f>IF(Table2[[#This Row],[M4A]]="","",SUM(Table2[[#This Row],[M4A]]-Table2[[#This Row],[M4B_h]]))</f>
        <v/>
      </c>
      <c r="O2068" s="15"/>
      <c r="P2068" s="15" t="str">
        <f>IF(Table2[[#This Row],[M5A]]="","",SUM(Table2[[#This Row],[M5A]]-Table2[[#This Row],[M5B_h]]))</f>
        <v/>
      </c>
      <c r="Q2068" s="15">
        <f>SUM(Table2[[#This Row],[AWAL]],Table2[[#This Row],[M1B]])</f>
        <v>3</v>
      </c>
      <c r="R2068" s="15">
        <f>SUM(Table2[[#This Row],[M2B]],Table2[[#This Row],[M2B_h]])</f>
        <v>3</v>
      </c>
      <c r="S2068" s="15">
        <f>SUM(Table2[[#This Row],[M3B]],Table2[[#This Row],[M3B_h]])</f>
        <v>3</v>
      </c>
      <c r="T2068" s="15">
        <f>SUM(Table2[[#This Row],[M4B]],Table2[[#This Row],[M4B_h]])</f>
        <v>3</v>
      </c>
    </row>
    <row r="2069" spans="1:20">
      <c r="A2069" s="12">
        <f>IF(Table2[[#This Row],[TT]]&lt;1,"",COUNT($A$2:$A2068)+1)</f>
        <v>1670</v>
      </c>
      <c r="B2069" s="12" t="str">
        <f>LOWER(SUBSTITUTE(SUBSTITUTE(SUBSTITUTE(SUBSTITUTE(SUBSTITUTE(SUBSTITUTE(SUBSTITUTE(SUBSTITUTE(Table2[[#This Row],[NAMA BARANG]]," ",""),"""",""),"-",""),"/",""),"(",""),")",""),"&amp;",""),",",""))</f>
        <v>pcplstsn7206</v>
      </c>
      <c r="C2069" s="18" t="s">
        <v>1813</v>
      </c>
      <c r="D2069" s="19">
        <v>3</v>
      </c>
      <c r="E2069" s="19">
        <v>96</v>
      </c>
      <c r="F2069" s="80">
        <f>IF(Table2[[#This Row],[M5B]]="",Table2[[#This Row],[M5B_h]],SUM(Table2[[#This Row],[M5B_h]],Table2[[#This Row],[M5B]]))</f>
        <v>3</v>
      </c>
      <c r="H2069" s="13" t="str">
        <f>IF(Table2[[#This Row],[M1A]]="","",Table2[[#This Row],[M1A]]-Table2[[#This Row],[AWAL]])</f>
        <v/>
      </c>
      <c r="J2069" s="13" t="str">
        <f>IF(Table2[[#This Row],[M2A]]="","",SUM(Table2[[#This Row],[M2A]]-Table2[[#This Row],[M2B_h]]))</f>
        <v/>
      </c>
      <c r="L2069" s="13" t="str">
        <f>IF(Table2[[#This Row],[M3A]]="","",SUM(Table2[[#This Row],[M3A]]-Table2[[#This Row],[M3B_h]]))</f>
        <v/>
      </c>
      <c r="N2069" s="13" t="str">
        <f>IF(Table2[[#This Row],[M4A]]="","",SUM(Table2[[#This Row],[M4A]]-Table2[[#This Row],[M4B_h]]))</f>
        <v/>
      </c>
      <c r="O2069" s="15"/>
      <c r="P2069" s="15" t="str">
        <f>IF(Table2[[#This Row],[M5A]]="","",SUM(Table2[[#This Row],[M5A]]-Table2[[#This Row],[M5B_h]]))</f>
        <v/>
      </c>
      <c r="Q2069" s="15">
        <f>SUM(Table2[[#This Row],[AWAL]],Table2[[#This Row],[M1B]])</f>
        <v>3</v>
      </c>
      <c r="R2069" s="15">
        <f>SUM(Table2[[#This Row],[M2B]],Table2[[#This Row],[M2B_h]])</f>
        <v>3</v>
      </c>
      <c r="S2069" s="15">
        <f>SUM(Table2[[#This Row],[M3B]],Table2[[#This Row],[M3B_h]])</f>
        <v>3</v>
      </c>
      <c r="T2069" s="15">
        <f>SUM(Table2[[#This Row],[M4B]],Table2[[#This Row],[M4B_h]])</f>
        <v>3</v>
      </c>
    </row>
    <row r="2070" spans="1:20">
      <c r="A2070" s="12">
        <f>IF(Table2[[#This Row],[TT]]&lt;1,"",COUNT($A$2:$A2069)+1)</f>
        <v>1671</v>
      </c>
      <c r="B2070" s="12" t="str">
        <f>LOWER(SUBSTITUTE(SUBSTITUTE(SUBSTITUTE(SUBSTITUTE(SUBSTITUTE(SUBSTITUTE(SUBSTITUTE(SUBSTITUTE(Table2[[#This Row],[NAMA BARANG]]," ",""),"""",""),"-",""),"/",""),"(",""),")",""),"&amp;",""),",",""))</f>
        <v>pcplsttoplapbc05</v>
      </c>
      <c r="C2070" s="18" t="s">
        <v>1814</v>
      </c>
      <c r="D2070" s="19">
        <v>6</v>
      </c>
      <c r="E2070" s="19" t="s">
        <v>43</v>
      </c>
      <c r="F2070" s="80">
        <f>IF(Table2[[#This Row],[M5B]]="",Table2[[#This Row],[M5B_h]],SUM(Table2[[#This Row],[M5B_h]],Table2[[#This Row],[M5B]]))</f>
        <v>6</v>
      </c>
      <c r="H2070" s="13" t="str">
        <f>IF(Table2[[#This Row],[M1A]]="","",Table2[[#This Row],[M1A]]-Table2[[#This Row],[AWAL]])</f>
        <v/>
      </c>
      <c r="J2070" s="13" t="str">
        <f>IF(Table2[[#This Row],[M2A]]="","",SUM(Table2[[#This Row],[M2A]]-Table2[[#This Row],[M2B_h]]))</f>
        <v/>
      </c>
      <c r="L2070" s="13" t="str">
        <f>IF(Table2[[#This Row],[M3A]]="","",SUM(Table2[[#This Row],[M3A]]-Table2[[#This Row],[M3B_h]]))</f>
        <v/>
      </c>
      <c r="N2070" s="13" t="str">
        <f>IF(Table2[[#This Row],[M4A]]="","",SUM(Table2[[#This Row],[M4A]]-Table2[[#This Row],[M4B_h]]))</f>
        <v/>
      </c>
      <c r="O2070" s="15"/>
      <c r="P2070" s="15" t="str">
        <f>IF(Table2[[#This Row],[M5A]]="","",SUM(Table2[[#This Row],[M5A]]-Table2[[#This Row],[M5B_h]]))</f>
        <v/>
      </c>
      <c r="Q2070" s="15">
        <f>SUM(Table2[[#This Row],[AWAL]],Table2[[#This Row],[M1B]])</f>
        <v>6</v>
      </c>
      <c r="R2070" s="15">
        <f>SUM(Table2[[#This Row],[M2B]],Table2[[#This Row],[M2B_h]])</f>
        <v>6</v>
      </c>
      <c r="S2070" s="15">
        <f>SUM(Table2[[#This Row],[M3B]],Table2[[#This Row],[M3B_h]])</f>
        <v>6</v>
      </c>
      <c r="T2070" s="15">
        <f>SUM(Table2[[#This Row],[M4B]],Table2[[#This Row],[M4B_h]])</f>
        <v>6</v>
      </c>
    </row>
    <row r="2071" spans="1:20">
      <c r="A2071" s="12">
        <f>IF(Table2[[#This Row],[TT]]&lt;1,"",COUNT($A$2:$A2070)+1)</f>
        <v>1672</v>
      </c>
      <c r="B2071" s="12" t="str">
        <f>LOWER(SUBSTITUTE(SUBSTITUTE(SUBSTITUTE(SUBSTITUTE(SUBSTITUTE(SUBSTITUTE(SUBSTITUTE(SUBSTITUTE(Table2[[#This Row],[NAMA BARANG]]," ",""),"""",""),"-",""),"/",""),"(",""),")",""),"&amp;",""),",",""))</f>
        <v>pcplsttt68006802kitty</v>
      </c>
      <c r="C2071" s="18" t="s">
        <v>1815</v>
      </c>
      <c r="D2071" s="19">
        <v>5</v>
      </c>
      <c r="E2071" s="19" t="s">
        <v>39</v>
      </c>
      <c r="F2071" s="80">
        <f>IF(Table2[[#This Row],[M5B]]="",Table2[[#This Row],[M5B_h]],SUM(Table2[[#This Row],[M5B_h]],Table2[[#This Row],[M5B]]))</f>
        <v>5</v>
      </c>
      <c r="H2071" s="13" t="str">
        <f>IF(Table2[[#This Row],[M1A]]="","",Table2[[#This Row],[M1A]]-Table2[[#This Row],[AWAL]])</f>
        <v/>
      </c>
      <c r="J2071" s="13" t="str">
        <f>IF(Table2[[#This Row],[M2A]]="","",SUM(Table2[[#This Row],[M2A]]-Table2[[#This Row],[M2B_h]]))</f>
        <v/>
      </c>
      <c r="L2071" s="13" t="str">
        <f>IF(Table2[[#This Row],[M3A]]="","",SUM(Table2[[#This Row],[M3A]]-Table2[[#This Row],[M3B_h]]))</f>
        <v/>
      </c>
      <c r="N2071" s="13" t="str">
        <f>IF(Table2[[#This Row],[M4A]]="","",SUM(Table2[[#This Row],[M4A]]-Table2[[#This Row],[M4B_h]]))</f>
        <v/>
      </c>
      <c r="O2071" s="15"/>
      <c r="P2071" s="15" t="str">
        <f>IF(Table2[[#This Row],[M5A]]="","",SUM(Table2[[#This Row],[M5A]]-Table2[[#This Row],[M5B_h]]))</f>
        <v/>
      </c>
      <c r="Q2071" s="15">
        <f>SUM(Table2[[#This Row],[AWAL]],Table2[[#This Row],[M1B]])</f>
        <v>5</v>
      </c>
      <c r="R2071" s="15">
        <f>SUM(Table2[[#This Row],[M2B]],Table2[[#This Row],[M2B_h]])</f>
        <v>5</v>
      </c>
      <c r="S2071" s="15">
        <f>SUM(Table2[[#This Row],[M3B]],Table2[[#This Row],[M3B_h]])</f>
        <v>5</v>
      </c>
      <c r="T2071" s="15">
        <f>SUM(Table2[[#This Row],[M4B]],Table2[[#This Row],[M4B_h]])</f>
        <v>5</v>
      </c>
    </row>
    <row r="2072" spans="1:20">
      <c r="A2072" s="12">
        <f>IF(Table2[[#This Row],[TT]]&lt;1,"",COUNT($A$2:$A2071)+1)</f>
        <v>1673</v>
      </c>
      <c r="B2072" s="12" t="str">
        <f>LOWER(SUBSTITUTE(SUBSTITUTE(SUBSTITUTE(SUBSTITUTE(SUBSTITUTE(SUBSTITUTE(SUBSTITUTE(SUBSTITUTE(Table2[[#This Row],[NAMA BARANG]]," ",""),"""",""),"-",""),"/",""),"(",""),")",""),"&amp;",""),",",""))</f>
        <v>pcplsttt68006802thomas</v>
      </c>
      <c r="C2072" s="18" t="s">
        <v>1816</v>
      </c>
      <c r="D2072" s="19">
        <v>2</v>
      </c>
      <c r="E2072" s="19" t="s">
        <v>39</v>
      </c>
      <c r="F2072" s="80">
        <f>IF(Table2[[#This Row],[M5B]]="",Table2[[#This Row],[M5B_h]],SUM(Table2[[#This Row],[M5B_h]],Table2[[#This Row],[M5B]]))</f>
        <v>2</v>
      </c>
      <c r="H2072" s="13" t="str">
        <f>IF(Table2[[#This Row],[M1A]]="","",Table2[[#This Row],[M1A]]-Table2[[#This Row],[AWAL]])</f>
        <v/>
      </c>
      <c r="J2072" s="13" t="str">
        <f>IF(Table2[[#This Row],[M2A]]="","",SUM(Table2[[#This Row],[M2A]]-Table2[[#This Row],[M2B_h]]))</f>
        <v/>
      </c>
      <c r="L2072" s="13" t="str">
        <f>IF(Table2[[#This Row],[M3A]]="","",SUM(Table2[[#This Row],[M3A]]-Table2[[#This Row],[M3B_h]]))</f>
        <v/>
      </c>
      <c r="N2072" s="13" t="str">
        <f>IF(Table2[[#This Row],[M4A]]="","",SUM(Table2[[#This Row],[M4A]]-Table2[[#This Row],[M4B_h]]))</f>
        <v/>
      </c>
      <c r="O2072" s="15"/>
      <c r="P2072" s="15" t="str">
        <f>IF(Table2[[#This Row],[M5A]]="","",SUM(Table2[[#This Row],[M5A]]-Table2[[#This Row],[M5B_h]]))</f>
        <v/>
      </c>
      <c r="Q2072" s="15">
        <f>SUM(Table2[[#This Row],[AWAL]],Table2[[#This Row],[M1B]])</f>
        <v>2</v>
      </c>
      <c r="R2072" s="15">
        <f>SUM(Table2[[#This Row],[M2B]],Table2[[#This Row],[M2B_h]])</f>
        <v>2</v>
      </c>
      <c r="S2072" s="15">
        <f>SUM(Table2[[#This Row],[M3B]],Table2[[#This Row],[M3B_h]])</f>
        <v>2</v>
      </c>
      <c r="T2072" s="15">
        <f>SUM(Table2[[#This Row],[M4B]],Table2[[#This Row],[M4B_h]])</f>
        <v>2</v>
      </c>
    </row>
    <row r="2073" spans="1:20">
      <c r="A2073" s="12">
        <f>IF(Table2[[#This Row],[TT]]&lt;1,"",COUNT($A$2:$A2072)+1)</f>
        <v>1674</v>
      </c>
      <c r="B2073" s="12" t="str">
        <f>LOWER(SUBSTITUTE(SUBSTITUTE(SUBSTITUTE(SUBSTITUTE(SUBSTITUTE(SUBSTITUTE(SUBSTITUTE(SUBSTITUTE(Table2[[#This Row],[NAMA BARANG]]," ",""),"""",""),"-",""),"/",""),"(",""),")",""),"&amp;",""),",",""))</f>
        <v>pcplstwb20108</v>
      </c>
      <c r="C2073" s="18" t="s">
        <v>1817</v>
      </c>
      <c r="D2073" s="19">
        <v>1</v>
      </c>
      <c r="E2073" s="19" t="s">
        <v>39</v>
      </c>
      <c r="F2073" s="80">
        <f>IF(Table2[[#This Row],[M5B]]="",Table2[[#This Row],[M5B_h]],SUM(Table2[[#This Row],[M5B_h]],Table2[[#This Row],[M5B]]))</f>
        <v>1</v>
      </c>
      <c r="H2073" s="13" t="str">
        <f>IF(Table2[[#This Row],[M1A]]="","",Table2[[#This Row],[M1A]]-Table2[[#This Row],[AWAL]])</f>
        <v/>
      </c>
      <c r="J2073" s="13" t="str">
        <f>IF(Table2[[#This Row],[M2A]]="","",SUM(Table2[[#This Row],[M2A]]-Table2[[#This Row],[M2B_h]]))</f>
        <v/>
      </c>
      <c r="L2073" s="13" t="str">
        <f>IF(Table2[[#This Row],[M3A]]="","",SUM(Table2[[#This Row],[M3A]]-Table2[[#This Row],[M3B_h]]))</f>
        <v/>
      </c>
      <c r="N2073" s="13" t="str">
        <f>IF(Table2[[#This Row],[M4A]]="","",SUM(Table2[[#This Row],[M4A]]-Table2[[#This Row],[M4B_h]]))</f>
        <v/>
      </c>
      <c r="O2073" s="15"/>
      <c r="P2073" s="15" t="str">
        <f>IF(Table2[[#This Row],[M5A]]="","",SUM(Table2[[#This Row],[M5A]]-Table2[[#This Row],[M5B_h]]))</f>
        <v/>
      </c>
      <c r="Q2073" s="15">
        <f>SUM(Table2[[#This Row],[AWAL]],Table2[[#This Row],[M1B]])</f>
        <v>1</v>
      </c>
      <c r="R2073" s="15">
        <f>SUM(Table2[[#This Row],[M2B]],Table2[[#This Row],[M2B_h]])</f>
        <v>1</v>
      </c>
      <c r="S2073" s="15">
        <f>SUM(Table2[[#This Row],[M3B]],Table2[[#This Row],[M3B_h]])</f>
        <v>1</v>
      </c>
      <c r="T2073" s="15">
        <f>SUM(Table2[[#This Row],[M4B]],Table2[[#This Row],[M4B_h]])</f>
        <v>1</v>
      </c>
    </row>
    <row r="2074" spans="1:20">
      <c r="A2074" s="12">
        <f>IF(Table2[[#This Row],[TT]]&lt;1,"",COUNT($A$2:$A2073)+1)</f>
        <v>1675</v>
      </c>
      <c r="B2074" s="12" t="str">
        <f>LOWER(SUBSTITUTE(SUBSTITUTE(SUBSTITUTE(SUBSTITUTE(SUBSTITUTE(SUBSTITUTE(SUBSTITUTE(SUBSTITUTE(Table2[[#This Row],[NAMA BARANG]]," ",""),"""",""),"-",""),"/",""),"(",""),")",""),"&amp;",""),",",""))</f>
        <v>pcps002</v>
      </c>
      <c r="C2074" s="18" t="s">
        <v>1818</v>
      </c>
      <c r="D2074" s="19">
        <v>11</v>
      </c>
      <c r="E2074" s="19" t="s">
        <v>58</v>
      </c>
      <c r="F2074" s="80">
        <f>IF(Table2[[#This Row],[M5B]]="",Table2[[#This Row],[M5B_h]],SUM(Table2[[#This Row],[M5B_h]],Table2[[#This Row],[M5B]]))</f>
        <v>11</v>
      </c>
      <c r="H2074" s="13" t="str">
        <f>IF(Table2[[#This Row],[M1A]]="","",Table2[[#This Row],[M1A]]-Table2[[#This Row],[AWAL]])</f>
        <v/>
      </c>
      <c r="J2074" s="13" t="str">
        <f>IF(Table2[[#This Row],[M2A]]="","",SUM(Table2[[#This Row],[M2A]]-Table2[[#This Row],[M2B_h]]))</f>
        <v/>
      </c>
      <c r="L2074" s="13" t="str">
        <f>IF(Table2[[#This Row],[M3A]]="","",SUM(Table2[[#This Row],[M3A]]-Table2[[#This Row],[M3B_h]]))</f>
        <v/>
      </c>
      <c r="N2074" s="13" t="str">
        <f>IF(Table2[[#This Row],[M4A]]="","",SUM(Table2[[#This Row],[M4A]]-Table2[[#This Row],[M4B_h]]))</f>
        <v/>
      </c>
      <c r="O2074" s="15"/>
      <c r="P2074" s="15" t="str">
        <f>IF(Table2[[#This Row],[M5A]]="","",SUM(Table2[[#This Row],[M5A]]-Table2[[#This Row],[M5B_h]]))</f>
        <v/>
      </c>
      <c r="Q2074" s="15">
        <f>SUM(Table2[[#This Row],[AWAL]],Table2[[#This Row],[M1B]])</f>
        <v>11</v>
      </c>
      <c r="R2074" s="15">
        <f>SUM(Table2[[#This Row],[M2B]],Table2[[#This Row],[M2B_h]])</f>
        <v>11</v>
      </c>
      <c r="S2074" s="15">
        <f>SUM(Table2[[#This Row],[M3B]],Table2[[#This Row],[M3B_h]])</f>
        <v>11</v>
      </c>
      <c r="T2074" s="15">
        <f>SUM(Table2[[#This Row],[M4B]],Table2[[#This Row],[M4B_h]])</f>
        <v>11</v>
      </c>
    </row>
    <row r="2075" spans="1:20">
      <c r="A2075" s="12">
        <f>IF(Table2[[#This Row],[TT]]&lt;1,"",COUNT($A$2:$A2074)+1)</f>
        <v>1676</v>
      </c>
      <c r="B2075" s="12" t="str">
        <f>LOWER(SUBSTITUTE(SUBSTITUTE(SUBSTITUTE(SUBSTITUTE(SUBSTITUTE(SUBSTITUTE(SUBSTITUTE(SUBSTITUTE(Table2[[#This Row],[NAMA BARANG]]," ",""),"""",""),"-",""),"/",""),"(",""),")",""),"&amp;",""),",",""))</f>
        <v>pcr64</v>
      </c>
      <c r="C2075" s="18" t="s">
        <v>1819</v>
      </c>
      <c r="D2075" s="19">
        <v>4</v>
      </c>
      <c r="E2075" s="19" t="s">
        <v>813</v>
      </c>
      <c r="F2075" s="80">
        <f>IF(Table2[[#This Row],[M5B]]="",Table2[[#This Row],[M5B_h]],SUM(Table2[[#This Row],[M5B_h]],Table2[[#This Row],[M5B]]))</f>
        <v>4</v>
      </c>
      <c r="H2075" s="13" t="str">
        <f>IF(Table2[[#This Row],[M1A]]="","",Table2[[#This Row],[M1A]]-Table2[[#This Row],[AWAL]])</f>
        <v/>
      </c>
      <c r="J2075" s="13" t="str">
        <f>IF(Table2[[#This Row],[M2A]]="","",SUM(Table2[[#This Row],[M2A]]-Table2[[#This Row],[M2B_h]]))</f>
        <v/>
      </c>
      <c r="L2075" s="13" t="str">
        <f>IF(Table2[[#This Row],[M3A]]="","",SUM(Table2[[#This Row],[M3A]]-Table2[[#This Row],[M3B_h]]))</f>
        <v/>
      </c>
      <c r="N2075" s="13" t="str">
        <f>IF(Table2[[#This Row],[M4A]]="","",SUM(Table2[[#This Row],[M4A]]-Table2[[#This Row],[M4B_h]]))</f>
        <v/>
      </c>
      <c r="O2075" s="15"/>
      <c r="P2075" s="15" t="str">
        <f>IF(Table2[[#This Row],[M5A]]="","",SUM(Table2[[#This Row],[M5A]]-Table2[[#This Row],[M5B_h]]))</f>
        <v/>
      </c>
      <c r="Q2075" s="15">
        <f>SUM(Table2[[#This Row],[AWAL]],Table2[[#This Row],[M1B]])</f>
        <v>4</v>
      </c>
      <c r="R2075" s="15">
        <f>SUM(Table2[[#This Row],[M2B]],Table2[[#This Row],[M2B_h]])</f>
        <v>4</v>
      </c>
      <c r="S2075" s="15">
        <f>SUM(Table2[[#This Row],[M3B]],Table2[[#This Row],[M3B_h]])</f>
        <v>4</v>
      </c>
      <c r="T2075" s="15">
        <f>SUM(Table2[[#This Row],[M4B]],Table2[[#This Row],[M4B_h]])</f>
        <v>4</v>
      </c>
    </row>
    <row r="2076" spans="1:20">
      <c r="A2076" s="12">
        <f>IF(Table2[[#This Row],[TT]]&lt;1,"",COUNT($A$2:$A2075)+1)</f>
        <v>1677</v>
      </c>
      <c r="B2076" s="12" t="str">
        <f>LOWER(SUBSTITUTE(SUBSTITUTE(SUBSTITUTE(SUBSTITUTE(SUBSTITUTE(SUBSTITUTE(SUBSTITUTE(SUBSTITUTE(Table2[[#This Row],[NAMA BARANG]]," ",""),"""",""),"-",""),"/",""),"(",""),")",""),"&amp;",""),",",""))</f>
        <v>pcrest8833</v>
      </c>
      <c r="C2076" s="25" t="s">
        <v>3255</v>
      </c>
      <c r="D2076" s="26">
        <v>1</v>
      </c>
      <c r="E2076" s="68"/>
      <c r="F2076" s="80">
        <f>IF(Table2[[#This Row],[M5B]]="",Table2[[#This Row],[M5B_h]],SUM(Table2[[#This Row],[M5B_h]],Table2[[#This Row],[M5B]]))</f>
        <v>1</v>
      </c>
      <c r="H2076" s="13" t="str">
        <f>IF(Table2[[#This Row],[M1A]]="","",Table2[[#This Row],[M1A]]-Table2[[#This Row],[AWAL]])</f>
        <v/>
      </c>
      <c r="J2076" s="13" t="str">
        <f>IF(Table2[[#This Row],[M2A]]="","",SUM(Table2[[#This Row],[M2A]]-Table2[[#This Row],[M2B_h]]))</f>
        <v/>
      </c>
      <c r="L2076" s="13" t="str">
        <f>IF(Table2[[#This Row],[M3A]]="","",SUM(Table2[[#This Row],[M3A]]-Table2[[#This Row],[M3B_h]]))</f>
        <v/>
      </c>
      <c r="N2076" s="13" t="str">
        <f>IF(Table2[[#This Row],[M4A]]="","",SUM(Table2[[#This Row],[M4A]]-Table2[[#This Row],[M4B_h]]))</f>
        <v/>
      </c>
      <c r="O2076" s="15"/>
      <c r="P2076" s="15" t="str">
        <f>IF(Table2[[#This Row],[M5A]]="","",SUM(Table2[[#This Row],[M5A]]-Table2[[#This Row],[M5B_h]]))</f>
        <v/>
      </c>
      <c r="Q2076" s="15">
        <f>SUM(Table2[[#This Row],[AWAL]],Table2[[#This Row],[M1B]])</f>
        <v>1</v>
      </c>
      <c r="R2076" s="15">
        <f>SUM(Table2[[#This Row],[M2B]],Table2[[#This Row],[M2B_h]])</f>
        <v>1</v>
      </c>
      <c r="S2076" s="15">
        <f>SUM(Table2[[#This Row],[M3B]],Table2[[#This Row],[M3B_h]])</f>
        <v>1</v>
      </c>
      <c r="T2076" s="15">
        <f>SUM(Table2[[#This Row],[M4B]],Table2[[#This Row],[M4B_h]])</f>
        <v>1</v>
      </c>
    </row>
    <row r="2077" spans="1:20">
      <c r="A2077" s="12">
        <f>IF(Table2[[#This Row],[TT]]&lt;1,"",COUNT($A$2:$A2076)+1)</f>
        <v>1678</v>
      </c>
      <c r="B2077" s="12" t="str">
        <f>LOWER(SUBSTITUTE(SUBSTITUTE(SUBSTITUTE(SUBSTITUTE(SUBSTITUTE(SUBSTITUTE(SUBSTITUTE(SUBSTITUTE(Table2[[#This Row],[NAMA BARANG]]," ",""),"""",""),"-",""),"/",""),"(",""),")",""),"&amp;",""),",",""))</f>
        <v>pcrest8906</v>
      </c>
      <c r="C2077" s="25" t="s">
        <v>3256</v>
      </c>
      <c r="D2077" s="26">
        <v>1</v>
      </c>
      <c r="E2077" s="68"/>
      <c r="F2077" s="80">
        <f>IF(Table2[[#This Row],[M5B]]="",Table2[[#This Row],[M5B_h]],SUM(Table2[[#This Row],[M5B_h]],Table2[[#This Row],[M5B]]))</f>
        <v>1</v>
      </c>
      <c r="H2077" s="13" t="str">
        <f>IF(Table2[[#This Row],[M1A]]="","",Table2[[#This Row],[M1A]]-Table2[[#This Row],[AWAL]])</f>
        <v/>
      </c>
      <c r="J2077" s="13" t="str">
        <f>IF(Table2[[#This Row],[M2A]]="","",SUM(Table2[[#This Row],[M2A]]-Table2[[#This Row],[M2B_h]]))</f>
        <v/>
      </c>
      <c r="L2077" s="13" t="str">
        <f>IF(Table2[[#This Row],[M3A]]="","",SUM(Table2[[#This Row],[M3A]]-Table2[[#This Row],[M3B_h]]))</f>
        <v/>
      </c>
      <c r="N2077" s="13" t="str">
        <f>IF(Table2[[#This Row],[M4A]]="","",SUM(Table2[[#This Row],[M4A]]-Table2[[#This Row],[M4B_h]]))</f>
        <v/>
      </c>
      <c r="O2077" s="15"/>
      <c r="P2077" s="15" t="str">
        <f>IF(Table2[[#This Row],[M5A]]="","",SUM(Table2[[#This Row],[M5A]]-Table2[[#This Row],[M5B_h]]))</f>
        <v/>
      </c>
      <c r="Q2077" s="15">
        <f>SUM(Table2[[#This Row],[AWAL]],Table2[[#This Row],[M1B]])</f>
        <v>1</v>
      </c>
      <c r="R2077" s="15">
        <f>SUM(Table2[[#This Row],[M2B]],Table2[[#This Row],[M2B_h]])</f>
        <v>1</v>
      </c>
      <c r="S2077" s="15">
        <f>SUM(Table2[[#This Row],[M3B]],Table2[[#This Row],[M3B_h]])</f>
        <v>1</v>
      </c>
      <c r="T2077" s="15">
        <f>SUM(Table2[[#This Row],[M4B]],Table2[[#This Row],[M4B_h]])</f>
        <v>1</v>
      </c>
    </row>
    <row r="2078" spans="1:20">
      <c r="A2078" s="31" t="str">
        <f>IF(Table2[[#This Row],[TT]]&lt;1,"",COUNT($A$2:$A2077)+1)</f>
        <v/>
      </c>
      <c r="B2078" s="31" t="str">
        <f>LOWER(SUBSTITUTE(SUBSTITUTE(SUBSTITUTE(SUBSTITUTE(SUBSTITUTE(SUBSTITUTE(SUBSTITUTE(SUBSTITUTE(Table2[[#This Row],[NAMA BARANG]]," ",""),"""",""),"-",""),"/",""),"(",""),")",""),"&amp;",""),",",""))</f>
        <v>pcrestbd191</v>
      </c>
      <c r="C2078" s="33" t="s">
        <v>2851</v>
      </c>
      <c r="E2078" s="35" t="s">
        <v>2704</v>
      </c>
      <c r="F2078" s="84">
        <f>IF(Table2[[#This Row],[M5B]]="",Table2[[#This Row],[M5B_h]],SUM(Table2[[#This Row],[M5B_h]],Table2[[#This Row],[M5B]]))</f>
        <v>0</v>
      </c>
      <c r="G2078" s="32"/>
      <c r="H2078" s="36" t="str">
        <f>IF(Table2[[#This Row],[M1A]]="","",Table2[[#This Row],[M1A]]-Table2[[#This Row],[AWAL]])</f>
        <v/>
      </c>
      <c r="I2078" s="32"/>
      <c r="J2078" s="36" t="str">
        <f>IF(Table2[[#This Row],[M2A]]="","",SUM(Table2[[#This Row],[M2A]]-Table2[[#This Row],[M2B_h]]))</f>
        <v/>
      </c>
      <c r="K2078" s="32"/>
      <c r="L2078" s="36" t="str">
        <f>IF(Table2[[#This Row],[M3A]]="","",SUM(Table2[[#This Row],[M3A]]-Table2[[#This Row],[M3B_h]]))</f>
        <v/>
      </c>
      <c r="M2078" s="32"/>
      <c r="N2078" s="36" t="str">
        <f>IF(Table2[[#This Row],[M4A]]="","",SUM(Table2[[#This Row],[M4A]]-Table2[[#This Row],[M4B_h]]))</f>
        <v/>
      </c>
      <c r="O2078" s="15"/>
      <c r="P2078" s="15" t="str">
        <f>IF(Table2[[#This Row],[M5A]]="","",SUM(Table2[[#This Row],[M5A]]-Table2[[#This Row],[M5B_h]]))</f>
        <v/>
      </c>
      <c r="Q2078" s="15">
        <f>SUM(Table2[[#This Row],[AWAL]],Table2[[#This Row],[M1B]])</f>
        <v>0</v>
      </c>
      <c r="R2078" s="15">
        <f>SUM(Table2[[#This Row],[M2B]],Table2[[#This Row],[M2B_h]])</f>
        <v>0</v>
      </c>
      <c r="S2078" s="15">
        <f>SUM(Table2[[#This Row],[M3B]],Table2[[#This Row],[M3B_h]])</f>
        <v>0</v>
      </c>
      <c r="T2078" s="15">
        <f>SUM(Table2[[#This Row],[M4B]],Table2[[#This Row],[M4B_h]])</f>
        <v>0</v>
      </c>
    </row>
    <row r="2079" spans="1:20">
      <c r="A2079" s="12" t="str">
        <f>IF(Table2[[#This Row],[TT]]&lt;1,"",COUNT($A$2:$A2078)+1)</f>
        <v/>
      </c>
      <c r="B2079" s="12" t="str">
        <f>LOWER(SUBSTITUTE(SUBSTITUTE(SUBSTITUTE(SUBSTITUTE(SUBSTITUTE(SUBSTITUTE(SUBSTITUTE(SUBSTITUTE(Table2[[#This Row],[NAMA BARANG]]," ",""),"""",""),"-",""),"/",""),"(",""),")",""),"&amp;",""),",",""))</f>
        <v>pcrestbd762</v>
      </c>
      <c r="C2079" s="18" t="s">
        <v>3257</v>
      </c>
      <c r="D2079" s="19"/>
      <c r="E2079" s="19" t="s">
        <v>154</v>
      </c>
      <c r="F2079" s="80">
        <f>IF(Table2[[#This Row],[M5B]]="",Table2[[#This Row],[M5B_h]],SUM(Table2[[#This Row],[M5B_h]],Table2[[#This Row],[M5B]]))</f>
        <v>0</v>
      </c>
      <c r="H2079" s="13" t="str">
        <f>IF(Table2[[#This Row],[M1A]]="","",Table2[[#This Row],[M1A]]-Table2[[#This Row],[AWAL]])</f>
        <v/>
      </c>
      <c r="J2079" s="13" t="str">
        <f>IF(Table2[[#This Row],[M2A]]="","",SUM(Table2[[#This Row],[M2A]]-Table2[[#This Row],[M2B_h]]))</f>
        <v/>
      </c>
      <c r="L2079" s="13" t="str">
        <f>IF(Table2[[#This Row],[M3A]]="","",SUM(Table2[[#This Row],[M3A]]-Table2[[#This Row],[M3B_h]]))</f>
        <v/>
      </c>
      <c r="N2079" s="13" t="str">
        <f>IF(Table2[[#This Row],[M4A]]="","",SUM(Table2[[#This Row],[M4A]]-Table2[[#This Row],[M4B_h]]))</f>
        <v/>
      </c>
      <c r="O2079" s="15"/>
      <c r="P2079" s="15" t="str">
        <f>IF(Table2[[#This Row],[M5A]]="","",SUM(Table2[[#This Row],[M5A]]-Table2[[#This Row],[M5B_h]]))</f>
        <v/>
      </c>
      <c r="Q2079" s="15">
        <f>SUM(Table2[[#This Row],[AWAL]],Table2[[#This Row],[M1B]])</f>
        <v>0</v>
      </c>
      <c r="R2079" s="15">
        <f>SUM(Table2[[#This Row],[M2B]],Table2[[#This Row],[M2B_h]])</f>
        <v>0</v>
      </c>
      <c r="S2079" s="15">
        <f>SUM(Table2[[#This Row],[M3B]],Table2[[#This Row],[M3B_h]])</f>
        <v>0</v>
      </c>
      <c r="T2079" s="15">
        <f>SUM(Table2[[#This Row],[M4B]],Table2[[#This Row],[M4B_h]])</f>
        <v>0</v>
      </c>
    </row>
    <row r="2080" spans="1:20">
      <c r="A2080" s="12" t="str">
        <f>IF(Table2[[#This Row],[TT]]&lt;1,"",COUNT($A$2:$A2079)+1)</f>
        <v/>
      </c>
      <c r="B2080" s="12" t="str">
        <f>LOWER(SUBSTITUTE(SUBSTITUTE(SUBSTITUTE(SUBSTITUTE(SUBSTITUTE(SUBSTITUTE(SUBSTITUTE(SUBSTITUTE(Table2[[#This Row],[NAMA BARANG]]," ",""),"""",""),"-",""),"/",""),"(",""),")",""),"&amp;",""),",",""))</f>
        <v>pcrestbd772</v>
      </c>
      <c r="C2080" s="18" t="s">
        <v>3258</v>
      </c>
      <c r="D2080" s="19"/>
      <c r="E2080" s="19" t="s">
        <v>154</v>
      </c>
      <c r="F2080" s="80">
        <f>IF(Table2[[#This Row],[M5B]]="",Table2[[#This Row],[M5B_h]],SUM(Table2[[#This Row],[M5B_h]],Table2[[#This Row],[M5B]]))</f>
        <v>0</v>
      </c>
      <c r="H2080" s="13" t="str">
        <f>IF(Table2[[#This Row],[M1A]]="","",Table2[[#This Row],[M1A]]-Table2[[#This Row],[AWAL]])</f>
        <v/>
      </c>
      <c r="J2080" s="13" t="str">
        <f>IF(Table2[[#This Row],[M2A]]="","",SUM(Table2[[#This Row],[M2A]]-Table2[[#This Row],[M2B_h]]))</f>
        <v/>
      </c>
      <c r="L2080" s="13" t="str">
        <f>IF(Table2[[#This Row],[M3A]]="","",SUM(Table2[[#This Row],[M3A]]-Table2[[#This Row],[M3B_h]]))</f>
        <v/>
      </c>
      <c r="N2080" s="13" t="str">
        <f>IF(Table2[[#This Row],[M4A]]="","",SUM(Table2[[#This Row],[M4A]]-Table2[[#This Row],[M4B_h]]))</f>
        <v/>
      </c>
      <c r="O2080" s="15"/>
      <c r="P2080" s="15" t="str">
        <f>IF(Table2[[#This Row],[M5A]]="","",SUM(Table2[[#This Row],[M5A]]-Table2[[#This Row],[M5B_h]]))</f>
        <v/>
      </c>
      <c r="Q2080" s="15">
        <f>SUM(Table2[[#This Row],[AWAL]],Table2[[#This Row],[M1B]])</f>
        <v>0</v>
      </c>
      <c r="R2080" s="15">
        <f>SUM(Table2[[#This Row],[M2B]],Table2[[#This Row],[M2B_h]])</f>
        <v>0</v>
      </c>
      <c r="S2080" s="15">
        <f>SUM(Table2[[#This Row],[M3B]],Table2[[#This Row],[M3B_h]])</f>
        <v>0</v>
      </c>
      <c r="T2080" s="15">
        <f>SUM(Table2[[#This Row],[M4B]],Table2[[#This Row],[M4B_h]])</f>
        <v>0</v>
      </c>
    </row>
    <row r="2081" spans="1:20">
      <c r="A2081" s="96">
        <f>IF(Table2[[#This Row],[TT]]&lt;1,"",COUNT($A$2:$A2080)+1)</f>
        <v>1679</v>
      </c>
      <c r="B2081" s="96" t="str">
        <f>LOWER(SUBSTITUTE(SUBSTITUTE(SUBSTITUTE(SUBSTITUTE(SUBSTITUTE(SUBSTITUTE(SUBSTITUTE(SUBSTITUTE(Table2[[#This Row],[NAMA BARANG]]," ",""),"""",""),"-",""),"/",""),"(",""),")",""),"&amp;",""),",",""))</f>
        <v>pcrestjahitan385</v>
      </c>
      <c r="C2081" s="97" t="s">
        <v>4175</v>
      </c>
      <c r="D2081" s="98"/>
      <c r="E2081" s="99" t="s">
        <v>4176</v>
      </c>
      <c r="F2081" s="100">
        <f>IF(Table2[[#This Row],[M5B]]="",Table2[[#This Row],[M5B_h]],SUM(Table2[[#This Row],[M5B_h]],Table2[[#This Row],[M5B]]))</f>
        <v>1</v>
      </c>
      <c r="G2081" s="101">
        <v>1</v>
      </c>
      <c r="H2081" s="102">
        <f>IF(Table2[[#This Row],[M1A]]="","",Table2[[#This Row],[M1A]]-Table2[[#This Row],[AWAL]])</f>
        <v>1</v>
      </c>
      <c r="I2081" s="101"/>
      <c r="J2081" s="102" t="str">
        <f>IF(Table2[[#This Row],[M2A]]="","",SUM(Table2[[#This Row],[M2A]]-Table2[[#This Row],[M2B_h]]))</f>
        <v/>
      </c>
      <c r="K2081" s="101"/>
      <c r="L2081" s="102" t="str">
        <f>IF(Table2[[#This Row],[M3A]]="","",SUM(Table2[[#This Row],[M3A]]-Table2[[#This Row],[M3B_h]]))</f>
        <v/>
      </c>
      <c r="M2081" s="101"/>
      <c r="N2081" s="102" t="str">
        <f>IF(Table2[[#This Row],[M4A]]="","",SUM(Table2[[#This Row],[M4A]]-Table2[[#This Row],[M4B_h]]))</f>
        <v/>
      </c>
      <c r="O2081" s="102"/>
      <c r="P2081" s="102" t="str">
        <f>IF(Table2[[#This Row],[M5A]]="","",SUM(Table2[[#This Row],[M5A]]-Table2[[#This Row],[M5B_h]]))</f>
        <v/>
      </c>
      <c r="Q2081" s="102">
        <f>SUM(Table2[[#This Row],[AWAL]],Table2[[#This Row],[M1B]])</f>
        <v>1</v>
      </c>
      <c r="R2081" s="102">
        <f>SUM(Table2[[#This Row],[M2B]],Table2[[#This Row],[M2B_h]])</f>
        <v>1</v>
      </c>
      <c r="S2081" s="102">
        <f>SUM(Table2[[#This Row],[M3B]],Table2[[#This Row],[M3B_h]])</f>
        <v>1</v>
      </c>
      <c r="T2081" s="102">
        <f>SUM(Table2[[#This Row],[M4B]],Table2[[#This Row],[M4B_h]])</f>
        <v>1</v>
      </c>
    </row>
    <row r="2082" spans="1:20">
      <c r="A2082" s="12">
        <f>IF(Table2[[#This Row],[TT]]&lt;1,"",COUNT($A$2:$A2081)+1)</f>
        <v>1680</v>
      </c>
      <c r="B2082" s="12" t="str">
        <f>LOWER(SUBSTITUTE(SUBSTITUTE(SUBSTITUTE(SUBSTITUTE(SUBSTITUTE(SUBSTITUTE(SUBSTITUTE(SUBSTITUTE(Table2[[#This Row],[NAMA BARANG]]," ",""),"""",""),"-",""),"/",""),"(",""),")",""),"&amp;",""),",",""))</f>
        <v>pcret1006</v>
      </c>
      <c r="C2082" s="18" t="s">
        <v>1820</v>
      </c>
      <c r="D2082" s="19">
        <v>15</v>
      </c>
      <c r="E2082" s="19" t="s">
        <v>1336</v>
      </c>
      <c r="F2082" s="80">
        <f>IF(Table2[[#This Row],[M5B]]="",Table2[[#This Row],[M5B_h]],SUM(Table2[[#This Row],[M5B_h]],Table2[[#This Row],[M5B]]))</f>
        <v>15</v>
      </c>
      <c r="H2082" s="13" t="str">
        <f>IF(Table2[[#This Row],[M1A]]="","",Table2[[#This Row],[M1A]]-Table2[[#This Row],[AWAL]])</f>
        <v/>
      </c>
      <c r="J2082" s="13" t="str">
        <f>IF(Table2[[#This Row],[M2A]]="","",SUM(Table2[[#This Row],[M2A]]-Table2[[#This Row],[M2B_h]]))</f>
        <v/>
      </c>
      <c r="L2082" s="13" t="str">
        <f>IF(Table2[[#This Row],[M3A]]="","",SUM(Table2[[#This Row],[M3A]]-Table2[[#This Row],[M3B_h]]))</f>
        <v/>
      </c>
      <c r="N2082" s="13" t="str">
        <f>IF(Table2[[#This Row],[M4A]]="","",SUM(Table2[[#This Row],[M4A]]-Table2[[#This Row],[M4B_h]]))</f>
        <v/>
      </c>
      <c r="O2082" s="15"/>
      <c r="P2082" s="15" t="str">
        <f>IF(Table2[[#This Row],[M5A]]="","",SUM(Table2[[#This Row],[M5A]]-Table2[[#This Row],[M5B_h]]))</f>
        <v/>
      </c>
      <c r="Q2082" s="15">
        <f>SUM(Table2[[#This Row],[AWAL]],Table2[[#This Row],[M1B]])</f>
        <v>15</v>
      </c>
      <c r="R2082" s="15">
        <f>SUM(Table2[[#This Row],[M2B]],Table2[[#This Row],[M2B_h]])</f>
        <v>15</v>
      </c>
      <c r="S2082" s="15">
        <f>SUM(Table2[[#This Row],[M3B]],Table2[[#This Row],[M3B_h]])</f>
        <v>15</v>
      </c>
      <c r="T2082" s="15">
        <f>SUM(Table2[[#This Row],[M4B]],Table2[[#This Row],[M4B_h]])</f>
        <v>15</v>
      </c>
    </row>
    <row r="2083" spans="1:20">
      <c r="A2083" s="12">
        <f>IF(Table2[[#This Row],[TT]]&lt;1,"",COUNT($A$2:$A2082)+1)</f>
        <v>1681</v>
      </c>
      <c r="B2083" s="12" t="str">
        <f>LOWER(SUBSTITUTE(SUBSTITUTE(SUBSTITUTE(SUBSTITUTE(SUBSTITUTE(SUBSTITUTE(SUBSTITUTE(SUBSTITUTE(Table2[[#This Row],[NAMA BARANG]]," ",""),"""",""),"-",""),"/",""),"(",""),")",""),"&amp;",""),",",""))</f>
        <v>pcret1123</v>
      </c>
      <c r="C2083" s="18" t="s">
        <v>1821</v>
      </c>
      <c r="D2083" s="19">
        <v>1</v>
      </c>
      <c r="E2083" s="19" t="s">
        <v>761</v>
      </c>
      <c r="F2083" s="80">
        <f>IF(Table2[[#This Row],[M5B]]="",Table2[[#This Row],[M5B_h]],SUM(Table2[[#This Row],[M5B_h]],Table2[[#This Row],[M5B]]))</f>
        <v>1</v>
      </c>
      <c r="H2083" s="13" t="str">
        <f>IF(Table2[[#This Row],[M1A]]="","",Table2[[#This Row],[M1A]]-Table2[[#This Row],[AWAL]])</f>
        <v/>
      </c>
      <c r="J2083" s="13" t="str">
        <f>IF(Table2[[#This Row],[M2A]]="","",SUM(Table2[[#This Row],[M2A]]-Table2[[#This Row],[M2B_h]]))</f>
        <v/>
      </c>
      <c r="L2083" s="13" t="str">
        <f>IF(Table2[[#This Row],[M3A]]="","",SUM(Table2[[#This Row],[M3A]]-Table2[[#This Row],[M3B_h]]))</f>
        <v/>
      </c>
      <c r="N2083" s="13" t="str">
        <f>IF(Table2[[#This Row],[M4A]]="","",SUM(Table2[[#This Row],[M4A]]-Table2[[#This Row],[M4B_h]]))</f>
        <v/>
      </c>
      <c r="O2083" s="15"/>
      <c r="P2083" s="15" t="str">
        <f>IF(Table2[[#This Row],[M5A]]="","",SUM(Table2[[#This Row],[M5A]]-Table2[[#This Row],[M5B_h]]))</f>
        <v/>
      </c>
      <c r="Q2083" s="15">
        <f>SUM(Table2[[#This Row],[AWAL]],Table2[[#This Row],[M1B]])</f>
        <v>1</v>
      </c>
      <c r="R2083" s="15">
        <f>SUM(Table2[[#This Row],[M2B]],Table2[[#This Row],[M2B_h]])</f>
        <v>1</v>
      </c>
      <c r="S2083" s="15">
        <f>SUM(Table2[[#This Row],[M3B]],Table2[[#This Row],[M3B_h]])</f>
        <v>1</v>
      </c>
      <c r="T2083" s="15">
        <f>SUM(Table2[[#This Row],[M4B]],Table2[[#This Row],[M4B_h]])</f>
        <v>1</v>
      </c>
    </row>
    <row r="2084" spans="1:20">
      <c r="A2084" s="12">
        <f>IF(Table2[[#This Row],[TT]]&lt;1,"",COUNT($A$2:$A2083)+1)</f>
        <v>1682</v>
      </c>
      <c r="B2084" s="12" t="str">
        <f>LOWER(SUBSTITUTE(SUBSTITUTE(SUBSTITUTE(SUBSTITUTE(SUBSTITUTE(SUBSTITUTE(SUBSTITUTE(SUBSTITUTE(Table2[[#This Row],[NAMA BARANG]]," ",""),"""",""),"-",""),"/",""),"(",""),")",""),"&amp;",""),",",""))</f>
        <v>pcret192coffee</v>
      </c>
      <c r="C2084" s="18" t="s">
        <v>1822</v>
      </c>
      <c r="D2084" s="19">
        <v>2</v>
      </c>
      <c r="E2084" s="19" t="s">
        <v>174</v>
      </c>
      <c r="F2084" s="80">
        <f>IF(Table2[[#This Row],[M5B]]="",Table2[[#This Row],[M5B_h]],SUM(Table2[[#This Row],[M5B_h]],Table2[[#This Row],[M5B]]))</f>
        <v>2</v>
      </c>
      <c r="H2084" s="13" t="str">
        <f>IF(Table2[[#This Row],[M1A]]="","",Table2[[#This Row],[M1A]]-Table2[[#This Row],[AWAL]])</f>
        <v/>
      </c>
      <c r="J2084" s="13" t="str">
        <f>IF(Table2[[#This Row],[M2A]]="","",SUM(Table2[[#This Row],[M2A]]-Table2[[#This Row],[M2B_h]]))</f>
        <v/>
      </c>
      <c r="L2084" s="13" t="str">
        <f>IF(Table2[[#This Row],[M3A]]="","",SUM(Table2[[#This Row],[M3A]]-Table2[[#This Row],[M3B_h]]))</f>
        <v/>
      </c>
      <c r="N2084" s="13" t="str">
        <f>IF(Table2[[#This Row],[M4A]]="","",SUM(Table2[[#This Row],[M4A]]-Table2[[#This Row],[M4B_h]]))</f>
        <v/>
      </c>
      <c r="O2084" s="15"/>
      <c r="P2084" s="15" t="str">
        <f>IF(Table2[[#This Row],[M5A]]="","",SUM(Table2[[#This Row],[M5A]]-Table2[[#This Row],[M5B_h]]))</f>
        <v/>
      </c>
      <c r="Q2084" s="15">
        <f>SUM(Table2[[#This Row],[AWAL]],Table2[[#This Row],[M1B]])</f>
        <v>2</v>
      </c>
      <c r="R2084" s="15">
        <f>SUM(Table2[[#This Row],[M2B]],Table2[[#This Row],[M2B_h]])</f>
        <v>2</v>
      </c>
      <c r="S2084" s="15">
        <f>SUM(Table2[[#This Row],[M3B]],Table2[[#This Row],[M3B_h]])</f>
        <v>2</v>
      </c>
      <c r="T2084" s="15">
        <f>SUM(Table2[[#This Row],[M4B]],Table2[[#This Row],[M4B_h]])</f>
        <v>2</v>
      </c>
    </row>
    <row r="2085" spans="1:20">
      <c r="A2085" s="12">
        <f>IF(Table2[[#This Row],[TT]]&lt;1,"",COUNT($A$2:$A2084)+1)</f>
        <v>1683</v>
      </c>
      <c r="B2085" s="12" t="str">
        <f>LOWER(SUBSTITUTE(SUBSTITUTE(SUBSTITUTE(SUBSTITUTE(SUBSTITUTE(SUBSTITUTE(SUBSTITUTE(SUBSTITUTE(Table2[[#This Row],[NAMA BARANG]]," ",""),"""",""),"-",""),"/",""),"(",""),")",""),"&amp;",""),",",""))</f>
        <v>pcret2ovalburunghantu</v>
      </c>
      <c r="C2085" s="18" t="s">
        <v>1823</v>
      </c>
      <c r="D2085" s="19">
        <v>1</v>
      </c>
      <c r="E2085" s="19" t="s">
        <v>32</v>
      </c>
      <c r="F2085" s="80">
        <f>IF(Table2[[#This Row],[M5B]]="",Table2[[#This Row],[M5B_h]],SUM(Table2[[#This Row],[M5B_h]],Table2[[#This Row],[M5B]]))</f>
        <v>1</v>
      </c>
      <c r="H2085" s="13" t="str">
        <f>IF(Table2[[#This Row],[M1A]]="","",Table2[[#This Row],[M1A]]-Table2[[#This Row],[AWAL]])</f>
        <v/>
      </c>
      <c r="J2085" s="13" t="str">
        <f>IF(Table2[[#This Row],[M2A]]="","",SUM(Table2[[#This Row],[M2A]]-Table2[[#This Row],[M2B_h]]))</f>
        <v/>
      </c>
      <c r="L2085" s="13" t="str">
        <f>IF(Table2[[#This Row],[M3A]]="","",SUM(Table2[[#This Row],[M3A]]-Table2[[#This Row],[M3B_h]]))</f>
        <v/>
      </c>
      <c r="N2085" s="13" t="str">
        <f>IF(Table2[[#This Row],[M4A]]="","",SUM(Table2[[#This Row],[M4A]]-Table2[[#This Row],[M4B_h]]))</f>
        <v/>
      </c>
      <c r="O2085" s="15"/>
      <c r="P2085" s="15" t="str">
        <f>IF(Table2[[#This Row],[M5A]]="","",SUM(Table2[[#This Row],[M5A]]-Table2[[#This Row],[M5B_h]]))</f>
        <v/>
      </c>
      <c r="Q2085" s="15">
        <f>SUM(Table2[[#This Row],[AWAL]],Table2[[#This Row],[M1B]])</f>
        <v>1</v>
      </c>
      <c r="R2085" s="15">
        <f>SUM(Table2[[#This Row],[M2B]],Table2[[#This Row],[M2B_h]])</f>
        <v>1</v>
      </c>
      <c r="S2085" s="15">
        <f>SUM(Table2[[#This Row],[M3B]],Table2[[#This Row],[M3B_h]])</f>
        <v>1</v>
      </c>
      <c r="T2085" s="15">
        <f>SUM(Table2[[#This Row],[M4B]],Table2[[#This Row],[M4B_h]])</f>
        <v>1</v>
      </c>
    </row>
    <row r="2086" spans="1:20">
      <c r="A2086" s="12">
        <f>IF(Table2[[#This Row],[TT]]&lt;1,"",COUNT($A$2:$A2085)+1)</f>
        <v>1684</v>
      </c>
      <c r="B2086" s="12" t="str">
        <f>LOWER(SUBSTITUTE(SUBSTITUTE(SUBSTITUTE(SUBSTITUTE(SUBSTITUTE(SUBSTITUTE(SUBSTITUTE(SUBSTITUTE(Table2[[#This Row],[NAMA BARANG]]," ",""),"""",""),"-",""),"/",""),"(",""),")",""),"&amp;",""),",",""))</f>
        <v>pcret2m8126a</v>
      </c>
      <c r="C2086" s="18" t="s">
        <v>1824</v>
      </c>
      <c r="D2086" s="19">
        <v>1</v>
      </c>
      <c r="E2086" s="19" t="s">
        <v>738</v>
      </c>
      <c r="F2086" s="80">
        <f>IF(Table2[[#This Row],[M5B]]="",Table2[[#This Row],[M5B_h]],SUM(Table2[[#This Row],[M5B_h]],Table2[[#This Row],[M5B]]))</f>
        <v>1</v>
      </c>
      <c r="H2086" s="13" t="str">
        <f>IF(Table2[[#This Row],[M1A]]="","",Table2[[#This Row],[M1A]]-Table2[[#This Row],[AWAL]])</f>
        <v/>
      </c>
      <c r="J2086" s="13" t="str">
        <f>IF(Table2[[#This Row],[M2A]]="","",SUM(Table2[[#This Row],[M2A]]-Table2[[#This Row],[M2B_h]]))</f>
        <v/>
      </c>
      <c r="L2086" s="13" t="str">
        <f>IF(Table2[[#This Row],[M3A]]="","",SUM(Table2[[#This Row],[M3A]]-Table2[[#This Row],[M3B_h]]))</f>
        <v/>
      </c>
      <c r="N2086" s="13" t="str">
        <f>IF(Table2[[#This Row],[M4A]]="","",SUM(Table2[[#This Row],[M4A]]-Table2[[#This Row],[M4B_h]]))</f>
        <v/>
      </c>
      <c r="O2086" s="15"/>
      <c r="P2086" s="15" t="str">
        <f>IF(Table2[[#This Row],[M5A]]="","",SUM(Table2[[#This Row],[M5A]]-Table2[[#This Row],[M5B_h]]))</f>
        <v/>
      </c>
      <c r="Q2086" s="15">
        <f>SUM(Table2[[#This Row],[AWAL]],Table2[[#This Row],[M1B]])</f>
        <v>1</v>
      </c>
      <c r="R2086" s="15">
        <f>SUM(Table2[[#This Row],[M2B]],Table2[[#This Row],[M2B_h]])</f>
        <v>1</v>
      </c>
      <c r="S2086" s="15">
        <f>SUM(Table2[[#This Row],[M3B]],Table2[[#This Row],[M3B_h]])</f>
        <v>1</v>
      </c>
      <c r="T2086" s="15">
        <f>SUM(Table2[[#This Row],[M4B]],Table2[[#This Row],[M4B_h]])</f>
        <v>1</v>
      </c>
    </row>
    <row r="2087" spans="1:20">
      <c r="A2087" s="12">
        <f>IF(Table2[[#This Row],[TT]]&lt;1,"",COUNT($A$2:$A2086)+1)</f>
        <v>1685</v>
      </c>
      <c r="B2087" s="12" t="str">
        <f>LOWER(SUBSTITUTE(SUBSTITUTE(SUBSTITUTE(SUBSTITUTE(SUBSTITUTE(SUBSTITUTE(SUBSTITUTE(SUBSTITUTE(Table2[[#This Row],[NAMA BARANG]]," ",""),"""",""),"-",""),"/",""),"(",""),")",""),"&amp;",""),",",""))</f>
        <v>pcret2t8850</v>
      </c>
      <c r="C2087" s="18" t="s">
        <v>1825</v>
      </c>
      <c r="D2087" s="19">
        <v>1</v>
      </c>
      <c r="E2087" s="68"/>
      <c r="F2087" s="80">
        <f>IF(Table2[[#This Row],[M5B]]="",Table2[[#This Row],[M5B_h]],SUM(Table2[[#This Row],[M5B_h]],Table2[[#This Row],[M5B]]))</f>
        <v>1</v>
      </c>
      <c r="H2087" s="13" t="str">
        <f>IF(Table2[[#This Row],[M1A]]="","",Table2[[#This Row],[M1A]]-Table2[[#This Row],[AWAL]])</f>
        <v/>
      </c>
      <c r="J2087" s="13" t="str">
        <f>IF(Table2[[#This Row],[M2A]]="","",SUM(Table2[[#This Row],[M2A]]-Table2[[#This Row],[M2B_h]]))</f>
        <v/>
      </c>
      <c r="L2087" s="13" t="str">
        <f>IF(Table2[[#This Row],[M3A]]="","",SUM(Table2[[#This Row],[M3A]]-Table2[[#This Row],[M3B_h]]))</f>
        <v/>
      </c>
      <c r="N2087" s="13" t="str">
        <f>IF(Table2[[#This Row],[M4A]]="","",SUM(Table2[[#This Row],[M4A]]-Table2[[#This Row],[M4B_h]]))</f>
        <v/>
      </c>
      <c r="O2087" s="15"/>
      <c r="P2087" s="15" t="str">
        <f>IF(Table2[[#This Row],[M5A]]="","",SUM(Table2[[#This Row],[M5A]]-Table2[[#This Row],[M5B_h]]))</f>
        <v/>
      </c>
      <c r="Q2087" s="15">
        <f>SUM(Table2[[#This Row],[AWAL]],Table2[[#This Row],[M1B]])</f>
        <v>1</v>
      </c>
      <c r="R2087" s="15">
        <f>SUM(Table2[[#This Row],[M2B]],Table2[[#This Row],[M2B_h]])</f>
        <v>1</v>
      </c>
      <c r="S2087" s="15">
        <f>SUM(Table2[[#This Row],[M3B]],Table2[[#This Row],[M3B_h]])</f>
        <v>1</v>
      </c>
      <c r="T2087" s="15">
        <f>SUM(Table2[[#This Row],[M4B]],Table2[[#This Row],[M4B_h]])</f>
        <v>1</v>
      </c>
    </row>
    <row r="2088" spans="1:20">
      <c r="A2088" s="12">
        <f>IF(Table2[[#This Row],[TT]]&lt;1,"",COUNT($A$2:$A2087)+1)</f>
        <v>1686</v>
      </c>
      <c r="B2088" s="12" t="str">
        <f>LOWER(SUBSTITUTE(SUBSTITUTE(SUBSTITUTE(SUBSTITUTE(SUBSTITUTE(SUBSTITUTE(SUBSTITUTE(SUBSTITUTE(Table2[[#This Row],[NAMA BARANG]]," ",""),"""",""),"-",""),"/",""),"(",""),")",""),"&amp;",""),",",""))</f>
        <v>pcret337</v>
      </c>
      <c r="C2088" s="18" t="s">
        <v>1826</v>
      </c>
      <c r="D2088" s="19">
        <v>2</v>
      </c>
      <c r="E2088" s="68"/>
      <c r="F2088" s="80">
        <f>IF(Table2[[#This Row],[M5B]]="",Table2[[#This Row],[M5B_h]],SUM(Table2[[#This Row],[M5B_h]],Table2[[#This Row],[M5B]]))</f>
        <v>2</v>
      </c>
      <c r="H2088" s="13" t="str">
        <f>IF(Table2[[#This Row],[M1A]]="","",Table2[[#This Row],[M1A]]-Table2[[#This Row],[AWAL]])</f>
        <v/>
      </c>
      <c r="J2088" s="13" t="str">
        <f>IF(Table2[[#This Row],[M2A]]="","",SUM(Table2[[#This Row],[M2A]]-Table2[[#This Row],[M2B_h]]))</f>
        <v/>
      </c>
      <c r="L2088" s="13" t="str">
        <f>IF(Table2[[#This Row],[M3A]]="","",SUM(Table2[[#This Row],[M3A]]-Table2[[#This Row],[M3B_h]]))</f>
        <v/>
      </c>
      <c r="N2088" s="13" t="str">
        <f>IF(Table2[[#This Row],[M4A]]="","",SUM(Table2[[#This Row],[M4A]]-Table2[[#This Row],[M4B_h]]))</f>
        <v/>
      </c>
      <c r="O2088" s="15"/>
      <c r="P2088" s="15" t="str">
        <f>IF(Table2[[#This Row],[M5A]]="","",SUM(Table2[[#This Row],[M5A]]-Table2[[#This Row],[M5B_h]]))</f>
        <v/>
      </c>
      <c r="Q2088" s="15">
        <f>SUM(Table2[[#This Row],[AWAL]],Table2[[#This Row],[M1B]])</f>
        <v>2</v>
      </c>
      <c r="R2088" s="15">
        <f>SUM(Table2[[#This Row],[M2B]],Table2[[#This Row],[M2B_h]])</f>
        <v>2</v>
      </c>
      <c r="S2088" s="15">
        <f>SUM(Table2[[#This Row],[M3B]],Table2[[#This Row],[M3B_h]])</f>
        <v>2</v>
      </c>
      <c r="T2088" s="15">
        <f>SUM(Table2[[#This Row],[M4B]],Table2[[#This Row],[M4B_h]])</f>
        <v>2</v>
      </c>
    </row>
    <row r="2089" spans="1:20">
      <c r="A2089" s="12">
        <f>IF(Table2[[#This Row],[TT]]&lt;1,"",COUNT($A$2:$A2088)+1)</f>
        <v>1687</v>
      </c>
      <c r="B2089" s="12" t="str">
        <f>LOWER(SUBSTITUTE(SUBSTITUTE(SUBSTITUTE(SUBSTITUTE(SUBSTITUTE(SUBSTITUTE(SUBSTITUTE(SUBSTITUTE(Table2[[#This Row],[NAMA BARANG]]," ",""),"""",""),"-",""),"/",""),"(",""),")",""),"&amp;",""),",",""))</f>
        <v>pcret3478</v>
      </c>
      <c r="C2089" s="18" t="s">
        <v>1827</v>
      </c>
      <c r="D2089" s="19">
        <v>2</v>
      </c>
      <c r="E2089" s="19" t="s">
        <v>134</v>
      </c>
      <c r="F2089" s="80">
        <f>IF(Table2[[#This Row],[M5B]]="",Table2[[#This Row],[M5B_h]],SUM(Table2[[#This Row],[M5B_h]],Table2[[#This Row],[M5B]]))</f>
        <v>2</v>
      </c>
      <c r="H2089" s="13" t="str">
        <f>IF(Table2[[#This Row],[M1A]]="","",Table2[[#This Row],[M1A]]-Table2[[#This Row],[AWAL]])</f>
        <v/>
      </c>
      <c r="J2089" s="13" t="str">
        <f>IF(Table2[[#This Row],[M2A]]="","",SUM(Table2[[#This Row],[M2A]]-Table2[[#This Row],[M2B_h]]))</f>
        <v/>
      </c>
      <c r="L2089" s="13" t="str">
        <f>IF(Table2[[#This Row],[M3A]]="","",SUM(Table2[[#This Row],[M3A]]-Table2[[#This Row],[M3B_h]]))</f>
        <v/>
      </c>
      <c r="N2089" s="13" t="str">
        <f>IF(Table2[[#This Row],[M4A]]="","",SUM(Table2[[#This Row],[M4A]]-Table2[[#This Row],[M4B_h]]))</f>
        <v/>
      </c>
      <c r="O2089" s="15"/>
      <c r="P2089" s="15" t="str">
        <f>IF(Table2[[#This Row],[M5A]]="","",SUM(Table2[[#This Row],[M5A]]-Table2[[#This Row],[M5B_h]]))</f>
        <v/>
      </c>
      <c r="Q2089" s="15">
        <f>SUM(Table2[[#This Row],[AWAL]],Table2[[#This Row],[M1B]])</f>
        <v>2</v>
      </c>
      <c r="R2089" s="15">
        <f>SUM(Table2[[#This Row],[M2B]],Table2[[#This Row],[M2B_h]])</f>
        <v>2</v>
      </c>
      <c r="S2089" s="15">
        <f>SUM(Table2[[#This Row],[M3B]],Table2[[#This Row],[M3B_h]])</f>
        <v>2</v>
      </c>
      <c r="T2089" s="15">
        <f>SUM(Table2[[#This Row],[M4B]],Table2[[#This Row],[M4B_h]])</f>
        <v>2</v>
      </c>
    </row>
    <row r="2090" spans="1:20">
      <c r="A2090" s="12" t="str">
        <f>IF(Table2[[#This Row],[TT]]&lt;1,"",COUNT($A$2:$A2089)+1)</f>
        <v/>
      </c>
      <c r="B2090" s="12" t="str">
        <f>LOWER(SUBSTITUTE(SUBSTITUTE(SUBSTITUTE(SUBSTITUTE(SUBSTITUTE(SUBSTITUTE(SUBSTITUTE(SUBSTITUTE(Table2[[#This Row],[NAMA BARANG]]," ",""),"""",""),"-",""),"/",""),"(",""),")",""),"&amp;",""),",",""))</f>
        <v>pcret385imitasi</v>
      </c>
      <c r="C2090" s="18" t="s">
        <v>1828</v>
      </c>
      <c r="D2090" s="19"/>
      <c r="E2090" s="19" t="s">
        <v>1829</v>
      </c>
      <c r="F2090" s="80">
        <f>IF(Table2[[#This Row],[M5B]]="",Table2[[#This Row],[M5B_h]],SUM(Table2[[#This Row],[M5B_h]],Table2[[#This Row],[M5B]]))</f>
        <v>0</v>
      </c>
      <c r="H2090" s="13" t="str">
        <f>IF(Table2[[#This Row],[M1A]]="","",Table2[[#This Row],[M1A]]-Table2[[#This Row],[AWAL]])</f>
        <v/>
      </c>
      <c r="J2090" s="13" t="str">
        <f>IF(Table2[[#This Row],[M2A]]="","",SUM(Table2[[#This Row],[M2A]]-Table2[[#This Row],[M2B_h]]))</f>
        <v/>
      </c>
      <c r="L2090" s="13" t="str">
        <f>IF(Table2[[#This Row],[M3A]]="","",SUM(Table2[[#This Row],[M3A]]-Table2[[#This Row],[M3B_h]]))</f>
        <v/>
      </c>
      <c r="N2090" s="13" t="str">
        <f>IF(Table2[[#This Row],[M4A]]="","",SUM(Table2[[#This Row],[M4A]]-Table2[[#This Row],[M4B_h]]))</f>
        <v/>
      </c>
      <c r="O2090" s="15"/>
      <c r="P2090" s="15" t="str">
        <f>IF(Table2[[#This Row],[M5A]]="","",SUM(Table2[[#This Row],[M5A]]-Table2[[#This Row],[M5B_h]]))</f>
        <v/>
      </c>
      <c r="Q2090" s="15">
        <f>SUM(Table2[[#This Row],[AWAL]],Table2[[#This Row],[M1B]])</f>
        <v>0</v>
      </c>
      <c r="R2090" s="15">
        <f>SUM(Table2[[#This Row],[M2B]],Table2[[#This Row],[M2B_h]])</f>
        <v>0</v>
      </c>
      <c r="S2090" s="15">
        <f>SUM(Table2[[#This Row],[M3B]],Table2[[#This Row],[M3B_h]])</f>
        <v>0</v>
      </c>
      <c r="T2090" s="15">
        <f>SUM(Table2[[#This Row],[M4B]],Table2[[#This Row],[M4B_h]])</f>
        <v>0</v>
      </c>
    </row>
    <row r="2091" spans="1:20">
      <c r="A2091" s="12">
        <f>IF(Table2[[#This Row],[TT]]&lt;1,"",COUNT($A$2:$A2090)+1)</f>
        <v>1688</v>
      </c>
      <c r="B2091" s="12" t="str">
        <f>LOWER(SUBSTITUTE(SUBSTITUTE(SUBSTITUTE(SUBSTITUTE(SUBSTITUTE(SUBSTITUTE(SUBSTITUTE(SUBSTITUTE(Table2[[#This Row],[NAMA BARANG]]," ",""),"""",""),"-",""),"/",""),"(",""),")",""),"&amp;",""),",",""))</f>
        <v>pcret5080</v>
      </c>
      <c r="C2091" s="18" t="s">
        <v>1830</v>
      </c>
      <c r="D2091" s="19">
        <v>1</v>
      </c>
      <c r="E2091" s="68" t="s">
        <v>3059</v>
      </c>
      <c r="F2091" s="80">
        <f>IF(Table2[[#This Row],[M5B]]="",Table2[[#This Row],[M5B_h]],SUM(Table2[[#This Row],[M5B_h]],Table2[[#This Row],[M5B]]))</f>
        <v>1</v>
      </c>
      <c r="H2091" s="13" t="str">
        <f>IF(Table2[[#This Row],[M1A]]="","",Table2[[#This Row],[M1A]]-Table2[[#This Row],[AWAL]])</f>
        <v/>
      </c>
      <c r="J2091" s="13" t="str">
        <f>IF(Table2[[#This Row],[M2A]]="","",SUM(Table2[[#This Row],[M2A]]-Table2[[#This Row],[M2B_h]]))</f>
        <v/>
      </c>
      <c r="L2091" s="13" t="str">
        <f>IF(Table2[[#This Row],[M3A]]="","",SUM(Table2[[#This Row],[M3A]]-Table2[[#This Row],[M3B_h]]))</f>
        <v/>
      </c>
      <c r="N2091" s="13" t="str">
        <f>IF(Table2[[#This Row],[M4A]]="","",SUM(Table2[[#This Row],[M4A]]-Table2[[#This Row],[M4B_h]]))</f>
        <v/>
      </c>
      <c r="O2091" s="15"/>
      <c r="P2091" s="15" t="str">
        <f>IF(Table2[[#This Row],[M5A]]="","",SUM(Table2[[#This Row],[M5A]]-Table2[[#This Row],[M5B_h]]))</f>
        <v/>
      </c>
      <c r="Q2091" s="15">
        <f>SUM(Table2[[#This Row],[AWAL]],Table2[[#This Row],[M1B]])</f>
        <v>1</v>
      </c>
      <c r="R2091" s="15">
        <f>SUM(Table2[[#This Row],[M2B]],Table2[[#This Row],[M2B_h]])</f>
        <v>1</v>
      </c>
      <c r="S2091" s="15">
        <f>SUM(Table2[[#This Row],[M3B]],Table2[[#This Row],[M3B_h]])</f>
        <v>1</v>
      </c>
      <c r="T2091" s="15">
        <f>SUM(Table2[[#This Row],[M4B]],Table2[[#This Row],[M4B_h]])</f>
        <v>1</v>
      </c>
    </row>
    <row r="2092" spans="1:20">
      <c r="A2092" s="12">
        <f>IF(Table2[[#This Row],[TT]]&lt;1,"",COUNT($A$2:$A2091)+1)</f>
        <v>1689</v>
      </c>
      <c r="B2092" s="12" t="str">
        <f>LOWER(SUBSTITUTE(SUBSTITUTE(SUBSTITUTE(SUBSTITUTE(SUBSTITUTE(SUBSTITUTE(SUBSTITUTE(SUBSTITUTE(Table2[[#This Row],[NAMA BARANG]]," ",""),"""",""),"-",""),"/",""),"(",""),")",""),"&amp;",""),",",""))</f>
        <v>pcret5198</v>
      </c>
      <c r="C2092" s="18" t="s">
        <v>1831</v>
      </c>
      <c r="D2092" s="19">
        <v>4</v>
      </c>
      <c r="E2092" s="19" t="s">
        <v>790</v>
      </c>
      <c r="F2092" s="80">
        <f>IF(Table2[[#This Row],[M5B]]="",Table2[[#This Row],[M5B_h]],SUM(Table2[[#This Row],[M5B_h]],Table2[[#This Row],[M5B]]))</f>
        <v>4</v>
      </c>
      <c r="H2092" s="13" t="str">
        <f>IF(Table2[[#This Row],[M1A]]="","",Table2[[#This Row],[M1A]]-Table2[[#This Row],[AWAL]])</f>
        <v/>
      </c>
      <c r="J2092" s="13" t="str">
        <f>IF(Table2[[#This Row],[M2A]]="","",SUM(Table2[[#This Row],[M2A]]-Table2[[#This Row],[M2B_h]]))</f>
        <v/>
      </c>
      <c r="L2092" s="13" t="str">
        <f>IF(Table2[[#This Row],[M3A]]="","",SUM(Table2[[#This Row],[M3A]]-Table2[[#This Row],[M3B_h]]))</f>
        <v/>
      </c>
      <c r="N2092" s="13" t="str">
        <f>IF(Table2[[#This Row],[M4A]]="","",SUM(Table2[[#This Row],[M4A]]-Table2[[#This Row],[M4B_h]]))</f>
        <v/>
      </c>
      <c r="O2092" s="15"/>
      <c r="P2092" s="15" t="str">
        <f>IF(Table2[[#This Row],[M5A]]="","",SUM(Table2[[#This Row],[M5A]]-Table2[[#This Row],[M5B_h]]))</f>
        <v/>
      </c>
      <c r="Q2092" s="15">
        <f>SUM(Table2[[#This Row],[AWAL]],Table2[[#This Row],[M1B]])</f>
        <v>4</v>
      </c>
      <c r="R2092" s="15">
        <f>SUM(Table2[[#This Row],[M2B]],Table2[[#This Row],[M2B_h]])</f>
        <v>4</v>
      </c>
      <c r="S2092" s="15">
        <f>SUM(Table2[[#This Row],[M3B]],Table2[[#This Row],[M3B_h]])</f>
        <v>4</v>
      </c>
      <c r="T2092" s="15">
        <f>SUM(Table2[[#This Row],[M4B]],Table2[[#This Row],[M4B_h]])</f>
        <v>4</v>
      </c>
    </row>
    <row r="2093" spans="1:20">
      <c r="A2093" s="12">
        <f>IF(Table2[[#This Row],[TT]]&lt;1,"",COUNT($A$2:$A2092)+1)</f>
        <v>1690</v>
      </c>
      <c r="B2093" s="12" t="str">
        <f>LOWER(SUBSTITUTE(SUBSTITUTE(SUBSTITUTE(SUBSTITUTE(SUBSTITUTE(SUBSTITUTE(SUBSTITUTE(SUBSTITUTE(Table2[[#This Row],[NAMA BARANG]]," ",""),"""",""),"-",""),"/",""),"(",""),")",""),"&amp;",""),",",""))</f>
        <v>pcret6658</v>
      </c>
      <c r="C2093" s="18" t="s">
        <v>1832</v>
      </c>
      <c r="D2093" s="19">
        <v>2</v>
      </c>
      <c r="E2093" s="19" t="s">
        <v>52</v>
      </c>
      <c r="F2093" s="80">
        <f>IF(Table2[[#This Row],[M5B]]="",Table2[[#This Row],[M5B_h]],SUM(Table2[[#This Row],[M5B_h]],Table2[[#This Row],[M5B]]))</f>
        <v>2</v>
      </c>
      <c r="H2093" s="13" t="str">
        <f>IF(Table2[[#This Row],[M1A]]="","",Table2[[#This Row],[M1A]]-Table2[[#This Row],[AWAL]])</f>
        <v/>
      </c>
      <c r="J2093" s="13" t="str">
        <f>IF(Table2[[#This Row],[M2A]]="","",SUM(Table2[[#This Row],[M2A]]-Table2[[#This Row],[M2B_h]]))</f>
        <v/>
      </c>
      <c r="L2093" s="13" t="str">
        <f>IF(Table2[[#This Row],[M3A]]="","",SUM(Table2[[#This Row],[M3A]]-Table2[[#This Row],[M3B_h]]))</f>
        <v/>
      </c>
      <c r="N2093" s="13" t="str">
        <f>IF(Table2[[#This Row],[M4A]]="","",SUM(Table2[[#This Row],[M4A]]-Table2[[#This Row],[M4B_h]]))</f>
        <v/>
      </c>
      <c r="O2093" s="15"/>
      <c r="P2093" s="15" t="str">
        <f>IF(Table2[[#This Row],[M5A]]="","",SUM(Table2[[#This Row],[M5A]]-Table2[[#This Row],[M5B_h]]))</f>
        <v/>
      </c>
      <c r="Q2093" s="15">
        <f>SUM(Table2[[#This Row],[AWAL]],Table2[[#This Row],[M1B]])</f>
        <v>2</v>
      </c>
      <c r="R2093" s="15">
        <f>SUM(Table2[[#This Row],[M2B]],Table2[[#This Row],[M2B_h]])</f>
        <v>2</v>
      </c>
      <c r="S2093" s="15">
        <f>SUM(Table2[[#This Row],[M3B]],Table2[[#This Row],[M3B_h]])</f>
        <v>2</v>
      </c>
      <c r="T2093" s="15">
        <f>SUM(Table2[[#This Row],[M4B]],Table2[[#This Row],[M4B_h]])</f>
        <v>2</v>
      </c>
    </row>
    <row r="2094" spans="1:20">
      <c r="A2094" s="12">
        <f>IF(Table2[[#This Row],[TT]]&lt;1,"",COUNT($A$2:$A2093)+1)</f>
        <v>1691</v>
      </c>
      <c r="B2094" s="12" t="str">
        <f>LOWER(SUBSTITUTE(SUBSTITUTE(SUBSTITUTE(SUBSTITUTE(SUBSTITUTE(SUBSTITUTE(SUBSTITUTE(SUBSTITUTE(Table2[[#This Row],[NAMA BARANG]]," ",""),"""",""),"-",""),"/",""),"(",""),")",""),"&amp;",""),",",""))</f>
        <v>pcret680668136808</v>
      </c>
      <c r="C2094" s="18" t="s">
        <v>1833</v>
      </c>
      <c r="D2094" s="19">
        <v>8</v>
      </c>
      <c r="E2094" s="19" t="s">
        <v>43</v>
      </c>
      <c r="F2094" s="80">
        <f>IF(Table2[[#This Row],[M5B]]="",Table2[[#This Row],[M5B_h]],SUM(Table2[[#This Row],[M5B_h]],Table2[[#This Row],[M5B]]))</f>
        <v>8</v>
      </c>
      <c r="H2094" s="13" t="str">
        <f>IF(Table2[[#This Row],[M1A]]="","",Table2[[#This Row],[M1A]]-Table2[[#This Row],[AWAL]])</f>
        <v/>
      </c>
      <c r="J2094" s="13" t="str">
        <f>IF(Table2[[#This Row],[M2A]]="","",SUM(Table2[[#This Row],[M2A]]-Table2[[#This Row],[M2B_h]]))</f>
        <v/>
      </c>
      <c r="L2094" s="13" t="str">
        <f>IF(Table2[[#This Row],[M3A]]="","",SUM(Table2[[#This Row],[M3A]]-Table2[[#This Row],[M3B_h]]))</f>
        <v/>
      </c>
      <c r="N2094" s="13" t="str">
        <f>IF(Table2[[#This Row],[M4A]]="","",SUM(Table2[[#This Row],[M4A]]-Table2[[#This Row],[M4B_h]]))</f>
        <v/>
      </c>
      <c r="O2094" s="15"/>
      <c r="P2094" s="15" t="str">
        <f>IF(Table2[[#This Row],[M5A]]="","",SUM(Table2[[#This Row],[M5A]]-Table2[[#This Row],[M5B_h]]))</f>
        <v/>
      </c>
      <c r="Q2094" s="15">
        <f>SUM(Table2[[#This Row],[AWAL]],Table2[[#This Row],[M1B]])</f>
        <v>8</v>
      </c>
      <c r="R2094" s="15">
        <f>SUM(Table2[[#This Row],[M2B]],Table2[[#This Row],[M2B_h]])</f>
        <v>8</v>
      </c>
      <c r="S2094" s="15">
        <f>SUM(Table2[[#This Row],[M3B]],Table2[[#This Row],[M3B_h]])</f>
        <v>8</v>
      </c>
      <c r="T2094" s="15">
        <f>SUM(Table2[[#This Row],[M4B]],Table2[[#This Row],[M4B_h]])</f>
        <v>8</v>
      </c>
    </row>
    <row r="2095" spans="1:20">
      <c r="A2095" s="12">
        <f>IF(Table2[[#This Row],[TT]]&lt;1,"",COUNT($A$2:$A2094)+1)</f>
        <v>1692</v>
      </c>
      <c r="B2095" s="12" t="str">
        <f>LOWER(SUBSTITUTE(SUBSTITUTE(SUBSTITUTE(SUBSTITUTE(SUBSTITUTE(SUBSTITUTE(SUBSTITUTE(SUBSTITUTE(Table2[[#This Row],[NAMA BARANG]]," ",""),"""",""),"-",""),"/",""),"(",""),")",""),"&amp;",""),",",""))</f>
        <v>pcret686</v>
      </c>
      <c r="C2095" s="18" t="s">
        <v>1834</v>
      </c>
      <c r="D2095" s="19">
        <v>2</v>
      </c>
      <c r="E2095" s="19" t="s">
        <v>52</v>
      </c>
      <c r="F2095" s="80">
        <f>IF(Table2[[#This Row],[M5B]]="",Table2[[#This Row],[M5B_h]],SUM(Table2[[#This Row],[M5B_h]],Table2[[#This Row],[M5B]]))</f>
        <v>2</v>
      </c>
      <c r="H2095" s="13" t="str">
        <f>IF(Table2[[#This Row],[M1A]]="","",Table2[[#This Row],[M1A]]-Table2[[#This Row],[AWAL]])</f>
        <v/>
      </c>
      <c r="J2095" s="13" t="str">
        <f>IF(Table2[[#This Row],[M2A]]="","",SUM(Table2[[#This Row],[M2A]]-Table2[[#This Row],[M2B_h]]))</f>
        <v/>
      </c>
      <c r="L2095" s="13" t="str">
        <f>IF(Table2[[#This Row],[M3A]]="","",SUM(Table2[[#This Row],[M3A]]-Table2[[#This Row],[M3B_h]]))</f>
        <v/>
      </c>
      <c r="N2095" s="13" t="str">
        <f>IF(Table2[[#This Row],[M4A]]="","",SUM(Table2[[#This Row],[M4A]]-Table2[[#This Row],[M4B_h]]))</f>
        <v/>
      </c>
      <c r="O2095" s="15"/>
      <c r="P2095" s="15" t="str">
        <f>IF(Table2[[#This Row],[M5A]]="","",SUM(Table2[[#This Row],[M5A]]-Table2[[#This Row],[M5B_h]]))</f>
        <v/>
      </c>
      <c r="Q2095" s="15">
        <f>SUM(Table2[[#This Row],[AWAL]],Table2[[#This Row],[M1B]])</f>
        <v>2</v>
      </c>
      <c r="R2095" s="15">
        <f>SUM(Table2[[#This Row],[M2B]],Table2[[#This Row],[M2B_h]])</f>
        <v>2</v>
      </c>
      <c r="S2095" s="15">
        <f>SUM(Table2[[#This Row],[M3B]],Table2[[#This Row],[M3B_h]])</f>
        <v>2</v>
      </c>
      <c r="T2095" s="15">
        <f>SUM(Table2[[#This Row],[M4B]],Table2[[#This Row],[M4B_h]])</f>
        <v>2</v>
      </c>
    </row>
    <row r="2096" spans="1:20">
      <c r="A2096" s="12">
        <f>IF(Table2[[#This Row],[TT]]&lt;1,"",COUNT($A$2:$A2095)+1)</f>
        <v>1693</v>
      </c>
      <c r="B2096" s="12" t="str">
        <f>LOWER(SUBSTITUTE(SUBSTITUTE(SUBSTITUTE(SUBSTITUTE(SUBSTITUTE(SUBSTITUTE(SUBSTITUTE(SUBSTITUTE(Table2[[#This Row],[NAMA BARANG]]," ",""),"""",""),"-",""),"/",""),"(",""),")",""),"&amp;",""),",",""))</f>
        <v>pcret802280312</v>
      </c>
      <c r="C2096" s="18" t="s">
        <v>1835</v>
      </c>
      <c r="D2096" s="19">
        <v>2</v>
      </c>
      <c r="E2096" s="19" t="s">
        <v>761</v>
      </c>
      <c r="F2096" s="80">
        <f>IF(Table2[[#This Row],[M5B]]="",Table2[[#This Row],[M5B_h]],SUM(Table2[[#This Row],[M5B_h]],Table2[[#This Row],[M5B]]))</f>
        <v>2</v>
      </c>
      <c r="H2096" s="13" t="str">
        <f>IF(Table2[[#This Row],[M1A]]="","",Table2[[#This Row],[M1A]]-Table2[[#This Row],[AWAL]])</f>
        <v/>
      </c>
      <c r="J2096" s="13" t="str">
        <f>IF(Table2[[#This Row],[M2A]]="","",SUM(Table2[[#This Row],[M2A]]-Table2[[#This Row],[M2B_h]]))</f>
        <v/>
      </c>
      <c r="L2096" s="13" t="str">
        <f>IF(Table2[[#This Row],[M3A]]="","",SUM(Table2[[#This Row],[M3A]]-Table2[[#This Row],[M3B_h]]))</f>
        <v/>
      </c>
      <c r="N2096" s="13" t="str">
        <f>IF(Table2[[#This Row],[M4A]]="","",SUM(Table2[[#This Row],[M4A]]-Table2[[#This Row],[M4B_h]]))</f>
        <v/>
      </c>
      <c r="O2096" s="15"/>
      <c r="P2096" s="15" t="str">
        <f>IF(Table2[[#This Row],[M5A]]="","",SUM(Table2[[#This Row],[M5A]]-Table2[[#This Row],[M5B_h]]))</f>
        <v/>
      </c>
      <c r="Q2096" s="15">
        <f>SUM(Table2[[#This Row],[AWAL]],Table2[[#This Row],[M1B]])</f>
        <v>2</v>
      </c>
      <c r="R2096" s="15">
        <f>SUM(Table2[[#This Row],[M2B]],Table2[[#This Row],[M2B_h]])</f>
        <v>2</v>
      </c>
      <c r="S2096" s="15">
        <f>SUM(Table2[[#This Row],[M3B]],Table2[[#This Row],[M3B_h]])</f>
        <v>2</v>
      </c>
      <c r="T2096" s="15">
        <f>SUM(Table2[[#This Row],[M4B]],Table2[[#This Row],[M4B_h]])</f>
        <v>2</v>
      </c>
    </row>
    <row r="2097" spans="1:20">
      <c r="A2097" s="12">
        <f>IF(Table2[[#This Row],[TT]]&lt;1,"",COUNT($A$2:$A2096)+1)</f>
        <v>1694</v>
      </c>
      <c r="B2097" s="12" t="str">
        <f>LOWER(SUBSTITUTE(SUBSTITUTE(SUBSTITUTE(SUBSTITUTE(SUBSTITUTE(SUBSTITUTE(SUBSTITUTE(SUBSTITUTE(Table2[[#This Row],[NAMA BARANG]]," ",""),"""",""),"-",""),"/",""),"(",""),")",""),"&amp;",""),",",""))</f>
        <v>pcret81552ret81181</v>
      </c>
      <c r="C2097" s="18" t="s">
        <v>1836</v>
      </c>
      <c r="D2097" s="19">
        <v>3</v>
      </c>
      <c r="E2097" s="19">
        <v>198</v>
      </c>
      <c r="F2097" s="80">
        <f>IF(Table2[[#This Row],[M5B]]="",Table2[[#This Row],[M5B_h]],SUM(Table2[[#This Row],[M5B_h]],Table2[[#This Row],[M5B]]))</f>
        <v>3</v>
      </c>
      <c r="H2097" s="13" t="str">
        <f>IF(Table2[[#This Row],[M1A]]="","",Table2[[#This Row],[M1A]]-Table2[[#This Row],[AWAL]])</f>
        <v/>
      </c>
      <c r="J2097" s="13" t="str">
        <f>IF(Table2[[#This Row],[M2A]]="","",SUM(Table2[[#This Row],[M2A]]-Table2[[#This Row],[M2B_h]]))</f>
        <v/>
      </c>
      <c r="L2097" s="13" t="str">
        <f>IF(Table2[[#This Row],[M3A]]="","",SUM(Table2[[#This Row],[M3A]]-Table2[[#This Row],[M3B_h]]))</f>
        <v/>
      </c>
      <c r="N2097" s="13" t="str">
        <f>IF(Table2[[#This Row],[M4A]]="","",SUM(Table2[[#This Row],[M4A]]-Table2[[#This Row],[M4B_h]]))</f>
        <v/>
      </c>
      <c r="O2097" s="15"/>
      <c r="P2097" s="15" t="str">
        <f>IF(Table2[[#This Row],[M5A]]="","",SUM(Table2[[#This Row],[M5A]]-Table2[[#This Row],[M5B_h]]))</f>
        <v/>
      </c>
      <c r="Q2097" s="15">
        <f>SUM(Table2[[#This Row],[AWAL]],Table2[[#This Row],[M1B]])</f>
        <v>3</v>
      </c>
      <c r="R2097" s="15">
        <f>SUM(Table2[[#This Row],[M2B]],Table2[[#This Row],[M2B_h]])</f>
        <v>3</v>
      </c>
      <c r="S2097" s="15">
        <f>SUM(Table2[[#This Row],[M3B]],Table2[[#This Row],[M3B_h]])</f>
        <v>3</v>
      </c>
      <c r="T2097" s="15">
        <f>SUM(Table2[[#This Row],[M4B]],Table2[[#This Row],[M4B_h]])</f>
        <v>3</v>
      </c>
    </row>
    <row r="2098" spans="1:20">
      <c r="A2098" s="12">
        <f>IF(Table2[[#This Row],[TT]]&lt;1,"",COUNT($A$2:$A2097)+1)</f>
        <v>1695</v>
      </c>
      <c r="B2098" s="12" t="str">
        <f>LOWER(SUBSTITUTE(SUBSTITUTE(SUBSTITUTE(SUBSTITUTE(SUBSTITUTE(SUBSTITUTE(SUBSTITUTE(SUBSTITUTE(Table2[[#This Row],[NAMA BARANG]]," ",""),"""",""),"-",""),"/",""),"(",""),")",""),"&amp;",""),",",""))</f>
        <v>pcret8298</v>
      </c>
      <c r="C2098" s="18" t="s">
        <v>1837</v>
      </c>
      <c r="D2098" s="19">
        <v>1</v>
      </c>
      <c r="E2098" s="19" t="s">
        <v>761</v>
      </c>
      <c r="F2098" s="80">
        <f>IF(Table2[[#This Row],[M5B]]="",Table2[[#This Row],[M5B_h]],SUM(Table2[[#This Row],[M5B_h]],Table2[[#This Row],[M5B]]))</f>
        <v>1</v>
      </c>
      <c r="H2098" s="13" t="str">
        <f>IF(Table2[[#This Row],[M1A]]="","",Table2[[#This Row],[M1A]]-Table2[[#This Row],[AWAL]])</f>
        <v/>
      </c>
      <c r="J2098" s="13" t="str">
        <f>IF(Table2[[#This Row],[M2A]]="","",SUM(Table2[[#This Row],[M2A]]-Table2[[#This Row],[M2B_h]]))</f>
        <v/>
      </c>
      <c r="L2098" s="13" t="str">
        <f>IF(Table2[[#This Row],[M3A]]="","",SUM(Table2[[#This Row],[M3A]]-Table2[[#This Row],[M3B_h]]))</f>
        <v/>
      </c>
      <c r="N2098" s="13" t="str">
        <f>IF(Table2[[#This Row],[M4A]]="","",SUM(Table2[[#This Row],[M4A]]-Table2[[#This Row],[M4B_h]]))</f>
        <v/>
      </c>
      <c r="O2098" s="15"/>
      <c r="P2098" s="15" t="str">
        <f>IF(Table2[[#This Row],[M5A]]="","",SUM(Table2[[#This Row],[M5A]]-Table2[[#This Row],[M5B_h]]))</f>
        <v/>
      </c>
      <c r="Q2098" s="15">
        <f>SUM(Table2[[#This Row],[AWAL]],Table2[[#This Row],[M1B]])</f>
        <v>1</v>
      </c>
      <c r="R2098" s="15">
        <f>SUM(Table2[[#This Row],[M2B]],Table2[[#This Row],[M2B_h]])</f>
        <v>1</v>
      </c>
      <c r="S2098" s="15">
        <f>SUM(Table2[[#This Row],[M3B]],Table2[[#This Row],[M3B_h]])</f>
        <v>1</v>
      </c>
      <c r="T2098" s="15">
        <f>SUM(Table2[[#This Row],[M4B]],Table2[[#This Row],[M4B_h]])</f>
        <v>1</v>
      </c>
    </row>
    <row r="2099" spans="1:20">
      <c r="A2099" s="12">
        <f>IF(Table2[[#This Row],[TT]]&lt;1,"",COUNT($A$2:$A2098)+1)</f>
        <v>1696</v>
      </c>
      <c r="B2099" s="12" t="str">
        <f>LOWER(SUBSTITUTE(SUBSTITUTE(SUBSTITUTE(SUBSTITUTE(SUBSTITUTE(SUBSTITUTE(SUBSTITUTE(SUBSTITUTE(Table2[[#This Row],[NAMA BARANG]]," ",""),"""",""),"-",""),"/",""),"(",""),")",""),"&amp;",""),",",""))</f>
        <v>pcret8360</v>
      </c>
      <c r="C2099" s="18" t="s">
        <v>1838</v>
      </c>
      <c r="D2099" s="19">
        <v>1</v>
      </c>
      <c r="E2099" s="19" t="s">
        <v>761</v>
      </c>
      <c r="F2099" s="80">
        <f>IF(Table2[[#This Row],[M5B]]="",Table2[[#This Row],[M5B_h]],SUM(Table2[[#This Row],[M5B_h]],Table2[[#This Row],[M5B]]))</f>
        <v>1</v>
      </c>
      <c r="H2099" s="13" t="str">
        <f>IF(Table2[[#This Row],[M1A]]="","",Table2[[#This Row],[M1A]]-Table2[[#This Row],[AWAL]])</f>
        <v/>
      </c>
      <c r="J2099" s="13" t="str">
        <f>IF(Table2[[#This Row],[M2A]]="","",SUM(Table2[[#This Row],[M2A]]-Table2[[#This Row],[M2B_h]]))</f>
        <v/>
      </c>
      <c r="L2099" s="13" t="str">
        <f>IF(Table2[[#This Row],[M3A]]="","",SUM(Table2[[#This Row],[M3A]]-Table2[[#This Row],[M3B_h]]))</f>
        <v/>
      </c>
      <c r="N2099" s="13" t="str">
        <f>IF(Table2[[#This Row],[M4A]]="","",SUM(Table2[[#This Row],[M4A]]-Table2[[#This Row],[M4B_h]]))</f>
        <v/>
      </c>
      <c r="O2099" s="15"/>
      <c r="P2099" s="15" t="str">
        <f>IF(Table2[[#This Row],[M5A]]="","",SUM(Table2[[#This Row],[M5A]]-Table2[[#This Row],[M5B_h]]))</f>
        <v/>
      </c>
      <c r="Q2099" s="15">
        <f>SUM(Table2[[#This Row],[AWAL]],Table2[[#This Row],[M1B]])</f>
        <v>1</v>
      </c>
      <c r="R2099" s="15">
        <f>SUM(Table2[[#This Row],[M2B]],Table2[[#This Row],[M2B_h]])</f>
        <v>1</v>
      </c>
      <c r="S2099" s="15">
        <f>SUM(Table2[[#This Row],[M3B]],Table2[[#This Row],[M3B_h]])</f>
        <v>1</v>
      </c>
      <c r="T2099" s="15">
        <f>SUM(Table2[[#This Row],[M4B]],Table2[[#This Row],[M4B_h]])</f>
        <v>1</v>
      </c>
    </row>
    <row r="2100" spans="1:20">
      <c r="A2100" s="12">
        <f>IF(Table2[[#This Row],[TT]]&lt;1,"",COUNT($A$2:$A2099)+1)</f>
        <v>1697</v>
      </c>
      <c r="B2100" s="12" t="str">
        <f>LOWER(SUBSTITUTE(SUBSTITUTE(SUBSTITUTE(SUBSTITUTE(SUBSTITUTE(SUBSTITUTE(SUBSTITUTE(SUBSTITUTE(Table2[[#This Row],[NAMA BARANG]]," ",""),"""",""),"-",""),"/",""),"(",""),")",""),"&amp;",""),",",""))</f>
        <v>pcret8963</v>
      </c>
      <c r="C2100" s="18" t="s">
        <v>1839</v>
      </c>
      <c r="D2100" s="19">
        <v>1</v>
      </c>
      <c r="E2100" s="19" t="s">
        <v>813</v>
      </c>
      <c r="F2100" s="80">
        <f>IF(Table2[[#This Row],[M5B]]="",Table2[[#This Row],[M5B_h]],SUM(Table2[[#This Row],[M5B_h]],Table2[[#This Row],[M5B]]))</f>
        <v>1</v>
      </c>
      <c r="H2100" s="13" t="str">
        <f>IF(Table2[[#This Row],[M1A]]="","",Table2[[#This Row],[M1A]]-Table2[[#This Row],[AWAL]])</f>
        <v/>
      </c>
      <c r="J2100" s="13" t="str">
        <f>IF(Table2[[#This Row],[M2A]]="","",SUM(Table2[[#This Row],[M2A]]-Table2[[#This Row],[M2B_h]]))</f>
        <v/>
      </c>
      <c r="L2100" s="13" t="str">
        <f>IF(Table2[[#This Row],[M3A]]="","",SUM(Table2[[#This Row],[M3A]]-Table2[[#This Row],[M3B_h]]))</f>
        <v/>
      </c>
      <c r="N2100" s="13" t="str">
        <f>IF(Table2[[#This Row],[M4A]]="","",SUM(Table2[[#This Row],[M4A]]-Table2[[#This Row],[M4B_h]]))</f>
        <v/>
      </c>
      <c r="O2100" s="15"/>
      <c r="P2100" s="15" t="str">
        <f>IF(Table2[[#This Row],[M5A]]="","",SUM(Table2[[#This Row],[M5A]]-Table2[[#This Row],[M5B_h]]))</f>
        <v/>
      </c>
      <c r="Q2100" s="15">
        <f>SUM(Table2[[#This Row],[AWAL]],Table2[[#This Row],[M1B]])</f>
        <v>1</v>
      </c>
      <c r="R2100" s="15">
        <f>SUM(Table2[[#This Row],[M2B]],Table2[[#This Row],[M2B_h]])</f>
        <v>1</v>
      </c>
      <c r="S2100" s="15">
        <f>SUM(Table2[[#This Row],[M3B]],Table2[[#This Row],[M3B_h]])</f>
        <v>1</v>
      </c>
      <c r="T2100" s="15">
        <f>SUM(Table2[[#This Row],[M4B]],Table2[[#This Row],[M4B_h]])</f>
        <v>1</v>
      </c>
    </row>
    <row r="2101" spans="1:20">
      <c r="A2101" s="12">
        <f>IF(Table2[[#This Row],[TT]]&lt;1,"",COUNT($A$2:$A2100)+1)</f>
        <v>1698</v>
      </c>
      <c r="B2101" s="12" t="str">
        <f>LOWER(SUBSTITUTE(SUBSTITUTE(SUBSTITUTE(SUBSTITUTE(SUBSTITUTE(SUBSTITUTE(SUBSTITUTE(SUBSTITUTE(Table2[[#This Row],[NAMA BARANG]]," ",""),"""",""),"-",""),"/",""),"(",""),")",""),"&amp;",""),",",""))</f>
        <v>pcret9066181</v>
      </c>
      <c r="C2101" s="18" t="s">
        <v>1840</v>
      </c>
      <c r="D2101" s="19">
        <v>7</v>
      </c>
      <c r="E2101" s="19" t="s">
        <v>43</v>
      </c>
      <c r="F2101" s="80">
        <f>IF(Table2[[#This Row],[M5B]]="",Table2[[#This Row],[M5B_h]],SUM(Table2[[#This Row],[M5B_h]],Table2[[#This Row],[M5B]]))</f>
        <v>7</v>
      </c>
      <c r="H2101" s="13" t="str">
        <f>IF(Table2[[#This Row],[M1A]]="","",Table2[[#This Row],[M1A]]-Table2[[#This Row],[AWAL]])</f>
        <v/>
      </c>
      <c r="J2101" s="13" t="str">
        <f>IF(Table2[[#This Row],[M2A]]="","",SUM(Table2[[#This Row],[M2A]]-Table2[[#This Row],[M2B_h]]))</f>
        <v/>
      </c>
      <c r="L2101" s="13" t="str">
        <f>IF(Table2[[#This Row],[M3A]]="","",SUM(Table2[[#This Row],[M3A]]-Table2[[#This Row],[M3B_h]]))</f>
        <v/>
      </c>
      <c r="N2101" s="13" t="str">
        <f>IF(Table2[[#This Row],[M4A]]="","",SUM(Table2[[#This Row],[M4A]]-Table2[[#This Row],[M4B_h]]))</f>
        <v/>
      </c>
      <c r="O2101" s="15"/>
      <c r="P2101" s="15" t="str">
        <f>IF(Table2[[#This Row],[M5A]]="","",SUM(Table2[[#This Row],[M5A]]-Table2[[#This Row],[M5B_h]]))</f>
        <v/>
      </c>
      <c r="Q2101" s="15">
        <f>SUM(Table2[[#This Row],[AWAL]],Table2[[#This Row],[M1B]])</f>
        <v>7</v>
      </c>
      <c r="R2101" s="15">
        <f>SUM(Table2[[#This Row],[M2B]],Table2[[#This Row],[M2B_h]])</f>
        <v>7</v>
      </c>
      <c r="S2101" s="15">
        <f>SUM(Table2[[#This Row],[M3B]],Table2[[#This Row],[M3B_h]])</f>
        <v>7</v>
      </c>
      <c r="T2101" s="15">
        <f>SUM(Table2[[#This Row],[M4B]],Table2[[#This Row],[M4B_h]])</f>
        <v>7</v>
      </c>
    </row>
    <row r="2102" spans="1:20">
      <c r="A2102" s="12">
        <f>IF(Table2[[#This Row],[TT]]&lt;1,"",COUNT($A$2:$A2101)+1)</f>
        <v>1699</v>
      </c>
      <c r="B2102" s="12" t="str">
        <f>LOWER(SUBSTITUTE(SUBSTITUTE(SUBSTITUTE(SUBSTITUTE(SUBSTITUTE(SUBSTITUTE(SUBSTITUTE(SUBSTITUTE(Table2[[#This Row],[NAMA BARANG]]," ",""),"""",""),"-",""),"/",""),"(",""),")",""),"&amp;",""),",",""))</f>
        <v>pcret908</v>
      </c>
      <c r="C2102" s="18" t="s">
        <v>1841</v>
      </c>
      <c r="D2102" s="19">
        <v>17</v>
      </c>
      <c r="E2102" s="19" t="s">
        <v>43</v>
      </c>
      <c r="F2102" s="80">
        <f>IF(Table2[[#This Row],[M5B]]="",Table2[[#This Row],[M5B_h]],SUM(Table2[[#This Row],[M5B_h]],Table2[[#This Row],[M5B]]))</f>
        <v>17</v>
      </c>
      <c r="H2102" s="13" t="str">
        <f>IF(Table2[[#This Row],[M1A]]="","",Table2[[#This Row],[M1A]]-Table2[[#This Row],[AWAL]])</f>
        <v/>
      </c>
      <c r="J2102" s="13" t="str">
        <f>IF(Table2[[#This Row],[M2A]]="","",SUM(Table2[[#This Row],[M2A]]-Table2[[#This Row],[M2B_h]]))</f>
        <v/>
      </c>
      <c r="L2102" s="13" t="str">
        <f>IF(Table2[[#This Row],[M3A]]="","",SUM(Table2[[#This Row],[M3A]]-Table2[[#This Row],[M3B_h]]))</f>
        <v/>
      </c>
      <c r="N2102" s="13" t="str">
        <f>IF(Table2[[#This Row],[M4A]]="","",SUM(Table2[[#This Row],[M4A]]-Table2[[#This Row],[M4B_h]]))</f>
        <v/>
      </c>
      <c r="O2102" s="15"/>
      <c r="P2102" s="15" t="str">
        <f>IF(Table2[[#This Row],[M5A]]="","",SUM(Table2[[#This Row],[M5A]]-Table2[[#This Row],[M5B_h]]))</f>
        <v/>
      </c>
      <c r="Q2102" s="15">
        <f>SUM(Table2[[#This Row],[AWAL]],Table2[[#This Row],[M1B]])</f>
        <v>17</v>
      </c>
      <c r="R2102" s="15">
        <f>SUM(Table2[[#This Row],[M2B]],Table2[[#This Row],[M2B_h]])</f>
        <v>17</v>
      </c>
      <c r="S2102" s="15">
        <f>SUM(Table2[[#This Row],[M3B]],Table2[[#This Row],[M3B_h]])</f>
        <v>17</v>
      </c>
      <c r="T2102" s="15">
        <f>SUM(Table2[[#This Row],[M4B]],Table2[[#This Row],[M4B_h]])</f>
        <v>17</v>
      </c>
    </row>
    <row r="2103" spans="1:20">
      <c r="A2103" s="12">
        <f>IF(Table2[[#This Row],[TT]]&lt;1,"",COUNT($A$2:$A2102)+1)</f>
        <v>1700</v>
      </c>
      <c r="B2103" s="12" t="str">
        <f>LOWER(SUBSTITUTE(SUBSTITUTE(SUBSTITUTE(SUBSTITUTE(SUBSTITUTE(SUBSTITUTE(SUBSTITUTE(SUBSTITUTE(Table2[[#This Row],[NAMA BARANG]]," ",""),"""",""),"-",""),"/",""),"(",""),")",""),"&amp;",""),",",""))</f>
        <v>pcret9207strong</v>
      </c>
      <c r="C2103" s="18" t="s">
        <v>1842</v>
      </c>
      <c r="D2103" s="19">
        <v>2</v>
      </c>
      <c r="E2103" s="19" t="s">
        <v>43</v>
      </c>
      <c r="F2103" s="80">
        <f>IF(Table2[[#This Row],[M5B]]="",Table2[[#This Row],[M5B_h]],SUM(Table2[[#This Row],[M5B_h]],Table2[[#This Row],[M5B]]))</f>
        <v>2</v>
      </c>
      <c r="H2103" s="13" t="str">
        <f>IF(Table2[[#This Row],[M1A]]="","",Table2[[#This Row],[M1A]]-Table2[[#This Row],[AWAL]])</f>
        <v/>
      </c>
      <c r="J2103" s="13" t="str">
        <f>IF(Table2[[#This Row],[M2A]]="","",SUM(Table2[[#This Row],[M2A]]-Table2[[#This Row],[M2B_h]]))</f>
        <v/>
      </c>
      <c r="L2103" s="13" t="str">
        <f>IF(Table2[[#This Row],[M3A]]="","",SUM(Table2[[#This Row],[M3A]]-Table2[[#This Row],[M3B_h]]))</f>
        <v/>
      </c>
      <c r="N2103" s="13" t="str">
        <f>IF(Table2[[#This Row],[M4A]]="","",SUM(Table2[[#This Row],[M4A]]-Table2[[#This Row],[M4B_h]]))</f>
        <v/>
      </c>
      <c r="O2103" s="15"/>
      <c r="P2103" s="15" t="str">
        <f>IF(Table2[[#This Row],[M5A]]="","",SUM(Table2[[#This Row],[M5A]]-Table2[[#This Row],[M5B_h]]))</f>
        <v/>
      </c>
      <c r="Q2103" s="15">
        <f>SUM(Table2[[#This Row],[AWAL]],Table2[[#This Row],[M1B]])</f>
        <v>2</v>
      </c>
      <c r="R2103" s="15">
        <f>SUM(Table2[[#This Row],[M2B]],Table2[[#This Row],[M2B_h]])</f>
        <v>2</v>
      </c>
      <c r="S2103" s="15">
        <f>SUM(Table2[[#This Row],[M3B]],Table2[[#This Row],[M3B_h]])</f>
        <v>2</v>
      </c>
      <c r="T2103" s="15">
        <f>SUM(Table2[[#This Row],[M4B]],Table2[[#This Row],[M4B_h]])</f>
        <v>2</v>
      </c>
    </row>
    <row r="2104" spans="1:20">
      <c r="A2104" s="12">
        <f>IF(Table2[[#This Row],[TT]]&lt;1,"",COUNT($A$2:$A2103)+1)</f>
        <v>1701</v>
      </c>
      <c r="B2104" s="12" t="str">
        <f>LOWER(SUBSTITUTE(SUBSTITUTE(SUBSTITUTE(SUBSTITUTE(SUBSTITUTE(SUBSTITUTE(SUBSTITUTE(SUBSTITUTE(Table2[[#This Row],[NAMA BARANG]]," ",""),"""",""),"-",""),"/",""),"(",""),")",""),"&amp;",""),",",""))</f>
        <v>pcret9308</v>
      </c>
      <c r="C2104" s="18" t="s">
        <v>1843</v>
      </c>
      <c r="D2104" s="19">
        <v>1</v>
      </c>
      <c r="E2104" s="19" t="s">
        <v>797</v>
      </c>
      <c r="F2104" s="80">
        <f>IF(Table2[[#This Row],[M5B]]="",Table2[[#This Row],[M5B_h]],SUM(Table2[[#This Row],[M5B_h]],Table2[[#This Row],[M5B]]))</f>
        <v>1</v>
      </c>
      <c r="H2104" s="13" t="str">
        <f>IF(Table2[[#This Row],[M1A]]="","",Table2[[#This Row],[M1A]]-Table2[[#This Row],[AWAL]])</f>
        <v/>
      </c>
      <c r="J2104" s="13" t="str">
        <f>IF(Table2[[#This Row],[M2A]]="","",SUM(Table2[[#This Row],[M2A]]-Table2[[#This Row],[M2B_h]]))</f>
        <v/>
      </c>
      <c r="L2104" s="13" t="str">
        <f>IF(Table2[[#This Row],[M3A]]="","",SUM(Table2[[#This Row],[M3A]]-Table2[[#This Row],[M3B_h]]))</f>
        <v/>
      </c>
      <c r="N2104" s="13" t="str">
        <f>IF(Table2[[#This Row],[M4A]]="","",SUM(Table2[[#This Row],[M4A]]-Table2[[#This Row],[M4B_h]]))</f>
        <v/>
      </c>
      <c r="O2104" s="15"/>
      <c r="P2104" s="15" t="str">
        <f>IF(Table2[[#This Row],[M5A]]="","",SUM(Table2[[#This Row],[M5A]]-Table2[[#This Row],[M5B_h]]))</f>
        <v/>
      </c>
      <c r="Q2104" s="15">
        <f>SUM(Table2[[#This Row],[AWAL]],Table2[[#This Row],[M1B]])</f>
        <v>1</v>
      </c>
      <c r="R2104" s="15">
        <f>SUM(Table2[[#This Row],[M2B]],Table2[[#This Row],[M2B_h]])</f>
        <v>1</v>
      </c>
      <c r="S2104" s="15">
        <f>SUM(Table2[[#This Row],[M3B]],Table2[[#This Row],[M3B_h]])</f>
        <v>1</v>
      </c>
      <c r="T2104" s="15">
        <f>SUM(Table2[[#This Row],[M4B]],Table2[[#This Row],[M4B_h]])</f>
        <v>1</v>
      </c>
    </row>
    <row r="2105" spans="1:20">
      <c r="A2105" s="12">
        <f>IF(Table2[[#This Row],[TT]]&lt;1,"",COUNT($A$2:$A2104)+1)</f>
        <v>1702</v>
      </c>
      <c r="B2105" s="12" t="str">
        <f>LOWER(SUBSTITUTE(SUBSTITUTE(SUBSTITUTE(SUBSTITUTE(SUBSTITUTE(SUBSTITUTE(SUBSTITUTE(SUBSTITUTE(Table2[[#This Row],[NAMA BARANG]]," ",""),"""",""),"-",""),"/",""),"(",""),")",""),"&amp;",""),",",""))</f>
        <v>pcretbeiledog888118882restleting3</v>
      </c>
      <c r="C2105" s="18" t="s">
        <v>3158</v>
      </c>
      <c r="D2105" s="19">
        <v>4</v>
      </c>
      <c r="E2105" s="19" t="s">
        <v>43</v>
      </c>
      <c r="F2105" s="80">
        <f>IF(Table2[[#This Row],[M5B]]="",Table2[[#This Row],[M5B_h]],SUM(Table2[[#This Row],[M5B_h]],Table2[[#This Row],[M5B]]))</f>
        <v>4</v>
      </c>
      <c r="H2105" s="13" t="str">
        <f>IF(Table2[[#This Row],[M1A]]="","",Table2[[#This Row],[M1A]]-Table2[[#This Row],[AWAL]])</f>
        <v/>
      </c>
      <c r="J2105" s="13" t="str">
        <f>IF(Table2[[#This Row],[M2A]]="","",SUM(Table2[[#This Row],[M2A]]-Table2[[#This Row],[M2B_h]]))</f>
        <v/>
      </c>
      <c r="L2105" s="13" t="str">
        <f>IF(Table2[[#This Row],[M3A]]="","",SUM(Table2[[#This Row],[M3A]]-Table2[[#This Row],[M3B_h]]))</f>
        <v/>
      </c>
      <c r="N2105" s="13" t="str">
        <f>IF(Table2[[#This Row],[M4A]]="","",SUM(Table2[[#This Row],[M4A]]-Table2[[#This Row],[M4B_h]]))</f>
        <v/>
      </c>
      <c r="O2105" s="15"/>
      <c r="P2105" s="15" t="str">
        <f>IF(Table2[[#This Row],[M5A]]="","",SUM(Table2[[#This Row],[M5A]]-Table2[[#This Row],[M5B_h]]))</f>
        <v/>
      </c>
      <c r="Q2105" s="15">
        <f>SUM(Table2[[#This Row],[AWAL]],Table2[[#This Row],[M1B]])</f>
        <v>4</v>
      </c>
      <c r="R2105" s="15">
        <f>SUM(Table2[[#This Row],[M2B]],Table2[[#This Row],[M2B_h]])</f>
        <v>4</v>
      </c>
      <c r="S2105" s="15">
        <f>SUM(Table2[[#This Row],[M3B]],Table2[[#This Row],[M3B_h]])</f>
        <v>4</v>
      </c>
      <c r="T2105" s="15">
        <f>SUM(Table2[[#This Row],[M4B]],Table2[[#This Row],[M4B_h]])</f>
        <v>4</v>
      </c>
    </row>
    <row r="2106" spans="1:20">
      <c r="A2106" s="12">
        <f>IF(Table2[[#This Row],[TT]]&lt;1,"",COUNT($A$2:$A2105)+1)</f>
        <v>1703</v>
      </c>
      <c r="B2106" s="12" t="str">
        <f>LOWER(SUBSTITUTE(SUBSTITUTE(SUBSTITUTE(SUBSTITUTE(SUBSTITUTE(SUBSTITUTE(SUBSTITUTE(SUBSTITUTE(Table2[[#This Row],[NAMA BARANG]]," ",""),"""",""),"-",""),"/",""),"(",""),")",""),"&amp;",""),",",""))</f>
        <v>pcretcoolzone8848</v>
      </c>
      <c r="C2106" s="18" t="s">
        <v>1844</v>
      </c>
      <c r="D2106" s="19">
        <v>1</v>
      </c>
      <c r="E2106" s="19" t="s">
        <v>803</v>
      </c>
      <c r="F2106" s="80">
        <f>IF(Table2[[#This Row],[M5B]]="",Table2[[#This Row],[M5B_h]],SUM(Table2[[#This Row],[M5B_h]],Table2[[#This Row],[M5B]]))</f>
        <v>1</v>
      </c>
      <c r="H2106" s="13" t="str">
        <f>IF(Table2[[#This Row],[M1A]]="","",Table2[[#This Row],[M1A]]-Table2[[#This Row],[AWAL]])</f>
        <v/>
      </c>
      <c r="J2106" s="13" t="str">
        <f>IF(Table2[[#This Row],[M2A]]="","",SUM(Table2[[#This Row],[M2A]]-Table2[[#This Row],[M2B_h]]))</f>
        <v/>
      </c>
      <c r="L2106" s="13" t="str">
        <f>IF(Table2[[#This Row],[M3A]]="","",SUM(Table2[[#This Row],[M3A]]-Table2[[#This Row],[M3B_h]]))</f>
        <v/>
      </c>
      <c r="N2106" s="13" t="str">
        <f>IF(Table2[[#This Row],[M4A]]="","",SUM(Table2[[#This Row],[M4A]]-Table2[[#This Row],[M4B_h]]))</f>
        <v/>
      </c>
      <c r="O2106" s="15"/>
      <c r="P2106" s="15" t="str">
        <f>IF(Table2[[#This Row],[M5A]]="","",SUM(Table2[[#This Row],[M5A]]-Table2[[#This Row],[M5B_h]]))</f>
        <v/>
      </c>
      <c r="Q2106" s="15">
        <f>SUM(Table2[[#This Row],[AWAL]],Table2[[#This Row],[M1B]])</f>
        <v>1</v>
      </c>
      <c r="R2106" s="15">
        <f>SUM(Table2[[#This Row],[M2B]],Table2[[#This Row],[M2B_h]])</f>
        <v>1</v>
      </c>
      <c r="S2106" s="15">
        <f>SUM(Table2[[#This Row],[M3B]],Table2[[#This Row],[M3B_h]])</f>
        <v>1</v>
      </c>
      <c r="T2106" s="15">
        <f>SUM(Table2[[#This Row],[M4B]],Table2[[#This Row],[M4B_h]])</f>
        <v>1</v>
      </c>
    </row>
    <row r="2107" spans="1:20">
      <c r="A2107" s="12">
        <f>IF(Table2[[#This Row],[TT]]&lt;1,"",COUNT($A$2:$A2106)+1)</f>
        <v>1704</v>
      </c>
      <c r="B2107" s="12" t="str">
        <f>LOWER(SUBSTITUTE(SUBSTITUTE(SUBSTITUTE(SUBSTITUTE(SUBSTITUTE(SUBSTITUTE(SUBSTITUTE(SUBSTITUTE(Table2[[#This Row],[NAMA BARANG]]," ",""),"""",""),"-",""),"/",""),"(",""),")",""),"&amp;",""),",",""))</f>
        <v>pcretcq9052</v>
      </c>
      <c r="C2107" s="18" t="s">
        <v>1845</v>
      </c>
      <c r="D2107" s="19">
        <v>1</v>
      </c>
      <c r="E2107" s="19" t="s">
        <v>1846</v>
      </c>
      <c r="F2107" s="80">
        <f>IF(Table2[[#This Row],[M5B]]="",Table2[[#This Row],[M5B_h]],SUM(Table2[[#This Row],[M5B_h]],Table2[[#This Row],[M5B]]))</f>
        <v>1</v>
      </c>
      <c r="H2107" s="13" t="str">
        <f>IF(Table2[[#This Row],[M1A]]="","",Table2[[#This Row],[M1A]]-Table2[[#This Row],[AWAL]])</f>
        <v/>
      </c>
      <c r="J2107" s="13" t="str">
        <f>IF(Table2[[#This Row],[M2A]]="","",SUM(Table2[[#This Row],[M2A]]-Table2[[#This Row],[M2B_h]]))</f>
        <v/>
      </c>
      <c r="L2107" s="13" t="str">
        <f>IF(Table2[[#This Row],[M3A]]="","",SUM(Table2[[#This Row],[M3A]]-Table2[[#This Row],[M3B_h]]))</f>
        <v/>
      </c>
      <c r="N2107" s="13" t="str">
        <f>IF(Table2[[#This Row],[M4A]]="","",SUM(Table2[[#This Row],[M4A]]-Table2[[#This Row],[M4B_h]]))</f>
        <v/>
      </c>
      <c r="O2107" s="15"/>
      <c r="P2107" s="15" t="str">
        <f>IF(Table2[[#This Row],[M5A]]="","",SUM(Table2[[#This Row],[M5A]]-Table2[[#This Row],[M5B_h]]))</f>
        <v/>
      </c>
      <c r="Q2107" s="15">
        <f>SUM(Table2[[#This Row],[AWAL]],Table2[[#This Row],[M1B]])</f>
        <v>1</v>
      </c>
      <c r="R2107" s="15">
        <f>SUM(Table2[[#This Row],[M2B]],Table2[[#This Row],[M2B_h]])</f>
        <v>1</v>
      </c>
      <c r="S2107" s="15">
        <f>SUM(Table2[[#This Row],[M3B]],Table2[[#This Row],[M3B_h]])</f>
        <v>1</v>
      </c>
      <c r="T2107" s="15">
        <f>SUM(Table2[[#This Row],[M4B]],Table2[[#This Row],[M4B_h]])</f>
        <v>1</v>
      </c>
    </row>
    <row r="2108" spans="1:20">
      <c r="A2108" s="12">
        <f>IF(Table2[[#This Row],[TT]]&lt;1,"",COUNT($A$2:$A2107)+1)</f>
        <v>1705</v>
      </c>
      <c r="B2108" s="12" t="str">
        <f>LOWER(SUBSTITUTE(SUBSTITUTE(SUBSTITUTE(SUBSTITUTE(SUBSTITUTE(SUBSTITUTE(SUBSTITUTE(SUBSTITUTE(Table2[[#This Row],[NAMA BARANG]]," ",""),"""",""),"-",""),"/",""),"(",""),")",""),"&amp;",""),",",""))</f>
        <v>pcretdm6210</v>
      </c>
      <c r="C2108" s="18" t="s">
        <v>1847</v>
      </c>
      <c r="D2108" s="19">
        <v>1</v>
      </c>
      <c r="E2108" s="19" t="s">
        <v>284</v>
      </c>
      <c r="F2108" s="80">
        <f>IF(Table2[[#This Row],[M5B]]="",Table2[[#This Row],[M5B_h]],SUM(Table2[[#This Row],[M5B_h]],Table2[[#This Row],[M5B]]))</f>
        <v>1</v>
      </c>
      <c r="H2108" s="13" t="str">
        <f>IF(Table2[[#This Row],[M1A]]="","",Table2[[#This Row],[M1A]]-Table2[[#This Row],[AWAL]])</f>
        <v/>
      </c>
      <c r="J2108" s="13" t="str">
        <f>IF(Table2[[#This Row],[M2A]]="","",SUM(Table2[[#This Row],[M2A]]-Table2[[#This Row],[M2B_h]]))</f>
        <v/>
      </c>
      <c r="L2108" s="13" t="str">
        <f>IF(Table2[[#This Row],[M3A]]="","",SUM(Table2[[#This Row],[M3A]]-Table2[[#This Row],[M3B_h]]))</f>
        <v/>
      </c>
      <c r="N2108" s="13" t="str">
        <f>IF(Table2[[#This Row],[M4A]]="","",SUM(Table2[[#This Row],[M4A]]-Table2[[#This Row],[M4B_h]]))</f>
        <v/>
      </c>
      <c r="O2108" s="15"/>
      <c r="P2108" s="15" t="str">
        <f>IF(Table2[[#This Row],[M5A]]="","",SUM(Table2[[#This Row],[M5A]]-Table2[[#This Row],[M5B_h]]))</f>
        <v/>
      </c>
      <c r="Q2108" s="15">
        <f>SUM(Table2[[#This Row],[AWAL]],Table2[[#This Row],[M1B]])</f>
        <v>1</v>
      </c>
      <c r="R2108" s="15">
        <f>SUM(Table2[[#This Row],[M2B]],Table2[[#This Row],[M2B_h]])</f>
        <v>1</v>
      </c>
      <c r="S2108" s="15">
        <f>SUM(Table2[[#This Row],[M3B]],Table2[[#This Row],[M3B_h]])</f>
        <v>1</v>
      </c>
      <c r="T2108" s="15">
        <f>SUM(Table2[[#This Row],[M4B]],Table2[[#This Row],[M4B_h]])</f>
        <v>1</v>
      </c>
    </row>
    <row r="2109" spans="1:20">
      <c r="A2109" s="12">
        <f>IF(Table2[[#This Row],[TT]]&lt;1,"",COUNT($A$2:$A2108)+1)</f>
        <v>1706</v>
      </c>
      <c r="B2109" s="12" t="str">
        <f>LOWER(SUBSTITUTE(SUBSTITUTE(SUBSTITUTE(SUBSTITUTE(SUBSTITUTE(SUBSTITUTE(SUBSTITUTE(SUBSTITUTE(Table2[[#This Row],[NAMA BARANG]]," ",""),"""",""),"-",""),"/",""),"(",""),")",""),"&amp;",""),",",""))</f>
        <v>pcrethjd4167</v>
      </c>
      <c r="C2109" s="18" t="s">
        <v>1848</v>
      </c>
      <c r="D2109" s="19">
        <v>1</v>
      </c>
      <c r="E2109" s="19" t="s">
        <v>63</v>
      </c>
      <c r="F2109" s="80">
        <f>IF(Table2[[#This Row],[M5B]]="",Table2[[#This Row],[M5B_h]],SUM(Table2[[#This Row],[M5B_h]],Table2[[#This Row],[M5B]]))</f>
        <v>1</v>
      </c>
      <c r="H2109" s="13" t="str">
        <f>IF(Table2[[#This Row],[M1A]]="","",Table2[[#This Row],[M1A]]-Table2[[#This Row],[AWAL]])</f>
        <v/>
      </c>
      <c r="J2109" s="13" t="str">
        <f>IF(Table2[[#This Row],[M2A]]="","",SUM(Table2[[#This Row],[M2A]]-Table2[[#This Row],[M2B_h]]))</f>
        <v/>
      </c>
      <c r="L2109" s="13" t="str">
        <f>IF(Table2[[#This Row],[M3A]]="","",SUM(Table2[[#This Row],[M3A]]-Table2[[#This Row],[M3B_h]]))</f>
        <v/>
      </c>
      <c r="N2109" s="13" t="str">
        <f>IF(Table2[[#This Row],[M4A]]="","",SUM(Table2[[#This Row],[M4A]]-Table2[[#This Row],[M4B_h]]))</f>
        <v/>
      </c>
      <c r="O2109" s="15"/>
      <c r="P2109" s="15" t="str">
        <f>IF(Table2[[#This Row],[M5A]]="","",SUM(Table2[[#This Row],[M5A]]-Table2[[#This Row],[M5B_h]]))</f>
        <v/>
      </c>
      <c r="Q2109" s="15">
        <f>SUM(Table2[[#This Row],[AWAL]],Table2[[#This Row],[M1B]])</f>
        <v>1</v>
      </c>
      <c r="R2109" s="15">
        <f>SUM(Table2[[#This Row],[M2B]],Table2[[#This Row],[M2B_h]])</f>
        <v>1</v>
      </c>
      <c r="S2109" s="15">
        <f>SUM(Table2[[#This Row],[M3B]],Table2[[#This Row],[M3B_h]])</f>
        <v>1</v>
      </c>
      <c r="T2109" s="15">
        <f>SUM(Table2[[#This Row],[M4B]],Table2[[#This Row],[M4B_h]])</f>
        <v>1</v>
      </c>
    </row>
    <row r="2110" spans="1:20">
      <c r="A2110" s="12" t="str">
        <f>IF(Table2[[#This Row],[TT]]&lt;1,"",COUNT($A$2:$A2109)+1)</f>
        <v/>
      </c>
      <c r="B2110" s="12" t="str">
        <f>LOWER(SUBSTITUTE(SUBSTITUTE(SUBSTITUTE(SUBSTITUTE(SUBSTITUTE(SUBSTITUTE(SUBSTITUTE(SUBSTITUTE(Table2[[#This Row],[NAMA BARANG]]," ",""),"""",""),"-",""),"/",""),"(",""),")",""),"&amp;",""),",",""))</f>
        <v>pcrethjd4170</v>
      </c>
      <c r="C2110" s="18" t="s">
        <v>1849</v>
      </c>
      <c r="D2110" s="19"/>
      <c r="E2110" s="68"/>
      <c r="F2110" s="80">
        <f>IF(Table2[[#This Row],[M5B]]="",Table2[[#This Row],[M5B_h]],SUM(Table2[[#This Row],[M5B_h]],Table2[[#This Row],[M5B]]))</f>
        <v>0</v>
      </c>
      <c r="H2110" s="13" t="str">
        <f>IF(Table2[[#This Row],[M1A]]="","",Table2[[#This Row],[M1A]]-Table2[[#This Row],[AWAL]])</f>
        <v/>
      </c>
      <c r="J2110" s="13" t="str">
        <f>IF(Table2[[#This Row],[M2A]]="","",SUM(Table2[[#This Row],[M2A]]-Table2[[#This Row],[M2B_h]]))</f>
        <v/>
      </c>
      <c r="L2110" s="13" t="str">
        <f>IF(Table2[[#This Row],[M3A]]="","",SUM(Table2[[#This Row],[M3A]]-Table2[[#This Row],[M3B_h]]))</f>
        <v/>
      </c>
      <c r="N2110" s="13" t="str">
        <f>IF(Table2[[#This Row],[M4A]]="","",SUM(Table2[[#This Row],[M4A]]-Table2[[#This Row],[M4B_h]]))</f>
        <v/>
      </c>
      <c r="O2110" s="15"/>
      <c r="P2110" s="15" t="str">
        <f>IF(Table2[[#This Row],[M5A]]="","",SUM(Table2[[#This Row],[M5A]]-Table2[[#This Row],[M5B_h]]))</f>
        <v/>
      </c>
      <c r="Q2110" s="15">
        <f>SUM(Table2[[#This Row],[AWAL]],Table2[[#This Row],[M1B]])</f>
        <v>0</v>
      </c>
      <c r="R2110" s="15">
        <f>SUM(Table2[[#This Row],[M2B]],Table2[[#This Row],[M2B_h]])</f>
        <v>0</v>
      </c>
      <c r="S2110" s="15">
        <f>SUM(Table2[[#This Row],[M3B]],Table2[[#This Row],[M3B_h]])</f>
        <v>0</v>
      </c>
      <c r="T2110" s="15">
        <f>SUM(Table2[[#This Row],[M4B]],Table2[[#This Row],[M4B_h]])</f>
        <v>0</v>
      </c>
    </row>
    <row r="2111" spans="1:20">
      <c r="A2111" s="12" t="str">
        <f>IF(Table2[[#This Row],[TT]]&lt;1,"",COUNT($A$2:$A2110)+1)</f>
        <v/>
      </c>
      <c r="B2111" s="12" t="str">
        <f>LOWER(SUBSTITUTE(SUBSTITUTE(SUBSTITUTE(SUBSTITUTE(SUBSTITUTE(SUBSTITUTE(SUBSTITUTE(SUBSTITUTE(Table2[[#This Row],[NAMA BARANG]]," ",""),"""",""),"-",""),"/",""),"(",""),")",""),"&amp;",""),",",""))</f>
        <v>pcretimitasi385</v>
      </c>
      <c r="C2111" s="18" t="s">
        <v>1850</v>
      </c>
      <c r="D2111" s="19"/>
      <c r="E2111" s="19" t="s">
        <v>1829</v>
      </c>
      <c r="F2111" s="80">
        <f>IF(Table2[[#This Row],[M5B]]="",Table2[[#This Row],[M5B_h]],SUM(Table2[[#This Row],[M5B_h]],Table2[[#This Row],[M5B]]))</f>
        <v>0</v>
      </c>
      <c r="H2111" s="13" t="str">
        <f>IF(Table2[[#This Row],[M1A]]="","",Table2[[#This Row],[M1A]]-Table2[[#This Row],[AWAL]])</f>
        <v/>
      </c>
      <c r="J2111" s="13" t="str">
        <f>IF(Table2[[#This Row],[M2A]]="","",SUM(Table2[[#This Row],[M2A]]-Table2[[#This Row],[M2B_h]]))</f>
        <v/>
      </c>
      <c r="L2111" s="13" t="str">
        <f>IF(Table2[[#This Row],[M3A]]="","",SUM(Table2[[#This Row],[M3A]]-Table2[[#This Row],[M3B_h]]))</f>
        <v/>
      </c>
      <c r="N2111" s="13" t="str">
        <f>IF(Table2[[#This Row],[M4A]]="","",SUM(Table2[[#This Row],[M4A]]-Table2[[#This Row],[M4B_h]]))</f>
        <v/>
      </c>
      <c r="O2111" s="15"/>
      <c r="P2111" s="15" t="str">
        <f>IF(Table2[[#This Row],[M5A]]="","",SUM(Table2[[#This Row],[M5A]]-Table2[[#This Row],[M5B_h]]))</f>
        <v/>
      </c>
      <c r="Q2111" s="15">
        <f>SUM(Table2[[#This Row],[AWAL]],Table2[[#This Row],[M1B]])</f>
        <v>0</v>
      </c>
      <c r="R2111" s="15">
        <f>SUM(Table2[[#This Row],[M2B]],Table2[[#This Row],[M2B_h]])</f>
        <v>0</v>
      </c>
      <c r="S2111" s="15">
        <f>SUM(Table2[[#This Row],[M3B]],Table2[[#This Row],[M3B_h]])</f>
        <v>0</v>
      </c>
      <c r="T2111" s="15">
        <f>SUM(Table2[[#This Row],[M4B]],Table2[[#This Row],[M4B_h]])</f>
        <v>0</v>
      </c>
    </row>
    <row r="2112" spans="1:20">
      <c r="A2112" s="12">
        <f>IF(Table2[[#This Row],[TT]]&lt;1,"",COUNT($A$2:$A2111)+1)</f>
        <v>1707</v>
      </c>
      <c r="B2112" s="12" t="str">
        <f>LOWER(SUBSTITUTE(SUBSTITUTE(SUBSTITUTE(SUBSTITUTE(SUBSTITUTE(SUBSTITUTE(SUBSTITUTE(SUBSTITUTE(Table2[[#This Row],[NAMA BARANG]]," ",""),"""",""),"-",""),"/",""),"(",""),")",""),"&amp;",""),",",""))</f>
        <v>pcretimitasidisneymblben10bonekanarutobrbstroberyspider</v>
      </c>
      <c r="C2112" s="18" t="s">
        <v>1851</v>
      </c>
      <c r="D2112" s="19">
        <v>10</v>
      </c>
      <c r="E2112" s="19" t="s">
        <v>83</v>
      </c>
      <c r="F2112" s="80">
        <f>IF(Table2[[#This Row],[M5B]]="",Table2[[#This Row],[M5B_h]],SUM(Table2[[#This Row],[M5B_h]],Table2[[#This Row],[M5B]]))</f>
        <v>10</v>
      </c>
      <c r="H2112" s="13" t="str">
        <f>IF(Table2[[#This Row],[M1A]]="","",Table2[[#This Row],[M1A]]-Table2[[#This Row],[AWAL]])</f>
        <v/>
      </c>
      <c r="J2112" s="13" t="str">
        <f>IF(Table2[[#This Row],[M2A]]="","",SUM(Table2[[#This Row],[M2A]]-Table2[[#This Row],[M2B_h]]))</f>
        <v/>
      </c>
      <c r="L2112" s="13" t="str">
        <f>IF(Table2[[#This Row],[M3A]]="","",SUM(Table2[[#This Row],[M3A]]-Table2[[#This Row],[M3B_h]]))</f>
        <v/>
      </c>
      <c r="N2112" s="13" t="str">
        <f>IF(Table2[[#This Row],[M4A]]="","",SUM(Table2[[#This Row],[M4A]]-Table2[[#This Row],[M4B_h]]))</f>
        <v/>
      </c>
      <c r="O2112" s="15"/>
      <c r="P2112" s="15" t="str">
        <f>IF(Table2[[#This Row],[M5A]]="","",SUM(Table2[[#This Row],[M5A]]-Table2[[#This Row],[M5B_h]]))</f>
        <v/>
      </c>
      <c r="Q2112" s="15">
        <f>SUM(Table2[[#This Row],[AWAL]],Table2[[#This Row],[M1B]])</f>
        <v>10</v>
      </c>
      <c r="R2112" s="15">
        <f>SUM(Table2[[#This Row],[M2B]],Table2[[#This Row],[M2B_h]])</f>
        <v>10</v>
      </c>
      <c r="S2112" s="15">
        <f>SUM(Table2[[#This Row],[M3B]],Table2[[#This Row],[M3B_h]])</f>
        <v>10</v>
      </c>
      <c r="T2112" s="15">
        <f>SUM(Table2[[#This Row],[M4B]],Table2[[#This Row],[M4B_h]])</f>
        <v>10</v>
      </c>
    </row>
    <row r="2113" spans="1:20">
      <c r="A2113" s="12">
        <f>IF(Table2[[#This Row],[TT]]&lt;1,"",COUNT($A$2:$A2112)+1)</f>
        <v>1708</v>
      </c>
      <c r="B2113" s="12" t="str">
        <f>LOWER(SUBSTITUTE(SUBSTITUTE(SUBSTITUTE(SUBSTITUTE(SUBSTITUTE(SUBSTITUTE(SUBSTITUTE(SUBSTITUTE(Table2[[#This Row],[NAMA BARANG]]," ",""),"""",""),"-",""),"/",""),"(",""),")",""),"&amp;",""),",",""))</f>
        <v>pcretjx5626mm</v>
      </c>
      <c r="C2113" s="18" t="s">
        <v>1852</v>
      </c>
      <c r="D2113" s="19">
        <v>4</v>
      </c>
      <c r="E2113" s="19" t="s">
        <v>56</v>
      </c>
      <c r="F2113" s="80">
        <f>IF(Table2[[#This Row],[M5B]]="",Table2[[#This Row],[M5B_h]],SUM(Table2[[#This Row],[M5B_h]],Table2[[#This Row],[M5B]]))</f>
        <v>4</v>
      </c>
      <c r="H2113" s="13" t="str">
        <f>IF(Table2[[#This Row],[M1A]]="","",Table2[[#This Row],[M1A]]-Table2[[#This Row],[AWAL]])</f>
        <v/>
      </c>
      <c r="J2113" s="13" t="str">
        <f>IF(Table2[[#This Row],[M2A]]="","",SUM(Table2[[#This Row],[M2A]]-Table2[[#This Row],[M2B_h]]))</f>
        <v/>
      </c>
      <c r="L2113" s="13" t="str">
        <f>IF(Table2[[#This Row],[M3A]]="","",SUM(Table2[[#This Row],[M3A]]-Table2[[#This Row],[M3B_h]]))</f>
        <v/>
      </c>
      <c r="N2113" s="13" t="str">
        <f>IF(Table2[[#This Row],[M4A]]="","",SUM(Table2[[#This Row],[M4A]]-Table2[[#This Row],[M4B_h]]))</f>
        <v/>
      </c>
      <c r="O2113" s="15"/>
      <c r="P2113" s="15" t="str">
        <f>IF(Table2[[#This Row],[M5A]]="","",SUM(Table2[[#This Row],[M5A]]-Table2[[#This Row],[M5B_h]]))</f>
        <v/>
      </c>
      <c r="Q2113" s="15">
        <f>SUM(Table2[[#This Row],[AWAL]],Table2[[#This Row],[M1B]])</f>
        <v>4</v>
      </c>
      <c r="R2113" s="15">
        <f>SUM(Table2[[#This Row],[M2B]],Table2[[#This Row],[M2B_h]])</f>
        <v>4</v>
      </c>
      <c r="S2113" s="15">
        <f>SUM(Table2[[#This Row],[M3B]],Table2[[#This Row],[M3B_h]])</f>
        <v>4</v>
      </c>
      <c r="T2113" s="15">
        <f>SUM(Table2[[#This Row],[M4B]],Table2[[#This Row],[M4B_h]])</f>
        <v>4</v>
      </c>
    </row>
    <row r="2114" spans="1:20">
      <c r="A2114" s="12">
        <f>IF(Table2[[#This Row],[TT]]&lt;1,"",COUNT($A$2:$A2113)+1)</f>
        <v>1709</v>
      </c>
      <c r="B2114" s="12" t="str">
        <f>LOWER(SUBSTITUTE(SUBSTITUTE(SUBSTITUTE(SUBSTITUTE(SUBSTITUTE(SUBSTITUTE(SUBSTITUTE(SUBSTITUTE(Table2[[#This Row],[NAMA BARANG]]," ",""),"""",""),"-",""),"/",""),"(",""),")",""),"&amp;",""),",",""))</f>
        <v>pcretjx93007</v>
      </c>
      <c r="C2114" s="18" t="s">
        <v>1853</v>
      </c>
      <c r="D2114" s="19">
        <v>1</v>
      </c>
      <c r="E2114" s="19" t="s">
        <v>88</v>
      </c>
      <c r="F2114" s="80">
        <f>IF(Table2[[#This Row],[M5B]]="",Table2[[#This Row],[M5B_h]],SUM(Table2[[#This Row],[M5B_h]],Table2[[#This Row],[M5B]]))</f>
        <v>1</v>
      </c>
      <c r="H2114" s="13" t="str">
        <f>IF(Table2[[#This Row],[M1A]]="","",Table2[[#This Row],[M1A]]-Table2[[#This Row],[AWAL]])</f>
        <v/>
      </c>
      <c r="J2114" s="13" t="str">
        <f>IF(Table2[[#This Row],[M2A]]="","",SUM(Table2[[#This Row],[M2A]]-Table2[[#This Row],[M2B_h]]))</f>
        <v/>
      </c>
      <c r="L2114" s="13" t="str">
        <f>IF(Table2[[#This Row],[M3A]]="","",SUM(Table2[[#This Row],[M3A]]-Table2[[#This Row],[M3B_h]]))</f>
        <v/>
      </c>
      <c r="N2114" s="13" t="str">
        <f>IF(Table2[[#This Row],[M4A]]="","",SUM(Table2[[#This Row],[M4A]]-Table2[[#This Row],[M4B_h]]))</f>
        <v/>
      </c>
      <c r="O2114" s="15"/>
      <c r="P2114" s="15" t="str">
        <f>IF(Table2[[#This Row],[M5A]]="","",SUM(Table2[[#This Row],[M5A]]-Table2[[#This Row],[M5B_h]]))</f>
        <v/>
      </c>
      <c r="Q2114" s="15">
        <f>SUM(Table2[[#This Row],[AWAL]],Table2[[#This Row],[M1B]])</f>
        <v>1</v>
      </c>
      <c r="R2114" s="15">
        <f>SUM(Table2[[#This Row],[M2B]],Table2[[#This Row],[M2B_h]])</f>
        <v>1</v>
      </c>
      <c r="S2114" s="15">
        <f>SUM(Table2[[#This Row],[M3B]],Table2[[#This Row],[M3B_h]])</f>
        <v>1</v>
      </c>
      <c r="T2114" s="15">
        <f>SUM(Table2[[#This Row],[M4B]],Table2[[#This Row],[M4B_h]])</f>
        <v>1</v>
      </c>
    </row>
    <row r="2115" spans="1:20">
      <c r="A2115" s="12">
        <f>IF(Table2[[#This Row],[TT]]&lt;1,"",COUNT($A$2:$A2114)+1)</f>
        <v>1710</v>
      </c>
      <c r="B2115" s="12" t="str">
        <f>LOWER(SUBSTITUTE(SUBSTITUTE(SUBSTITUTE(SUBSTITUTE(SUBSTITUTE(SUBSTITUTE(SUBSTITUTE(SUBSTITUTE(Table2[[#This Row],[NAMA BARANG]]," ",""),"""",""),"-",""),"/",""),"(",""),")",""),"&amp;",""),",",""))</f>
        <v>pcretkain1245fr1131751</v>
      </c>
      <c r="C2115" s="18" t="s">
        <v>3077</v>
      </c>
      <c r="D2115" s="19">
        <v>12</v>
      </c>
      <c r="E2115" s="19" t="s">
        <v>34</v>
      </c>
      <c r="F2115" s="80">
        <f>IF(Table2[[#This Row],[M5B]]="",Table2[[#This Row],[M5B_h]],SUM(Table2[[#This Row],[M5B_h]],Table2[[#This Row],[M5B]]))</f>
        <v>12</v>
      </c>
      <c r="H2115" s="13" t="str">
        <f>IF(Table2[[#This Row],[M1A]]="","",Table2[[#This Row],[M1A]]-Table2[[#This Row],[AWAL]])</f>
        <v/>
      </c>
      <c r="J2115" s="13" t="str">
        <f>IF(Table2[[#This Row],[M2A]]="","",SUM(Table2[[#This Row],[M2A]]-Table2[[#This Row],[M2B_h]]))</f>
        <v/>
      </c>
      <c r="L2115" s="13" t="str">
        <f>IF(Table2[[#This Row],[M3A]]="","",SUM(Table2[[#This Row],[M3A]]-Table2[[#This Row],[M3B_h]]))</f>
        <v/>
      </c>
      <c r="N2115" s="13" t="str">
        <f>IF(Table2[[#This Row],[M4A]]="","",SUM(Table2[[#This Row],[M4A]]-Table2[[#This Row],[M4B_h]]))</f>
        <v/>
      </c>
      <c r="O2115" s="15"/>
      <c r="P2115" s="15" t="str">
        <f>IF(Table2[[#This Row],[M5A]]="","",SUM(Table2[[#This Row],[M5A]]-Table2[[#This Row],[M5B_h]]))</f>
        <v/>
      </c>
      <c r="Q2115" s="15">
        <f>SUM(Table2[[#This Row],[AWAL]],Table2[[#This Row],[M1B]])</f>
        <v>12</v>
      </c>
      <c r="R2115" s="15">
        <f>SUM(Table2[[#This Row],[M2B]],Table2[[#This Row],[M2B_h]])</f>
        <v>12</v>
      </c>
      <c r="S2115" s="15">
        <f>SUM(Table2[[#This Row],[M3B]],Table2[[#This Row],[M3B_h]])</f>
        <v>12</v>
      </c>
      <c r="T2115" s="15">
        <f>SUM(Table2[[#This Row],[M4B]],Table2[[#This Row],[M4B_h]])</f>
        <v>12</v>
      </c>
    </row>
    <row r="2116" spans="1:20">
      <c r="A2116" s="12">
        <f>IF(Table2[[#This Row],[TT]]&lt;1,"",COUNT($A$2:$A2115)+1)</f>
        <v>1711</v>
      </c>
      <c r="B2116" s="12" t="str">
        <f>LOWER(SUBSTITUTE(SUBSTITUTE(SUBSTITUTE(SUBSTITUTE(SUBSTITUTE(SUBSTITUTE(SUBSTITUTE(SUBSTITUTE(Table2[[#This Row],[NAMA BARANG]]," ",""),"""",""),"-",""),"/",""),"(",""),")",""),"&amp;",""),",",""))</f>
        <v>pcretkainxd3308fr</v>
      </c>
      <c r="C2116" s="18" t="s">
        <v>1854</v>
      </c>
      <c r="D2116" s="19">
        <v>12</v>
      </c>
      <c r="E2116" s="19" t="s">
        <v>34</v>
      </c>
      <c r="F2116" s="80">
        <f>IF(Table2[[#This Row],[M5B]]="",Table2[[#This Row],[M5B_h]],SUM(Table2[[#This Row],[M5B_h]],Table2[[#This Row],[M5B]]))</f>
        <v>12</v>
      </c>
      <c r="H2116" s="13" t="str">
        <f>IF(Table2[[#This Row],[M1A]]="","",Table2[[#This Row],[M1A]]-Table2[[#This Row],[AWAL]])</f>
        <v/>
      </c>
      <c r="J2116" s="13" t="str">
        <f>IF(Table2[[#This Row],[M2A]]="","",SUM(Table2[[#This Row],[M2A]]-Table2[[#This Row],[M2B_h]]))</f>
        <v/>
      </c>
      <c r="L2116" s="13" t="str">
        <f>IF(Table2[[#This Row],[M3A]]="","",SUM(Table2[[#This Row],[M3A]]-Table2[[#This Row],[M3B_h]]))</f>
        <v/>
      </c>
      <c r="N2116" s="13" t="str">
        <f>IF(Table2[[#This Row],[M4A]]="","",SUM(Table2[[#This Row],[M4A]]-Table2[[#This Row],[M4B_h]]))</f>
        <v/>
      </c>
      <c r="O2116" s="15"/>
      <c r="P2116" s="15" t="str">
        <f>IF(Table2[[#This Row],[M5A]]="","",SUM(Table2[[#This Row],[M5A]]-Table2[[#This Row],[M5B_h]]))</f>
        <v/>
      </c>
      <c r="Q2116" s="15">
        <f>SUM(Table2[[#This Row],[AWAL]],Table2[[#This Row],[M1B]])</f>
        <v>12</v>
      </c>
      <c r="R2116" s="15">
        <f>SUM(Table2[[#This Row],[M2B]],Table2[[#This Row],[M2B_h]])</f>
        <v>12</v>
      </c>
      <c r="S2116" s="15">
        <f>SUM(Table2[[#This Row],[M3B]],Table2[[#This Row],[M3B_h]])</f>
        <v>12</v>
      </c>
      <c r="T2116" s="15">
        <f>SUM(Table2[[#This Row],[M4B]],Table2[[#This Row],[M4B_h]])</f>
        <v>12</v>
      </c>
    </row>
    <row r="2117" spans="1:20">
      <c r="A2117" s="12">
        <f>IF(Table2[[#This Row],[TT]]&lt;1,"",COUNT($A$2:$A2116)+1)</f>
        <v>1712</v>
      </c>
      <c r="B2117" s="12" t="str">
        <f>LOWER(SUBSTITUTE(SUBSTITUTE(SUBSTITUTE(SUBSTITUTE(SUBSTITUTE(SUBSTITUTE(SUBSTITUTE(SUBSTITUTE(Table2[[#This Row],[NAMA BARANG]]," ",""),"""",""),"-",""),"/",""),"(",""),")",""),"&amp;",""),",",""))</f>
        <v>pcretky1114</v>
      </c>
      <c r="C2117" s="18" t="s">
        <v>1855</v>
      </c>
      <c r="D2117" s="19">
        <v>9</v>
      </c>
      <c r="E2117" s="19" t="s">
        <v>88</v>
      </c>
      <c r="F2117" s="80">
        <f>IF(Table2[[#This Row],[M5B]]="",Table2[[#This Row],[M5B_h]],SUM(Table2[[#This Row],[M5B_h]],Table2[[#This Row],[M5B]]))</f>
        <v>9</v>
      </c>
      <c r="H2117" s="13" t="str">
        <f>IF(Table2[[#This Row],[M1A]]="","",Table2[[#This Row],[M1A]]-Table2[[#This Row],[AWAL]])</f>
        <v/>
      </c>
      <c r="J2117" s="13" t="str">
        <f>IF(Table2[[#This Row],[M2A]]="","",SUM(Table2[[#This Row],[M2A]]-Table2[[#This Row],[M2B_h]]))</f>
        <v/>
      </c>
      <c r="L2117" s="13" t="str">
        <f>IF(Table2[[#This Row],[M3A]]="","",SUM(Table2[[#This Row],[M3A]]-Table2[[#This Row],[M3B_h]]))</f>
        <v/>
      </c>
      <c r="N2117" s="13" t="str">
        <f>IF(Table2[[#This Row],[M4A]]="","",SUM(Table2[[#This Row],[M4A]]-Table2[[#This Row],[M4B_h]]))</f>
        <v/>
      </c>
      <c r="O2117" s="15"/>
      <c r="P2117" s="15" t="str">
        <f>IF(Table2[[#This Row],[M5A]]="","",SUM(Table2[[#This Row],[M5A]]-Table2[[#This Row],[M5B_h]]))</f>
        <v/>
      </c>
      <c r="Q2117" s="15">
        <f>SUM(Table2[[#This Row],[AWAL]],Table2[[#This Row],[M1B]])</f>
        <v>9</v>
      </c>
      <c r="R2117" s="15">
        <f>SUM(Table2[[#This Row],[M2B]],Table2[[#This Row],[M2B_h]])</f>
        <v>9</v>
      </c>
      <c r="S2117" s="15">
        <f>SUM(Table2[[#This Row],[M3B]],Table2[[#This Row],[M3B_h]])</f>
        <v>9</v>
      </c>
      <c r="T2117" s="15">
        <f>SUM(Table2[[#This Row],[M4B]],Table2[[#This Row],[M4B_h]])</f>
        <v>9</v>
      </c>
    </row>
    <row r="2118" spans="1:20">
      <c r="A2118" s="12">
        <f>IF(Table2[[#This Row],[TT]]&lt;1,"",COUNT($A$2:$A2117)+1)</f>
        <v>1713</v>
      </c>
      <c r="B2118" s="12" t="str">
        <f>LOWER(SUBSTITUTE(SUBSTITUTE(SUBSTITUTE(SUBSTITUTE(SUBSTITUTE(SUBSTITUTE(SUBSTITUTE(SUBSTITUTE(Table2[[#This Row],[NAMA BARANG]]," ",""),"""",""),"-",""),"/",""),"(",""),")",""),"&amp;",""),",",""))</f>
        <v>pcretky1123</v>
      </c>
      <c r="C2118" s="25" t="s">
        <v>1856</v>
      </c>
      <c r="D2118" s="26">
        <v>4</v>
      </c>
      <c r="E2118" s="26" t="s">
        <v>88</v>
      </c>
      <c r="F2118" s="80">
        <f>IF(Table2[[#This Row],[M5B]]="",Table2[[#This Row],[M5B_h]],SUM(Table2[[#This Row],[M5B_h]],Table2[[#This Row],[M5B]]))</f>
        <v>4</v>
      </c>
      <c r="H2118" s="13" t="str">
        <f>IF(Table2[[#This Row],[M1A]]="","",Table2[[#This Row],[M1A]]-Table2[[#This Row],[AWAL]])</f>
        <v/>
      </c>
      <c r="J2118" s="13" t="str">
        <f>IF(Table2[[#This Row],[M2A]]="","",SUM(Table2[[#This Row],[M2A]]-Table2[[#This Row],[M2B_h]]))</f>
        <v/>
      </c>
      <c r="L2118" s="13" t="str">
        <f>IF(Table2[[#This Row],[M3A]]="","",SUM(Table2[[#This Row],[M3A]]-Table2[[#This Row],[M3B_h]]))</f>
        <v/>
      </c>
      <c r="N2118" s="13" t="str">
        <f>IF(Table2[[#This Row],[M4A]]="","",SUM(Table2[[#This Row],[M4A]]-Table2[[#This Row],[M4B_h]]))</f>
        <v/>
      </c>
      <c r="O2118" s="15"/>
      <c r="P2118" s="15" t="str">
        <f>IF(Table2[[#This Row],[M5A]]="","",SUM(Table2[[#This Row],[M5A]]-Table2[[#This Row],[M5B_h]]))</f>
        <v/>
      </c>
      <c r="Q2118" s="15">
        <f>SUM(Table2[[#This Row],[AWAL]],Table2[[#This Row],[M1B]])</f>
        <v>4</v>
      </c>
      <c r="R2118" s="15">
        <f>SUM(Table2[[#This Row],[M2B]],Table2[[#This Row],[M2B_h]])</f>
        <v>4</v>
      </c>
      <c r="S2118" s="15">
        <f>SUM(Table2[[#This Row],[M3B]],Table2[[#This Row],[M3B_h]])</f>
        <v>4</v>
      </c>
      <c r="T2118" s="15">
        <f>SUM(Table2[[#This Row],[M4B]],Table2[[#This Row],[M4B_h]])</f>
        <v>4</v>
      </c>
    </row>
    <row r="2119" spans="1:20">
      <c r="A2119" s="12">
        <f>IF(Table2[[#This Row],[TT]]&lt;1,"",COUNT($A$2:$A2118)+1)</f>
        <v>1714</v>
      </c>
      <c r="B2119" s="12" t="str">
        <f>LOWER(SUBSTITUTE(SUBSTITUTE(SUBSTITUTE(SUBSTITUTE(SUBSTITUTE(SUBSTITUTE(SUBSTITUTE(SUBSTITUTE(Table2[[#This Row],[NAMA BARANG]]," ",""),"""",""),"-",""),"/",""),"(",""),")",""),"&amp;",""),",",""))</f>
        <v>pcretky1186112033</v>
      </c>
      <c r="C2119" s="25" t="s">
        <v>4044</v>
      </c>
      <c r="D2119" s="26">
        <v>4</v>
      </c>
      <c r="E2119" s="26" t="s">
        <v>2707</v>
      </c>
      <c r="F2119" s="80">
        <f>IF(Table2[[#This Row],[M5B]]="",Table2[[#This Row],[M5B_h]],SUM(Table2[[#This Row],[M5B_h]],Table2[[#This Row],[M5B]]))</f>
        <v>4</v>
      </c>
      <c r="H2119" s="13" t="str">
        <f>IF(Table2[[#This Row],[M1A]]="","",Table2[[#This Row],[M1A]]-Table2[[#This Row],[AWAL]])</f>
        <v/>
      </c>
      <c r="J2119" s="13" t="str">
        <f>IF(Table2[[#This Row],[M2A]]="","",SUM(Table2[[#This Row],[M2A]]-Table2[[#This Row],[M2B_h]]))</f>
        <v/>
      </c>
      <c r="L2119" s="13" t="str">
        <f>IF(Table2[[#This Row],[M3A]]="","",SUM(Table2[[#This Row],[M3A]]-Table2[[#This Row],[M3B_h]]))</f>
        <v/>
      </c>
      <c r="N2119" s="13" t="str">
        <f>IF(Table2[[#This Row],[M4A]]="","",SUM(Table2[[#This Row],[M4A]]-Table2[[#This Row],[M4B_h]]))</f>
        <v/>
      </c>
      <c r="O2119" s="15"/>
      <c r="P2119" s="15" t="str">
        <f>IF(Table2[[#This Row],[M5A]]="","",SUM(Table2[[#This Row],[M5A]]-Table2[[#This Row],[M5B_h]]))</f>
        <v/>
      </c>
      <c r="Q2119" s="15">
        <f>SUM(Table2[[#This Row],[AWAL]],Table2[[#This Row],[M1B]])</f>
        <v>4</v>
      </c>
      <c r="R2119" s="15">
        <f>SUM(Table2[[#This Row],[M2B]],Table2[[#This Row],[M2B_h]])</f>
        <v>4</v>
      </c>
      <c r="S2119" s="15">
        <f>SUM(Table2[[#This Row],[M3B]],Table2[[#This Row],[M3B_h]])</f>
        <v>4</v>
      </c>
      <c r="T2119" s="15">
        <f>SUM(Table2[[#This Row],[M4B]],Table2[[#This Row],[M4B_h]])</f>
        <v>4</v>
      </c>
    </row>
    <row r="2120" spans="1:20">
      <c r="A2120" s="12" t="str">
        <f>IF(Table2[[#This Row],[TT]]&lt;1,"",COUNT($A$2:$A2119)+1)</f>
        <v/>
      </c>
      <c r="B2120" s="12" t="str">
        <f>LOWER(SUBSTITUTE(SUBSTITUTE(SUBSTITUTE(SUBSTITUTE(SUBSTITUTE(SUBSTITUTE(SUBSTITUTE(SUBSTITUTE(Table2[[#This Row],[NAMA BARANG]]," ",""),"""",""),"-",""),"/",""),"(",""),")",""),"&amp;",""),",",""))</f>
        <v>pcretky1192</v>
      </c>
      <c r="C2120" s="18" t="s">
        <v>1857</v>
      </c>
      <c r="D2120" s="19"/>
      <c r="E2120" s="19" t="s">
        <v>88</v>
      </c>
      <c r="F2120" s="80">
        <f>IF(Table2[[#This Row],[M5B]]="",Table2[[#This Row],[M5B_h]],SUM(Table2[[#This Row],[M5B_h]],Table2[[#This Row],[M5B]]))</f>
        <v>0</v>
      </c>
      <c r="H2120" s="13" t="str">
        <f>IF(Table2[[#This Row],[M1A]]="","",Table2[[#This Row],[M1A]]-Table2[[#This Row],[AWAL]])</f>
        <v/>
      </c>
      <c r="J2120" s="13" t="str">
        <f>IF(Table2[[#This Row],[M2A]]="","",SUM(Table2[[#This Row],[M2A]]-Table2[[#This Row],[M2B_h]]))</f>
        <v/>
      </c>
      <c r="L2120" s="13" t="str">
        <f>IF(Table2[[#This Row],[M3A]]="","",SUM(Table2[[#This Row],[M3A]]-Table2[[#This Row],[M3B_h]]))</f>
        <v/>
      </c>
      <c r="N2120" s="13" t="str">
        <f>IF(Table2[[#This Row],[M4A]]="","",SUM(Table2[[#This Row],[M4A]]-Table2[[#This Row],[M4B_h]]))</f>
        <v/>
      </c>
      <c r="O2120" s="15"/>
      <c r="P2120" s="15" t="str">
        <f>IF(Table2[[#This Row],[M5A]]="","",SUM(Table2[[#This Row],[M5A]]-Table2[[#This Row],[M5B_h]]))</f>
        <v/>
      </c>
      <c r="Q2120" s="15">
        <f>SUM(Table2[[#This Row],[AWAL]],Table2[[#This Row],[M1B]])</f>
        <v>0</v>
      </c>
      <c r="R2120" s="15">
        <f>SUM(Table2[[#This Row],[M2B]],Table2[[#This Row],[M2B_h]])</f>
        <v>0</v>
      </c>
      <c r="S2120" s="15">
        <f>SUM(Table2[[#This Row],[M3B]],Table2[[#This Row],[M3B_h]])</f>
        <v>0</v>
      </c>
      <c r="T2120" s="15">
        <f>SUM(Table2[[#This Row],[M4B]],Table2[[#This Row],[M4B_h]])</f>
        <v>0</v>
      </c>
    </row>
    <row r="2121" spans="1:20">
      <c r="A2121" s="12">
        <f>IF(Table2[[#This Row],[TT]]&lt;1,"",COUNT($A$2:$A2120)+1)</f>
        <v>1715</v>
      </c>
      <c r="B2121" s="12" t="str">
        <f>LOWER(SUBSTITUTE(SUBSTITUTE(SUBSTITUTE(SUBSTITUTE(SUBSTITUTE(SUBSTITUTE(SUBSTITUTE(SUBSTITUTE(Table2[[#This Row],[NAMA BARANG]]," ",""),"""",""),"-",""),"/",""),"(",""),")",""),"&amp;",""),",",""))</f>
        <v>pcretky1194</v>
      </c>
      <c r="C2121" s="18" t="s">
        <v>1858</v>
      </c>
      <c r="D2121" s="19">
        <v>5</v>
      </c>
      <c r="E2121" s="19" t="s">
        <v>88</v>
      </c>
      <c r="F2121" s="80">
        <f>IF(Table2[[#This Row],[M5B]]="",Table2[[#This Row],[M5B_h]],SUM(Table2[[#This Row],[M5B_h]],Table2[[#This Row],[M5B]]))</f>
        <v>5</v>
      </c>
      <c r="H2121" s="13" t="str">
        <f>IF(Table2[[#This Row],[M1A]]="","",Table2[[#This Row],[M1A]]-Table2[[#This Row],[AWAL]])</f>
        <v/>
      </c>
      <c r="J2121" s="13" t="str">
        <f>IF(Table2[[#This Row],[M2A]]="","",SUM(Table2[[#This Row],[M2A]]-Table2[[#This Row],[M2B_h]]))</f>
        <v/>
      </c>
      <c r="L2121" s="13" t="str">
        <f>IF(Table2[[#This Row],[M3A]]="","",SUM(Table2[[#This Row],[M3A]]-Table2[[#This Row],[M3B_h]]))</f>
        <v/>
      </c>
      <c r="N2121" s="13" t="str">
        <f>IF(Table2[[#This Row],[M4A]]="","",SUM(Table2[[#This Row],[M4A]]-Table2[[#This Row],[M4B_h]]))</f>
        <v/>
      </c>
      <c r="O2121" s="15"/>
      <c r="P2121" s="15" t="str">
        <f>IF(Table2[[#This Row],[M5A]]="","",SUM(Table2[[#This Row],[M5A]]-Table2[[#This Row],[M5B_h]]))</f>
        <v/>
      </c>
      <c r="Q2121" s="15">
        <f>SUM(Table2[[#This Row],[AWAL]],Table2[[#This Row],[M1B]])</f>
        <v>5</v>
      </c>
      <c r="R2121" s="15">
        <f>SUM(Table2[[#This Row],[M2B]],Table2[[#This Row],[M2B_h]])</f>
        <v>5</v>
      </c>
      <c r="S2121" s="15">
        <f>SUM(Table2[[#This Row],[M3B]],Table2[[#This Row],[M3B_h]])</f>
        <v>5</v>
      </c>
      <c r="T2121" s="15">
        <f>SUM(Table2[[#This Row],[M4B]],Table2[[#This Row],[M4B_h]])</f>
        <v>5</v>
      </c>
    </row>
    <row r="2122" spans="1:20">
      <c r="A2122" s="12">
        <f>IF(Table2[[#This Row],[TT]]&lt;1,"",COUNT($A$2:$A2121)+1)</f>
        <v>1716</v>
      </c>
      <c r="B2122" s="12" t="str">
        <f>LOWER(SUBSTITUTE(SUBSTITUTE(SUBSTITUTE(SUBSTITUTE(SUBSTITUTE(SUBSTITUTE(SUBSTITUTE(SUBSTITUTE(Table2[[#This Row],[NAMA BARANG]]," ",""),"""",""),"-",""),"/",""),"(",""),")",""),"&amp;",""),",",""))</f>
        <v>pcretky1196</v>
      </c>
      <c r="C2122" s="18" t="s">
        <v>1859</v>
      </c>
      <c r="D2122" s="19">
        <v>15</v>
      </c>
      <c r="E2122" s="19" t="s">
        <v>88</v>
      </c>
      <c r="F2122" s="80">
        <f>IF(Table2[[#This Row],[M5B]]="",Table2[[#This Row],[M5B_h]],SUM(Table2[[#This Row],[M5B_h]],Table2[[#This Row],[M5B]]))</f>
        <v>15</v>
      </c>
      <c r="H2122" s="13" t="str">
        <f>IF(Table2[[#This Row],[M1A]]="","",Table2[[#This Row],[M1A]]-Table2[[#This Row],[AWAL]])</f>
        <v/>
      </c>
      <c r="J2122" s="13" t="str">
        <f>IF(Table2[[#This Row],[M2A]]="","",SUM(Table2[[#This Row],[M2A]]-Table2[[#This Row],[M2B_h]]))</f>
        <v/>
      </c>
      <c r="L2122" s="13" t="str">
        <f>IF(Table2[[#This Row],[M3A]]="","",SUM(Table2[[#This Row],[M3A]]-Table2[[#This Row],[M3B_h]]))</f>
        <v/>
      </c>
      <c r="N2122" s="13" t="str">
        <f>IF(Table2[[#This Row],[M4A]]="","",SUM(Table2[[#This Row],[M4A]]-Table2[[#This Row],[M4B_h]]))</f>
        <v/>
      </c>
      <c r="O2122" s="15"/>
      <c r="P2122" s="15" t="str">
        <f>IF(Table2[[#This Row],[M5A]]="","",SUM(Table2[[#This Row],[M5A]]-Table2[[#This Row],[M5B_h]]))</f>
        <v/>
      </c>
      <c r="Q2122" s="15">
        <f>SUM(Table2[[#This Row],[AWAL]],Table2[[#This Row],[M1B]])</f>
        <v>15</v>
      </c>
      <c r="R2122" s="15">
        <f>SUM(Table2[[#This Row],[M2B]],Table2[[#This Row],[M2B_h]])</f>
        <v>15</v>
      </c>
      <c r="S2122" s="15">
        <f>SUM(Table2[[#This Row],[M3B]],Table2[[#This Row],[M3B_h]])</f>
        <v>15</v>
      </c>
      <c r="T2122" s="15">
        <f>SUM(Table2[[#This Row],[M4B]],Table2[[#This Row],[M4B_h]])</f>
        <v>15</v>
      </c>
    </row>
    <row r="2123" spans="1:20">
      <c r="A2123" s="12">
        <f>IF(Table2[[#This Row],[TT]]&lt;1,"",COUNT($A$2:$A2122)+1)</f>
        <v>1717</v>
      </c>
      <c r="B2123" s="12" t="str">
        <f>LOWER(SUBSTITUTE(SUBSTITUTE(SUBSTITUTE(SUBSTITUTE(SUBSTITUTE(SUBSTITUTE(SUBSTITUTE(SUBSTITUTE(Table2[[#This Row],[NAMA BARANG]]," ",""),"""",""),"-",""),"/",""),"(",""),")",""),"&amp;",""),",",""))</f>
        <v>pcretky1202</v>
      </c>
      <c r="C2123" s="18" t="s">
        <v>2859</v>
      </c>
      <c r="D2123" s="19">
        <v>3</v>
      </c>
      <c r="E2123" s="19" t="s">
        <v>2707</v>
      </c>
      <c r="F2123" s="80">
        <f>IF(Table2[[#This Row],[M5B]]="",Table2[[#This Row],[M5B_h]],SUM(Table2[[#This Row],[M5B_h]],Table2[[#This Row],[M5B]]))</f>
        <v>3</v>
      </c>
      <c r="H2123" s="13" t="str">
        <f>IF(Table2[[#This Row],[M1A]]="","",Table2[[#This Row],[M1A]]-Table2[[#This Row],[AWAL]])</f>
        <v/>
      </c>
      <c r="J2123" s="13" t="str">
        <f>IF(Table2[[#This Row],[M2A]]="","",SUM(Table2[[#This Row],[M2A]]-Table2[[#This Row],[M2B_h]]))</f>
        <v/>
      </c>
      <c r="L2123" s="13" t="str">
        <f>IF(Table2[[#This Row],[M3A]]="","",SUM(Table2[[#This Row],[M3A]]-Table2[[#This Row],[M3B_h]]))</f>
        <v/>
      </c>
      <c r="N2123" s="13" t="str">
        <f>IF(Table2[[#This Row],[M4A]]="","",SUM(Table2[[#This Row],[M4A]]-Table2[[#This Row],[M4B_h]]))</f>
        <v/>
      </c>
      <c r="O2123" s="15"/>
      <c r="P2123" s="15" t="str">
        <f>IF(Table2[[#This Row],[M5A]]="","",SUM(Table2[[#This Row],[M5A]]-Table2[[#This Row],[M5B_h]]))</f>
        <v/>
      </c>
      <c r="Q2123" s="15">
        <f>SUM(Table2[[#This Row],[AWAL]],Table2[[#This Row],[M1B]])</f>
        <v>3</v>
      </c>
      <c r="R2123" s="15">
        <f>SUM(Table2[[#This Row],[M2B]],Table2[[#This Row],[M2B_h]])</f>
        <v>3</v>
      </c>
      <c r="S2123" s="15">
        <f>SUM(Table2[[#This Row],[M3B]],Table2[[#This Row],[M3B_h]])</f>
        <v>3</v>
      </c>
      <c r="T2123" s="15">
        <f>SUM(Table2[[#This Row],[M4B]],Table2[[#This Row],[M4B_h]])</f>
        <v>3</v>
      </c>
    </row>
    <row r="2124" spans="1:20">
      <c r="A2124" s="12">
        <f>IF(Table2[[#This Row],[TT]]&lt;1,"",COUNT($A$2:$A2123)+1)</f>
        <v>1718</v>
      </c>
      <c r="B2124" s="12" t="str">
        <f>LOWER(SUBSTITUTE(SUBSTITUTE(SUBSTITUTE(SUBSTITUTE(SUBSTITUTE(SUBSTITUTE(SUBSTITUTE(SUBSTITUTE(Table2[[#This Row],[NAMA BARANG]]," ",""),"""",""),"-",""),"/",""),"(",""),")",""),"&amp;",""),",",""))</f>
        <v>pcretky6159</v>
      </c>
      <c r="C2124" s="18" t="s">
        <v>1860</v>
      </c>
      <c r="D2124" s="19">
        <v>9</v>
      </c>
      <c r="E2124" s="19" t="s">
        <v>88</v>
      </c>
      <c r="F2124" s="80">
        <f>IF(Table2[[#This Row],[M5B]]="",Table2[[#This Row],[M5B_h]],SUM(Table2[[#This Row],[M5B_h]],Table2[[#This Row],[M5B]]))</f>
        <v>9</v>
      </c>
      <c r="H2124" s="13" t="str">
        <f>IF(Table2[[#This Row],[M1A]]="","",Table2[[#This Row],[M1A]]-Table2[[#This Row],[AWAL]])</f>
        <v/>
      </c>
      <c r="J2124" s="13" t="str">
        <f>IF(Table2[[#This Row],[M2A]]="","",SUM(Table2[[#This Row],[M2A]]-Table2[[#This Row],[M2B_h]]))</f>
        <v/>
      </c>
      <c r="L2124" s="13" t="str">
        <f>IF(Table2[[#This Row],[M3A]]="","",SUM(Table2[[#This Row],[M3A]]-Table2[[#This Row],[M3B_h]]))</f>
        <v/>
      </c>
      <c r="N2124" s="13" t="str">
        <f>IF(Table2[[#This Row],[M4A]]="","",SUM(Table2[[#This Row],[M4A]]-Table2[[#This Row],[M4B_h]]))</f>
        <v/>
      </c>
      <c r="O2124" s="15"/>
      <c r="P2124" s="15" t="str">
        <f>IF(Table2[[#This Row],[M5A]]="","",SUM(Table2[[#This Row],[M5A]]-Table2[[#This Row],[M5B_h]]))</f>
        <v/>
      </c>
      <c r="Q2124" s="15">
        <f>SUM(Table2[[#This Row],[AWAL]],Table2[[#This Row],[M1B]])</f>
        <v>9</v>
      </c>
      <c r="R2124" s="15">
        <f>SUM(Table2[[#This Row],[M2B]],Table2[[#This Row],[M2B_h]])</f>
        <v>9</v>
      </c>
      <c r="S2124" s="15">
        <f>SUM(Table2[[#This Row],[M3B]],Table2[[#This Row],[M3B_h]])</f>
        <v>9</v>
      </c>
      <c r="T2124" s="15">
        <f>SUM(Table2[[#This Row],[M4B]],Table2[[#This Row],[M4B_h]])</f>
        <v>9</v>
      </c>
    </row>
    <row r="2125" spans="1:20">
      <c r="A2125" s="12">
        <f>IF(Table2[[#This Row],[TT]]&lt;1,"",COUNT($A$2:$A2124)+1)</f>
        <v>1719</v>
      </c>
      <c r="B2125" s="12" t="str">
        <f>LOWER(SUBSTITUTE(SUBSTITUTE(SUBSTITUTE(SUBSTITUTE(SUBSTITUTE(SUBSTITUTE(SUBSTITUTE(SUBSTITUTE(Table2[[#This Row],[NAMA BARANG]]," ",""),"""",""),"-",""),"/",""),"(",""),")",""),"&amp;",""),",",""))</f>
        <v>pcretky6173</v>
      </c>
      <c r="C2125" s="18" t="s">
        <v>1861</v>
      </c>
      <c r="D2125" s="19">
        <v>8</v>
      </c>
      <c r="E2125" s="19" t="s">
        <v>88</v>
      </c>
      <c r="F2125" s="80">
        <f>IF(Table2[[#This Row],[M5B]]="",Table2[[#This Row],[M5B_h]],SUM(Table2[[#This Row],[M5B_h]],Table2[[#This Row],[M5B]]))</f>
        <v>8</v>
      </c>
      <c r="H2125" s="13" t="str">
        <f>IF(Table2[[#This Row],[M1A]]="","",Table2[[#This Row],[M1A]]-Table2[[#This Row],[AWAL]])</f>
        <v/>
      </c>
      <c r="J2125" s="13" t="str">
        <f>IF(Table2[[#This Row],[M2A]]="","",SUM(Table2[[#This Row],[M2A]]-Table2[[#This Row],[M2B_h]]))</f>
        <v/>
      </c>
      <c r="L2125" s="13" t="str">
        <f>IF(Table2[[#This Row],[M3A]]="","",SUM(Table2[[#This Row],[M3A]]-Table2[[#This Row],[M3B_h]]))</f>
        <v/>
      </c>
      <c r="N2125" s="13" t="str">
        <f>IF(Table2[[#This Row],[M4A]]="","",SUM(Table2[[#This Row],[M4A]]-Table2[[#This Row],[M4B_h]]))</f>
        <v/>
      </c>
      <c r="O2125" s="15"/>
      <c r="P2125" s="15" t="str">
        <f>IF(Table2[[#This Row],[M5A]]="","",SUM(Table2[[#This Row],[M5A]]-Table2[[#This Row],[M5B_h]]))</f>
        <v/>
      </c>
      <c r="Q2125" s="15">
        <f>SUM(Table2[[#This Row],[AWAL]],Table2[[#This Row],[M1B]])</f>
        <v>8</v>
      </c>
      <c r="R2125" s="15">
        <f>SUM(Table2[[#This Row],[M2B]],Table2[[#This Row],[M2B_h]])</f>
        <v>8</v>
      </c>
      <c r="S2125" s="15">
        <f>SUM(Table2[[#This Row],[M3B]],Table2[[#This Row],[M3B_h]])</f>
        <v>8</v>
      </c>
      <c r="T2125" s="15">
        <f>SUM(Table2[[#This Row],[M4B]],Table2[[#This Row],[M4B_h]])</f>
        <v>8</v>
      </c>
    </row>
    <row r="2126" spans="1:20">
      <c r="A2126" s="12">
        <f>IF(Table2[[#This Row],[TT]]&lt;1,"",COUNT($A$2:$A2125)+1)</f>
        <v>1720</v>
      </c>
      <c r="B2126" s="12" t="str">
        <f>LOWER(SUBSTITUTE(SUBSTITUTE(SUBSTITUTE(SUBSTITUTE(SUBSTITUTE(SUBSTITUTE(SUBSTITUTE(SUBSTITUTE(Table2[[#This Row],[NAMA BARANG]]," ",""),"""",""),"-",""),"/",""),"(",""),")",""),"&amp;",""),",",""))</f>
        <v>pcretky6186</v>
      </c>
      <c r="C2126" s="18" t="s">
        <v>1862</v>
      </c>
      <c r="D2126" s="19">
        <v>3</v>
      </c>
      <c r="E2126" s="19" t="s">
        <v>88</v>
      </c>
      <c r="F2126" s="80">
        <f>IF(Table2[[#This Row],[M5B]]="",Table2[[#This Row],[M5B_h]],SUM(Table2[[#This Row],[M5B_h]],Table2[[#This Row],[M5B]]))</f>
        <v>3</v>
      </c>
      <c r="H2126" s="13" t="str">
        <f>IF(Table2[[#This Row],[M1A]]="","",Table2[[#This Row],[M1A]]-Table2[[#This Row],[AWAL]])</f>
        <v/>
      </c>
      <c r="J2126" s="13" t="str">
        <f>IF(Table2[[#This Row],[M2A]]="","",SUM(Table2[[#This Row],[M2A]]-Table2[[#This Row],[M2B_h]]))</f>
        <v/>
      </c>
      <c r="L2126" s="13" t="str">
        <f>IF(Table2[[#This Row],[M3A]]="","",SUM(Table2[[#This Row],[M3A]]-Table2[[#This Row],[M3B_h]]))</f>
        <v/>
      </c>
      <c r="N2126" s="13" t="str">
        <f>IF(Table2[[#This Row],[M4A]]="","",SUM(Table2[[#This Row],[M4A]]-Table2[[#This Row],[M4B_h]]))</f>
        <v/>
      </c>
      <c r="O2126" s="15"/>
      <c r="P2126" s="15" t="str">
        <f>IF(Table2[[#This Row],[M5A]]="","",SUM(Table2[[#This Row],[M5A]]-Table2[[#This Row],[M5B_h]]))</f>
        <v/>
      </c>
      <c r="Q2126" s="15">
        <f>SUM(Table2[[#This Row],[AWAL]],Table2[[#This Row],[M1B]])</f>
        <v>3</v>
      </c>
      <c r="R2126" s="15">
        <f>SUM(Table2[[#This Row],[M2B]],Table2[[#This Row],[M2B_h]])</f>
        <v>3</v>
      </c>
      <c r="S2126" s="15">
        <f>SUM(Table2[[#This Row],[M3B]],Table2[[#This Row],[M3B_h]])</f>
        <v>3</v>
      </c>
      <c r="T2126" s="15">
        <f>SUM(Table2[[#This Row],[M4B]],Table2[[#This Row],[M4B_h]])</f>
        <v>3</v>
      </c>
    </row>
    <row r="2127" spans="1:20">
      <c r="A2127" s="12">
        <f>IF(Table2[[#This Row],[TT]]&lt;1,"",COUNT($A$2:$A2126)+1)</f>
        <v>1721</v>
      </c>
      <c r="B2127" s="12" t="str">
        <f>LOWER(SUBSTITUTE(SUBSTITUTE(SUBSTITUTE(SUBSTITUTE(SUBSTITUTE(SUBSTITUTE(SUBSTITUTE(SUBSTITUTE(Table2[[#This Row],[NAMA BARANG]]," ",""),"""",""),"-",""),"/",""),"(",""),")",""),"&amp;",""),",",""))</f>
        <v>pcretky6197</v>
      </c>
      <c r="C2127" s="18" t="s">
        <v>1863</v>
      </c>
      <c r="D2127" s="19">
        <v>11</v>
      </c>
      <c r="E2127" s="19" t="s">
        <v>88</v>
      </c>
      <c r="F2127" s="80">
        <f>IF(Table2[[#This Row],[M5B]]="",Table2[[#This Row],[M5B_h]],SUM(Table2[[#This Row],[M5B_h]],Table2[[#This Row],[M5B]]))</f>
        <v>11</v>
      </c>
      <c r="H2127" s="13" t="str">
        <f>IF(Table2[[#This Row],[M1A]]="","",Table2[[#This Row],[M1A]]-Table2[[#This Row],[AWAL]])</f>
        <v/>
      </c>
      <c r="J2127" s="13" t="str">
        <f>IF(Table2[[#This Row],[M2A]]="","",SUM(Table2[[#This Row],[M2A]]-Table2[[#This Row],[M2B_h]]))</f>
        <v/>
      </c>
      <c r="L2127" s="13" t="str">
        <f>IF(Table2[[#This Row],[M3A]]="","",SUM(Table2[[#This Row],[M3A]]-Table2[[#This Row],[M3B_h]]))</f>
        <v/>
      </c>
      <c r="N2127" s="13" t="str">
        <f>IF(Table2[[#This Row],[M4A]]="","",SUM(Table2[[#This Row],[M4A]]-Table2[[#This Row],[M4B_h]]))</f>
        <v/>
      </c>
      <c r="O2127" s="15"/>
      <c r="P2127" s="15" t="str">
        <f>IF(Table2[[#This Row],[M5A]]="","",SUM(Table2[[#This Row],[M5A]]-Table2[[#This Row],[M5B_h]]))</f>
        <v/>
      </c>
      <c r="Q2127" s="15">
        <f>SUM(Table2[[#This Row],[AWAL]],Table2[[#This Row],[M1B]])</f>
        <v>11</v>
      </c>
      <c r="R2127" s="15">
        <f>SUM(Table2[[#This Row],[M2B]],Table2[[#This Row],[M2B_h]])</f>
        <v>11</v>
      </c>
      <c r="S2127" s="15">
        <f>SUM(Table2[[#This Row],[M3B]],Table2[[#This Row],[M3B_h]])</f>
        <v>11</v>
      </c>
      <c r="T2127" s="15">
        <f>SUM(Table2[[#This Row],[M4B]],Table2[[#This Row],[M4B_h]])</f>
        <v>11</v>
      </c>
    </row>
    <row r="2128" spans="1:20">
      <c r="A2128" s="12">
        <f>IF(Table2[[#This Row],[TT]]&lt;1,"",COUNT($A$2:$A2127)+1)</f>
        <v>1722</v>
      </c>
      <c r="B2128" s="12" t="str">
        <f>LOWER(SUBSTITUTE(SUBSTITUTE(SUBSTITUTE(SUBSTITUTE(SUBSTITUTE(SUBSTITUTE(SUBSTITUTE(SUBSTITUTE(Table2[[#This Row],[NAMA BARANG]]," ",""),"""",""),"-",""),"/",""),"(",""),")",""),"&amp;",""),",",""))</f>
        <v>pcretky6203562141</v>
      </c>
      <c r="C2128" s="18" t="s">
        <v>4042</v>
      </c>
      <c r="D2128" s="19">
        <v>6</v>
      </c>
      <c r="E2128" s="19" t="s">
        <v>2707</v>
      </c>
      <c r="F2128" s="80">
        <f>IF(Table2[[#This Row],[M5B]]="",Table2[[#This Row],[M5B_h]],SUM(Table2[[#This Row],[M5B_h]],Table2[[#This Row],[M5B]]))</f>
        <v>6</v>
      </c>
      <c r="H2128" s="13" t="str">
        <f>IF(Table2[[#This Row],[M1A]]="","",Table2[[#This Row],[M1A]]-Table2[[#This Row],[AWAL]])</f>
        <v/>
      </c>
      <c r="J2128" s="13" t="str">
        <f>IF(Table2[[#This Row],[M2A]]="","",SUM(Table2[[#This Row],[M2A]]-Table2[[#This Row],[M2B_h]]))</f>
        <v/>
      </c>
      <c r="L2128" s="13" t="str">
        <f>IF(Table2[[#This Row],[M3A]]="","",SUM(Table2[[#This Row],[M3A]]-Table2[[#This Row],[M3B_h]]))</f>
        <v/>
      </c>
      <c r="N2128" s="13" t="str">
        <f>IF(Table2[[#This Row],[M4A]]="","",SUM(Table2[[#This Row],[M4A]]-Table2[[#This Row],[M4B_h]]))</f>
        <v/>
      </c>
      <c r="O2128" s="15"/>
      <c r="P2128" s="15" t="str">
        <f>IF(Table2[[#This Row],[M5A]]="","",SUM(Table2[[#This Row],[M5A]]-Table2[[#This Row],[M5B_h]]))</f>
        <v/>
      </c>
      <c r="Q2128" s="15">
        <f>SUM(Table2[[#This Row],[AWAL]],Table2[[#This Row],[M1B]])</f>
        <v>6</v>
      </c>
      <c r="R2128" s="15">
        <f>SUM(Table2[[#This Row],[M2B]],Table2[[#This Row],[M2B_h]])</f>
        <v>6</v>
      </c>
      <c r="S2128" s="15">
        <f>SUM(Table2[[#This Row],[M3B]],Table2[[#This Row],[M3B_h]])</f>
        <v>6</v>
      </c>
      <c r="T2128" s="15">
        <f>SUM(Table2[[#This Row],[M4B]],Table2[[#This Row],[M4B_h]])</f>
        <v>6</v>
      </c>
    </row>
    <row r="2129" spans="1:20">
      <c r="A2129" s="12" t="str">
        <f>IF(Table2[[#This Row],[TT]]&lt;1,"",COUNT($A$2:$A2128)+1)</f>
        <v/>
      </c>
      <c r="B2129" s="12" t="str">
        <f>LOWER(SUBSTITUTE(SUBSTITUTE(SUBSTITUTE(SUBSTITUTE(SUBSTITUTE(SUBSTITUTE(SUBSTITUTE(SUBSTITUTE(Table2[[#This Row],[NAMA BARANG]]," ",""),"""",""),"-",""),"/",""),"(",""),")",""),"&amp;",""),",",""))</f>
        <v>pcretkya2009</v>
      </c>
      <c r="C2129" s="18" t="s">
        <v>1864</v>
      </c>
      <c r="D2129" s="19"/>
      <c r="E2129" s="19" t="s">
        <v>88</v>
      </c>
      <c r="F2129" s="80">
        <f>IF(Table2[[#This Row],[M5B]]="",Table2[[#This Row],[M5B_h]],SUM(Table2[[#This Row],[M5B_h]],Table2[[#This Row],[M5B]]))</f>
        <v>0</v>
      </c>
      <c r="H2129" s="13" t="str">
        <f>IF(Table2[[#This Row],[M1A]]="","",Table2[[#This Row],[M1A]]-Table2[[#This Row],[AWAL]])</f>
        <v/>
      </c>
      <c r="J2129" s="13" t="str">
        <f>IF(Table2[[#This Row],[M2A]]="","",SUM(Table2[[#This Row],[M2A]]-Table2[[#This Row],[M2B_h]]))</f>
        <v/>
      </c>
      <c r="L2129" s="13" t="str">
        <f>IF(Table2[[#This Row],[M3A]]="","",SUM(Table2[[#This Row],[M3A]]-Table2[[#This Row],[M3B_h]]))</f>
        <v/>
      </c>
      <c r="N2129" s="13" t="str">
        <f>IF(Table2[[#This Row],[M4A]]="","",SUM(Table2[[#This Row],[M4A]]-Table2[[#This Row],[M4B_h]]))</f>
        <v/>
      </c>
      <c r="O2129" s="15"/>
      <c r="P2129" s="15" t="str">
        <f>IF(Table2[[#This Row],[M5A]]="","",SUM(Table2[[#This Row],[M5A]]-Table2[[#This Row],[M5B_h]]))</f>
        <v/>
      </c>
      <c r="Q2129" s="15">
        <f>SUM(Table2[[#This Row],[AWAL]],Table2[[#This Row],[M1B]])</f>
        <v>0</v>
      </c>
      <c r="R2129" s="15">
        <f>SUM(Table2[[#This Row],[M2B]],Table2[[#This Row],[M2B_h]])</f>
        <v>0</v>
      </c>
      <c r="S2129" s="15">
        <f>SUM(Table2[[#This Row],[M3B]],Table2[[#This Row],[M3B_h]])</f>
        <v>0</v>
      </c>
      <c r="T2129" s="15">
        <f>SUM(Table2[[#This Row],[M4B]],Table2[[#This Row],[M4B_h]])</f>
        <v>0</v>
      </c>
    </row>
    <row r="2130" spans="1:20">
      <c r="A2130" s="12">
        <f>IF(Table2[[#This Row],[TT]]&lt;1,"",COUNT($A$2:$A2129)+1)</f>
        <v>1723</v>
      </c>
      <c r="B2130" s="12" t="str">
        <f>LOWER(SUBSTITUTE(SUBSTITUTE(SUBSTITUTE(SUBSTITUTE(SUBSTITUTE(SUBSTITUTE(SUBSTITUTE(SUBSTITUTE(Table2[[#This Row],[NAMA BARANG]]," ",""),"""",""),"-",""),"/",""),"(",""),")",""),"&amp;",""),",",""))</f>
        <v>pcretkya6201</v>
      </c>
      <c r="C2130" s="18" t="s">
        <v>4043</v>
      </c>
      <c r="D2130" s="19">
        <v>3</v>
      </c>
      <c r="E2130" s="19" t="s">
        <v>2707</v>
      </c>
      <c r="F2130" s="80">
        <f>IF(Table2[[#This Row],[M5B]]="",Table2[[#This Row],[M5B_h]],SUM(Table2[[#This Row],[M5B_h]],Table2[[#This Row],[M5B]]))</f>
        <v>3</v>
      </c>
      <c r="H2130" s="13" t="str">
        <f>IF(Table2[[#This Row],[M1A]]="","",Table2[[#This Row],[M1A]]-Table2[[#This Row],[AWAL]])</f>
        <v/>
      </c>
      <c r="J2130" s="13" t="str">
        <f>IF(Table2[[#This Row],[M2A]]="","",SUM(Table2[[#This Row],[M2A]]-Table2[[#This Row],[M2B_h]]))</f>
        <v/>
      </c>
      <c r="L2130" s="13" t="str">
        <f>IF(Table2[[#This Row],[M3A]]="","",SUM(Table2[[#This Row],[M3A]]-Table2[[#This Row],[M3B_h]]))</f>
        <v/>
      </c>
      <c r="N2130" s="13" t="str">
        <f>IF(Table2[[#This Row],[M4A]]="","",SUM(Table2[[#This Row],[M4A]]-Table2[[#This Row],[M4B_h]]))</f>
        <v/>
      </c>
      <c r="O2130" s="15"/>
      <c r="P2130" s="15" t="str">
        <f>IF(Table2[[#This Row],[M5A]]="","",SUM(Table2[[#This Row],[M5A]]-Table2[[#This Row],[M5B_h]]))</f>
        <v/>
      </c>
      <c r="Q2130" s="15">
        <f>SUM(Table2[[#This Row],[AWAL]],Table2[[#This Row],[M1B]])</f>
        <v>3</v>
      </c>
      <c r="R2130" s="15">
        <f>SUM(Table2[[#This Row],[M2B]],Table2[[#This Row],[M2B_h]])</f>
        <v>3</v>
      </c>
      <c r="S2130" s="15">
        <f>SUM(Table2[[#This Row],[M3B]],Table2[[#This Row],[M3B_h]])</f>
        <v>3</v>
      </c>
      <c r="T2130" s="15">
        <f>SUM(Table2[[#This Row],[M4B]],Table2[[#This Row],[M4B_h]])</f>
        <v>3</v>
      </c>
    </row>
    <row r="2131" spans="1:20">
      <c r="A2131" s="12">
        <f>IF(Table2[[#This Row],[TT]]&lt;1,"",COUNT($A$2:$A2130)+1)</f>
        <v>1724</v>
      </c>
      <c r="B2131" s="12" t="str">
        <f>LOWER(SUBSTITUTE(SUBSTITUTE(SUBSTITUTE(SUBSTITUTE(SUBSTITUTE(SUBSTITUTE(SUBSTITUTE(SUBSTITUTE(Table2[[#This Row],[NAMA BARANG]]," ",""),"""",""),"-",""),"/",""),"(",""),")",""),"&amp;",""),",",""))</f>
        <v>pcretoval2bunga</v>
      </c>
      <c r="C2131" s="18" t="s">
        <v>1865</v>
      </c>
      <c r="D2131" s="19">
        <v>2</v>
      </c>
      <c r="E2131" s="19" t="s">
        <v>32</v>
      </c>
      <c r="F2131" s="80">
        <f>IF(Table2[[#This Row],[M5B]]="",Table2[[#This Row],[M5B_h]],SUM(Table2[[#This Row],[M5B_h]],Table2[[#This Row],[M5B]]))</f>
        <v>2</v>
      </c>
      <c r="H2131" s="13" t="str">
        <f>IF(Table2[[#This Row],[M1A]]="","",Table2[[#This Row],[M1A]]-Table2[[#This Row],[AWAL]])</f>
        <v/>
      </c>
      <c r="J2131" s="13" t="str">
        <f>IF(Table2[[#This Row],[M2A]]="","",SUM(Table2[[#This Row],[M2A]]-Table2[[#This Row],[M2B_h]]))</f>
        <v/>
      </c>
      <c r="L2131" s="13" t="str">
        <f>IF(Table2[[#This Row],[M3A]]="","",SUM(Table2[[#This Row],[M3A]]-Table2[[#This Row],[M3B_h]]))</f>
        <v/>
      </c>
      <c r="N2131" s="13" t="str">
        <f>IF(Table2[[#This Row],[M4A]]="","",SUM(Table2[[#This Row],[M4A]]-Table2[[#This Row],[M4B_h]]))</f>
        <v/>
      </c>
      <c r="O2131" s="15"/>
      <c r="P2131" s="15" t="str">
        <f>IF(Table2[[#This Row],[M5A]]="","",SUM(Table2[[#This Row],[M5A]]-Table2[[#This Row],[M5B_h]]))</f>
        <v/>
      </c>
      <c r="Q2131" s="15">
        <f>SUM(Table2[[#This Row],[AWAL]],Table2[[#This Row],[M1B]])</f>
        <v>2</v>
      </c>
      <c r="R2131" s="15">
        <f>SUM(Table2[[#This Row],[M2B]],Table2[[#This Row],[M2B_h]])</f>
        <v>2</v>
      </c>
      <c r="S2131" s="15">
        <f>SUM(Table2[[#This Row],[M3B]],Table2[[#This Row],[M3B_h]])</f>
        <v>2</v>
      </c>
      <c r="T2131" s="15">
        <f>SUM(Table2[[#This Row],[M4B]],Table2[[#This Row],[M4B_h]])</f>
        <v>2</v>
      </c>
    </row>
    <row r="2132" spans="1:20">
      <c r="A2132" s="12">
        <f>IF(Table2[[#This Row],[TT]]&lt;1,"",COUNT($A$2:$A2131)+1)</f>
        <v>1725</v>
      </c>
      <c r="B2132" s="12" t="str">
        <f>LOWER(SUBSTITUTE(SUBSTITUTE(SUBSTITUTE(SUBSTITUTE(SUBSTITUTE(SUBSTITUTE(SUBSTITUTE(SUBSTITUTE(Table2[[#This Row],[NAMA BARANG]]," ",""),"""",""),"-",""),"/",""),"(",""),")",""),"&amp;",""),",",""))</f>
        <v>pcretsf1508pita30</v>
      </c>
      <c r="C2132" s="18" t="s">
        <v>1866</v>
      </c>
      <c r="D2132" s="19">
        <v>2</v>
      </c>
      <c r="E2132" s="19" t="s">
        <v>150</v>
      </c>
      <c r="F2132" s="80">
        <f>IF(Table2[[#This Row],[M5B]]="",Table2[[#This Row],[M5B_h]],SUM(Table2[[#This Row],[M5B_h]],Table2[[#This Row],[M5B]]))</f>
        <v>2</v>
      </c>
      <c r="H2132" s="13" t="str">
        <f>IF(Table2[[#This Row],[M1A]]="","",Table2[[#This Row],[M1A]]-Table2[[#This Row],[AWAL]])</f>
        <v/>
      </c>
      <c r="J2132" s="13" t="str">
        <f>IF(Table2[[#This Row],[M2A]]="","",SUM(Table2[[#This Row],[M2A]]-Table2[[#This Row],[M2B_h]]))</f>
        <v/>
      </c>
      <c r="L2132" s="13" t="str">
        <f>IF(Table2[[#This Row],[M3A]]="","",SUM(Table2[[#This Row],[M3A]]-Table2[[#This Row],[M3B_h]]))</f>
        <v/>
      </c>
      <c r="N2132" s="13" t="str">
        <f>IF(Table2[[#This Row],[M4A]]="","",SUM(Table2[[#This Row],[M4A]]-Table2[[#This Row],[M4B_h]]))</f>
        <v/>
      </c>
      <c r="O2132" s="15"/>
      <c r="P2132" s="15" t="str">
        <f>IF(Table2[[#This Row],[M5A]]="","",SUM(Table2[[#This Row],[M5A]]-Table2[[#This Row],[M5B_h]]))</f>
        <v/>
      </c>
      <c r="Q2132" s="15">
        <f>SUM(Table2[[#This Row],[AWAL]],Table2[[#This Row],[M1B]])</f>
        <v>2</v>
      </c>
      <c r="R2132" s="15">
        <f>SUM(Table2[[#This Row],[M2B]],Table2[[#This Row],[M2B_h]])</f>
        <v>2</v>
      </c>
      <c r="S2132" s="15">
        <f>SUM(Table2[[#This Row],[M3B]],Table2[[#This Row],[M3B_h]])</f>
        <v>2</v>
      </c>
      <c r="T2132" s="15">
        <f>SUM(Table2[[#This Row],[M4B]],Table2[[#This Row],[M4B_h]])</f>
        <v>2</v>
      </c>
    </row>
    <row r="2133" spans="1:20">
      <c r="A2133" s="12">
        <f>IF(Table2[[#This Row],[TT]]&lt;1,"",COUNT($A$2:$A2132)+1)</f>
        <v>1726</v>
      </c>
      <c r="B2133" s="12" t="str">
        <f>LOWER(SUBSTITUTE(SUBSTITUTE(SUBSTITUTE(SUBSTITUTE(SUBSTITUTE(SUBSTITUTE(SUBSTITUTE(SUBSTITUTE(Table2[[#This Row],[NAMA BARANG]]," ",""),"""",""),"-",""),"/",""),"(",""),")",""),"&amp;",""),",",""))</f>
        <v>pcretsf5477</v>
      </c>
      <c r="C2133" s="18" t="s">
        <v>1867</v>
      </c>
      <c r="D2133" s="19">
        <v>14</v>
      </c>
      <c r="E2133" s="19" t="s">
        <v>117</v>
      </c>
      <c r="F2133" s="80">
        <f>IF(Table2[[#This Row],[M5B]]="",Table2[[#This Row],[M5B_h]],SUM(Table2[[#This Row],[M5B_h]],Table2[[#This Row],[M5B]]))</f>
        <v>14</v>
      </c>
      <c r="H2133" s="13" t="str">
        <f>IF(Table2[[#This Row],[M1A]]="","",Table2[[#This Row],[M1A]]-Table2[[#This Row],[AWAL]])</f>
        <v/>
      </c>
      <c r="J2133" s="13" t="str">
        <f>IF(Table2[[#This Row],[M2A]]="","",SUM(Table2[[#This Row],[M2A]]-Table2[[#This Row],[M2B_h]]))</f>
        <v/>
      </c>
      <c r="L2133" s="13" t="str">
        <f>IF(Table2[[#This Row],[M3A]]="","",SUM(Table2[[#This Row],[M3A]]-Table2[[#This Row],[M3B_h]]))</f>
        <v/>
      </c>
      <c r="N2133" s="13" t="str">
        <f>IF(Table2[[#This Row],[M4A]]="","",SUM(Table2[[#This Row],[M4A]]-Table2[[#This Row],[M4B_h]]))</f>
        <v/>
      </c>
      <c r="O2133" s="15"/>
      <c r="P2133" s="15" t="str">
        <f>IF(Table2[[#This Row],[M5A]]="","",SUM(Table2[[#This Row],[M5A]]-Table2[[#This Row],[M5B_h]]))</f>
        <v/>
      </c>
      <c r="Q2133" s="15">
        <f>SUM(Table2[[#This Row],[AWAL]],Table2[[#This Row],[M1B]])</f>
        <v>14</v>
      </c>
      <c r="R2133" s="15">
        <f>SUM(Table2[[#This Row],[M2B]],Table2[[#This Row],[M2B_h]])</f>
        <v>14</v>
      </c>
      <c r="S2133" s="15">
        <f>SUM(Table2[[#This Row],[M3B]],Table2[[#This Row],[M3B_h]])</f>
        <v>14</v>
      </c>
      <c r="T2133" s="15">
        <f>SUM(Table2[[#This Row],[M4B]],Table2[[#This Row],[M4B_h]])</f>
        <v>14</v>
      </c>
    </row>
    <row r="2134" spans="1:20">
      <c r="A2134" s="12">
        <f>IF(Table2[[#This Row],[TT]]&lt;1,"",COUNT($A$2:$A2133)+1)</f>
        <v>1727</v>
      </c>
      <c r="B2134" s="12" t="str">
        <f>LOWER(SUBSTITUTE(SUBSTITUTE(SUBSTITUTE(SUBSTITUTE(SUBSTITUTE(SUBSTITUTE(SUBSTITUTE(SUBSTITUTE(Table2[[#This Row],[NAMA BARANG]]," ",""),"""",""),"-",""),"/",""),"(",""),")",""),"&amp;",""),",",""))</f>
        <v>pcretsgp2</v>
      </c>
      <c r="C2134" s="18" t="s">
        <v>1868</v>
      </c>
      <c r="D2134" s="19">
        <v>2</v>
      </c>
      <c r="E2134" s="19" t="s">
        <v>132</v>
      </c>
      <c r="F2134" s="80">
        <f>IF(Table2[[#This Row],[M5B]]="",Table2[[#This Row],[M5B_h]],SUM(Table2[[#This Row],[M5B_h]],Table2[[#This Row],[M5B]]))</f>
        <v>2</v>
      </c>
      <c r="H2134" s="13" t="str">
        <f>IF(Table2[[#This Row],[M1A]]="","",Table2[[#This Row],[M1A]]-Table2[[#This Row],[AWAL]])</f>
        <v/>
      </c>
      <c r="J2134" s="13" t="str">
        <f>IF(Table2[[#This Row],[M2A]]="","",SUM(Table2[[#This Row],[M2A]]-Table2[[#This Row],[M2B_h]]))</f>
        <v/>
      </c>
      <c r="L2134" s="13" t="str">
        <f>IF(Table2[[#This Row],[M3A]]="","",SUM(Table2[[#This Row],[M3A]]-Table2[[#This Row],[M3B_h]]))</f>
        <v/>
      </c>
      <c r="N2134" s="13" t="str">
        <f>IF(Table2[[#This Row],[M4A]]="","",SUM(Table2[[#This Row],[M4A]]-Table2[[#This Row],[M4B_h]]))</f>
        <v/>
      </c>
      <c r="O2134" s="15"/>
      <c r="P2134" s="15" t="str">
        <f>IF(Table2[[#This Row],[M5A]]="","",SUM(Table2[[#This Row],[M5A]]-Table2[[#This Row],[M5B_h]]))</f>
        <v/>
      </c>
      <c r="Q2134" s="15">
        <f>SUM(Table2[[#This Row],[AWAL]],Table2[[#This Row],[M1B]])</f>
        <v>2</v>
      </c>
      <c r="R2134" s="15">
        <f>SUM(Table2[[#This Row],[M2B]],Table2[[#This Row],[M2B_h]])</f>
        <v>2</v>
      </c>
      <c r="S2134" s="15">
        <f>SUM(Table2[[#This Row],[M3B]],Table2[[#This Row],[M3B_h]])</f>
        <v>2</v>
      </c>
      <c r="T2134" s="15">
        <f>SUM(Table2[[#This Row],[M4B]],Table2[[#This Row],[M4B_h]])</f>
        <v>2</v>
      </c>
    </row>
    <row r="2135" spans="1:20">
      <c r="A2135" s="12">
        <f>IF(Table2[[#This Row],[TT]]&lt;1,"",COUNT($A$2:$A2134)+1)</f>
        <v>1728</v>
      </c>
      <c r="B2135" s="12" t="str">
        <f>LOWER(SUBSTITUTE(SUBSTITUTE(SUBSTITUTE(SUBSTITUTE(SUBSTITUTE(SUBSTITUTE(SUBSTITUTE(SUBSTITUTE(Table2[[#This Row],[NAMA BARANG]]," ",""),"""",""),"-",""),"/",""),"(",""),")",""),"&amp;",""),",",""))</f>
        <v>pcretsh7256jaring</v>
      </c>
      <c r="C2135" s="18" t="s">
        <v>1869</v>
      </c>
      <c r="D2135" s="19">
        <v>3</v>
      </c>
      <c r="E2135" s="19">
        <v>288</v>
      </c>
      <c r="F2135" s="80">
        <f>IF(Table2[[#This Row],[M5B]]="",Table2[[#This Row],[M5B_h]],SUM(Table2[[#This Row],[M5B_h]],Table2[[#This Row],[M5B]]))</f>
        <v>3</v>
      </c>
      <c r="H2135" s="13" t="str">
        <f>IF(Table2[[#This Row],[M1A]]="","",Table2[[#This Row],[M1A]]-Table2[[#This Row],[AWAL]])</f>
        <v/>
      </c>
      <c r="J2135" s="13" t="str">
        <f>IF(Table2[[#This Row],[M2A]]="","",SUM(Table2[[#This Row],[M2A]]-Table2[[#This Row],[M2B_h]]))</f>
        <v/>
      </c>
      <c r="L2135" s="13" t="str">
        <f>IF(Table2[[#This Row],[M3A]]="","",SUM(Table2[[#This Row],[M3A]]-Table2[[#This Row],[M3B_h]]))</f>
        <v/>
      </c>
      <c r="N2135" s="13" t="str">
        <f>IF(Table2[[#This Row],[M4A]]="","",SUM(Table2[[#This Row],[M4A]]-Table2[[#This Row],[M4B_h]]))</f>
        <v/>
      </c>
      <c r="O2135" s="15"/>
      <c r="P2135" s="15" t="str">
        <f>IF(Table2[[#This Row],[M5A]]="","",SUM(Table2[[#This Row],[M5A]]-Table2[[#This Row],[M5B_h]]))</f>
        <v/>
      </c>
      <c r="Q2135" s="15">
        <f>SUM(Table2[[#This Row],[AWAL]],Table2[[#This Row],[M1B]])</f>
        <v>3</v>
      </c>
      <c r="R2135" s="15">
        <f>SUM(Table2[[#This Row],[M2B]],Table2[[#This Row],[M2B_h]])</f>
        <v>3</v>
      </c>
      <c r="S2135" s="15">
        <f>SUM(Table2[[#This Row],[M3B]],Table2[[#This Row],[M3B_h]])</f>
        <v>3</v>
      </c>
      <c r="T2135" s="15">
        <f>SUM(Table2[[#This Row],[M4B]],Table2[[#This Row],[M4B_h]])</f>
        <v>3</v>
      </c>
    </row>
    <row r="2136" spans="1:20">
      <c r="A2136" s="12">
        <f>IF(Table2[[#This Row],[TT]]&lt;1,"",COUNT($A$2:$A2135)+1)</f>
        <v>1729</v>
      </c>
      <c r="B2136" s="12" t="str">
        <f>LOWER(SUBSTITUTE(SUBSTITUTE(SUBSTITUTE(SUBSTITUTE(SUBSTITUTE(SUBSTITUTE(SUBSTITUTE(SUBSTITUTE(Table2[[#This Row],[NAMA BARANG]]," ",""),"""",""),"-",""),"/",""),"(",""),")",""),"&amp;",""),",",""))</f>
        <v>pcretstrongmoshi</v>
      </c>
      <c r="C2136" s="18" t="s">
        <v>1870</v>
      </c>
      <c r="D2136" s="19">
        <v>1</v>
      </c>
      <c r="E2136" s="19" t="s">
        <v>1637</v>
      </c>
      <c r="F2136" s="80">
        <f>IF(Table2[[#This Row],[M5B]]="",Table2[[#This Row],[M5B_h]],SUM(Table2[[#This Row],[M5B_h]],Table2[[#This Row],[M5B]]))</f>
        <v>1</v>
      </c>
      <c r="H2136" s="13" t="str">
        <f>IF(Table2[[#This Row],[M1A]]="","",Table2[[#This Row],[M1A]]-Table2[[#This Row],[AWAL]])</f>
        <v/>
      </c>
      <c r="J2136" s="13" t="str">
        <f>IF(Table2[[#This Row],[M2A]]="","",SUM(Table2[[#This Row],[M2A]]-Table2[[#This Row],[M2B_h]]))</f>
        <v/>
      </c>
      <c r="L2136" s="13" t="str">
        <f>IF(Table2[[#This Row],[M3A]]="","",SUM(Table2[[#This Row],[M3A]]-Table2[[#This Row],[M3B_h]]))</f>
        <v/>
      </c>
      <c r="N2136" s="13" t="str">
        <f>IF(Table2[[#This Row],[M4A]]="","",SUM(Table2[[#This Row],[M4A]]-Table2[[#This Row],[M4B_h]]))</f>
        <v/>
      </c>
      <c r="O2136" s="15"/>
      <c r="P2136" s="15" t="str">
        <f>IF(Table2[[#This Row],[M5A]]="","",SUM(Table2[[#This Row],[M5A]]-Table2[[#This Row],[M5B_h]]))</f>
        <v/>
      </c>
      <c r="Q2136" s="15">
        <f>SUM(Table2[[#This Row],[AWAL]],Table2[[#This Row],[M1B]])</f>
        <v>1</v>
      </c>
      <c r="R2136" s="15">
        <f>SUM(Table2[[#This Row],[M2B]],Table2[[#This Row],[M2B_h]])</f>
        <v>1</v>
      </c>
      <c r="S2136" s="15">
        <f>SUM(Table2[[#This Row],[M3B]],Table2[[#This Row],[M3B_h]])</f>
        <v>1</v>
      </c>
      <c r="T2136" s="15">
        <f>SUM(Table2[[#This Row],[M4B]],Table2[[#This Row],[M4B_h]])</f>
        <v>1</v>
      </c>
    </row>
    <row r="2137" spans="1:20">
      <c r="A2137" s="12">
        <f>IF(Table2[[#This Row],[TT]]&lt;1,"",COUNT($A$2:$A2136)+1)</f>
        <v>1730</v>
      </c>
      <c r="B2137" s="12" t="str">
        <f>LOWER(SUBSTITUTE(SUBSTITUTE(SUBSTITUTE(SUBSTITUTE(SUBSTITUTE(SUBSTITUTE(SUBSTITUTE(SUBSTITUTE(Table2[[#This Row],[NAMA BARANG]]," ",""),"""",""),"-",""),"/",""),"(",""),")",""),"&amp;",""),",",""))</f>
        <v>pcrettz1179</v>
      </c>
      <c r="C2137" s="18" t="s">
        <v>1871</v>
      </c>
      <c r="D2137" s="19">
        <v>2</v>
      </c>
      <c r="E2137" s="19" t="s">
        <v>1336</v>
      </c>
      <c r="F2137" s="80">
        <f>IF(Table2[[#This Row],[M5B]]="",Table2[[#This Row],[M5B_h]],SUM(Table2[[#This Row],[M5B_h]],Table2[[#This Row],[M5B]]))</f>
        <v>2</v>
      </c>
      <c r="H2137" s="13" t="str">
        <f>IF(Table2[[#This Row],[M1A]]="","",Table2[[#This Row],[M1A]]-Table2[[#This Row],[AWAL]])</f>
        <v/>
      </c>
      <c r="J2137" s="13" t="str">
        <f>IF(Table2[[#This Row],[M2A]]="","",SUM(Table2[[#This Row],[M2A]]-Table2[[#This Row],[M2B_h]]))</f>
        <v/>
      </c>
      <c r="L2137" s="13" t="str">
        <f>IF(Table2[[#This Row],[M3A]]="","",SUM(Table2[[#This Row],[M3A]]-Table2[[#This Row],[M3B_h]]))</f>
        <v/>
      </c>
      <c r="N2137" s="13" t="str">
        <f>IF(Table2[[#This Row],[M4A]]="","",SUM(Table2[[#This Row],[M4A]]-Table2[[#This Row],[M4B_h]]))</f>
        <v/>
      </c>
      <c r="O2137" s="15"/>
      <c r="P2137" s="15" t="str">
        <f>IF(Table2[[#This Row],[M5A]]="","",SUM(Table2[[#This Row],[M5A]]-Table2[[#This Row],[M5B_h]]))</f>
        <v/>
      </c>
      <c r="Q2137" s="15">
        <f>SUM(Table2[[#This Row],[AWAL]],Table2[[#This Row],[M1B]])</f>
        <v>2</v>
      </c>
      <c r="R2137" s="15">
        <f>SUM(Table2[[#This Row],[M2B]],Table2[[#This Row],[M2B_h]])</f>
        <v>2</v>
      </c>
      <c r="S2137" s="15">
        <f>SUM(Table2[[#This Row],[M3B]],Table2[[#This Row],[M3B_h]])</f>
        <v>2</v>
      </c>
      <c r="T2137" s="15">
        <f>SUM(Table2[[#This Row],[M4B]],Table2[[#This Row],[M4B_h]])</f>
        <v>2</v>
      </c>
    </row>
    <row r="2138" spans="1:20">
      <c r="A2138" s="12">
        <f>IF(Table2[[#This Row],[TT]]&lt;1,"",COUNT($A$2:$A2137)+1)</f>
        <v>1731</v>
      </c>
      <c r="B2138" s="12" t="str">
        <f>LOWER(SUBSTITUTE(SUBSTITUTE(SUBSTITUTE(SUBSTITUTE(SUBSTITUTE(SUBSTITUTE(SUBSTITUTE(SUBSTITUTE(Table2[[#This Row],[NAMA BARANG]]," ",""),"""",""),"-",""),"/",""),"(",""),")",""),"&amp;",""),",",""))</f>
        <v>pcretworrywj2198</v>
      </c>
      <c r="C2138" s="18" t="s">
        <v>1872</v>
      </c>
      <c r="D2138" s="19">
        <v>4</v>
      </c>
      <c r="E2138" s="19" t="s">
        <v>56</v>
      </c>
      <c r="F2138" s="80">
        <f>IF(Table2[[#This Row],[M5B]]="",Table2[[#This Row],[M5B_h]],SUM(Table2[[#This Row],[M5B_h]],Table2[[#This Row],[M5B]]))</f>
        <v>4</v>
      </c>
      <c r="H2138" s="13" t="str">
        <f>IF(Table2[[#This Row],[M1A]]="","",Table2[[#This Row],[M1A]]-Table2[[#This Row],[AWAL]])</f>
        <v/>
      </c>
      <c r="J2138" s="13" t="str">
        <f>IF(Table2[[#This Row],[M2A]]="","",SUM(Table2[[#This Row],[M2A]]-Table2[[#This Row],[M2B_h]]))</f>
        <v/>
      </c>
      <c r="L2138" s="13" t="str">
        <f>IF(Table2[[#This Row],[M3A]]="","",SUM(Table2[[#This Row],[M3A]]-Table2[[#This Row],[M3B_h]]))</f>
        <v/>
      </c>
      <c r="N2138" s="13" t="str">
        <f>IF(Table2[[#This Row],[M4A]]="","",SUM(Table2[[#This Row],[M4A]]-Table2[[#This Row],[M4B_h]]))</f>
        <v/>
      </c>
      <c r="O2138" s="15"/>
      <c r="P2138" s="15" t="str">
        <f>IF(Table2[[#This Row],[M5A]]="","",SUM(Table2[[#This Row],[M5A]]-Table2[[#This Row],[M5B_h]]))</f>
        <v/>
      </c>
      <c r="Q2138" s="15">
        <f>SUM(Table2[[#This Row],[AWAL]],Table2[[#This Row],[M1B]])</f>
        <v>4</v>
      </c>
      <c r="R2138" s="15">
        <f>SUM(Table2[[#This Row],[M2B]],Table2[[#This Row],[M2B_h]])</f>
        <v>4</v>
      </c>
      <c r="S2138" s="15">
        <f>SUM(Table2[[#This Row],[M3B]],Table2[[#This Row],[M3B_h]])</f>
        <v>4</v>
      </c>
      <c r="T2138" s="15">
        <f>SUM(Table2[[#This Row],[M4B]],Table2[[#This Row],[M4B_h]])</f>
        <v>4</v>
      </c>
    </row>
    <row r="2139" spans="1:20">
      <c r="A2139" s="12">
        <f>IF(Table2[[#This Row],[TT]]&lt;1,"",COUNT($A$2:$A2138)+1)</f>
        <v>1732</v>
      </c>
      <c r="B2139" s="12" t="str">
        <f>LOWER(SUBSTITUTE(SUBSTITUTE(SUBSTITUTE(SUBSTITUTE(SUBSTITUTE(SUBSTITUTE(SUBSTITUTE(SUBSTITUTE(Table2[[#This Row],[NAMA BARANG]]," ",""),"""",""),"-",""),"/",""),"(",""),")",""),"&amp;",""),",",""))</f>
        <v>pcretxd3305k</v>
      </c>
      <c r="C2139" s="18" t="s">
        <v>1873</v>
      </c>
      <c r="D2139" s="19">
        <v>4</v>
      </c>
      <c r="E2139" s="19">
        <v>240</v>
      </c>
      <c r="F2139" s="80">
        <f>IF(Table2[[#This Row],[M5B]]="",Table2[[#This Row],[M5B_h]],SUM(Table2[[#This Row],[M5B_h]],Table2[[#This Row],[M5B]]))</f>
        <v>4</v>
      </c>
      <c r="H2139" s="13" t="str">
        <f>IF(Table2[[#This Row],[M1A]]="","",Table2[[#This Row],[M1A]]-Table2[[#This Row],[AWAL]])</f>
        <v/>
      </c>
      <c r="J2139" s="13" t="str">
        <f>IF(Table2[[#This Row],[M2A]]="","",SUM(Table2[[#This Row],[M2A]]-Table2[[#This Row],[M2B_h]]))</f>
        <v/>
      </c>
      <c r="L2139" s="13" t="str">
        <f>IF(Table2[[#This Row],[M3A]]="","",SUM(Table2[[#This Row],[M3A]]-Table2[[#This Row],[M3B_h]]))</f>
        <v/>
      </c>
      <c r="N2139" s="13" t="str">
        <f>IF(Table2[[#This Row],[M4A]]="","",SUM(Table2[[#This Row],[M4A]]-Table2[[#This Row],[M4B_h]]))</f>
        <v/>
      </c>
      <c r="O2139" s="15"/>
      <c r="P2139" s="15" t="str">
        <f>IF(Table2[[#This Row],[M5A]]="","",SUM(Table2[[#This Row],[M5A]]-Table2[[#This Row],[M5B_h]]))</f>
        <v/>
      </c>
      <c r="Q2139" s="15">
        <f>SUM(Table2[[#This Row],[AWAL]],Table2[[#This Row],[M1B]])</f>
        <v>4</v>
      </c>
      <c r="R2139" s="15">
        <f>SUM(Table2[[#This Row],[M2B]],Table2[[#This Row],[M2B_h]])</f>
        <v>4</v>
      </c>
      <c r="S2139" s="15">
        <f>SUM(Table2[[#This Row],[M3B]],Table2[[#This Row],[M3B_h]])</f>
        <v>4</v>
      </c>
      <c r="T2139" s="15">
        <f>SUM(Table2[[#This Row],[M4B]],Table2[[#This Row],[M4B_h]])</f>
        <v>4</v>
      </c>
    </row>
    <row r="2140" spans="1:20">
      <c r="A2140" s="12">
        <f>IF(Table2[[#This Row],[TT]]&lt;1,"",COUNT($A$2:$A2139)+1)</f>
        <v>1733</v>
      </c>
      <c r="B2140" s="12" t="str">
        <f>LOWER(SUBSTITUTE(SUBSTITUTE(SUBSTITUTE(SUBSTITUTE(SUBSTITUTE(SUBSTITUTE(SUBSTITUTE(SUBSTITUTE(Table2[[#This Row],[NAMA BARANG]]," ",""),"""",""),"-",""),"/",""),"(",""),")",""),"&amp;",""),",",""))</f>
        <v>pcretxs29nlolgarisblack</v>
      </c>
      <c r="C2140" s="18" t="s">
        <v>1874</v>
      </c>
      <c r="D2140" s="19">
        <v>37</v>
      </c>
      <c r="E2140" s="19">
        <v>144</v>
      </c>
      <c r="F2140" s="80">
        <f>IF(Table2[[#This Row],[M5B]]="",Table2[[#This Row],[M5B_h]],SUM(Table2[[#This Row],[M5B_h]],Table2[[#This Row],[M5B]]))</f>
        <v>37</v>
      </c>
      <c r="H2140" s="13" t="str">
        <f>IF(Table2[[#This Row],[M1A]]="","",Table2[[#This Row],[M1A]]-Table2[[#This Row],[AWAL]])</f>
        <v/>
      </c>
      <c r="J2140" s="13" t="str">
        <f>IF(Table2[[#This Row],[M2A]]="","",SUM(Table2[[#This Row],[M2A]]-Table2[[#This Row],[M2B_h]]))</f>
        <v/>
      </c>
      <c r="L2140" s="13" t="str">
        <f>IF(Table2[[#This Row],[M3A]]="","",SUM(Table2[[#This Row],[M3A]]-Table2[[#This Row],[M3B_h]]))</f>
        <v/>
      </c>
      <c r="N2140" s="13" t="str">
        <f>IF(Table2[[#This Row],[M4A]]="","",SUM(Table2[[#This Row],[M4A]]-Table2[[#This Row],[M4B_h]]))</f>
        <v/>
      </c>
      <c r="O2140" s="15"/>
      <c r="P2140" s="15" t="str">
        <f>IF(Table2[[#This Row],[M5A]]="","",SUM(Table2[[#This Row],[M5A]]-Table2[[#This Row],[M5B_h]]))</f>
        <v/>
      </c>
      <c r="Q2140" s="15">
        <f>SUM(Table2[[#This Row],[AWAL]],Table2[[#This Row],[M1B]])</f>
        <v>37</v>
      </c>
      <c r="R2140" s="15">
        <f>SUM(Table2[[#This Row],[M2B]],Table2[[#This Row],[M2B_h]])</f>
        <v>37</v>
      </c>
      <c r="S2140" s="15">
        <f>SUM(Table2[[#This Row],[M3B]],Table2[[#This Row],[M3B_h]])</f>
        <v>37</v>
      </c>
      <c r="T2140" s="15">
        <f>SUM(Table2[[#This Row],[M4B]],Table2[[#This Row],[M4B_h]])</f>
        <v>37</v>
      </c>
    </row>
    <row r="2141" spans="1:20">
      <c r="A2141" s="12">
        <f>IF(Table2[[#This Row],[TT]]&lt;1,"",COUNT($A$2:$A2140)+1)</f>
        <v>1734</v>
      </c>
      <c r="B2141" s="12" t="str">
        <f>LOWER(SUBSTITUTE(SUBSTITUTE(SUBSTITUTE(SUBSTITUTE(SUBSTITUTE(SUBSTITUTE(SUBSTITUTE(SUBSTITUTE(Table2[[#This Row],[NAMA BARANG]]," ",""),"""",""),"-",""),"/",""),"(",""),")",""),"&amp;",""),",",""))</f>
        <v>pcretzhili8952</v>
      </c>
      <c r="C2141" s="18" t="s">
        <v>1875</v>
      </c>
      <c r="D2141" s="19">
        <v>1</v>
      </c>
      <c r="E2141" s="19" t="s">
        <v>813</v>
      </c>
      <c r="F2141" s="80">
        <f>IF(Table2[[#This Row],[M5B]]="",Table2[[#This Row],[M5B_h]],SUM(Table2[[#This Row],[M5B_h]],Table2[[#This Row],[M5B]]))</f>
        <v>1</v>
      </c>
      <c r="H2141" s="13" t="str">
        <f>IF(Table2[[#This Row],[M1A]]="","",Table2[[#This Row],[M1A]]-Table2[[#This Row],[AWAL]])</f>
        <v/>
      </c>
      <c r="J2141" s="13" t="str">
        <f>IF(Table2[[#This Row],[M2A]]="","",SUM(Table2[[#This Row],[M2A]]-Table2[[#This Row],[M2B_h]]))</f>
        <v/>
      </c>
      <c r="L2141" s="13" t="str">
        <f>IF(Table2[[#This Row],[M3A]]="","",SUM(Table2[[#This Row],[M3A]]-Table2[[#This Row],[M3B_h]]))</f>
        <v/>
      </c>
      <c r="N2141" s="13" t="str">
        <f>IF(Table2[[#This Row],[M4A]]="","",SUM(Table2[[#This Row],[M4A]]-Table2[[#This Row],[M4B_h]]))</f>
        <v/>
      </c>
      <c r="O2141" s="15"/>
      <c r="P2141" s="15" t="str">
        <f>IF(Table2[[#This Row],[M5A]]="","",SUM(Table2[[#This Row],[M5A]]-Table2[[#This Row],[M5B_h]]))</f>
        <v/>
      </c>
      <c r="Q2141" s="15">
        <f>SUM(Table2[[#This Row],[AWAL]],Table2[[#This Row],[M1B]])</f>
        <v>1</v>
      </c>
      <c r="R2141" s="15">
        <f>SUM(Table2[[#This Row],[M2B]],Table2[[#This Row],[M2B_h]])</f>
        <v>1</v>
      </c>
      <c r="S2141" s="15">
        <f>SUM(Table2[[#This Row],[M3B]],Table2[[#This Row],[M3B_h]])</f>
        <v>1</v>
      </c>
      <c r="T2141" s="15">
        <f>SUM(Table2[[#This Row],[M4B]],Table2[[#This Row],[M4B_h]])</f>
        <v>1</v>
      </c>
    </row>
    <row r="2142" spans="1:20">
      <c r="A2142" s="12">
        <f>IF(Table2[[#This Row],[TT]]&lt;1,"",COUNT($A$2:$A2141)+1)</f>
        <v>1735</v>
      </c>
      <c r="B2142" s="12" t="str">
        <f>LOWER(SUBSTITUTE(SUBSTITUTE(SUBSTITUTE(SUBSTITUTE(SUBSTITUTE(SUBSTITUTE(SUBSTITUTE(SUBSTITUTE(Table2[[#This Row],[NAMA BARANG]]," ",""),"""",""),"-",""),"/",""),"(",""),")",""),"&amp;",""),",",""))</f>
        <v>pcsandalkm16bk</v>
      </c>
      <c r="C2142" s="18" t="s">
        <v>1876</v>
      </c>
      <c r="D2142" s="19">
        <v>2</v>
      </c>
      <c r="E2142" s="19" t="s">
        <v>88</v>
      </c>
      <c r="F2142" s="80">
        <f>IF(Table2[[#This Row],[M5B]]="",Table2[[#This Row],[M5B_h]],SUM(Table2[[#This Row],[M5B_h]],Table2[[#This Row],[M5B]]))</f>
        <v>2</v>
      </c>
      <c r="H2142" s="13" t="str">
        <f>IF(Table2[[#This Row],[M1A]]="","",Table2[[#This Row],[M1A]]-Table2[[#This Row],[AWAL]])</f>
        <v/>
      </c>
      <c r="J2142" s="13" t="str">
        <f>IF(Table2[[#This Row],[M2A]]="","",SUM(Table2[[#This Row],[M2A]]-Table2[[#This Row],[M2B_h]]))</f>
        <v/>
      </c>
      <c r="L2142" s="13" t="str">
        <f>IF(Table2[[#This Row],[M3A]]="","",SUM(Table2[[#This Row],[M3A]]-Table2[[#This Row],[M3B_h]]))</f>
        <v/>
      </c>
      <c r="N2142" s="13" t="str">
        <f>IF(Table2[[#This Row],[M4A]]="","",SUM(Table2[[#This Row],[M4A]]-Table2[[#This Row],[M4B_h]]))</f>
        <v/>
      </c>
      <c r="O2142" s="15"/>
      <c r="P2142" s="15" t="str">
        <f>IF(Table2[[#This Row],[M5A]]="","",SUM(Table2[[#This Row],[M5A]]-Table2[[#This Row],[M5B_h]]))</f>
        <v/>
      </c>
      <c r="Q2142" s="15">
        <f>SUM(Table2[[#This Row],[AWAL]],Table2[[#This Row],[M1B]])</f>
        <v>2</v>
      </c>
      <c r="R2142" s="15">
        <f>SUM(Table2[[#This Row],[M2B]],Table2[[#This Row],[M2B_h]])</f>
        <v>2</v>
      </c>
      <c r="S2142" s="15">
        <f>SUM(Table2[[#This Row],[M3B]],Table2[[#This Row],[M3B_h]])</f>
        <v>2</v>
      </c>
      <c r="T2142" s="15">
        <f>SUM(Table2[[#This Row],[M4B]],Table2[[#This Row],[M4B_h]])</f>
        <v>2</v>
      </c>
    </row>
    <row r="2143" spans="1:20">
      <c r="A2143" s="12">
        <f>IF(Table2[[#This Row],[TT]]&lt;1,"",COUNT($A$2:$A2142)+1)</f>
        <v>1736</v>
      </c>
      <c r="B2143" s="12" t="str">
        <f>LOWER(SUBSTITUTE(SUBSTITUTE(SUBSTITUTE(SUBSTITUTE(SUBSTITUTE(SUBSTITUTE(SUBSTITUTE(SUBSTITUTE(Table2[[#This Row],[NAMA BARANG]]," ",""),"""",""),"-",""),"/",""),"(",""),")",""),"&amp;",""),",",""))</f>
        <v>pcset8015a008</v>
      </c>
      <c r="C2143" s="18" t="s">
        <v>1877</v>
      </c>
      <c r="D2143" s="19">
        <v>7</v>
      </c>
      <c r="E2143" s="19" t="s">
        <v>56</v>
      </c>
      <c r="F2143" s="80">
        <f>IF(Table2[[#This Row],[M5B]]="",Table2[[#This Row],[M5B_h]],SUM(Table2[[#This Row],[M5B_h]],Table2[[#This Row],[M5B]]))</f>
        <v>7</v>
      </c>
      <c r="H2143" s="13" t="str">
        <f>IF(Table2[[#This Row],[M1A]]="","",Table2[[#This Row],[M1A]]-Table2[[#This Row],[AWAL]])</f>
        <v/>
      </c>
      <c r="J2143" s="13" t="str">
        <f>IF(Table2[[#This Row],[M2A]]="","",SUM(Table2[[#This Row],[M2A]]-Table2[[#This Row],[M2B_h]]))</f>
        <v/>
      </c>
      <c r="L2143" s="13" t="str">
        <f>IF(Table2[[#This Row],[M3A]]="","",SUM(Table2[[#This Row],[M3A]]-Table2[[#This Row],[M3B_h]]))</f>
        <v/>
      </c>
      <c r="N2143" s="13" t="str">
        <f>IF(Table2[[#This Row],[M4A]]="","",SUM(Table2[[#This Row],[M4A]]-Table2[[#This Row],[M4B_h]]))</f>
        <v/>
      </c>
      <c r="O2143" s="15"/>
      <c r="P2143" s="15" t="str">
        <f>IF(Table2[[#This Row],[M5A]]="","",SUM(Table2[[#This Row],[M5A]]-Table2[[#This Row],[M5B_h]]))</f>
        <v/>
      </c>
      <c r="Q2143" s="15">
        <f>SUM(Table2[[#This Row],[AWAL]],Table2[[#This Row],[M1B]])</f>
        <v>7</v>
      </c>
      <c r="R2143" s="15">
        <f>SUM(Table2[[#This Row],[M2B]],Table2[[#This Row],[M2B_h]])</f>
        <v>7</v>
      </c>
      <c r="S2143" s="15">
        <f>SUM(Table2[[#This Row],[M3B]],Table2[[#This Row],[M3B_h]])</f>
        <v>7</v>
      </c>
      <c r="T2143" s="15">
        <f>SUM(Table2[[#This Row],[M4B]],Table2[[#This Row],[M4B_h]])</f>
        <v>7</v>
      </c>
    </row>
    <row r="2144" spans="1:20">
      <c r="A2144" s="12">
        <f>IF(Table2[[#This Row],[TT]]&lt;1,"",COUNT($A$2:$A2143)+1)</f>
        <v>1737</v>
      </c>
      <c r="B2144" s="12" t="str">
        <f>LOWER(SUBSTITUTE(SUBSTITUTE(SUBSTITUTE(SUBSTITUTE(SUBSTITUTE(SUBSTITUTE(SUBSTITUTE(SUBSTITUTE(Table2[[#This Row],[NAMA BARANG]]," ",""),"""",""),"-",""),"/",""),"(",""),")",""),"&amp;",""),",",""))</f>
        <v>pcspoonm.mouse</v>
      </c>
      <c r="C2144" s="18" t="s">
        <v>1878</v>
      </c>
      <c r="D2144" s="19">
        <v>14</v>
      </c>
      <c r="E2144" s="19" t="s">
        <v>66</v>
      </c>
      <c r="F2144" s="80">
        <f>IF(Table2[[#This Row],[M5B]]="",Table2[[#This Row],[M5B_h]],SUM(Table2[[#This Row],[M5B_h]],Table2[[#This Row],[M5B]]))</f>
        <v>14</v>
      </c>
      <c r="H2144" s="13" t="str">
        <f>IF(Table2[[#This Row],[M1A]]="","",Table2[[#This Row],[M1A]]-Table2[[#This Row],[AWAL]])</f>
        <v/>
      </c>
      <c r="J2144" s="13" t="str">
        <f>IF(Table2[[#This Row],[M2A]]="","",SUM(Table2[[#This Row],[M2A]]-Table2[[#This Row],[M2B_h]]))</f>
        <v/>
      </c>
      <c r="L2144" s="13" t="str">
        <f>IF(Table2[[#This Row],[M3A]]="","",SUM(Table2[[#This Row],[M3A]]-Table2[[#This Row],[M3B_h]]))</f>
        <v/>
      </c>
      <c r="N2144" s="13" t="str">
        <f>IF(Table2[[#This Row],[M4A]]="","",SUM(Table2[[#This Row],[M4A]]-Table2[[#This Row],[M4B_h]]))</f>
        <v/>
      </c>
      <c r="O2144" s="15"/>
      <c r="P2144" s="15" t="str">
        <f>IF(Table2[[#This Row],[M5A]]="","",SUM(Table2[[#This Row],[M5A]]-Table2[[#This Row],[M5B_h]]))</f>
        <v/>
      </c>
      <c r="Q2144" s="15">
        <f>SUM(Table2[[#This Row],[AWAL]],Table2[[#This Row],[M1B]])</f>
        <v>14</v>
      </c>
      <c r="R2144" s="15">
        <f>SUM(Table2[[#This Row],[M2B]],Table2[[#This Row],[M2B_h]])</f>
        <v>14</v>
      </c>
      <c r="S2144" s="15">
        <f>SUM(Table2[[#This Row],[M3B]],Table2[[#This Row],[M3B_h]])</f>
        <v>14</v>
      </c>
      <c r="T2144" s="15">
        <f>SUM(Table2[[#This Row],[M4B]],Table2[[#This Row],[M4B_h]])</f>
        <v>14</v>
      </c>
    </row>
    <row r="2145" spans="1:20">
      <c r="A2145" s="12">
        <f>IF(Table2[[#This Row],[TT]]&lt;1,"",COUNT($A$2:$A2144)+1)</f>
        <v>1738</v>
      </c>
      <c r="B2145" s="12" t="str">
        <f>LOWER(SUBSTITUTE(SUBSTITUTE(SUBSTITUTE(SUBSTITUTE(SUBSTITUTE(SUBSTITUTE(SUBSTITUTE(SUBSTITUTE(Table2[[#This Row],[NAMA BARANG]]," ",""),"""",""),"-",""),"/",""),"(",""),")",""),"&amp;",""),",",""))</f>
        <v>pcsusunsaka2susun</v>
      </c>
      <c r="C2145" s="18" t="s">
        <v>1879</v>
      </c>
      <c r="D2145" s="19">
        <v>14</v>
      </c>
      <c r="E2145" s="19" t="s">
        <v>43</v>
      </c>
      <c r="F2145" s="80">
        <f>IF(Table2[[#This Row],[M5B]]="",Table2[[#This Row],[M5B_h]],SUM(Table2[[#This Row],[M5B_h]],Table2[[#This Row],[M5B]]))</f>
        <v>14</v>
      </c>
      <c r="H2145" s="13" t="str">
        <f>IF(Table2[[#This Row],[M1A]]="","",Table2[[#This Row],[M1A]]-Table2[[#This Row],[AWAL]])</f>
        <v/>
      </c>
      <c r="J2145" s="13" t="str">
        <f>IF(Table2[[#This Row],[M2A]]="","",SUM(Table2[[#This Row],[M2A]]-Table2[[#This Row],[M2B_h]]))</f>
        <v/>
      </c>
      <c r="L2145" s="13" t="str">
        <f>IF(Table2[[#This Row],[M3A]]="","",SUM(Table2[[#This Row],[M3A]]-Table2[[#This Row],[M3B_h]]))</f>
        <v/>
      </c>
      <c r="N2145" s="13" t="str">
        <f>IF(Table2[[#This Row],[M4A]]="","",SUM(Table2[[#This Row],[M4A]]-Table2[[#This Row],[M4B_h]]))</f>
        <v/>
      </c>
      <c r="O2145" s="15"/>
      <c r="P2145" s="15" t="str">
        <f>IF(Table2[[#This Row],[M5A]]="","",SUM(Table2[[#This Row],[M5A]]-Table2[[#This Row],[M5B_h]]))</f>
        <v/>
      </c>
      <c r="Q2145" s="15">
        <f>SUM(Table2[[#This Row],[AWAL]],Table2[[#This Row],[M1B]])</f>
        <v>14</v>
      </c>
      <c r="R2145" s="15">
        <f>SUM(Table2[[#This Row],[M2B]],Table2[[#This Row],[M2B_h]])</f>
        <v>14</v>
      </c>
      <c r="S2145" s="15">
        <f>SUM(Table2[[#This Row],[M3B]],Table2[[#This Row],[M3B_h]])</f>
        <v>14</v>
      </c>
      <c r="T2145" s="15">
        <f>SUM(Table2[[#This Row],[M4B]],Table2[[#This Row],[M4B_h]])</f>
        <v>14</v>
      </c>
    </row>
    <row r="2146" spans="1:20">
      <c r="A2146" s="12">
        <f>IF(Table2[[#This Row],[TT]]&lt;1,"",COUNT($A$2:$A2145)+1)</f>
        <v>1739</v>
      </c>
      <c r="B2146" s="12" t="str">
        <f>LOWER(SUBSTITUTE(SUBSTITUTE(SUBSTITUTE(SUBSTITUTE(SUBSTITUTE(SUBSTITUTE(SUBSTITUTE(SUBSTITUTE(Table2[[#This Row],[NAMA BARANG]]," ",""),"""",""),"-",""),"/",""),"(",""),")",""),"&amp;",""),",",""))</f>
        <v>pcsusunsikafir</v>
      </c>
      <c r="C2146" s="18" t="s">
        <v>1880</v>
      </c>
      <c r="D2146" s="19">
        <v>12</v>
      </c>
      <c r="E2146" s="19" t="s">
        <v>803</v>
      </c>
      <c r="F2146" s="80">
        <f>IF(Table2[[#This Row],[M5B]]="",Table2[[#This Row],[M5B_h]],SUM(Table2[[#This Row],[M5B_h]],Table2[[#This Row],[M5B]]))</f>
        <v>12</v>
      </c>
      <c r="H2146" s="13" t="str">
        <f>IF(Table2[[#This Row],[M1A]]="","",Table2[[#This Row],[M1A]]-Table2[[#This Row],[AWAL]])</f>
        <v/>
      </c>
      <c r="J2146" s="13" t="str">
        <f>IF(Table2[[#This Row],[M2A]]="","",SUM(Table2[[#This Row],[M2A]]-Table2[[#This Row],[M2B_h]]))</f>
        <v/>
      </c>
      <c r="L2146" s="13" t="str">
        <f>IF(Table2[[#This Row],[M3A]]="","",SUM(Table2[[#This Row],[M3A]]-Table2[[#This Row],[M3B_h]]))</f>
        <v/>
      </c>
      <c r="N2146" s="13" t="str">
        <f>IF(Table2[[#This Row],[M4A]]="","",SUM(Table2[[#This Row],[M4A]]-Table2[[#This Row],[M4B_h]]))</f>
        <v/>
      </c>
      <c r="O2146" s="15"/>
      <c r="P2146" s="15" t="str">
        <f>IF(Table2[[#This Row],[M5A]]="","",SUM(Table2[[#This Row],[M5A]]-Table2[[#This Row],[M5B_h]]))</f>
        <v/>
      </c>
      <c r="Q2146" s="15">
        <f>SUM(Table2[[#This Row],[AWAL]],Table2[[#This Row],[M1B]])</f>
        <v>12</v>
      </c>
      <c r="R2146" s="15">
        <f>SUM(Table2[[#This Row],[M2B]],Table2[[#This Row],[M2B_h]])</f>
        <v>12</v>
      </c>
      <c r="S2146" s="15">
        <f>SUM(Table2[[#This Row],[M3B]],Table2[[#This Row],[M3B_h]])</f>
        <v>12</v>
      </c>
      <c r="T2146" s="15">
        <f>SUM(Table2[[#This Row],[M4B]],Table2[[#This Row],[M4B_h]])</f>
        <v>12</v>
      </c>
    </row>
    <row r="2147" spans="1:20">
      <c r="A2147" s="12">
        <f>IF(Table2[[#This Row],[TT]]&lt;1,"",COUNT($A$2:$A2146)+1)</f>
        <v>1740</v>
      </c>
      <c r="B2147" s="12" t="str">
        <f>LOWER(SUBSTITUTE(SUBSTITUTE(SUBSTITUTE(SUBSTITUTE(SUBSTITUTE(SUBSTITUTE(SUBSTITUTE(SUBSTITUTE(Table2[[#This Row],[NAMA BARANG]]," ",""),"""",""),"-",""),"/",""),"(",""),")",""),"&amp;",""),",",""))</f>
        <v>pcteslats777</v>
      </c>
      <c r="C2147" s="18" t="s">
        <v>1881</v>
      </c>
      <c r="D2147" s="19">
        <v>7</v>
      </c>
      <c r="E2147" s="19" t="s">
        <v>66</v>
      </c>
      <c r="F2147" s="80">
        <f>IF(Table2[[#This Row],[M5B]]="",Table2[[#This Row],[M5B_h]],SUM(Table2[[#This Row],[M5B_h]],Table2[[#This Row],[M5B]]))</f>
        <v>7</v>
      </c>
      <c r="H2147" s="13" t="str">
        <f>IF(Table2[[#This Row],[M1A]]="","",Table2[[#This Row],[M1A]]-Table2[[#This Row],[AWAL]])</f>
        <v/>
      </c>
      <c r="J2147" s="13" t="str">
        <f>IF(Table2[[#This Row],[M2A]]="","",SUM(Table2[[#This Row],[M2A]]-Table2[[#This Row],[M2B_h]]))</f>
        <v/>
      </c>
      <c r="L2147" s="13" t="str">
        <f>IF(Table2[[#This Row],[M3A]]="","",SUM(Table2[[#This Row],[M3A]]-Table2[[#This Row],[M3B_h]]))</f>
        <v/>
      </c>
      <c r="N2147" s="13" t="str">
        <f>IF(Table2[[#This Row],[M4A]]="","",SUM(Table2[[#This Row],[M4A]]-Table2[[#This Row],[M4B_h]]))</f>
        <v/>
      </c>
      <c r="O2147" s="15"/>
      <c r="P2147" s="15" t="str">
        <f>IF(Table2[[#This Row],[M5A]]="","",SUM(Table2[[#This Row],[M5A]]-Table2[[#This Row],[M5B_h]]))</f>
        <v/>
      </c>
      <c r="Q2147" s="15">
        <f>SUM(Table2[[#This Row],[AWAL]],Table2[[#This Row],[M1B]])</f>
        <v>7</v>
      </c>
      <c r="R2147" s="15">
        <f>SUM(Table2[[#This Row],[M2B]],Table2[[#This Row],[M2B_h]])</f>
        <v>7</v>
      </c>
      <c r="S2147" s="15">
        <f>SUM(Table2[[#This Row],[M3B]],Table2[[#This Row],[M3B_h]])</f>
        <v>7</v>
      </c>
      <c r="T2147" s="15">
        <f>SUM(Table2[[#This Row],[M4B]],Table2[[#This Row],[M4B_h]])</f>
        <v>7</v>
      </c>
    </row>
    <row r="2148" spans="1:20">
      <c r="A2148" s="46" t="str">
        <f>IF(Table2[[#This Row],[TT]]&lt;1,"",COUNT($A$2:$A2147)+1)</f>
        <v/>
      </c>
      <c r="B2148" s="46" t="str">
        <f>LOWER(SUBSTITUTE(SUBSTITUTE(SUBSTITUTE(SUBSTITUTE(SUBSTITUTE(SUBSTITUTE(SUBSTITUTE(SUBSTITUTE(Table2[[#This Row],[NAMA BARANG]]," ",""),"""",""),"-",""),"/",""),"(",""),")",""),"&amp;",""),",",""))</f>
        <v>pctopla2878</v>
      </c>
      <c r="C2148" s="47" t="s">
        <v>3058</v>
      </c>
      <c r="D2148" s="48">
        <v>3</v>
      </c>
      <c r="E2148" s="63" t="s">
        <v>3059</v>
      </c>
      <c r="F2148" s="82">
        <f>IF(Table2[[#This Row],[M5B]]="",Table2[[#This Row],[M5B_h]],SUM(Table2[[#This Row],[M5B_h]],Table2[[#This Row],[M5B]]))</f>
        <v>0</v>
      </c>
      <c r="G2148" s="49"/>
      <c r="H2148" s="64" t="str">
        <f>IF(Table2[[#This Row],[M1A]]="","",Table2[[#This Row],[M1A]]-Table2[[#This Row],[AWAL]])</f>
        <v/>
      </c>
      <c r="I2148" s="49">
        <v>6</v>
      </c>
      <c r="J2148" s="64">
        <f>IF(Table2[[#This Row],[M2A]]="","",SUM(Table2[[#This Row],[M2A]]-Table2[[#This Row],[M2B_h]]))</f>
        <v>3</v>
      </c>
      <c r="K2148" s="49">
        <v>0</v>
      </c>
      <c r="L2148" s="64">
        <f>IF(Table2[[#This Row],[M3A]]="","",SUM(Table2[[#This Row],[M3A]]-Table2[[#This Row],[M3B_h]]))</f>
        <v>-6</v>
      </c>
      <c r="M2148" s="49"/>
      <c r="N2148" s="64" t="str">
        <f>IF(Table2[[#This Row],[M4A]]="","",SUM(Table2[[#This Row],[M4A]]-Table2[[#This Row],[M4B_h]]))</f>
        <v/>
      </c>
      <c r="O2148" s="15"/>
      <c r="P2148" s="15" t="str">
        <f>IF(Table2[[#This Row],[M5A]]="","",SUM(Table2[[#This Row],[M5A]]-Table2[[#This Row],[M5B_h]]))</f>
        <v/>
      </c>
      <c r="Q2148" s="15">
        <f>SUM(Table2[[#This Row],[AWAL]],Table2[[#This Row],[M1B]])</f>
        <v>3</v>
      </c>
      <c r="R2148" s="15">
        <f>SUM(Table2[[#This Row],[M2B]],Table2[[#This Row],[M2B_h]])</f>
        <v>6</v>
      </c>
      <c r="S2148" s="15">
        <f>SUM(Table2[[#This Row],[M3B]],Table2[[#This Row],[M3B_h]])</f>
        <v>0</v>
      </c>
      <c r="T2148" s="15">
        <f>SUM(Table2[[#This Row],[M4B]],Table2[[#This Row],[M4B_h]])</f>
        <v>0</v>
      </c>
    </row>
    <row r="2149" spans="1:20">
      <c r="A2149" s="46" t="str">
        <f>IF(Table2[[#This Row],[TT]]&lt;1,"",COUNT($A$2:$A2148)+1)</f>
        <v/>
      </c>
      <c r="B2149" s="46" t="str">
        <f>LOWER(SUBSTITUTE(SUBSTITUTE(SUBSTITUTE(SUBSTITUTE(SUBSTITUTE(SUBSTITUTE(SUBSTITUTE(SUBSTITUTE(Table2[[#This Row],[NAMA BARANG]]," ",""),"""",""),"-",""),"/",""),"(",""),")",""),"&amp;",""),",",""))</f>
        <v>pctopla2879b</v>
      </c>
      <c r="C2149" s="47" t="s">
        <v>3057</v>
      </c>
      <c r="D2149" s="48"/>
      <c r="E2149" s="63" t="s">
        <v>2807</v>
      </c>
      <c r="F2149" s="82">
        <f>IF(Table2[[#This Row],[M5B]]="",Table2[[#This Row],[M5B_h]],SUM(Table2[[#This Row],[M5B_h]],Table2[[#This Row],[M5B]]))</f>
        <v>0</v>
      </c>
      <c r="G2149" s="49"/>
      <c r="H2149" s="64" t="str">
        <f>IF(Table2[[#This Row],[M1A]]="","",Table2[[#This Row],[M1A]]-Table2[[#This Row],[AWAL]])</f>
        <v/>
      </c>
      <c r="I2149" s="49"/>
      <c r="J2149" s="64" t="str">
        <f>IF(Table2[[#This Row],[M2A]]="","",SUM(Table2[[#This Row],[M2A]]-Table2[[#This Row],[M2B_h]]))</f>
        <v/>
      </c>
      <c r="K2149" s="49"/>
      <c r="L2149" s="64" t="str">
        <f>IF(Table2[[#This Row],[M3A]]="","",SUM(Table2[[#This Row],[M3A]]-Table2[[#This Row],[M3B_h]]))</f>
        <v/>
      </c>
      <c r="M2149" s="49"/>
      <c r="N2149" s="64" t="str">
        <f>IF(Table2[[#This Row],[M4A]]="","",SUM(Table2[[#This Row],[M4A]]-Table2[[#This Row],[M4B_h]]))</f>
        <v/>
      </c>
      <c r="O2149" s="15"/>
      <c r="P2149" s="15" t="str">
        <f>IF(Table2[[#This Row],[M5A]]="","",SUM(Table2[[#This Row],[M5A]]-Table2[[#This Row],[M5B_h]]))</f>
        <v/>
      </c>
      <c r="Q2149" s="15">
        <f>SUM(Table2[[#This Row],[AWAL]],Table2[[#This Row],[M1B]])</f>
        <v>0</v>
      </c>
      <c r="R2149" s="15">
        <f>SUM(Table2[[#This Row],[M2B]],Table2[[#This Row],[M2B_h]])</f>
        <v>0</v>
      </c>
      <c r="S2149" s="15">
        <f>SUM(Table2[[#This Row],[M3B]],Table2[[#This Row],[M3B_h]])</f>
        <v>0</v>
      </c>
      <c r="T2149" s="15">
        <f>SUM(Table2[[#This Row],[M4B]],Table2[[#This Row],[M4B_h]])</f>
        <v>0</v>
      </c>
    </row>
    <row r="2150" spans="1:20">
      <c r="A2150" s="12">
        <f>IF(Table2[[#This Row],[TT]]&lt;1,"",COUNT($A$2:$A2149)+1)</f>
        <v>1741</v>
      </c>
      <c r="B2150" s="12" t="str">
        <f>LOWER(SUBSTITUTE(SUBSTITUTE(SUBSTITUTE(SUBSTITUTE(SUBSTITUTE(SUBSTITUTE(SUBSTITUTE(SUBSTITUTE(Table2[[#This Row],[NAMA BARANG]]," ",""),"""",""),"-",""),"/",""),"(",""),")",""),"&amp;",""),",",""))</f>
        <v>pctoplapl05</v>
      </c>
      <c r="C2150" s="18" t="s">
        <v>1882</v>
      </c>
      <c r="D2150" s="19">
        <v>4</v>
      </c>
      <c r="E2150" s="19" t="s">
        <v>538</v>
      </c>
      <c r="F2150" s="80">
        <f>IF(Table2[[#This Row],[M5B]]="",Table2[[#This Row],[M5B_h]],SUM(Table2[[#This Row],[M5B_h]],Table2[[#This Row],[M5B]]))</f>
        <v>4</v>
      </c>
      <c r="H2150" s="13" t="str">
        <f>IF(Table2[[#This Row],[M1A]]="","",Table2[[#This Row],[M1A]]-Table2[[#This Row],[AWAL]])</f>
        <v/>
      </c>
      <c r="J2150" s="13" t="str">
        <f>IF(Table2[[#This Row],[M2A]]="","",SUM(Table2[[#This Row],[M2A]]-Table2[[#This Row],[M2B_h]]))</f>
        <v/>
      </c>
      <c r="L2150" s="13" t="str">
        <f>IF(Table2[[#This Row],[M3A]]="","",SUM(Table2[[#This Row],[M3A]]-Table2[[#This Row],[M3B_h]]))</f>
        <v/>
      </c>
      <c r="N2150" s="13" t="str">
        <f>IF(Table2[[#This Row],[M4A]]="","",SUM(Table2[[#This Row],[M4A]]-Table2[[#This Row],[M4B_h]]))</f>
        <v/>
      </c>
      <c r="O2150" s="15"/>
      <c r="P2150" s="15" t="str">
        <f>IF(Table2[[#This Row],[M5A]]="","",SUM(Table2[[#This Row],[M5A]]-Table2[[#This Row],[M5B_h]]))</f>
        <v/>
      </c>
      <c r="Q2150" s="15">
        <f>SUM(Table2[[#This Row],[AWAL]],Table2[[#This Row],[M1B]])</f>
        <v>4</v>
      </c>
      <c r="R2150" s="15">
        <f>SUM(Table2[[#This Row],[M2B]],Table2[[#This Row],[M2B_h]])</f>
        <v>4</v>
      </c>
      <c r="S2150" s="15">
        <f>SUM(Table2[[#This Row],[M3B]],Table2[[#This Row],[M3B_h]])</f>
        <v>4</v>
      </c>
      <c r="T2150" s="15">
        <f>SUM(Table2[[#This Row],[M4B]],Table2[[#This Row],[M4B_h]])</f>
        <v>4</v>
      </c>
    </row>
    <row r="2151" spans="1:20">
      <c r="A2151" s="12">
        <f>IF(Table2[[#This Row],[TT]]&lt;1,"",COUNT($A$2:$A2150)+1)</f>
        <v>1742</v>
      </c>
      <c r="B2151" s="12" t="str">
        <f>LOWER(SUBSTITUTE(SUBSTITUTE(SUBSTITUTE(SUBSTITUTE(SUBSTITUTE(SUBSTITUTE(SUBSTITUTE(SUBSTITUTE(Table2[[#This Row],[NAMA BARANG]]," ",""),"""",""),"-",""),"/",""),"(",""),")",""),"&amp;",""),",",""))</f>
        <v>pcwlt9905</v>
      </c>
      <c r="C2151" s="18" t="s">
        <v>1883</v>
      </c>
      <c r="D2151" s="19">
        <v>4</v>
      </c>
      <c r="E2151" s="19" t="s">
        <v>66</v>
      </c>
      <c r="F2151" s="80">
        <f>IF(Table2[[#This Row],[M5B]]="",Table2[[#This Row],[M5B_h]],SUM(Table2[[#This Row],[M5B_h]],Table2[[#This Row],[M5B]]))</f>
        <v>3</v>
      </c>
      <c r="H2151" s="13" t="str">
        <f>IF(Table2[[#This Row],[M1A]]="","",Table2[[#This Row],[M1A]]-Table2[[#This Row],[AWAL]])</f>
        <v/>
      </c>
      <c r="J2151" s="13" t="str">
        <f>IF(Table2[[#This Row],[M2A]]="","",SUM(Table2[[#This Row],[M2A]]-Table2[[#This Row],[M2B_h]]))</f>
        <v/>
      </c>
      <c r="L2151" s="13" t="str">
        <f>IF(Table2[[#This Row],[M3A]]="","",SUM(Table2[[#This Row],[M3A]]-Table2[[#This Row],[M3B_h]]))</f>
        <v/>
      </c>
      <c r="M2151" s="13">
        <v>3</v>
      </c>
      <c r="N2151" s="13">
        <f>IF(Table2[[#This Row],[M4A]]="","",SUM(Table2[[#This Row],[M4A]]-Table2[[#This Row],[M4B_h]]))</f>
        <v>-1</v>
      </c>
      <c r="O2151" s="15"/>
      <c r="P2151" s="15" t="str">
        <f>IF(Table2[[#This Row],[M5A]]="","",SUM(Table2[[#This Row],[M5A]]-Table2[[#This Row],[M5B_h]]))</f>
        <v/>
      </c>
      <c r="Q2151" s="15">
        <f>SUM(Table2[[#This Row],[AWAL]],Table2[[#This Row],[M1B]])</f>
        <v>4</v>
      </c>
      <c r="R2151" s="15">
        <f>SUM(Table2[[#This Row],[M2B]],Table2[[#This Row],[M2B_h]])</f>
        <v>4</v>
      </c>
      <c r="S2151" s="15">
        <f>SUM(Table2[[#This Row],[M3B]],Table2[[#This Row],[M3B_h]])</f>
        <v>4</v>
      </c>
      <c r="T2151" s="15">
        <f>SUM(Table2[[#This Row],[M4B]],Table2[[#This Row],[M4B_h]])</f>
        <v>3</v>
      </c>
    </row>
    <row r="2152" spans="1:20">
      <c r="A2152" s="12">
        <f>IF(Table2[[#This Row],[TT]]&lt;1,"",COUNT($A$2:$A2151)+1)</f>
        <v>1743</v>
      </c>
      <c r="B2152" s="12" t="str">
        <f>LOWER(SUBSTITUTE(SUBSTITUTE(SUBSTITUTE(SUBSTITUTE(SUBSTITUTE(SUBSTITUTE(SUBSTITUTE(SUBSTITUTE(Table2[[#This Row],[NAMA BARANG]]," ",""),"""",""),"-",""),"/",""),"(",""),")",""),"&amp;",""),",",""))</f>
        <v>pcwlt9906</v>
      </c>
      <c r="C2152" s="18" t="s">
        <v>1884</v>
      </c>
      <c r="D2152" s="19">
        <v>12</v>
      </c>
      <c r="E2152" s="19" t="s">
        <v>103</v>
      </c>
      <c r="F2152" s="80">
        <f>IF(Table2[[#This Row],[M5B]]="",Table2[[#This Row],[M5B_h]],SUM(Table2[[#This Row],[M5B_h]],Table2[[#This Row],[M5B]]))</f>
        <v>12</v>
      </c>
      <c r="H2152" s="13" t="str">
        <f>IF(Table2[[#This Row],[M1A]]="","",Table2[[#This Row],[M1A]]-Table2[[#This Row],[AWAL]])</f>
        <v/>
      </c>
      <c r="J2152" s="13" t="str">
        <f>IF(Table2[[#This Row],[M2A]]="","",SUM(Table2[[#This Row],[M2A]]-Table2[[#This Row],[M2B_h]]))</f>
        <v/>
      </c>
      <c r="L2152" s="13" t="str">
        <f>IF(Table2[[#This Row],[M3A]]="","",SUM(Table2[[#This Row],[M3A]]-Table2[[#This Row],[M3B_h]]))</f>
        <v/>
      </c>
      <c r="N2152" s="13" t="str">
        <f>IF(Table2[[#This Row],[M4A]]="","",SUM(Table2[[#This Row],[M4A]]-Table2[[#This Row],[M4B_h]]))</f>
        <v/>
      </c>
      <c r="O2152" s="15"/>
      <c r="P2152" s="15" t="str">
        <f>IF(Table2[[#This Row],[M5A]]="","",SUM(Table2[[#This Row],[M5A]]-Table2[[#This Row],[M5B_h]]))</f>
        <v/>
      </c>
      <c r="Q2152" s="15">
        <f>SUM(Table2[[#This Row],[AWAL]],Table2[[#This Row],[M1B]])</f>
        <v>12</v>
      </c>
      <c r="R2152" s="15">
        <f>SUM(Table2[[#This Row],[M2B]],Table2[[#This Row],[M2B_h]])</f>
        <v>12</v>
      </c>
      <c r="S2152" s="15">
        <f>SUM(Table2[[#This Row],[M3B]],Table2[[#This Row],[M3B_h]])</f>
        <v>12</v>
      </c>
      <c r="T2152" s="15">
        <f>SUM(Table2[[#This Row],[M4B]],Table2[[#This Row],[M4B_h]])</f>
        <v>12</v>
      </c>
    </row>
    <row r="2153" spans="1:20">
      <c r="A2153" s="12">
        <f>IF(Table2[[#This Row],[TT]]&lt;1,"",COUNT($A$2:$A2152)+1)</f>
        <v>1744</v>
      </c>
      <c r="B2153" s="12" t="str">
        <f>LOWER(SUBSTITUTE(SUBSTITUTE(SUBSTITUTE(SUBSTITUTE(SUBSTITUTE(SUBSTITUTE(SUBSTITUTE(SUBSTITUTE(Table2[[#This Row],[NAMA BARANG]]," ",""),"""",""),"-",""),"/",""),"(",""),")",""),"&amp;",""),",",""))</f>
        <v>pcwlt9907</v>
      </c>
      <c r="C2153" s="18" t="s">
        <v>1885</v>
      </c>
      <c r="D2153" s="19">
        <v>5</v>
      </c>
      <c r="E2153" s="19" t="s">
        <v>103</v>
      </c>
      <c r="F2153" s="80">
        <f>IF(Table2[[#This Row],[M5B]]="",Table2[[#This Row],[M5B_h]],SUM(Table2[[#This Row],[M5B_h]],Table2[[#This Row],[M5B]]))</f>
        <v>5</v>
      </c>
      <c r="H2153" s="13" t="str">
        <f>IF(Table2[[#This Row],[M1A]]="","",Table2[[#This Row],[M1A]]-Table2[[#This Row],[AWAL]])</f>
        <v/>
      </c>
      <c r="J2153" s="13" t="str">
        <f>IF(Table2[[#This Row],[M2A]]="","",SUM(Table2[[#This Row],[M2A]]-Table2[[#This Row],[M2B_h]]))</f>
        <v/>
      </c>
      <c r="L2153" s="13" t="str">
        <f>IF(Table2[[#This Row],[M3A]]="","",SUM(Table2[[#This Row],[M3A]]-Table2[[#This Row],[M3B_h]]))</f>
        <v/>
      </c>
      <c r="N2153" s="13" t="str">
        <f>IF(Table2[[#This Row],[M4A]]="","",SUM(Table2[[#This Row],[M4A]]-Table2[[#This Row],[M4B_h]]))</f>
        <v/>
      </c>
      <c r="O2153" s="15"/>
      <c r="P2153" s="15" t="str">
        <f>IF(Table2[[#This Row],[M5A]]="","",SUM(Table2[[#This Row],[M5A]]-Table2[[#This Row],[M5B_h]]))</f>
        <v/>
      </c>
      <c r="Q2153" s="15">
        <f>SUM(Table2[[#This Row],[AWAL]],Table2[[#This Row],[M1B]])</f>
        <v>5</v>
      </c>
      <c r="R2153" s="15">
        <f>SUM(Table2[[#This Row],[M2B]],Table2[[#This Row],[M2B_h]])</f>
        <v>5</v>
      </c>
      <c r="S2153" s="15">
        <f>SUM(Table2[[#This Row],[M3B]],Table2[[#This Row],[M3B_h]])</f>
        <v>5</v>
      </c>
      <c r="T2153" s="15">
        <f>SUM(Table2[[#This Row],[M4B]],Table2[[#This Row],[M4B_h]])</f>
        <v>5</v>
      </c>
    </row>
    <row r="2154" spans="1:20">
      <c r="A2154" s="12">
        <f>IF(Table2[[#This Row],[TT]]&lt;1,"",COUNT($A$2:$A2153)+1)</f>
        <v>1745</v>
      </c>
      <c r="B2154" s="12" t="str">
        <f>LOWER(SUBSTITUTE(SUBSTITUTE(SUBSTITUTE(SUBSTITUTE(SUBSTITUTE(SUBSTITUTE(SUBSTITUTE(SUBSTITUTE(Table2[[#This Row],[NAMA BARANG]]," ",""),"""",""),"-",""),"/",""),"(",""),")",""),"&amp;",""),",",""))</f>
        <v>pcwlt9908</v>
      </c>
      <c r="C2154" s="18" t="s">
        <v>1886</v>
      </c>
      <c r="D2154" s="19">
        <v>7</v>
      </c>
      <c r="E2154" s="19" t="s">
        <v>103</v>
      </c>
      <c r="F2154" s="80">
        <f>IF(Table2[[#This Row],[M5B]]="",Table2[[#This Row],[M5B_h]],SUM(Table2[[#This Row],[M5B_h]],Table2[[#This Row],[M5B]]))</f>
        <v>7</v>
      </c>
      <c r="H2154" s="13" t="str">
        <f>IF(Table2[[#This Row],[M1A]]="","",Table2[[#This Row],[M1A]]-Table2[[#This Row],[AWAL]])</f>
        <v/>
      </c>
      <c r="J2154" s="13" t="str">
        <f>IF(Table2[[#This Row],[M2A]]="","",SUM(Table2[[#This Row],[M2A]]-Table2[[#This Row],[M2B_h]]))</f>
        <v/>
      </c>
      <c r="L2154" s="13" t="str">
        <f>IF(Table2[[#This Row],[M3A]]="","",SUM(Table2[[#This Row],[M3A]]-Table2[[#This Row],[M3B_h]]))</f>
        <v/>
      </c>
      <c r="N2154" s="13" t="str">
        <f>IF(Table2[[#This Row],[M4A]]="","",SUM(Table2[[#This Row],[M4A]]-Table2[[#This Row],[M4B_h]]))</f>
        <v/>
      </c>
      <c r="O2154" s="15"/>
      <c r="P2154" s="15" t="str">
        <f>IF(Table2[[#This Row],[M5A]]="","",SUM(Table2[[#This Row],[M5A]]-Table2[[#This Row],[M5B_h]]))</f>
        <v/>
      </c>
      <c r="Q2154" s="15">
        <f>SUM(Table2[[#This Row],[AWAL]],Table2[[#This Row],[M1B]])</f>
        <v>7</v>
      </c>
      <c r="R2154" s="15">
        <f>SUM(Table2[[#This Row],[M2B]],Table2[[#This Row],[M2B_h]])</f>
        <v>7</v>
      </c>
      <c r="S2154" s="15">
        <f>SUM(Table2[[#This Row],[M3B]],Table2[[#This Row],[M3B_h]])</f>
        <v>7</v>
      </c>
      <c r="T2154" s="15">
        <f>SUM(Table2[[#This Row],[M4B]],Table2[[#This Row],[M4B_h]])</f>
        <v>7</v>
      </c>
    </row>
    <row r="2155" spans="1:20">
      <c r="A2155" s="12">
        <f>IF(Table2[[#This Row],[TT]]&lt;1,"",COUNT($A$2:$A2154)+1)</f>
        <v>1746</v>
      </c>
      <c r="B2155" s="12" t="str">
        <f>LOWER(SUBSTITUTE(SUBSTITUTE(SUBSTITUTE(SUBSTITUTE(SUBSTITUTE(SUBSTITUTE(SUBSTITUTE(SUBSTITUTE(Table2[[#This Row],[NAMA BARANG]]," ",""),"""",""),"-",""),"/",""),"(",""),")",""),"&amp;",""),",",""))</f>
        <v>pcwlt9909</v>
      </c>
      <c r="C2155" s="18" t="s">
        <v>1887</v>
      </c>
      <c r="D2155" s="19">
        <v>12</v>
      </c>
      <c r="E2155" s="19" t="s">
        <v>66</v>
      </c>
      <c r="F2155" s="80">
        <f>IF(Table2[[#This Row],[M5B]]="",Table2[[#This Row],[M5B_h]],SUM(Table2[[#This Row],[M5B_h]],Table2[[#This Row],[M5B]]))</f>
        <v>12</v>
      </c>
      <c r="H2155" s="13" t="str">
        <f>IF(Table2[[#This Row],[M1A]]="","",Table2[[#This Row],[M1A]]-Table2[[#This Row],[AWAL]])</f>
        <v/>
      </c>
      <c r="J2155" s="13" t="str">
        <f>IF(Table2[[#This Row],[M2A]]="","",SUM(Table2[[#This Row],[M2A]]-Table2[[#This Row],[M2B_h]]))</f>
        <v/>
      </c>
      <c r="L2155" s="13" t="str">
        <f>IF(Table2[[#This Row],[M3A]]="","",SUM(Table2[[#This Row],[M3A]]-Table2[[#This Row],[M3B_h]]))</f>
        <v/>
      </c>
      <c r="N2155" s="13" t="str">
        <f>IF(Table2[[#This Row],[M4A]]="","",SUM(Table2[[#This Row],[M4A]]-Table2[[#This Row],[M4B_h]]))</f>
        <v/>
      </c>
      <c r="O2155" s="15"/>
      <c r="P2155" s="15" t="str">
        <f>IF(Table2[[#This Row],[M5A]]="","",SUM(Table2[[#This Row],[M5A]]-Table2[[#This Row],[M5B_h]]))</f>
        <v/>
      </c>
      <c r="Q2155" s="15">
        <f>SUM(Table2[[#This Row],[AWAL]],Table2[[#This Row],[M1B]])</f>
        <v>12</v>
      </c>
      <c r="R2155" s="15">
        <f>SUM(Table2[[#This Row],[M2B]],Table2[[#This Row],[M2B_h]])</f>
        <v>12</v>
      </c>
      <c r="S2155" s="15">
        <f>SUM(Table2[[#This Row],[M3B]],Table2[[#This Row],[M3B_h]])</f>
        <v>12</v>
      </c>
      <c r="T2155" s="15">
        <f>SUM(Table2[[#This Row],[M4B]],Table2[[#This Row],[M4B_h]])</f>
        <v>12</v>
      </c>
    </row>
    <row r="2156" spans="1:20">
      <c r="A2156" s="12">
        <f>IF(Table2[[#This Row],[TT]]&lt;1,"",COUNT($A$2:$A2155)+1)</f>
        <v>1747</v>
      </c>
      <c r="B2156" s="12" t="str">
        <f>LOWER(SUBSTITUTE(SUBSTITUTE(SUBSTITUTE(SUBSTITUTE(SUBSTITUTE(SUBSTITUTE(SUBSTITUTE(SUBSTITUTE(Table2[[#This Row],[NAMA BARANG]]," ",""),"""",""),"-",""),"/",""),"(",""),")",""),"&amp;",""),",",""))</f>
        <v>pcwlt9910</v>
      </c>
      <c r="C2156" s="18" t="s">
        <v>1888</v>
      </c>
      <c r="D2156" s="19">
        <v>7</v>
      </c>
      <c r="E2156" s="19" t="s">
        <v>66</v>
      </c>
      <c r="F2156" s="80">
        <f>IF(Table2[[#This Row],[M5B]]="",Table2[[#This Row],[M5B_h]],SUM(Table2[[#This Row],[M5B_h]],Table2[[#This Row],[M5B]]))</f>
        <v>3</v>
      </c>
      <c r="H2156" s="13" t="str">
        <f>IF(Table2[[#This Row],[M1A]]="","",Table2[[#This Row],[M1A]]-Table2[[#This Row],[AWAL]])</f>
        <v/>
      </c>
      <c r="J2156" s="13" t="str">
        <f>IF(Table2[[#This Row],[M2A]]="","",SUM(Table2[[#This Row],[M2A]]-Table2[[#This Row],[M2B_h]]))</f>
        <v/>
      </c>
      <c r="L2156" s="13" t="str">
        <f>IF(Table2[[#This Row],[M3A]]="","",SUM(Table2[[#This Row],[M3A]]-Table2[[#This Row],[M3B_h]]))</f>
        <v/>
      </c>
      <c r="M2156" s="13">
        <v>3</v>
      </c>
      <c r="N2156" s="13">
        <f>IF(Table2[[#This Row],[M4A]]="","",SUM(Table2[[#This Row],[M4A]]-Table2[[#This Row],[M4B_h]]))</f>
        <v>-4</v>
      </c>
      <c r="O2156" s="15"/>
      <c r="P2156" s="15" t="str">
        <f>IF(Table2[[#This Row],[M5A]]="","",SUM(Table2[[#This Row],[M5A]]-Table2[[#This Row],[M5B_h]]))</f>
        <v/>
      </c>
      <c r="Q2156" s="15">
        <f>SUM(Table2[[#This Row],[AWAL]],Table2[[#This Row],[M1B]])</f>
        <v>7</v>
      </c>
      <c r="R2156" s="15">
        <f>SUM(Table2[[#This Row],[M2B]],Table2[[#This Row],[M2B_h]])</f>
        <v>7</v>
      </c>
      <c r="S2156" s="15">
        <f>SUM(Table2[[#This Row],[M3B]],Table2[[#This Row],[M3B_h]])</f>
        <v>7</v>
      </c>
      <c r="T2156" s="15">
        <f>SUM(Table2[[#This Row],[M4B]],Table2[[#This Row],[M4B_h]])</f>
        <v>3</v>
      </c>
    </row>
    <row r="2157" spans="1:20">
      <c r="A2157" s="12">
        <f>IF(Table2[[#This Row],[TT]]&lt;1,"",COUNT($A$2:$A2156)+1)</f>
        <v>1748</v>
      </c>
      <c r="B2157" s="12" t="str">
        <f>LOWER(SUBSTITUTE(SUBSTITUTE(SUBSTITUTE(SUBSTITUTE(SUBSTITUTE(SUBSTITUTE(SUBSTITUTE(SUBSTITUTE(Table2[[#This Row],[NAMA BARANG]]," ",""),"""",""),"-",""),"/",""),"(",""),")",""),"&amp;",""),",",""))</f>
        <v>pcxm7222hk</v>
      </c>
      <c r="C2157" s="18" t="s">
        <v>1889</v>
      </c>
      <c r="D2157" s="19">
        <v>6</v>
      </c>
      <c r="E2157" s="19" t="s">
        <v>63</v>
      </c>
      <c r="F2157" s="80">
        <f>IF(Table2[[#This Row],[M5B]]="",Table2[[#This Row],[M5B_h]],SUM(Table2[[#This Row],[M5B_h]],Table2[[#This Row],[M5B]]))</f>
        <v>6</v>
      </c>
      <c r="H2157" s="13" t="str">
        <f>IF(Table2[[#This Row],[M1A]]="","",Table2[[#This Row],[M1A]]-Table2[[#This Row],[AWAL]])</f>
        <v/>
      </c>
      <c r="J2157" s="13" t="str">
        <f>IF(Table2[[#This Row],[M2A]]="","",SUM(Table2[[#This Row],[M2A]]-Table2[[#This Row],[M2B_h]]))</f>
        <v/>
      </c>
      <c r="L2157" s="13" t="str">
        <f>IF(Table2[[#This Row],[M3A]]="","",SUM(Table2[[#This Row],[M3A]]-Table2[[#This Row],[M3B_h]]))</f>
        <v/>
      </c>
      <c r="N2157" s="13" t="str">
        <f>IF(Table2[[#This Row],[M4A]]="","",SUM(Table2[[#This Row],[M4A]]-Table2[[#This Row],[M4B_h]]))</f>
        <v/>
      </c>
      <c r="O2157" s="15"/>
      <c r="P2157" s="15" t="str">
        <f>IF(Table2[[#This Row],[M5A]]="","",SUM(Table2[[#This Row],[M5A]]-Table2[[#This Row],[M5B_h]]))</f>
        <v/>
      </c>
      <c r="Q2157" s="15">
        <f>SUM(Table2[[#This Row],[AWAL]],Table2[[#This Row],[M1B]])</f>
        <v>6</v>
      </c>
      <c r="R2157" s="15">
        <f>SUM(Table2[[#This Row],[M2B]],Table2[[#This Row],[M2B_h]])</f>
        <v>6</v>
      </c>
      <c r="S2157" s="15">
        <f>SUM(Table2[[#This Row],[M3B]],Table2[[#This Row],[M3B_h]])</f>
        <v>6</v>
      </c>
      <c r="T2157" s="15">
        <f>SUM(Table2[[#This Row],[M4B]],Table2[[#This Row],[M4B_h]])</f>
        <v>6</v>
      </c>
    </row>
    <row r="2158" spans="1:20">
      <c r="A2158" s="12">
        <f>IF(Table2[[#This Row],[TT]]&lt;1,"",COUNT($A$2:$A2157)+1)</f>
        <v>1749</v>
      </c>
      <c r="B2158" s="12" t="str">
        <f>LOWER(SUBSTITUTE(SUBSTITUTE(SUBSTITUTE(SUBSTITUTE(SUBSTITUTE(SUBSTITUTE(SUBSTITUTE(SUBSTITUTE(Table2[[#This Row],[NAMA BARANG]]," ",""),"""",""),"-",""),"/",""),"(",""),")",""),"&amp;",""),",",""))</f>
        <v>pcxmd222fr</v>
      </c>
      <c r="C2158" s="18" t="s">
        <v>1890</v>
      </c>
      <c r="D2158" s="19">
        <v>6</v>
      </c>
      <c r="E2158" s="19" t="s">
        <v>63</v>
      </c>
      <c r="F2158" s="80">
        <f>IF(Table2[[#This Row],[M5B]]="",Table2[[#This Row],[M5B_h]],SUM(Table2[[#This Row],[M5B_h]],Table2[[#This Row],[M5B]]))</f>
        <v>6</v>
      </c>
      <c r="H2158" s="13" t="str">
        <f>IF(Table2[[#This Row],[M1A]]="","",Table2[[#This Row],[M1A]]-Table2[[#This Row],[AWAL]])</f>
        <v/>
      </c>
      <c r="J2158" s="13" t="str">
        <f>IF(Table2[[#This Row],[M2A]]="","",SUM(Table2[[#This Row],[M2A]]-Table2[[#This Row],[M2B_h]]))</f>
        <v/>
      </c>
      <c r="L2158" s="13" t="str">
        <f>IF(Table2[[#This Row],[M3A]]="","",SUM(Table2[[#This Row],[M3A]]-Table2[[#This Row],[M3B_h]]))</f>
        <v/>
      </c>
      <c r="N2158" s="13" t="str">
        <f>IF(Table2[[#This Row],[M4A]]="","",SUM(Table2[[#This Row],[M4A]]-Table2[[#This Row],[M4B_h]]))</f>
        <v/>
      </c>
      <c r="O2158" s="15"/>
      <c r="P2158" s="15" t="str">
        <f>IF(Table2[[#This Row],[M5A]]="","",SUM(Table2[[#This Row],[M5A]]-Table2[[#This Row],[M5B_h]]))</f>
        <v/>
      </c>
      <c r="Q2158" s="15">
        <f>SUM(Table2[[#This Row],[AWAL]],Table2[[#This Row],[M1B]])</f>
        <v>6</v>
      </c>
      <c r="R2158" s="15">
        <f>SUM(Table2[[#This Row],[M2B]],Table2[[#This Row],[M2B_h]])</f>
        <v>6</v>
      </c>
      <c r="S2158" s="15">
        <f>SUM(Table2[[#This Row],[M3B]],Table2[[#This Row],[M3B_h]])</f>
        <v>6</v>
      </c>
      <c r="T2158" s="15">
        <f>SUM(Table2[[#This Row],[M4B]],Table2[[#This Row],[M4B_h]])</f>
        <v>6</v>
      </c>
    </row>
    <row r="2159" spans="1:20">
      <c r="A2159" s="12">
        <f>IF(Table2[[#This Row],[TT]]&lt;1,"",COUNT($A$2:$A2158)+1)</f>
        <v>1750</v>
      </c>
      <c r="B2159" s="12" t="str">
        <f>LOWER(SUBSTITUTE(SUBSTITUTE(SUBSTITUTE(SUBSTITUTE(SUBSTITUTE(SUBSTITUTE(SUBSTITUTE(SUBSTITUTE(Table2[[#This Row],[NAMA BARANG]]," ",""),"""",""),"-",""),"/",""),"(",""),")",""),"&amp;",""),",",""))</f>
        <v>pcstationeryset8801</v>
      </c>
      <c r="C2159" s="27" t="s">
        <v>1891</v>
      </c>
      <c r="D2159" s="28">
        <v>1</v>
      </c>
      <c r="E2159" s="28" t="s">
        <v>342</v>
      </c>
      <c r="F2159" s="80">
        <f>IF(Table2[[#This Row],[M5B]]="",Table2[[#This Row],[M5B_h]],SUM(Table2[[#This Row],[M5B_h]],Table2[[#This Row],[M5B]]))</f>
        <v>1</v>
      </c>
      <c r="H2159" s="13" t="str">
        <f>IF(Table2[[#This Row],[M1A]]="","",Table2[[#This Row],[M1A]]-Table2[[#This Row],[AWAL]])</f>
        <v/>
      </c>
      <c r="J2159" s="13" t="str">
        <f>IF(Table2[[#This Row],[M2A]]="","",SUM(Table2[[#This Row],[M2A]]-Table2[[#This Row],[M2B_h]]))</f>
        <v/>
      </c>
      <c r="L2159" s="13" t="str">
        <f>IF(Table2[[#This Row],[M3A]]="","",SUM(Table2[[#This Row],[M3A]]-Table2[[#This Row],[M3B_h]]))</f>
        <v/>
      </c>
      <c r="N2159" s="13" t="str">
        <f>IF(Table2[[#This Row],[M4A]]="","",SUM(Table2[[#This Row],[M4A]]-Table2[[#This Row],[M4B_h]]))</f>
        <v/>
      </c>
      <c r="O2159" s="15"/>
      <c r="P2159" s="15" t="str">
        <f>IF(Table2[[#This Row],[M5A]]="","",SUM(Table2[[#This Row],[M5A]]-Table2[[#This Row],[M5B_h]]))</f>
        <v/>
      </c>
      <c r="Q2159" s="15">
        <f>SUM(Table2[[#This Row],[AWAL]],Table2[[#This Row],[M1B]])</f>
        <v>1</v>
      </c>
      <c r="R2159" s="15">
        <f>SUM(Table2[[#This Row],[M2B]],Table2[[#This Row],[M2B_h]])</f>
        <v>1</v>
      </c>
      <c r="S2159" s="15">
        <f>SUM(Table2[[#This Row],[M3B]],Table2[[#This Row],[M3B_h]])</f>
        <v>1</v>
      </c>
      <c r="T2159" s="15">
        <f>SUM(Table2[[#This Row],[M4B]],Table2[[#This Row],[M4B_h]])</f>
        <v>1</v>
      </c>
    </row>
    <row r="2160" spans="1:20">
      <c r="A2160" s="12">
        <f>IF(Table2[[#This Row],[TT]]&lt;1,"",COUNT($A$2:$A2159)+1)</f>
        <v>1751</v>
      </c>
      <c r="B2160" s="12" t="str">
        <f>LOWER(SUBSTITUTE(SUBSTITUTE(SUBSTITUTE(SUBSTITUTE(SUBSTITUTE(SUBSTITUTE(SUBSTITUTE(SUBSTITUTE(Table2[[#This Row],[NAMA BARANG]]," ",""),"""",""),"-",""),"/",""),"(",""),")",""),"&amp;",""),",",""))</f>
        <v>pcstationeryset8801kantongblk</v>
      </c>
      <c r="C2160" s="27" t="s">
        <v>1892</v>
      </c>
      <c r="D2160" s="28">
        <v>10</v>
      </c>
      <c r="E2160" s="28" t="s">
        <v>192</v>
      </c>
      <c r="F2160" s="80">
        <f>IF(Table2[[#This Row],[M5B]]="",Table2[[#This Row],[M5B_h]],SUM(Table2[[#This Row],[M5B_h]],Table2[[#This Row],[M5B]]))</f>
        <v>10</v>
      </c>
      <c r="H2160" s="13" t="str">
        <f>IF(Table2[[#This Row],[M1A]]="","",Table2[[#This Row],[M1A]]-Table2[[#This Row],[AWAL]])</f>
        <v/>
      </c>
      <c r="J2160" s="13" t="str">
        <f>IF(Table2[[#This Row],[M2A]]="","",SUM(Table2[[#This Row],[M2A]]-Table2[[#This Row],[M2B_h]]))</f>
        <v/>
      </c>
      <c r="L2160" s="13" t="str">
        <f>IF(Table2[[#This Row],[M3A]]="","",SUM(Table2[[#This Row],[M3A]]-Table2[[#This Row],[M3B_h]]))</f>
        <v/>
      </c>
      <c r="N2160" s="13" t="str">
        <f>IF(Table2[[#This Row],[M4A]]="","",SUM(Table2[[#This Row],[M4A]]-Table2[[#This Row],[M4B_h]]))</f>
        <v/>
      </c>
      <c r="O2160" s="15"/>
      <c r="P2160" s="15" t="str">
        <f>IF(Table2[[#This Row],[M5A]]="","",SUM(Table2[[#This Row],[M5A]]-Table2[[#This Row],[M5B_h]]))</f>
        <v/>
      </c>
      <c r="Q2160" s="15">
        <f>SUM(Table2[[#This Row],[AWAL]],Table2[[#This Row],[M1B]])</f>
        <v>10</v>
      </c>
      <c r="R2160" s="15">
        <f>SUM(Table2[[#This Row],[M2B]],Table2[[#This Row],[M2B_h]])</f>
        <v>10</v>
      </c>
      <c r="S2160" s="15">
        <f>SUM(Table2[[#This Row],[M3B]],Table2[[#This Row],[M3B_h]])</f>
        <v>10</v>
      </c>
      <c r="T2160" s="15">
        <f>SUM(Table2[[#This Row],[M4B]],Table2[[#This Row],[M4B_h]])</f>
        <v>10</v>
      </c>
    </row>
    <row r="2161" spans="1:20">
      <c r="A2161" s="12">
        <f>IF(Table2[[#This Row],[TT]]&lt;1,"",COUNT($A$2:$A2160)+1)</f>
        <v>1752</v>
      </c>
      <c r="B2161" s="12" t="str">
        <f>LOWER(SUBSTITUTE(SUBSTITUTE(SUBSTITUTE(SUBSTITUTE(SUBSTITUTE(SUBSTITUTE(SUBSTITUTE(SUBSTITUTE(Table2[[#This Row],[NAMA BARANG]]," ",""),"""",""),"-",""),"/",""),"(",""),")",""),"&amp;",""),",",""))</f>
        <v>pcstationeryset8802</v>
      </c>
      <c r="C2161" s="18" t="s">
        <v>1893</v>
      </c>
      <c r="D2161" s="19">
        <v>2</v>
      </c>
      <c r="E2161" s="19" t="s">
        <v>929</v>
      </c>
      <c r="F2161" s="80">
        <f>IF(Table2[[#This Row],[M5B]]="",Table2[[#This Row],[M5B_h]],SUM(Table2[[#This Row],[M5B_h]],Table2[[#This Row],[M5B]]))</f>
        <v>2</v>
      </c>
      <c r="H2161" s="13" t="str">
        <f>IF(Table2[[#This Row],[M1A]]="","",Table2[[#This Row],[M1A]]-Table2[[#This Row],[AWAL]])</f>
        <v/>
      </c>
      <c r="J2161" s="13" t="str">
        <f>IF(Table2[[#This Row],[M2A]]="","",SUM(Table2[[#This Row],[M2A]]-Table2[[#This Row],[M2B_h]]))</f>
        <v/>
      </c>
      <c r="L2161" s="13" t="str">
        <f>IF(Table2[[#This Row],[M3A]]="","",SUM(Table2[[#This Row],[M3A]]-Table2[[#This Row],[M3B_h]]))</f>
        <v/>
      </c>
      <c r="N2161" s="13" t="str">
        <f>IF(Table2[[#This Row],[M4A]]="","",SUM(Table2[[#This Row],[M4A]]-Table2[[#This Row],[M4B_h]]))</f>
        <v/>
      </c>
      <c r="O2161" s="15"/>
      <c r="P2161" s="15" t="str">
        <f>IF(Table2[[#This Row],[M5A]]="","",SUM(Table2[[#This Row],[M5A]]-Table2[[#This Row],[M5B_h]]))</f>
        <v/>
      </c>
      <c r="Q2161" s="15">
        <f>SUM(Table2[[#This Row],[AWAL]],Table2[[#This Row],[M1B]])</f>
        <v>2</v>
      </c>
      <c r="R2161" s="15">
        <f>SUM(Table2[[#This Row],[M2B]],Table2[[#This Row],[M2B_h]])</f>
        <v>2</v>
      </c>
      <c r="S2161" s="15">
        <f>SUM(Table2[[#This Row],[M3B]],Table2[[#This Row],[M3B_h]])</f>
        <v>2</v>
      </c>
      <c r="T2161" s="15">
        <f>SUM(Table2[[#This Row],[M4B]],Table2[[#This Row],[M4B_h]])</f>
        <v>2</v>
      </c>
    </row>
    <row r="2162" spans="1:20">
      <c r="A2162" s="12">
        <f>IF(Table2[[#This Row],[TT]]&lt;1,"",COUNT($A$2:$A2161)+1)</f>
        <v>1753</v>
      </c>
      <c r="B2162" s="12" t="str">
        <f>LOWER(SUBSTITUTE(SUBSTITUTE(SUBSTITUTE(SUBSTITUTE(SUBSTITUTE(SUBSTITUTE(SUBSTITUTE(SUBSTITUTE(Table2[[#This Row],[NAMA BARANG]]," ",""),"""",""),"-",""),"/",""),"(",""),")",""),"&amp;",""),",",""))</f>
        <v>pcstationerytpset2233blk</v>
      </c>
      <c r="C2162" s="18" t="s">
        <v>1894</v>
      </c>
      <c r="D2162" s="19">
        <v>5</v>
      </c>
      <c r="E2162" s="19" t="s">
        <v>342</v>
      </c>
      <c r="F2162" s="80">
        <f>IF(Table2[[#This Row],[M5B]]="",Table2[[#This Row],[M5B_h]],SUM(Table2[[#This Row],[M5B_h]],Table2[[#This Row],[M5B]]))</f>
        <v>5</v>
      </c>
      <c r="H2162" s="13" t="str">
        <f>IF(Table2[[#This Row],[M1A]]="","",Table2[[#This Row],[M1A]]-Table2[[#This Row],[AWAL]])</f>
        <v/>
      </c>
      <c r="J2162" s="13" t="str">
        <f>IF(Table2[[#This Row],[M2A]]="","",SUM(Table2[[#This Row],[M2A]]-Table2[[#This Row],[M2B_h]]))</f>
        <v/>
      </c>
      <c r="L2162" s="13" t="str">
        <f>IF(Table2[[#This Row],[M3A]]="","",SUM(Table2[[#This Row],[M3A]]-Table2[[#This Row],[M3B_h]]))</f>
        <v/>
      </c>
      <c r="N2162" s="13" t="str">
        <f>IF(Table2[[#This Row],[M4A]]="","",SUM(Table2[[#This Row],[M4A]]-Table2[[#This Row],[M4B_h]]))</f>
        <v/>
      </c>
      <c r="O2162" s="15"/>
      <c r="P2162" s="15" t="str">
        <f>IF(Table2[[#This Row],[M5A]]="","",SUM(Table2[[#This Row],[M5A]]-Table2[[#This Row],[M5B_h]]))</f>
        <v/>
      </c>
      <c r="Q2162" s="15">
        <f>SUM(Table2[[#This Row],[AWAL]],Table2[[#This Row],[M1B]])</f>
        <v>5</v>
      </c>
      <c r="R2162" s="15">
        <f>SUM(Table2[[#This Row],[M2B]],Table2[[#This Row],[M2B_h]])</f>
        <v>5</v>
      </c>
      <c r="S2162" s="15">
        <f>SUM(Table2[[#This Row],[M3B]],Table2[[#This Row],[M3B_h]])</f>
        <v>5</v>
      </c>
      <c r="T2162" s="15">
        <f>SUM(Table2[[#This Row],[M4B]],Table2[[#This Row],[M4B_h]])</f>
        <v>5</v>
      </c>
    </row>
    <row r="2163" spans="1:20">
      <c r="A2163" s="12">
        <f>IF(Table2[[#This Row],[TT]]&lt;1,"",COUNT($A$2:$A2162)+1)</f>
        <v>1754</v>
      </c>
      <c r="B2163" s="12" t="str">
        <f>LOWER(SUBSTITUTE(SUBSTITUTE(SUBSTITUTE(SUBSTITUTE(SUBSTITUTE(SUBSTITUTE(SUBSTITUTE(SUBSTITUTE(Table2[[#This Row],[NAMA BARANG]]," ",""),"""",""),"-",""),"/",""),"(",""),")",""),"&amp;",""),",",""))</f>
        <v>pembataslleafnariko690</v>
      </c>
      <c r="C2163" s="18" t="s">
        <v>1895</v>
      </c>
      <c r="D2163" s="19">
        <v>10</v>
      </c>
      <c r="E2163" s="19" t="s">
        <v>54</v>
      </c>
      <c r="F2163" s="80">
        <f>IF(Table2[[#This Row],[M5B]]="",Table2[[#This Row],[M5B_h]],SUM(Table2[[#This Row],[M5B_h]],Table2[[#This Row],[M5B]]))</f>
        <v>10</v>
      </c>
      <c r="H2163" s="13" t="str">
        <f>IF(Table2[[#This Row],[M1A]]="","",Table2[[#This Row],[M1A]]-Table2[[#This Row],[AWAL]])</f>
        <v/>
      </c>
      <c r="J2163" s="13" t="str">
        <f>IF(Table2[[#This Row],[M2A]]="","",SUM(Table2[[#This Row],[M2A]]-Table2[[#This Row],[M2B_h]]))</f>
        <v/>
      </c>
      <c r="L2163" s="13" t="str">
        <f>IF(Table2[[#This Row],[M3A]]="","",SUM(Table2[[#This Row],[M3A]]-Table2[[#This Row],[M3B_h]]))</f>
        <v/>
      </c>
      <c r="N2163" s="13" t="str">
        <f>IF(Table2[[#This Row],[M4A]]="","",SUM(Table2[[#This Row],[M4A]]-Table2[[#This Row],[M4B_h]]))</f>
        <v/>
      </c>
      <c r="O2163" s="15"/>
      <c r="P2163" s="15" t="str">
        <f>IF(Table2[[#This Row],[M5A]]="","",SUM(Table2[[#This Row],[M5A]]-Table2[[#This Row],[M5B_h]]))</f>
        <v/>
      </c>
      <c r="Q2163" s="15">
        <f>SUM(Table2[[#This Row],[AWAL]],Table2[[#This Row],[M1B]])</f>
        <v>10</v>
      </c>
      <c r="R2163" s="15">
        <f>SUM(Table2[[#This Row],[M2B]],Table2[[#This Row],[M2B_h]])</f>
        <v>10</v>
      </c>
      <c r="S2163" s="15">
        <f>SUM(Table2[[#This Row],[M3B]],Table2[[#This Row],[M3B_h]])</f>
        <v>10</v>
      </c>
      <c r="T2163" s="15">
        <f>SUM(Table2[[#This Row],[M4B]],Table2[[#This Row],[M4B_h]])</f>
        <v>10</v>
      </c>
    </row>
    <row r="2164" spans="1:20">
      <c r="A2164" s="12">
        <f>IF(Table2[[#This Row],[TT]]&lt;1,"",COUNT($A$2:$A2163)+1)</f>
        <v>1755</v>
      </c>
      <c r="B2164" s="12" t="str">
        <f>LOWER(SUBSTITUTE(SUBSTITUTE(SUBSTITUTE(SUBSTITUTE(SUBSTITUTE(SUBSTITUTE(SUBSTITUTE(SUBSTITUTE(Table2[[#This Row],[NAMA BARANG]]," ",""),"""",""),"-",""),"/",""),"(",""),")",""),"&amp;",""),",",""))</f>
        <v>penstandjx3811</v>
      </c>
      <c r="C2164" s="18" t="s">
        <v>1896</v>
      </c>
      <c r="D2164" s="19">
        <v>1</v>
      </c>
      <c r="E2164" s="19" t="s">
        <v>88</v>
      </c>
      <c r="F2164" s="80">
        <f>IF(Table2[[#This Row],[M5B]]="",Table2[[#This Row],[M5B_h]],SUM(Table2[[#This Row],[M5B_h]],Table2[[#This Row],[M5B]]))</f>
        <v>1</v>
      </c>
      <c r="H2164" s="13" t="str">
        <f>IF(Table2[[#This Row],[M1A]]="","",Table2[[#This Row],[M1A]]-Table2[[#This Row],[AWAL]])</f>
        <v/>
      </c>
      <c r="J2164" s="13" t="str">
        <f>IF(Table2[[#This Row],[M2A]]="","",SUM(Table2[[#This Row],[M2A]]-Table2[[#This Row],[M2B_h]]))</f>
        <v/>
      </c>
      <c r="L2164" s="13" t="str">
        <f>IF(Table2[[#This Row],[M3A]]="","",SUM(Table2[[#This Row],[M3A]]-Table2[[#This Row],[M3B_h]]))</f>
        <v/>
      </c>
      <c r="N2164" s="13" t="str">
        <f>IF(Table2[[#This Row],[M4A]]="","",SUM(Table2[[#This Row],[M4A]]-Table2[[#This Row],[M4B_h]]))</f>
        <v/>
      </c>
      <c r="O2164" s="15"/>
      <c r="P2164" s="15" t="str">
        <f>IF(Table2[[#This Row],[M5A]]="","",SUM(Table2[[#This Row],[M5A]]-Table2[[#This Row],[M5B_h]]))</f>
        <v/>
      </c>
      <c r="Q2164" s="15">
        <f>SUM(Table2[[#This Row],[AWAL]],Table2[[#This Row],[M1B]])</f>
        <v>1</v>
      </c>
      <c r="R2164" s="15">
        <f>SUM(Table2[[#This Row],[M2B]],Table2[[#This Row],[M2B_h]])</f>
        <v>1</v>
      </c>
      <c r="S2164" s="15">
        <f>SUM(Table2[[#This Row],[M3B]],Table2[[#This Row],[M3B_h]])</f>
        <v>1</v>
      </c>
      <c r="T2164" s="15">
        <f>SUM(Table2[[#This Row],[M4B]],Table2[[#This Row],[M4B_h]])</f>
        <v>1</v>
      </c>
    </row>
    <row r="2165" spans="1:20">
      <c r="A2165" s="12" t="str">
        <f>IF(Table2[[#This Row],[TT]]&lt;1,"",COUNT($A$2:$A2164)+1)</f>
        <v/>
      </c>
      <c r="B2165" s="12" t="str">
        <f>LOWER(SUBSTITUTE(SUBSTITUTE(SUBSTITUTE(SUBSTITUTE(SUBSTITUTE(SUBSTITUTE(SUBSTITUTE(SUBSTITUTE(Table2[[#This Row],[NAMA BARANG]]," ",""),"""",""),"-",""),"/",""),"(",""),")",""),"&amp;",""),",",""))</f>
        <v>penghapuswb803benter</v>
      </c>
      <c r="C2165" s="18" t="s">
        <v>1897</v>
      </c>
      <c r="D2165" s="19"/>
      <c r="E2165" s="19" t="s">
        <v>77</v>
      </c>
      <c r="F2165" s="80">
        <f>IF(Table2[[#This Row],[M5B]]="",Table2[[#This Row],[M5B_h]],SUM(Table2[[#This Row],[M5B_h]],Table2[[#This Row],[M5B]]))</f>
        <v>0</v>
      </c>
      <c r="H2165" s="13" t="str">
        <f>IF(Table2[[#This Row],[M1A]]="","",Table2[[#This Row],[M1A]]-Table2[[#This Row],[AWAL]])</f>
        <v/>
      </c>
      <c r="J2165" s="13" t="str">
        <f>IF(Table2[[#This Row],[M2A]]="","",SUM(Table2[[#This Row],[M2A]]-Table2[[#This Row],[M2B_h]]))</f>
        <v/>
      </c>
      <c r="L2165" s="13" t="str">
        <f>IF(Table2[[#This Row],[M3A]]="","",SUM(Table2[[#This Row],[M3A]]-Table2[[#This Row],[M3B_h]]))</f>
        <v/>
      </c>
      <c r="N2165" s="13" t="str">
        <f>IF(Table2[[#This Row],[M4A]]="","",SUM(Table2[[#This Row],[M4A]]-Table2[[#This Row],[M4B_h]]))</f>
        <v/>
      </c>
      <c r="O2165" s="15"/>
      <c r="P2165" s="15" t="str">
        <f>IF(Table2[[#This Row],[M5A]]="","",SUM(Table2[[#This Row],[M5A]]-Table2[[#This Row],[M5B_h]]))</f>
        <v/>
      </c>
      <c r="Q2165" s="15">
        <f>SUM(Table2[[#This Row],[AWAL]],Table2[[#This Row],[M1B]])</f>
        <v>0</v>
      </c>
      <c r="R2165" s="15">
        <f>SUM(Table2[[#This Row],[M2B]],Table2[[#This Row],[M2B_h]])</f>
        <v>0</v>
      </c>
      <c r="S2165" s="15">
        <f>SUM(Table2[[#This Row],[M3B]],Table2[[#This Row],[M3B_h]])</f>
        <v>0</v>
      </c>
      <c r="T2165" s="15">
        <f>SUM(Table2[[#This Row],[M4B]],Table2[[#This Row],[M4B_h]])</f>
        <v>0</v>
      </c>
    </row>
    <row r="2166" spans="1:20">
      <c r="A2166" s="14" t="str">
        <f>IF(Table2[[#This Row],[TT]]&lt;1,"",COUNT($A$2:$A2165)+1)</f>
        <v/>
      </c>
      <c r="B2166" s="14" t="str">
        <f>LOWER(SUBSTITUTE(SUBSTITUTE(SUBSTITUTE(SUBSTITUTE(SUBSTITUTE(SUBSTITUTE(SUBSTITUTE(SUBSTITUTE(Table2[[#This Row],[NAMA BARANG]]," ",""),"""",""),"-",""),"/",""),"(",""),")",""),"&amp;",""),",",""))</f>
        <v>penghapuswbb803</v>
      </c>
      <c r="C2166" s="17" t="s">
        <v>3078</v>
      </c>
      <c r="D2166" s="19"/>
      <c r="E2166" s="29" t="s">
        <v>2515</v>
      </c>
      <c r="F2166" s="80">
        <f>IF(Table2[[#This Row],[M5B]]="",Table2[[#This Row],[M5B_h]],SUM(Table2[[#This Row],[M5B_h]],Table2[[#This Row],[M5B]]))</f>
        <v>0</v>
      </c>
      <c r="H2166" s="15" t="str">
        <f>IF(Table2[[#This Row],[M1A]]="","",Table2[[#This Row],[M1A]]-Table2[[#This Row],[AWAL]])</f>
        <v/>
      </c>
      <c r="J2166" s="15" t="str">
        <f>IF(Table2[[#This Row],[M2A]]="","",SUM(Table2[[#This Row],[M2A]]-Table2[[#This Row],[M2B_h]]))</f>
        <v/>
      </c>
      <c r="L2166" s="15" t="str">
        <f>IF(Table2[[#This Row],[M3A]]="","",SUM(Table2[[#This Row],[M3A]]-Table2[[#This Row],[M3B_h]]))</f>
        <v/>
      </c>
      <c r="N2166" s="15" t="str">
        <f>IF(Table2[[#This Row],[M4A]]="","",SUM(Table2[[#This Row],[M4A]]-Table2[[#This Row],[M4B_h]]))</f>
        <v/>
      </c>
      <c r="O2166" s="15"/>
      <c r="P2166" s="15" t="str">
        <f>IF(Table2[[#This Row],[M5A]]="","",SUM(Table2[[#This Row],[M5A]]-Table2[[#This Row],[M5B_h]]))</f>
        <v/>
      </c>
      <c r="Q2166" s="15">
        <f>SUM(Table2[[#This Row],[AWAL]],Table2[[#This Row],[M1B]])</f>
        <v>0</v>
      </c>
      <c r="R2166" s="15">
        <f>SUM(Table2[[#This Row],[M2B]],Table2[[#This Row],[M2B_h]])</f>
        <v>0</v>
      </c>
      <c r="S2166" s="15">
        <f>SUM(Table2[[#This Row],[M3B]],Table2[[#This Row],[M3B_h]])</f>
        <v>0</v>
      </c>
      <c r="T2166" s="15">
        <f>SUM(Table2[[#This Row],[M4B]],Table2[[#This Row],[M4B_h]])</f>
        <v>0</v>
      </c>
    </row>
    <row r="2167" spans="1:20">
      <c r="A2167" s="14">
        <f>IF(Table2[[#This Row],[TT]]&lt;1,"",COUNT($A$2:$A2166)+1)</f>
        <v>1756</v>
      </c>
      <c r="B2167" s="14" t="str">
        <f>LOWER(SUBSTITUTE(SUBSTITUTE(SUBSTITUTE(SUBSTITUTE(SUBSTITUTE(SUBSTITUTE(SUBSTITUTE(SUBSTITUTE(Table2[[#This Row],[NAMA BARANG]]," ",""),"""",""),"-",""),"/",""),"(",""),")",""),"&amp;",""),",",""))</f>
        <v>penghapuswbb803enter</v>
      </c>
      <c r="C2167" s="17" t="s">
        <v>4034</v>
      </c>
      <c r="D2167" s="19">
        <v>2</v>
      </c>
      <c r="E2167" s="29" t="s">
        <v>2515</v>
      </c>
      <c r="F2167" s="80">
        <f>IF(Table2[[#This Row],[M5B]]="",Table2[[#This Row],[M5B_h]],SUM(Table2[[#This Row],[M5B_h]],Table2[[#This Row],[M5B]]))</f>
        <v>2</v>
      </c>
      <c r="H2167" s="15" t="str">
        <f>IF(Table2[[#This Row],[M1A]]="","",Table2[[#This Row],[M1A]]-Table2[[#This Row],[AWAL]])</f>
        <v/>
      </c>
      <c r="J2167" s="15" t="str">
        <f>IF(Table2[[#This Row],[M2A]]="","",SUM(Table2[[#This Row],[M2A]]-Table2[[#This Row],[M2B_h]]))</f>
        <v/>
      </c>
      <c r="L2167" s="15" t="str">
        <f>IF(Table2[[#This Row],[M3A]]="","",SUM(Table2[[#This Row],[M3A]]-Table2[[#This Row],[M3B_h]]))</f>
        <v/>
      </c>
      <c r="N2167" s="15" t="str">
        <f>IF(Table2[[#This Row],[M4A]]="","",SUM(Table2[[#This Row],[M4A]]-Table2[[#This Row],[M4B_h]]))</f>
        <v/>
      </c>
      <c r="O2167" s="15"/>
      <c r="P2167" s="15" t="str">
        <f>IF(Table2[[#This Row],[M5A]]="","",SUM(Table2[[#This Row],[M5A]]-Table2[[#This Row],[M5B_h]]))</f>
        <v/>
      </c>
      <c r="Q2167" s="15">
        <f>SUM(Table2[[#This Row],[AWAL]],Table2[[#This Row],[M1B]])</f>
        <v>2</v>
      </c>
      <c r="R2167" s="15">
        <f>SUM(Table2[[#This Row],[M2B]],Table2[[#This Row],[M2B_h]])</f>
        <v>2</v>
      </c>
      <c r="S2167" s="15">
        <f>SUM(Table2[[#This Row],[M3B]],Table2[[#This Row],[M3B_h]])</f>
        <v>2</v>
      </c>
      <c r="T2167" s="15">
        <f>SUM(Table2[[#This Row],[M4B]],Table2[[#This Row],[M4B_h]])</f>
        <v>2</v>
      </c>
    </row>
    <row r="2168" spans="1:20">
      <c r="A2168" s="14">
        <f>IF(Table2[[#This Row],[TT]]&lt;1,"",COUNT($A$2:$A2167)+1)</f>
        <v>1757</v>
      </c>
      <c r="B2168" s="14" t="str">
        <f>LOWER(SUBSTITUTE(SUBSTITUTE(SUBSTITUTE(SUBSTITUTE(SUBSTITUTE(SUBSTITUTE(SUBSTITUTE(SUBSTITUTE(Table2[[#This Row],[NAMA BARANG]]," ",""),"""",""),"-",""),"/",""),"(",""),")",""),"&amp;",""),",",""))</f>
        <v>penghapuswbclearbesar</v>
      </c>
      <c r="C2168" s="17" t="s">
        <v>4045</v>
      </c>
      <c r="D2168" s="19">
        <v>7</v>
      </c>
      <c r="E2168" s="29" t="s">
        <v>2515</v>
      </c>
      <c r="F2168" s="80">
        <f>IF(Table2[[#This Row],[M5B]]="",Table2[[#This Row],[M5B_h]],SUM(Table2[[#This Row],[M5B_h]],Table2[[#This Row],[M5B]]))</f>
        <v>7</v>
      </c>
      <c r="H2168" s="15" t="str">
        <f>IF(Table2[[#This Row],[M1A]]="","",Table2[[#This Row],[M1A]]-Table2[[#This Row],[AWAL]])</f>
        <v/>
      </c>
      <c r="J2168" s="15" t="str">
        <f>IF(Table2[[#This Row],[M2A]]="","",SUM(Table2[[#This Row],[M2A]]-Table2[[#This Row],[M2B_h]]))</f>
        <v/>
      </c>
      <c r="L2168" s="15" t="str">
        <f>IF(Table2[[#This Row],[M3A]]="","",SUM(Table2[[#This Row],[M3A]]-Table2[[#This Row],[M3B_h]]))</f>
        <v/>
      </c>
      <c r="N2168" s="15" t="str">
        <f>IF(Table2[[#This Row],[M4A]]="","",SUM(Table2[[#This Row],[M4A]]-Table2[[#This Row],[M4B_h]]))</f>
        <v/>
      </c>
      <c r="O2168" s="15"/>
      <c r="P2168" s="15" t="str">
        <f>IF(Table2[[#This Row],[M5A]]="","",SUM(Table2[[#This Row],[M5A]]-Table2[[#This Row],[M5B_h]]))</f>
        <v/>
      </c>
      <c r="Q2168" s="15">
        <f>SUM(Table2[[#This Row],[AWAL]],Table2[[#This Row],[M1B]])</f>
        <v>7</v>
      </c>
      <c r="R2168" s="15">
        <f>SUM(Table2[[#This Row],[M2B]],Table2[[#This Row],[M2B_h]])</f>
        <v>7</v>
      </c>
      <c r="S2168" s="15">
        <f>SUM(Table2[[#This Row],[M3B]],Table2[[#This Row],[M3B_h]])</f>
        <v>7</v>
      </c>
      <c r="T2168" s="15">
        <f>SUM(Table2[[#This Row],[M4B]],Table2[[#This Row],[M4B_h]])</f>
        <v>7</v>
      </c>
    </row>
    <row r="2169" spans="1:20">
      <c r="A2169" s="14">
        <f>IF(Table2[[#This Row],[TT]]&lt;1,"",COUNT($A$2:$A2168)+1)</f>
        <v>1758</v>
      </c>
      <c r="B2169" s="14" t="str">
        <f>LOWER(SUBSTITUTE(SUBSTITUTE(SUBSTITUTE(SUBSTITUTE(SUBSTITUTE(SUBSTITUTE(SUBSTITUTE(SUBSTITUTE(Table2[[#This Row],[NAMA BARANG]]," ",""),"""",""),"-",""),"/",""),"(",""),")",""),"&amp;",""),",",""))</f>
        <v>penghapuswbclearkecil</v>
      </c>
      <c r="C2169" s="17" t="s">
        <v>1898</v>
      </c>
      <c r="D2169" s="19">
        <v>1</v>
      </c>
      <c r="E2169" s="29" t="s">
        <v>2484</v>
      </c>
      <c r="F2169" s="80">
        <f>IF(Table2[[#This Row],[M5B]]="",Table2[[#This Row],[M5B_h]],SUM(Table2[[#This Row],[M5B_h]],Table2[[#This Row],[M5B]]))</f>
        <v>1</v>
      </c>
      <c r="H2169" s="15" t="str">
        <f>IF(Table2[[#This Row],[M1A]]="","",Table2[[#This Row],[M1A]]-Table2[[#This Row],[AWAL]])</f>
        <v/>
      </c>
      <c r="J2169" s="15" t="str">
        <f>IF(Table2[[#This Row],[M2A]]="","",SUM(Table2[[#This Row],[M2A]]-Table2[[#This Row],[M2B_h]]))</f>
        <v/>
      </c>
      <c r="L2169" s="15" t="str">
        <f>IF(Table2[[#This Row],[M3A]]="","",SUM(Table2[[#This Row],[M3A]]-Table2[[#This Row],[M3B_h]]))</f>
        <v/>
      </c>
      <c r="N2169" s="15" t="str">
        <f>IF(Table2[[#This Row],[M4A]]="","",SUM(Table2[[#This Row],[M4A]]-Table2[[#This Row],[M4B_h]]))</f>
        <v/>
      </c>
      <c r="O2169" s="15"/>
      <c r="P2169" s="15" t="str">
        <f>IF(Table2[[#This Row],[M5A]]="","",SUM(Table2[[#This Row],[M5A]]-Table2[[#This Row],[M5B_h]]))</f>
        <v/>
      </c>
      <c r="Q2169" s="15">
        <f>SUM(Table2[[#This Row],[AWAL]],Table2[[#This Row],[M1B]])</f>
        <v>1</v>
      </c>
      <c r="R2169" s="15">
        <f>SUM(Table2[[#This Row],[M2B]],Table2[[#This Row],[M2B_h]])</f>
        <v>1</v>
      </c>
      <c r="S2169" s="15">
        <f>SUM(Table2[[#This Row],[M3B]],Table2[[#This Row],[M3B_h]])</f>
        <v>1</v>
      </c>
      <c r="T2169" s="15">
        <f>SUM(Table2[[#This Row],[M4B]],Table2[[#This Row],[M4B_h]])</f>
        <v>1</v>
      </c>
    </row>
    <row r="2170" spans="1:20">
      <c r="A2170" s="14" t="str">
        <f>IF(Table2[[#This Row],[TT]]&lt;1,"",COUNT($A$2:$A2169)+1)</f>
        <v/>
      </c>
      <c r="B2170" s="14" t="str">
        <f>LOWER(SUBSTITUTE(SUBSTITUTE(SUBSTITUTE(SUBSTITUTE(SUBSTITUTE(SUBSTITUTE(SUBSTITUTE(SUBSTITUTE(Table2[[#This Row],[NAMA BARANG]]," ",""),"""",""),"-",""),"/",""),"(",""),")",""),"&amp;",""),",",""))</f>
        <v>penghapuswbenter802k</v>
      </c>
      <c r="C2170" s="17" t="s">
        <v>3079</v>
      </c>
      <c r="D2170" s="19"/>
      <c r="E2170" s="29" t="s">
        <v>2484</v>
      </c>
      <c r="F2170" s="80">
        <f>IF(Table2[[#This Row],[M5B]]="",Table2[[#This Row],[M5B_h]],SUM(Table2[[#This Row],[M5B_h]],Table2[[#This Row],[M5B]]))</f>
        <v>0</v>
      </c>
      <c r="H2170" s="15" t="str">
        <f>IF(Table2[[#This Row],[M1A]]="","",Table2[[#This Row],[M1A]]-Table2[[#This Row],[AWAL]])</f>
        <v/>
      </c>
      <c r="J2170" s="15" t="str">
        <f>IF(Table2[[#This Row],[M2A]]="","",SUM(Table2[[#This Row],[M2A]]-Table2[[#This Row],[M2B_h]]))</f>
        <v/>
      </c>
      <c r="L2170" s="15" t="str">
        <f>IF(Table2[[#This Row],[M3A]]="","",SUM(Table2[[#This Row],[M3A]]-Table2[[#This Row],[M3B_h]]))</f>
        <v/>
      </c>
      <c r="N2170" s="15" t="str">
        <f>IF(Table2[[#This Row],[M4A]]="","",SUM(Table2[[#This Row],[M4A]]-Table2[[#This Row],[M4B_h]]))</f>
        <v/>
      </c>
      <c r="O2170" s="15"/>
      <c r="P2170" s="15" t="str">
        <f>IF(Table2[[#This Row],[M5A]]="","",SUM(Table2[[#This Row],[M5A]]-Table2[[#This Row],[M5B_h]]))</f>
        <v/>
      </c>
      <c r="Q2170" s="15">
        <f>SUM(Table2[[#This Row],[AWAL]],Table2[[#This Row],[M1B]])</f>
        <v>0</v>
      </c>
      <c r="R2170" s="15">
        <f>SUM(Table2[[#This Row],[M2B]],Table2[[#This Row],[M2B_h]])</f>
        <v>0</v>
      </c>
      <c r="S2170" s="15">
        <f>SUM(Table2[[#This Row],[M3B]],Table2[[#This Row],[M3B_h]])</f>
        <v>0</v>
      </c>
      <c r="T2170" s="15">
        <f>SUM(Table2[[#This Row],[M4B]],Table2[[#This Row],[M4B_h]])</f>
        <v>0</v>
      </c>
    </row>
    <row r="2171" spans="1:20">
      <c r="A2171" s="14">
        <f>IF(Table2[[#This Row],[TT]]&lt;1,"",COUNT($A$2:$A2170)+1)</f>
        <v>1759</v>
      </c>
      <c r="B2171" s="14" t="str">
        <f>LOWER(SUBSTITUTE(SUBSTITUTE(SUBSTITUTE(SUBSTITUTE(SUBSTITUTE(SUBSTITUTE(SUBSTITUTE(SUBSTITUTE(Table2[[#This Row],[NAMA BARANG]]," ",""),"""",""),"-",""),"/",""),"(",""),")",""),"&amp;",""),",",""))</f>
        <v>penghapuswbenterkecil823</v>
      </c>
      <c r="C2171" s="17" t="s">
        <v>4035</v>
      </c>
      <c r="D2171" s="19">
        <v>1</v>
      </c>
      <c r="E2171" s="29" t="s">
        <v>2484</v>
      </c>
      <c r="F2171" s="80">
        <f>IF(Table2[[#This Row],[M5B]]="",Table2[[#This Row],[M5B_h]],SUM(Table2[[#This Row],[M5B_h]],Table2[[#This Row],[M5B]]))</f>
        <v>1</v>
      </c>
      <c r="H2171" s="15" t="str">
        <f>IF(Table2[[#This Row],[M1A]]="","",Table2[[#This Row],[M1A]]-Table2[[#This Row],[AWAL]])</f>
        <v/>
      </c>
      <c r="J2171" s="15" t="str">
        <f>IF(Table2[[#This Row],[M2A]]="","",SUM(Table2[[#This Row],[M2A]]-Table2[[#This Row],[M2B_h]]))</f>
        <v/>
      </c>
      <c r="L2171" s="15" t="str">
        <f>IF(Table2[[#This Row],[M3A]]="","",SUM(Table2[[#This Row],[M3A]]-Table2[[#This Row],[M3B_h]]))</f>
        <v/>
      </c>
      <c r="N2171" s="15" t="str">
        <f>IF(Table2[[#This Row],[M4A]]="","",SUM(Table2[[#This Row],[M4A]]-Table2[[#This Row],[M4B_h]]))</f>
        <v/>
      </c>
      <c r="O2171" s="15"/>
      <c r="P2171" s="15" t="str">
        <f>IF(Table2[[#This Row],[M5A]]="","",SUM(Table2[[#This Row],[M5A]]-Table2[[#This Row],[M5B_h]]))</f>
        <v/>
      </c>
      <c r="Q2171" s="15">
        <f>SUM(Table2[[#This Row],[AWAL]],Table2[[#This Row],[M1B]])</f>
        <v>1</v>
      </c>
      <c r="R2171" s="15">
        <f>SUM(Table2[[#This Row],[M2B]],Table2[[#This Row],[M2B_h]])</f>
        <v>1</v>
      </c>
      <c r="S2171" s="15">
        <f>SUM(Table2[[#This Row],[M3B]],Table2[[#This Row],[M3B_h]])</f>
        <v>1</v>
      </c>
      <c r="T2171" s="15">
        <f>SUM(Table2[[#This Row],[M4B]],Table2[[#This Row],[M4B_h]])</f>
        <v>1</v>
      </c>
    </row>
    <row r="2172" spans="1:20">
      <c r="A2172" s="12" t="str">
        <f>IF(Table2[[#This Row],[TT]]&lt;1,"",COUNT($A$2:$A2171)+1)</f>
        <v/>
      </c>
      <c r="B2172" s="12" t="str">
        <f>LOWER(SUBSTITUTE(SUBSTITUTE(SUBSTITUTE(SUBSTITUTE(SUBSTITUTE(SUBSTITUTE(SUBSTITUTE(SUBSTITUTE(Table2[[#This Row],[NAMA BARANG]]," ",""),"""",""),"-",""),"/",""),"(",""),")",""),"&amp;",""),",",""))</f>
        <v>penghapuswbgunindo803</v>
      </c>
      <c r="C2172" s="18" t="s">
        <v>1899</v>
      </c>
      <c r="D2172" s="19"/>
      <c r="E2172" s="19" t="s">
        <v>182</v>
      </c>
      <c r="F2172" s="80">
        <f>IF(Table2[[#This Row],[M5B]]="",Table2[[#This Row],[M5B_h]],SUM(Table2[[#This Row],[M5B_h]],Table2[[#This Row],[M5B]]))</f>
        <v>0</v>
      </c>
      <c r="H2172" s="13" t="str">
        <f>IF(Table2[[#This Row],[M1A]]="","",Table2[[#This Row],[M1A]]-Table2[[#This Row],[AWAL]])</f>
        <v/>
      </c>
      <c r="J2172" s="13" t="str">
        <f>IF(Table2[[#This Row],[M2A]]="","",SUM(Table2[[#This Row],[M2A]]-Table2[[#This Row],[M2B_h]]))</f>
        <v/>
      </c>
      <c r="L2172" s="13" t="str">
        <f>IF(Table2[[#This Row],[M3A]]="","",SUM(Table2[[#This Row],[M3A]]-Table2[[#This Row],[M3B_h]]))</f>
        <v/>
      </c>
      <c r="N2172" s="13" t="str">
        <f>IF(Table2[[#This Row],[M4A]]="","",SUM(Table2[[#This Row],[M4A]]-Table2[[#This Row],[M4B_h]]))</f>
        <v/>
      </c>
      <c r="O2172" s="15"/>
      <c r="P2172" s="15" t="str">
        <f>IF(Table2[[#This Row],[M5A]]="","",SUM(Table2[[#This Row],[M5A]]-Table2[[#This Row],[M5B_h]]))</f>
        <v/>
      </c>
      <c r="Q2172" s="15">
        <f>SUM(Table2[[#This Row],[AWAL]],Table2[[#This Row],[M1B]])</f>
        <v>0</v>
      </c>
      <c r="R2172" s="15">
        <f>SUM(Table2[[#This Row],[M2B]],Table2[[#This Row],[M2B_h]])</f>
        <v>0</v>
      </c>
      <c r="S2172" s="15">
        <f>SUM(Table2[[#This Row],[M3B]],Table2[[#This Row],[M3B_h]])</f>
        <v>0</v>
      </c>
      <c r="T2172" s="15">
        <f>SUM(Table2[[#This Row],[M4B]],Table2[[#This Row],[M4B_h]])</f>
        <v>0</v>
      </c>
    </row>
    <row r="2173" spans="1:20">
      <c r="A2173" s="12">
        <f>IF(Table2[[#This Row],[TT]]&lt;1,"",COUNT($A$2:$A2172)+1)</f>
        <v>1760</v>
      </c>
      <c r="B2173" s="12" t="str">
        <f>LOWER(SUBSTITUTE(SUBSTITUTE(SUBSTITUTE(SUBSTITUTE(SUBSTITUTE(SUBSTITUTE(SUBSTITUTE(SUBSTITUTE(Table2[[#This Row],[NAMA BARANG]]," ",""),"""",""),"-",""),"/",""),"(",""),")",""),"&amp;",""),",",""))</f>
        <v>penghapuswbkenjoylubangk</v>
      </c>
      <c r="C2173" s="18" t="s">
        <v>1900</v>
      </c>
      <c r="D2173" s="19">
        <v>4</v>
      </c>
      <c r="E2173" s="19" t="s">
        <v>83</v>
      </c>
      <c r="F2173" s="80">
        <f>IF(Table2[[#This Row],[M5B]]="",Table2[[#This Row],[M5B_h]],SUM(Table2[[#This Row],[M5B_h]],Table2[[#This Row],[M5B]]))</f>
        <v>4</v>
      </c>
      <c r="H2173" s="13" t="str">
        <f>IF(Table2[[#This Row],[M1A]]="","",Table2[[#This Row],[M1A]]-Table2[[#This Row],[AWAL]])</f>
        <v/>
      </c>
      <c r="J2173" s="13" t="str">
        <f>IF(Table2[[#This Row],[M2A]]="","",SUM(Table2[[#This Row],[M2A]]-Table2[[#This Row],[M2B_h]]))</f>
        <v/>
      </c>
      <c r="L2173" s="13" t="str">
        <f>IF(Table2[[#This Row],[M3A]]="","",SUM(Table2[[#This Row],[M3A]]-Table2[[#This Row],[M3B_h]]))</f>
        <v/>
      </c>
      <c r="N2173" s="13" t="str">
        <f>IF(Table2[[#This Row],[M4A]]="","",SUM(Table2[[#This Row],[M4A]]-Table2[[#This Row],[M4B_h]]))</f>
        <v/>
      </c>
      <c r="O2173" s="15"/>
      <c r="P2173" s="15" t="str">
        <f>IF(Table2[[#This Row],[M5A]]="","",SUM(Table2[[#This Row],[M5A]]-Table2[[#This Row],[M5B_h]]))</f>
        <v/>
      </c>
      <c r="Q2173" s="15">
        <f>SUM(Table2[[#This Row],[AWAL]],Table2[[#This Row],[M1B]])</f>
        <v>4</v>
      </c>
      <c r="R2173" s="15">
        <f>SUM(Table2[[#This Row],[M2B]],Table2[[#This Row],[M2B_h]])</f>
        <v>4</v>
      </c>
      <c r="S2173" s="15">
        <f>SUM(Table2[[#This Row],[M3B]],Table2[[#This Row],[M3B_h]])</f>
        <v>4</v>
      </c>
      <c r="T2173" s="15">
        <f>SUM(Table2[[#This Row],[M4B]],Table2[[#This Row],[M4B_h]])</f>
        <v>4</v>
      </c>
    </row>
    <row r="2174" spans="1:20">
      <c r="A2174" s="14" t="str">
        <f>IF(Table2[[#This Row],[TT]]&lt;1,"",COUNT($A$2:$A2173)+1)</f>
        <v/>
      </c>
      <c r="B2174" s="14" t="str">
        <f>LOWER(SUBSTITUTE(SUBSTITUTE(SUBSTITUTE(SUBSTITUTE(SUBSTITUTE(SUBSTITUTE(SUBSTITUTE(SUBSTITUTE(Table2[[#This Row],[NAMA BARANG]]," ",""),"""",""),"-",""),"/",""),"(",""),")",""),"&amp;",""),",",""))</f>
        <v>penghapuswbkenjoylubangkecil</v>
      </c>
      <c r="C2174" s="17" t="s">
        <v>4036</v>
      </c>
      <c r="D2174" s="19">
        <v>4</v>
      </c>
      <c r="E2174" s="29" t="s">
        <v>2621</v>
      </c>
      <c r="F2174" s="80">
        <f>IF(Table2[[#This Row],[M5B]]="",Table2[[#This Row],[M5B_h]],SUM(Table2[[#This Row],[M5B_h]],Table2[[#This Row],[M5B]]))</f>
        <v>0</v>
      </c>
      <c r="H2174" s="15" t="str">
        <f>IF(Table2[[#This Row],[M1A]]="","",Table2[[#This Row],[M1A]]-Table2[[#This Row],[AWAL]])</f>
        <v/>
      </c>
      <c r="J2174" s="15" t="str">
        <f>IF(Table2[[#This Row],[M2A]]="","",SUM(Table2[[#This Row],[M2A]]-Table2[[#This Row],[M2B_h]]))</f>
        <v/>
      </c>
      <c r="L2174" s="15" t="str">
        <f>IF(Table2[[#This Row],[M3A]]="","",SUM(Table2[[#This Row],[M3A]]-Table2[[#This Row],[M3B_h]]))</f>
        <v/>
      </c>
      <c r="M2174" s="13">
        <v>0</v>
      </c>
      <c r="N2174" s="15">
        <f>IF(Table2[[#This Row],[M4A]]="","",SUM(Table2[[#This Row],[M4A]]-Table2[[#This Row],[M4B_h]]))</f>
        <v>-4</v>
      </c>
      <c r="O2174" s="15"/>
      <c r="P2174" s="15" t="str">
        <f>IF(Table2[[#This Row],[M5A]]="","",SUM(Table2[[#This Row],[M5A]]-Table2[[#This Row],[M5B_h]]))</f>
        <v/>
      </c>
      <c r="Q2174" s="15">
        <f>SUM(Table2[[#This Row],[AWAL]],Table2[[#This Row],[M1B]])</f>
        <v>4</v>
      </c>
      <c r="R2174" s="15">
        <f>SUM(Table2[[#This Row],[M2B]],Table2[[#This Row],[M2B_h]])</f>
        <v>4</v>
      </c>
      <c r="S2174" s="15">
        <f>SUM(Table2[[#This Row],[M3B]],Table2[[#This Row],[M3B_h]])</f>
        <v>4</v>
      </c>
      <c r="T2174" s="15">
        <f>SUM(Table2[[#This Row],[M4B]],Table2[[#This Row],[M4B_h]])</f>
        <v>0</v>
      </c>
    </row>
    <row r="2175" spans="1:20">
      <c r="A2175" s="12">
        <f>IF(Table2[[#This Row],[TT]]&lt;1,"",COUNT($A$2:$A2174)+1)</f>
        <v>1761</v>
      </c>
      <c r="B2175" s="12" t="str">
        <f>LOWER(SUBSTITUTE(SUBSTITUTE(SUBSTITUTE(SUBSTITUTE(SUBSTITUTE(SUBSTITUTE(SUBSTITUTE(SUBSTITUTE(Table2[[#This Row],[NAMA BARANG]]," ",""),"""",""),"-",""),"/",""),"(",""),")",""),"&amp;",""),",",""))</f>
        <v>pensilsbs1set</v>
      </c>
      <c r="C2175" s="18" t="s">
        <v>1901</v>
      </c>
      <c r="D2175" s="19">
        <v>3</v>
      </c>
      <c r="E2175" s="19" t="s">
        <v>1902</v>
      </c>
      <c r="F2175" s="80">
        <f>IF(Table2[[#This Row],[M5B]]="",Table2[[#This Row],[M5B_h]],SUM(Table2[[#This Row],[M5B_h]],Table2[[#This Row],[M5B]]))</f>
        <v>3</v>
      </c>
      <c r="H2175" s="13" t="str">
        <f>IF(Table2[[#This Row],[M1A]]="","",Table2[[#This Row],[M1A]]-Table2[[#This Row],[AWAL]])</f>
        <v/>
      </c>
      <c r="J2175" s="13" t="str">
        <f>IF(Table2[[#This Row],[M2A]]="","",SUM(Table2[[#This Row],[M2A]]-Table2[[#This Row],[M2B_h]]))</f>
        <v/>
      </c>
      <c r="L2175" s="13" t="str">
        <f>IF(Table2[[#This Row],[M3A]]="","",SUM(Table2[[#This Row],[M3A]]-Table2[[#This Row],[M3B_h]]))</f>
        <v/>
      </c>
      <c r="N2175" s="13" t="str">
        <f>IF(Table2[[#This Row],[M4A]]="","",SUM(Table2[[#This Row],[M4A]]-Table2[[#This Row],[M4B_h]]))</f>
        <v/>
      </c>
      <c r="O2175" s="15"/>
      <c r="P2175" s="15" t="str">
        <f>IF(Table2[[#This Row],[M5A]]="","",SUM(Table2[[#This Row],[M5A]]-Table2[[#This Row],[M5B_h]]))</f>
        <v/>
      </c>
      <c r="Q2175" s="15">
        <f>SUM(Table2[[#This Row],[AWAL]],Table2[[#This Row],[M1B]])</f>
        <v>3</v>
      </c>
      <c r="R2175" s="15">
        <f>SUM(Table2[[#This Row],[M2B]],Table2[[#This Row],[M2B_h]])</f>
        <v>3</v>
      </c>
      <c r="S2175" s="15">
        <f>SUM(Table2[[#This Row],[M3B]],Table2[[#This Row],[M3B_h]])</f>
        <v>3</v>
      </c>
      <c r="T2175" s="15">
        <f>SUM(Table2[[#This Row],[M4B]],Table2[[#This Row],[M4B_h]])</f>
        <v>3</v>
      </c>
    </row>
    <row r="2176" spans="1:20">
      <c r="A2176" s="12">
        <f>IF(Table2[[#This Row],[TT]]&lt;1,"",COUNT($A$2:$A2175)+1)</f>
        <v>1762</v>
      </c>
      <c r="B2176" s="12" t="str">
        <f>LOWER(SUBSTITUTE(SUBSTITUTE(SUBSTITUTE(SUBSTITUTE(SUBSTITUTE(SUBSTITUTE(SUBSTITUTE(SUBSTITUTE(Table2[[#This Row],[NAMA BARANG]]," ",""),"""",""),"-",""),"/",""),"(",""),")",""),"&amp;",""),",",""))</f>
        <v>pensil+kuasstaedler256261</v>
      </c>
      <c r="C2176" s="18" t="s">
        <v>1903</v>
      </c>
      <c r="D2176" s="19">
        <v>2</v>
      </c>
      <c r="E2176" s="19" t="s">
        <v>1904</v>
      </c>
      <c r="F2176" s="80">
        <f>IF(Table2[[#This Row],[M5B]]="",Table2[[#This Row],[M5B_h]],SUM(Table2[[#This Row],[M5B_h]],Table2[[#This Row],[M5B]]))</f>
        <v>2</v>
      </c>
      <c r="H2176" s="13" t="str">
        <f>IF(Table2[[#This Row],[M1A]]="","",Table2[[#This Row],[M1A]]-Table2[[#This Row],[AWAL]])</f>
        <v/>
      </c>
      <c r="J2176" s="13" t="str">
        <f>IF(Table2[[#This Row],[M2A]]="","",SUM(Table2[[#This Row],[M2A]]-Table2[[#This Row],[M2B_h]]))</f>
        <v/>
      </c>
      <c r="L2176" s="13" t="str">
        <f>IF(Table2[[#This Row],[M3A]]="","",SUM(Table2[[#This Row],[M3A]]-Table2[[#This Row],[M3B_h]]))</f>
        <v/>
      </c>
      <c r="N2176" s="13" t="str">
        <f>IF(Table2[[#This Row],[M4A]]="","",SUM(Table2[[#This Row],[M4A]]-Table2[[#This Row],[M4B_h]]))</f>
        <v/>
      </c>
      <c r="O2176" s="15"/>
      <c r="P2176" s="15" t="str">
        <f>IF(Table2[[#This Row],[M5A]]="","",SUM(Table2[[#This Row],[M5A]]-Table2[[#This Row],[M5B_h]]))</f>
        <v/>
      </c>
      <c r="Q2176" s="15">
        <f>SUM(Table2[[#This Row],[AWAL]],Table2[[#This Row],[M1B]])</f>
        <v>2</v>
      </c>
      <c r="R2176" s="15">
        <f>SUM(Table2[[#This Row],[M2B]],Table2[[#This Row],[M2B_h]])</f>
        <v>2</v>
      </c>
      <c r="S2176" s="15">
        <f>SUM(Table2[[#This Row],[M3B]],Table2[[#This Row],[M3B_h]])</f>
        <v>2</v>
      </c>
      <c r="T2176" s="15">
        <f>SUM(Table2[[#This Row],[M4B]],Table2[[#This Row],[M4B_h]])</f>
        <v>2</v>
      </c>
    </row>
    <row r="2177" spans="1:20">
      <c r="A2177" s="12">
        <f>IF(Table2[[#This Row],[TT]]&lt;1,"",COUNT($A$2:$A2176)+1)</f>
        <v>1763</v>
      </c>
      <c r="B2177" s="12" t="str">
        <f>LOWER(SUBSTITUTE(SUBSTITUTE(SUBSTITUTE(SUBSTITUTE(SUBSTITUTE(SUBSTITUTE(SUBSTITUTE(SUBSTITUTE(Table2[[#This Row],[NAMA BARANG]]," ",""),"""",""),"-",""),"/",""),"(",""),")",""),"&amp;",""),",",""))</f>
        <v>pensil+stip378mobil36</v>
      </c>
      <c r="C2177" s="18" t="s">
        <v>1905</v>
      </c>
      <c r="D2177" s="19">
        <v>2</v>
      </c>
      <c r="E2177" s="19" t="s">
        <v>248</v>
      </c>
      <c r="F2177" s="80">
        <f>IF(Table2[[#This Row],[M5B]]="",Table2[[#This Row],[M5B_h]],SUM(Table2[[#This Row],[M5B_h]],Table2[[#This Row],[M5B]]))</f>
        <v>2</v>
      </c>
      <c r="H2177" s="13" t="str">
        <f>IF(Table2[[#This Row],[M1A]]="","",Table2[[#This Row],[M1A]]-Table2[[#This Row],[AWAL]])</f>
        <v/>
      </c>
      <c r="J2177" s="13" t="str">
        <f>IF(Table2[[#This Row],[M2A]]="","",SUM(Table2[[#This Row],[M2A]]-Table2[[#This Row],[M2B_h]]))</f>
        <v/>
      </c>
      <c r="L2177" s="13" t="str">
        <f>IF(Table2[[#This Row],[M3A]]="","",SUM(Table2[[#This Row],[M3A]]-Table2[[#This Row],[M3B_h]]))</f>
        <v/>
      </c>
      <c r="N2177" s="13" t="str">
        <f>IF(Table2[[#This Row],[M4A]]="","",SUM(Table2[[#This Row],[M4A]]-Table2[[#This Row],[M4B_h]]))</f>
        <v/>
      </c>
      <c r="O2177" s="15"/>
      <c r="P2177" s="15" t="str">
        <f>IF(Table2[[#This Row],[M5A]]="","",SUM(Table2[[#This Row],[M5A]]-Table2[[#This Row],[M5B_h]]))</f>
        <v/>
      </c>
      <c r="Q2177" s="15">
        <f>SUM(Table2[[#This Row],[AWAL]],Table2[[#This Row],[M1B]])</f>
        <v>2</v>
      </c>
      <c r="R2177" s="15">
        <f>SUM(Table2[[#This Row],[M2B]],Table2[[#This Row],[M2B_h]])</f>
        <v>2</v>
      </c>
      <c r="S2177" s="15">
        <f>SUM(Table2[[#This Row],[M3B]],Table2[[#This Row],[M3B_h]])</f>
        <v>2</v>
      </c>
      <c r="T2177" s="15">
        <f>SUM(Table2[[#This Row],[M4B]],Table2[[#This Row],[M4B_h]])</f>
        <v>2</v>
      </c>
    </row>
    <row r="2178" spans="1:20">
      <c r="A2178" s="12">
        <f>IF(Table2[[#This Row],[TT]]&lt;1,"",COUNT($A$2:$A2177)+1)</f>
        <v>1764</v>
      </c>
      <c r="B2178" s="12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178" s="18" t="s">
        <v>1906</v>
      </c>
      <c r="D2178" s="19">
        <v>1</v>
      </c>
      <c r="E2178" s="19" t="s">
        <v>50</v>
      </c>
      <c r="F2178" s="80">
        <f>IF(Table2[[#This Row],[M5B]]="",Table2[[#This Row],[M5B_h]],SUM(Table2[[#This Row],[M5B_h]],Table2[[#This Row],[M5B]]))</f>
        <v>1</v>
      </c>
      <c r="H2178" s="13" t="str">
        <f>IF(Table2[[#This Row],[M1A]]="","",Table2[[#This Row],[M1A]]-Table2[[#This Row],[AWAL]])</f>
        <v/>
      </c>
      <c r="J2178" s="13" t="str">
        <f>IF(Table2[[#This Row],[M2A]]="","",SUM(Table2[[#This Row],[M2A]]-Table2[[#This Row],[M2B_h]]))</f>
        <v/>
      </c>
      <c r="L2178" s="13" t="str">
        <f>IF(Table2[[#This Row],[M3A]]="","",SUM(Table2[[#This Row],[M3A]]-Table2[[#This Row],[M3B_h]]))</f>
        <v/>
      </c>
      <c r="N2178" s="13" t="str">
        <f>IF(Table2[[#This Row],[M4A]]="","",SUM(Table2[[#This Row],[M4A]]-Table2[[#This Row],[M4B_h]]))</f>
        <v/>
      </c>
      <c r="O2178" s="15"/>
      <c r="P2178" s="15" t="str">
        <f>IF(Table2[[#This Row],[M5A]]="","",SUM(Table2[[#This Row],[M5A]]-Table2[[#This Row],[M5B_h]]))</f>
        <v/>
      </c>
      <c r="Q2178" s="15">
        <f>SUM(Table2[[#This Row],[AWAL]],Table2[[#This Row],[M1B]])</f>
        <v>1</v>
      </c>
      <c r="R2178" s="15">
        <f>SUM(Table2[[#This Row],[M2B]],Table2[[#This Row],[M2B_h]])</f>
        <v>1</v>
      </c>
      <c r="S2178" s="15">
        <f>SUM(Table2[[#This Row],[M3B]],Table2[[#This Row],[M3B_h]])</f>
        <v>1</v>
      </c>
      <c r="T2178" s="15">
        <f>SUM(Table2[[#This Row],[M4B]],Table2[[#This Row],[M4B_h]])</f>
        <v>1</v>
      </c>
    </row>
    <row r="2179" spans="1:20">
      <c r="A2179" s="12">
        <f>IF(Table2[[#This Row],[TT]]&lt;1,"",COUNT($A$2:$A2178)+1)</f>
        <v>1765</v>
      </c>
      <c r="B2179" s="12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179" s="18" t="s">
        <v>1906</v>
      </c>
      <c r="D2179" s="19">
        <v>1</v>
      </c>
      <c r="E2179" s="19" t="s">
        <v>1907</v>
      </c>
      <c r="F2179" s="80">
        <f>IF(Table2[[#This Row],[M5B]]="",Table2[[#This Row],[M5B_h]],SUM(Table2[[#This Row],[M5B_h]],Table2[[#This Row],[M5B]]))</f>
        <v>1</v>
      </c>
      <c r="H2179" s="13" t="str">
        <f>IF(Table2[[#This Row],[M1A]]="","",Table2[[#This Row],[M1A]]-Table2[[#This Row],[AWAL]])</f>
        <v/>
      </c>
      <c r="J2179" s="13" t="str">
        <f>IF(Table2[[#This Row],[M2A]]="","",SUM(Table2[[#This Row],[M2A]]-Table2[[#This Row],[M2B_h]]))</f>
        <v/>
      </c>
      <c r="L2179" s="13" t="str">
        <f>IF(Table2[[#This Row],[M3A]]="","",SUM(Table2[[#This Row],[M3A]]-Table2[[#This Row],[M3B_h]]))</f>
        <v/>
      </c>
      <c r="N2179" s="13" t="str">
        <f>IF(Table2[[#This Row],[M4A]]="","",SUM(Table2[[#This Row],[M4A]]-Table2[[#This Row],[M4B_h]]))</f>
        <v/>
      </c>
      <c r="O2179" s="15"/>
      <c r="P2179" s="15" t="str">
        <f>IF(Table2[[#This Row],[M5A]]="","",SUM(Table2[[#This Row],[M5A]]-Table2[[#This Row],[M5B_h]]))</f>
        <v/>
      </c>
      <c r="Q2179" s="15">
        <f>SUM(Table2[[#This Row],[AWAL]],Table2[[#This Row],[M1B]])</f>
        <v>1</v>
      </c>
      <c r="R2179" s="15">
        <f>SUM(Table2[[#This Row],[M2B]],Table2[[#This Row],[M2B_h]])</f>
        <v>1</v>
      </c>
      <c r="S2179" s="15">
        <f>SUM(Table2[[#This Row],[M3B]],Table2[[#This Row],[M3B_h]])</f>
        <v>1</v>
      </c>
      <c r="T2179" s="15">
        <f>SUM(Table2[[#This Row],[M4B]],Table2[[#This Row],[M4B_h]])</f>
        <v>1</v>
      </c>
    </row>
    <row r="2180" spans="1:20">
      <c r="A2180" s="12">
        <f>IF(Table2[[#This Row],[TT]]&lt;1,"",COUNT($A$2:$A2179)+1)</f>
        <v>1766</v>
      </c>
      <c r="B2180" s="12" t="str">
        <f>LOWER(SUBSTITUTE(SUBSTITUTE(SUBSTITUTE(SUBSTITUTE(SUBSTITUTE(SUBSTITUTE(SUBSTITUTE(SUBSTITUTE(Table2[[#This Row],[NAMA BARANG]]," ",""),"""",""),"-",""),"/",""),"(",""),")",""),"&amp;",""),",",""))</f>
        <v>pensil+stipboneka552036</v>
      </c>
      <c r="C2180" s="18" t="s">
        <v>1908</v>
      </c>
      <c r="D2180" s="19">
        <v>1</v>
      </c>
      <c r="E2180" s="19" t="s">
        <v>1909</v>
      </c>
      <c r="F2180" s="80">
        <f>IF(Table2[[#This Row],[M5B]]="",Table2[[#This Row],[M5B_h]],SUM(Table2[[#This Row],[M5B_h]],Table2[[#This Row],[M5B]]))</f>
        <v>1</v>
      </c>
      <c r="H2180" s="13" t="str">
        <f>IF(Table2[[#This Row],[M1A]]="","",Table2[[#This Row],[M1A]]-Table2[[#This Row],[AWAL]])</f>
        <v/>
      </c>
      <c r="J2180" s="13" t="str">
        <f>IF(Table2[[#This Row],[M2A]]="","",SUM(Table2[[#This Row],[M2A]]-Table2[[#This Row],[M2B_h]]))</f>
        <v/>
      </c>
      <c r="L2180" s="13" t="str">
        <f>IF(Table2[[#This Row],[M3A]]="","",SUM(Table2[[#This Row],[M3A]]-Table2[[#This Row],[M3B_h]]))</f>
        <v/>
      </c>
      <c r="N2180" s="13" t="str">
        <f>IF(Table2[[#This Row],[M4A]]="","",SUM(Table2[[#This Row],[M4A]]-Table2[[#This Row],[M4B_h]]))</f>
        <v/>
      </c>
      <c r="O2180" s="15"/>
      <c r="P2180" s="15" t="str">
        <f>IF(Table2[[#This Row],[M5A]]="","",SUM(Table2[[#This Row],[M5A]]-Table2[[#This Row],[M5B_h]]))</f>
        <v/>
      </c>
      <c r="Q2180" s="15">
        <f>SUM(Table2[[#This Row],[AWAL]],Table2[[#This Row],[M1B]])</f>
        <v>1</v>
      </c>
      <c r="R2180" s="15">
        <f>SUM(Table2[[#This Row],[M2B]],Table2[[#This Row],[M2B_h]])</f>
        <v>1</v>
      </c>
      <c r="S2180" s="15">
        <f>SUM(Table2[[#This Row],[M3B]],Table2[[#This Row],[M3B_h]])</f>
        <v>1</v>
      </c>
      <c r="T2180" s="15">
        <f>SUM(Table2[[#This Row],[M4B]],Table2[[#This Row],[M4B_h]])</f>
        <v>1</v>
      </c>
    </row>
    <row r="2181" spans="1:20">
      <c r="A2181" s="12">
        <f>IF(Table2[[#This Row],[TT]]&lt;1,"",COUNT($A$2:$A2180)+1)</f>
        <v>1767</v>
      </c>
      <c r="B2181" s="12" t="str">
        <f>LOWER(SUBSTITUTE(SUBSTITUTE(SUBSTITUTE(SUBSTITUTE(SUBSTITUTE(SUBSTITUTE(SUBSTITUTE(SUBSTITUTE(Table2[[#This Row],[NAMA BARANG]]," ",""),"""",""),"-",""),"/",""),"(",""),")",""),"&amp;",""),",",""))</f>
        <v>pensil+stipklgkb14730</v>
      </c>
      <c r="C2181" s="18" t="s">
        <v>1910</v>
      </c>
      <c r="D2181" s="19">
        <v>5</v>
      </c>
      <c r="E2181" s="19" t="s">
        <v>1911</v>
      </c>
      <c r="F2181" s="80">
        <f>IF(Table2[[#This Row],[M5B]]="",Table2[[#This Row],[M5B_h]],SUM(Table2[[#This Row],[M5B_h]],Table2[[#This Row],[M5B]]))</f>
        <v>5</v>
      </c>
      <c r="H2181" s="13" t="str">
        <f>IF(Table2[[#This Row],[M1A]]="","",Table2[[#This Row],[M1A]]-Table2[[#This Row],[AWAL]])</f>
        <v/>
      </c>
      <c r="J2181" s="13" t="str">
        <f>IF(Table2[[#This Row],[M2A]]="","",SUM(Table2[[#This Row],[M2A]]-Table2[[#This Row],[M2B_h]]))</f>
        <v/>
      </c>
      <c r="L2181" s="13" t="str">
        <f>IF(Table2[[#This Row],[M3A]]="","",SUM(Table2[[#This Row],[M3A]]-Table2[[#This Row],[M3B_h]]))</f>
        <v/>
      </c>
      <c r="N2181" s="13" t="str">
        <f>IF(Table2[[#This Row],[M4A]]="","",SUM(Table2[[#This Row],[M4A]]-Table2[[#This Row],[M4B_h]]))</f>
        <v/>
      </c>
      <c r="O2181" s="15"/>
      <c r="P2181" s="15" t="str">
        <f>IF(Table2[[#This Row],[M5A]]="","",SUM(Table2[[#This Row],[M5A]]-Table2[[#This Row],[M5B_h]]))</f>
        <v/>
      </c>
      <c r="Q2181" s="15">
        <f>SUM(Table2[[#This Row],[AWAL]],Table2[[#This Row],[M1B]])</f>
        <v>5</v>
      </c>
      <c r="R2181" s="15">
        <f>SUM(Table2[[#This Row],[M2B]],Table2[[#This Row],[M2B_h]])</f>
        <v>5</v>
      </c>
      <c r="S2181" s="15">
        <f>SUM(Table2[[#This Row],[M3B]],Table2[[#This Row],[M3B_h]])</f>
        <v>5</v>
      </c>
      <c r="T2181" s="15">
        <f>SUM(Table2[[#This Row],[M4B]],Table2[[#This Row],[M4B_h]])</f>
        <v>5</v>
      </c>
    </row>
    <row r="2182" spans="1:20">
      <c r="A2182" s="12">
        <f>IF(Table2[[#This Row],[TT]]&lt;1,"",COUNT($A$2:$A2181)+1)</f>
        <v>1768</v>
      </c>
      <c r="B2182" s="12" t="str">
        <f>LOWER(SUBSTITUTE(SUBSTITUTE(SUBSTITUTE(SUBSTITUTE(SUBSTITUTE(SUBSTITUTE(SUBSTITUTE(SUBSTITUTE(Table2[[#This Row],[NAMA BARANG]]," ",""),"""",""),"-",""),"/",""),"(",""),")",""),"&amp;",""),",",""))</f>
        <v>pensil+stipklgkb148</v>
      </c>
      <c r="C2182" s="18" t="s">
        <v>1912</v>
      </c>
      <c r="D2182" s="19">
        <v>4</v>
      </c>
      <c r="E2182" s="19" t="s">
        <v>1911</v>
      </c>
      <c r="F2182" s="80">
        <f>IF(Table2[[#This Row],[M5B]]="",Table2[[#This Row],[M5B_h]],SUM(Table2[[#This Row],[M5B_h]],Table2[[#This Row],[M5B]]))</f>
        <v>4</v>
      </c>
      <c r="H2182" s="13" t="str">
        <f>IF(Table2[[#This Row],[M1A]]="","",Table2[[#This Row],[M1A]]-Table2[[#This Row],[AWAL]])</f>
        <v/>
      </c>
      <c r="J2182" s="13" t="str">
        <f>IF(Table2[[#This Row],[M2A]]="","",SUM(Table2[[#This Row],[M2A]]-Table2[[#This Row],[M2B_h]]))</f>
        <v/>
      </c>
      <c r="L2182" s="13" t="str">
        <f>IF(Table2[[#This Row],[M3A]]="","",SUM(Table2[[#This Row],[M3A]]-Table2[[#This Row],[M3B_h]]))</f>
        <v/>
      </c>
      <c r="N2182" s="13" t="str">
        <f>IF(Table2[[#This Row],[M4A]]="","",SUM(Table2[[#This Row],[M4A]]-Table2[[#This Row],[M4B_h]]))</f>
        <v/>
      </c>
      <c r="O2182" s="15"/>
      <c r="P2182" s="15" t="str">
        <f>IF(Table2[[#This Row],[M5A]]="","",SUM(Table2[[#This Row],[M5A]]-Table2[[#This Row],[M5B_h]]))</f>
        <v/>
      </c>
      <c r="Q2182" s="15">
        <f>SUM(Table2[[#This Row],[AWAL]],Table2[[#This Row],[M1B]])</f>
        <v>4</v>
      </c>
      <c r="R2182" s="15">
        <f>SUM(Table2[[#This Row],[M2B]],Table2[[#This Row],[M2B_h]])</f>
        <v>4</v>
      </c>
      <c r="S2182" s="15">
        <f>SUM(Table2[[#This Row],[M3B]],Table2[[#This Row],[M3B_h]])</f>
        <v>4</v>
      </c>
      <c r="T2182" s="15">
        <f>SUM(Table2[[#This Row],[M4B]],Table2[[#This Row],[M4B_h]])</f>
        <v>4</v>
      </c>
    </row>
    <row r="2183" spans="1:20">
      <c r="A2183" s="12">
        <f>IF(Table2[[#This Row],[TT]]&lt;1,"",COUNT($A$2:$A2182)+1)</f>
        <v>1769</v>
      </c>
      <c r="B2183" s="12" t="str">
        <f>LOWER(SUBSTITUTE(SUBSTITUTE(SUBSTITUTE(SUBSTITUTE(SUBSTITUTE(SUBSTITUTE(SUBSTITUTE(SUBSTITUTE(Table2[[#This Row],[NAMA BARANG]]," ",""),"""",""),"-",""),"/",""),"(",""),")",""),"&amp;",""),",",""))</f>
        <v>pensil+stipkodok033</v>
      </c>
      <c r="C2183" s="18" t="s">
        <v>1913</v>
      </c>
      <c r="D2183" s="19">
        <v>1</v>
      </c>
      <c r="E2183" s="19" t="s">
        <v>1914</v>
      </c>
      <c r="F2183" s="80">
        <f>IF(Table2[[#This Row],[M5B]]="",Table2[[#This Row],[M5B_h]],SUM(Table2[[#This Row],[M5B_h]],Table2[[#This Row],[M5B]]))</f>
        <v>1</v>
      </c>
      <c r="H2183" s="13" t="str">
        <f>IF(Table2[[#This Row],[M1A]]="","",Table2[[#This Row],[M1A]]-Table2[[#This Row],[AWAL]])</f>
        <v/>
      </c>
      <c r="J2183" s="13" t="str">
        <f>IF(Table2[[#This Row],[M2A]]="","",SUM(Table2[[#This Row],[M2A]]-Table2[[#This Row],[M2B_h]]))</f>
        <v/>
      </c>
      <c r="L2183" s="13" t="str">
        <f>IF(Table2[[#This Row],[M3A]]="","",SUM(Table2[[#This Row],[M3A]]-Table2[[#This Row],[M3B_h]]))</f>
        <v/>
      </c>
      <c r="N2183" s="13" t="str">
        <f>IF(Table2[[#This Row],[M4A]]="","",SUM(Table2[[#This Row],[M4A]]-Table2[[#This Row],[M4B_h]]))</f>
        <v/>
      </c>
      <c r="O2183" s="15"/>
      <c r="P2183" s="15" t="str">
        <f>IF(Table2[[#This Row],[M5A]]="","",SUM(Table2[[#This Row],[M5A]]-Table2[[#This Row],[M5B_h]]))</f>
        <v/>
      </c>
      <c r="Q2183" s="15">
        <f>SUM(Table2[[#This Row],[AWAL]],Table2[[#This Row],[M1B]])</f>
        <v>1</v>
      </c>
      <c r="R2183" s="15">
        <f>SUM(Table2[[#This Row],[M2B]],Table2[[#This Row],[M2B_h]])</f>
        <v>1</v>
      </c>
      <c r="S2183" s="15">
        <f>SUM(Table2[[#This Row],[M3B]],Table2[[#This Row],[M3B_h]])</f>
        <v>1</v>
      </c>
      <c r="T2183" s="15">
        <f>SUM(Table2[[#This Row],[M4B]],Table2[[#This Row],[M4B_h]])</f>
        <v>1</v>
      </c>
    </row>
    <row r="2184" spans="1:20">
      <c r="A2184" s="12">
        <f>IF(Table2[[#This Row],[TT]]&lt;1,"",COUNT($A$2:$A2183)+1)</f>
        <v>1770</v>
      </c>
      <c r="B2184" s="12" t="str">
        <f>LOWER(SUBSTITUTE(SUBSTITUTE(SUBSTITUTE(SUBSTITUTE(SUBSTITUTE(SUBSTITUTE(SUBSTITUTE(SUBSTITUTE(Table2[[#This Row],[NAMA BARANG]]," ",""),"""",""),"-",""),"/",""),"(",""),")",""),"&amp;",""),",",""))</f>
        <v>pensil2bfancy368seri</v>
      </c>
      <c r="C2184" s="18" t="s">
        <v>1915</v>
      </c>
      <c r="D2184" s="19">
        <v>1</v>
      </c>
      <c r="E2184" s="19" t="s">
        <v>403</v>
      </c>
      <c r="F2184" s="80">
        <f>IF(Table2[[#This Row],[M5B]]="",Table2[[#This Row],[M5B_h]],SUM(Table2[[#This Row],[M5B_h]],Table2[[#This Row],[M5B]]))</f>
        <v>1</v>
      </c>
      <c r="H2184" s="13" t="str">
        <f>IF(Table2[[#This Row],[M1A]]="","",Table2[[#This Row],[M1A]]-Table2[[#This Row],[AWAL]])</f>
        <v/>
      </c>
      <c r="J2184" s="13" t="str">
        <f>IF(Table2[[#This Row],[M2A]]="","",SUM(Table2[[#This Row],[M2A]]-Table2[[#This Row],[M2B_h]]))</f>
        <v/>
      </c>
      <c r="L2184" s="13" t="str">
        <f>IF(Table2[[#This Row],[M3A]]="","",SUM(Table2[[#This Row],[M3A]]-Table2[[#This Row],[M3B_h]]))</f>
        <v/>
      </c>
      <c r="N2184" s="13" t="str">
        <f>IF(Table2[[#This Row],[M4A]]="","",SUM(Table2[[#This Row],[M4A]]-Table2[[#This Row],[M4B_h]]))</f>
        <v/>
      </c>
      <c r="O2184" s="15"/>
      <c r="P2184" s="15" t="str">
        <f>IF(Table2[[#This Row],[M5A]]="","",SUM(Table2[[#This Row],[M5A]]-Table2[[#This Row],[M5B_h]]))</f>
        <v/>
      </c>
      <c r="Q2184" s="15">
        <f>SUM(Table2[[#This Row],[AWAL]],Table2[[#This Row],[M1B]])</f>
        <v>1</v>
      </c>
      <c r="R2184" s="15">
        <f>SUM(Table2[[#This Row],[M2B]],Table2[[#This Row],[M2B_h]])</f>
        <v>1</v>
      </c>
      <c r="S2184" s="15">
        <f>SUM(Table2[[#This Row],[M3B]],Table2[[#This Row],[M3B_h]])</f>
        <v>1</v>
      </c>
      <c r="T2184" s="15">
        <f>SUM(Table2[[#This Row],[M4B]],Table2[[#This Row],[M4B_h]])</f>
        <v>1</v>
      </c>
    </row>
    <row r="2185" spans="1:20">
      <c r="A2185" s="12">
        <f>IF(Table2[[#This Row],[TT]]&lt;1,"",COUNT($A$2:$A2184)+1)</f>
        <v>1771</v>
      </c>
      <c r="B2185" s="12" t="str">
        <f>LOWER(SUBSTITUTE(SUBSTITUTE(SUBSTITUTE(SUBSTITUTE(SUBSTITUTE(SUBSTITUTE(SUBSTITUTE(SUBSTITUTE(Table2[[#This Row],[NAMA BARANG]]," ",""),"""",""),"-",""),"/",""),"(",""),")",""),"&amp;",""),",",""))</f>
        <v>pensil2bfancykyfpp50</v>
      </c>
      <c r="C2185" s="18" t="s">
        <v>1916</v>
      </c>
      <c r="D2185" s="19">
        <v>8</v>
      </c>
      <c r="E2185" s="19" t="s">
        <v>229</v>
      </c>
      <c r="F2185" s="80">
        <f>IF(Table2[[#This Row],[M5B]]="",Table2[[#This Row],[M5B_h]],SUM(Table2[[#This Row],[M5B_h]],Table2[[#This Row],[M5B]]))</f>
        <v>8</v>
      </c>
      <c r="H2185" s="13" t="str">
        <f>IF(Table2[[#This Row],[M1A]]="","",Table2[[#This Row],[M1A]]-Table2[[#This Row],[AWAL]])</f>
        <v/>
      </c>
      <c r="J2185" s="13" t="str">
        <f>IF(Table2[[#This Row],[M2A]]="","",SUM(Table2[[#This Row],[M2A]]-Table2[[#This Row],[M2B_h]]))</f>
        <v/>
      </c>
      <c r="L2185" s="13" t="str">
        <f>IF(Table2[[#This Row],[M3A]]="","",SUM(Table2[[#This Row],[M3A]]-Table2[[#This Row],[M3B_h]]))</f>
        <v/>
      </c>
      <c r="N2185" s="13" t="str">
        <f>IF(Table2[[#This Row],[M4A]]="","",SUM(Table2[[#This Row],[M4A]]-Table2[[#This Row],[M4B_h]]))</f>
        <v/>
      </c>
      <c r="O2185" s="15"/>
      <c r="P2185" s="15" t="str">
        <f>IF(Table2[[#This Row],[M5A]]="","",SUM(Table2[[#This Row],[M5A]]-Table2[[#This Row],[M5B_h]]))</f>
        <v/>
      </c>
      <c r="Q2185" s="15">
        <f>SUM(Table2[[#This Row],[AWAL]],Table2[[#This Row],[M1B]])</f>
        <v>8</v>
      </c>
      <c r="R2185" s="15">
        <f>SUM(Table2[[#This Row],[M2B]],Table2[[#This Row],[M2B_h]])</f>
        <v>8</v>
      </c>
      <c r="S2185" s="15">
        <f>SUM(Table2[[#This Row],[M3B]],Table2[[#This Row],[M3B_h]])</f>
        <v>8</v>
      </c>
      <c r="T2185" s="15">
        <f>SUM(Table2[[#This Row],[M4B]],Table2[[#This Row],[M4B_h]])</f>
        <v>8</v>
      </c>
    </row>
    <row r="2186" spans="1:20">
      <c r="A2186" s="12">
        <f>IF(Table2[[#This Row],[TT]]&lt;1,"",COUNT($A$2:$A2185)+1)</f>
        <v>1772</v>
      </c>
      <c r="B2186" s="12" t="str">
        <f>LOWER(SUBSTITUTE(SUBSTITUTE(SUBSTITUTE(SUBSTITUTE(SUBSTITUTE(SUBSTITUTE(SUBSTITUTE(SUBSTITUTE(Table2[[#This Row],[NAMA BARANG]]," ",""),"""",""),"-",""),"/",""),"(",""),")",""),"&amp;",""),",",""))</f>
        <v>pensil2bflourenzendi28836</v>
      </c>
      <c r="C2186" s="18" t="s">
        <v>1917</v>
      </c>
      <c r="D2186" s="19">
        <v>62</v>
      </c>
      <c r="E2186" s="19" t="s">
        <v>202</v>
      </c>
      <c r="F2186" s="80">
        <f>IF(Table2[[#This Row],[M5B]]="",Table2[[#This Row],[M5B_h]],SUM(Table2[[#This Row],[M5B_h]],Table2[[#This Row],[M5B]]))</f>
        <v>62</v>
      </c>
      <c r="H2186" s="13" t="str">
        <f>IF(Table2[[#This Row],[M1A]]="","",Table2[[#This Row],[M1A]]-Table2[[#This Row],[AWAL]])</f>
        <v/>
      </c>
      <c r="J2186" s="13" t="str">
        <f>IF(Table2[[#This Row],[M2A]]="","",SUM(Table2[[#This Row],[M2A]]-Table2[[#This Row],[M2B_h]]))</f>
        <v/>
      </c>
      <c r="L2186" s="13" t="str">
        <f>IF(Table2[[#This Row],[M3A]]="","",SUM(Table2[[#This Row],[M3A]]-Table2[[#This Row],[M3B_h]]))</f>
        <v/>
      </c>
      <c r="N2186" s="13" t="str">
        <f>IF(Table2[[#This Row],[M4A]]="","",SUM(Table2[[#This Row],[M4A]]-Table2[[#This Row],[M4B_h]]))</f>
        <v/>
      </c>
      <c r="O2186" s="15"/>
      <c r="P2186" s="15" t="str">
        <f>IF(Table2[[#This Row],[M5A]]="","",SUM(Table2[[#This Row],[M5A]]-Table2[[#This Row],[M5B_h]]))</f>
        <v/>
      </c>
      <c r="Q2186" s="15">
        <f>SUM(Table2[[#This Row],[AWAL]],Table2[[#This Row],[M1B]])</f>
        <v>62</v>
      </c>
      <c r="R2186" s="15">
        <f>SUM(Table2[[#This Row],[M2B]],Table2[[#This Row],[M2B_h]])</f>
        <v>62</v>
      </c>
      <c r="S2186" s="15">
        <f>SUM(Table2[[#This Row],[M3B]],Table2[[#This Row],[M3B_h]])</f>
        <v>62</v>
      </c>
      <c r="T2186" s="15">
        <f>SUM(Table2[[#This Row],[M4B]],Table2[[#This Row],[M4B_h]])</f>
        <v>62</v>
      </c>
    </row>
    <row r="2187" spans="1:20">
      <c r="A2187" s="12">
        <f>IF(Table2[[#This Row],[TT]]&lt;1,"",COUNT($A$2:$A2186)+1)</f>
        <v>1773</v>
      </c>
      <c r="B2187" s="12" t="str">
        <f>LOWER(SUBSTITUTE(SUBSTITUTE(SUBSTITUTE(SUBSTITUTE(SUBSTITUTE(SUBSTITUTE(SUBSTITUTE(SUBSTITUTE(Table2[[#This Row],[NAMA BARANG]]," ",""),"""",""),"-",""),"/",""),"(",""),")",""),"&amp;",""),",",""))</f>
        <v>pensil2bflouren+stip38836</v>
      </c>
      <c r="C2187" s="18" t="s">
        <v>1918</v>
      </c>
      <c r="D2187" s="19">
        <v>50</v>
      </c>
      <c r="E2187" s="19" t="s">
        <v>202</v>
      </c>
      <c r="F2187" s="80">
        <f>IF(Table2[[#This Row],[M5B]]="",Table2[[#This Row],[M5B_h]],SUM(Table2[[#This Row],[M5B_h]],Table2[[#This Row],[M5B]]))</f>
        <v>50</v>
      </c>
      <c r="H2187" s="13" t="str">
        <f>IF(Table2[[#This Row],[M1A]]="","",Table2[[#This Row],[M1A]]-Table2[[#This Row],[AWAL]])</f>
        <v/>
      </c>
      <c r="J2187" s="13" t="str">
        <f>IF(Table2[[#This Row],[M2A]]="","",SUM(Table2[[#This Row],[M2A]]-Table2[[#This Row],[M2B_h]]))</f>
        <v/>
      </c>
      <c r="L2187" s="13" t="str">
        <f>IF(Table2[[#This Row],[M3A]]="","",SUM(Table2[[#This Row],[M3A]]-Table2[[#This Row],[M3B_h]]))</f>
        <v/>
      </c>
      <c r="N2187" s="13" t="str">
        <f>IF(Table2[[#This Row],[M4A]]="","",SUM(Table2[[#This Row],[M4A]]-Table2[[#This Row],[M4B_h]]))</f>
        <v/>
      </c>
      <c r="O2187" s="15"/>
      <c r="P2187" s="15" t="str">
        <f>IF(Table2[[#This Row],[M5A]]="","",SUM(Table2[[#This Row],[M5A]]-Table2[[#This Row],[M5B_h]]))</f>
        <v/>
      </c>
      <c r="Q2187" s="15">
        <f>SUM(Table2[[#This Row],[AWAL]],Table2[[#This Row],[M1B]])</f>
        <v>50</v>
      </c>
      <c r="R2187" s="15">
        <f>SUM(Table2[[#This Row],[M2B]],Table2[[#This Row],[M2B_h]])</f>
        <v>50</v>
      </c>
      <c r="S2187" s="15">
        <f>SUM(Table2[[#This Row],[M3B]],Table2[[#This Row],[M3B_h]])</f>
        <v>50</v>
      </c>
      <c r="T2187" s="15">
        <f>SUM(Table2[[#This Row],[M4B]],Table2[[#This Row],[M4B_h]])</f>
        <v>50</v>
      </c>
    </row>
    <row r="2188" spans="1:20">
      <c r="A2188" s="12">
        <f>IF(Table2[[#This Row],[TT]]&lt;1,"",COUNT($A$2:$A2187)+1)</f>
        <v>1774</v>
      </c>
      <c r="B2188" s="12" t="str">
        <f>LOWER(SUBSTITUTE(SUBSTITUTE(SUBSTITUTE(SUBSTITUTE(SUBSTITUTE(SUBSTITUTE(SUBSTITUTE(SUBSTITUTE(Table2[[#This Row],[NAMA BARANG]]," ",""),"""",""),"-",""),"/",""),"(",""),")",""),"&amp;",""),",",""))</f>
        <v>pensil2bholoscop</v>
      </c>
      <c r="C2188" s="18" t="s">
        <v>1919</v>
      </c>
      <c r="D2188" s="19">
        <v>4</v>
      </c>
      <c r="E2188" s="19" t="s">
        <v>8</v>
      </c>
      <c r="F2188" s="80">
        <f>IF(Table2[[#This Row],[M5B]]="",Table2[[#This Row],[M5B_h]],SUM(Table2[[#This Row],[M5B_h]],Table2[[#This Row],[M5B]]))</f>
        <v>4</v>
      </c>
      <c r="H2188" s="13" t="str">
        <f>IF(Table2[[#This Row],[M1A]]="","",Table2[[#This Row],[M1A]]-Table2[[#This Row],[AWAL]])</f>
        <v/>
      </c>
      <c r="J2188" s="13" t="str">
        <f>IF(Table2[[#This Row],[M2A]]="","",SUM(Table2[[#This Row],[M2A]]-Table2[[#This Row],[M2B_h]]))</f>
        <v/>
      </c>
      <c r="L2188" s="13" t="str">
        <f>IF(Table2[[#This Row],[M3A]]="","",SUM(Table2[[#This Row],[M3A]]-Table2[[#This Row],[M3B_h]]))</f>
        <v/>
      </c>
      <c r="N2188" s="13" t="str">
        <f>IF(Table2[[#This Row],[M4A]]="","",SUM(Table2[[#This Row],[M4A]]-Table2[[#This Row],[M4B_h]]))</f>
        <v/>
      </c>
      <c r="O2188" s="15"/>
      <c r="P2188" s="15" t="str">
        <f>IF(Table2[[#This Row],[M5A]]="","",SUM(Table2[[#This Row],[M5A]]-Table2[[#This Row],[M5B_h]]))</f>
        <v/>
      </c>
      <c r="Q2188" s="15">
        <f>SUM(Table2[[#This Row],[AWAL]],Table2[[#This Row],[M1B]])</f>
        <v>4</v>
      </c>
      <c r="R2188" s="15">
        <f>SUM(Table2[[#This Row],[M2B]],Table2[[#This Row],[M2B_h]])</f>
        <v>4</v>
      </c>
      <c r="S2188" s="15">
        <f>SUM(Table2[[#This Row],[M3B]],Table2[[#This Row],[M3B_h]])</f>
        <v>4</v>
      </c>
      <c r="T2188" s="15">
        <f>SUM(Table2[[#This Row],[M4B]],Table2[[#This Row],[M4B_h]])</f>
        <v>4</v>
      </c>
    </row>
    <row r="2189" spans="1:20">
      <c r="A2189" s="12">
        <f>IF(Table2[[#This Row],[TT]]&lt;1,"",COUNT($A$2:$A2188)+1)</f>
        <v>1775</v>
      </c>
      <c r="B2189" s="12" t="str">
        <f>LOWER(SUBSTITUTE(SUBSTITUTE(SUBSTITUTE(SUBSTITUTE(SUBSTITUTE(SUBSTITUTE(SUBSTITUTE(SUBSTITUTE(Table2[[#This Row],[NAMA BARANG]]," ",""),"""",""),"-",""),"/",""),"(",""),")",""),"&amp;",""),",",""))</f>
        <v>pensil6925aputar</v>
      </c>
      <c r="C2189" s="18" t="s">
        <v>1920</v>
      </c>
      <c r="D2189" s="19">
        <v>2</v>
      </c>
      <c r="E2189" s="19" t="s">
        <v>93</v>
      </c>
      <c r="F2189" s="80">
        <f>IF(Table2[[#This Row],[M5B]]="",Table2[[#This Row],[M5B_h]],SUM(Table2[[#This Row],[M5B_h]],Table2[[#This Row],[M5B]]))</f>
        <v>2</v>
      </c>
      <c r="H2189" s="13" t="str">
        <f>IF(Table2[[#This Row],[M1A]]="","",Table2[[#This Row],[M1A]]-Table2[[#This Row],[AWAL]])</f>
        <v/>
      </c>
      <c r="J2189" s="13" t="str">
        <f>IF(Table2[[#This Row],[M2A]]="","",SUM(Table2[[#This Row],[M2A]]-Table2[[#This Row],[M2B_h]]))</f>
        <v/>
      </c>
      <c r="L2189" s="13" t="str">
        <f>IF(Table2[[#This Row],[M3A]]="","",SUM(Table2[[#This Row],[M3A]]-Table2[[#This Row],[M3B_h]]))</f>
        <v/>
      </c>
      <c r="N2189" s="13" t="str">
        <f>IF(Table2[[#This Row],[M4A]]="","",SUM(Table2[[#This Row],[M4A]]-Table2[[#This Row],[M4B_h]]))</f>
        <v/>
      </c>
      <c r="O2189" s="15"/>
      <c r="P2189" s="15" t="str">
        <f>IF(Table2[[#This Row],[M5A]]="","",SUM(Table2[[#This Row],[M5A]]-Table2[[#This Row],[M5B_h]]))</f>
        <v/>
      </c>
      <c r="Q2189" s="15">
        <f>SUM(Table2[[#This Row],[AWAL]],Table2[[#This Row],[M1B]])</f>
        <v>2</v>
      </c>
      <c r="R2189" s="15">
        <f>SUM(Table2[[#This Row],[M2B]],Table2[[#This Row],[M2B_h]])</f>
        <v>2</v>
      </c>
      <c r="S2189" s="15">
        <f>SUM(Table2[[#This Row],[M3B]],Table2[[#This Row],[M3B_h]])</f>
        <v>2</v>
      </c>
      <c r="T2189" s="15">
        <f>SUM(Table2[[#This Row],[M4B]],Table2[[#This Row],[M4B_h]])</f>
        <v>2</v>
      </c>
    </row>
    <row r="2190" spans="1:20">
      <c r="A2190" s="12">
        <f>IF(Table2[[#This Row],[TT]]&lt;1,"",COUNT($A$2:$A2189)+1)</f>
        <v>1776</v>
      </c>
      <c r="B2190" s="12" t="str">
        <f>LOWER(SUBSTITUTE(SUBSTITUTE(SUBSTITUTE(SUBSTITUTE(SUBSTITUTE(SUBSTITUTE(SUBSTITUTE(SUBSTITUTE(Table2[[#This Row],[NAMA BARANG]]," ",""),"""",""),"-",""),"/",""),"(",""),")",""),"&amp;",""),",",""))</f>
        <v>pensil6925atas</v>
      </c>
      <c r="C2190" s="18" t="s">
        <v>1921</v>
      </c>
      <c r="D2190" s="19">
        <v>43</v>
      </c>
      <c r="E2190" s="19" t="s">
        <v>93</v>
      </c>
      <c r="F2190" s="80">
        <f>IF(Table2[[#This Row],[M5B]]="",Table2[[#This Row],[M5B_h]],SUM(Table2[[#This Row],[M5B_h]],Table2[[#This Row],[M5B]]))</f>
        <v>38</v>
      </c>
      <c r="G2190" s="13">
        <v>41</v>
      </c>
      <c r="H2190" s="13">
        <f>IF(Table2[[#This Row],[M1A]]="","",Table2[[#This Row],[M1A]]-Table2[[#This Row],[AWAL]])</f>
        <v>-2</v>
      </c>
      <c r="I2190" s="13">
        <v>39</v>
      </c>
      <c r="J2190" s="13">
        <f>IF(Table2[[#This Row],[M2A]]="","",SUM(Table2[[#This Row],[M2A]]-Table2[[#This Row],[M2B_h]]))</f>
        <v>-2</v>
      </c>
      <c r="L2190" s="13" t="str">
        <f>IF(Table2[[#This Row],[M3A]]="","",SUM(Table2[[#This Row],[M3A]]-Table2[[#This Row],[M3B_h]]))</f>
        <v/>
      </c>
      <c r="M2190" s="13">
        <v>38</v>
      </c>
      <c r="N2190" s="13">
        <f>IF(Table2[[#This Row],[M4A]]="","",SUM(Table2[[#This Row],[M4A]]-Table2[[#This Row],[M4B_h]]))</f>
        <v>-1</v>
      </c>
      <c r="O2190" s="15"/>
      <c r="P2190" s="15" t="str">
        <f>IF(Table2[[#This Row],[M5A]]="","",SUM(Table2[[#This Row],[M5A]]-Table2[[#This Row],[M5B_h]]))</f>
        <v/>
      </c>
      <c r="Q2190" s="15">
        <f>SUM(Table2[[#This Row],[AWAL]],Table2[[#This Row],[M1B]])</f>
        <v>41</v>
      </c>
      <c r="R2190" s="15">
        <f>SUM(Table2[[#This Row],[M2B]],Table2[[#This Row],[M2B_h]])</f>
        <v>39</v>
      </c>
      <c r="S2190" s="15">
        <f>SUM(Table2[[#This Row],[M3B]],Table2[[#This Row],[M3B_h]])</f>
        <v>39</v>
      </c>
      <c r="T2190" s="15">
        <f>SUM(Table2[[#This Row],[M4B]],Table2[[#This Row],[M4B_h]])</f>
        <v>38</v>
      </c>
    </row>
    <row r="2191" spans="1:20">
      <c r="A2191" s="12">
        <f>IF(Table2[[#This Row],[TT]]&lt;1,"",COUNT($A$2:$A2190)+1)</f>
        <v>1777</v>
      </c>
      <c r="B2191" s="12" t="str">
        <f>LOWER(SUBSTITUTE(SUBSTITUTE(SUBSTITUTE(SUBSTITUTE(SUBSTITUTE(SUBSTITUTE(SUBSTITUTE(SUBSTITUTE(Table2[[#This Row],[NAMA BARANG]]," ",""),"""",""),"-",""),"/",""),"(",""),")",""),"&amp;",""),",",""))</f>
        <v>pensilchunghwa2b6151</v>
      </c>
      <c r="C2191" s="18" t="s">
        <v>1922</v>
      </c>
      <c r="D2191" s="19">
        <v>5</v>
      </c>
      <c r="E2191" s="19" t="s">
        <v>1923</v>
      </c>
      <c r="F2191" s="80">
        <f>IF(Table2[[#This Row],[M5B]]="",Table2[[#This Row],[M5B_h]],SUM(Table2[[#This Row],[M5B_h]],Table2[[#This Row],[M5B]]))</f>
        <v>5</v>
      </c>
      <c r="H2191" s="13" t="str">
        <f>IF(Table2[[#This Row],[M1A]]="","",Table2[[#This Row],[M1A]]-Table2[[#This Row],[AWAL]])</f>
        <v/>
      </c>
      <c r="J2191" s="13" t="str">
        <f>IF(Table2[[#This Row],[M2A]]="","",SUM(Table2[[#This Row],[M2A]]-Table2[[#This Row],[M2B_h]]))</f>
        <v/>
      </c>
      <c r="L2191" s="13" t="str">
        <f>IF(Table2[[#This Row],[M3A]]="","",SUM(Table2[[#This Row],[M3A]]-Table2[[#This Row],[M3B_h]]))</f>
        <v/>
      </c>
      <c r="N2191" s="13" t="str">
        <f>IF(Table2[[#This Row],[M4A]]="","",SUM(Table2[[#This Row],[M4A]]-Table2[[#This Row],[M4B_h]]))</f>
        <v/>
      </c>
      <c r="O2191" s="15"/>
      <c r="P2191" s="15" t="str">
        <f>IF(Table2[[#This Row],[M5A]]="","",SUM(Table2[[#This Row],[M5A]]-Table2[[#This Row],[M5B_h]]))</f>
        <v/>
      </c>
      <c r="Q2191" s="15">
        <f>SUM(Table2[[#This Row],[AWAL]],Table2[[#This Row],[M1B]])</f>
        <v>5</v>
      </c>
      <c r="R2191" s="15">
        <f>SUM(Table2[[#This Row],[M2B]],Table2[[#This Row],[M2B_h]])</f>
        <v>5</v>
      </c>
      <c r="S2191" s="15">
        <f>SUM(Table2[[#This Row],[M3B]],Table2[[#This Row],[M3B_h]])</f>
        <v>5</v>
      </c>
      <c r="T2191" s="15">
        <f>SUM(Table2[[#This Row],[M4B]],Table2[[#This Row],[M4B_h]])</f>
        <v>5</v>
      </c>
    </row>
    <row r="2192" spans="1:20">
      <c r="A2192" s="12">
        <f>IF(Table2[[#This Row],[TT]]&lt;1,"",COUNT($A$2:$A2191)+1)</f>
        <v>1778</v>
      </c>
      <c r="B2192" s="12" t="str">
        <f>LOWER(SUBSTITUTE(SUBSTITUTE(SUBSTITUTE(SUBSTITUTE(SUBSTITUTE(SUBSTITUTE(SUBSTITUTE(SUBSTITUTE(Table2[[#This Row],[NAMA BARANG]]," ",""),"""",""),"-",""),"/",""),"(",""),")",""),"&amp;",""),",",""))</f>
        <v>pensilchunghwa61612b</v>
      </c>
      <c r="C2192" s="18" t="s">
        <v>1924</v>
      </c>
      <c r="D2192" s="19">
        <v>2</v>
      </c>
      <c r="E2192" s="19" t="s">
        <v>8</v>
      </c>
      <c r="F2192" s="80">
        <f>IF(Table2[[#This Row],[M5B]]="",Table2[[#This Row],[M5B_h]],SUM(Table2[[#This Row],[M5B_h]],Table2[[#This Row],[M5B]]))</f>
        <v>2</v>
      </c>
      <c r="H2192" s="13" t="str">
        <f>IF(Table2[[#This Row],[M1A]]="","",Table2[[#This Row],[M1A]]-Table2[[#This Row],[AWAL]])</f>
        <v/>
      </c>
      <c r="J2192" s="13" t="str">
        <f>IF(Table2[[#This Row],[M2A]]="","",SUM(Table2[[#This Row],[M2A]]-Table2[[#This Row],[M2B_h]]))</f>
        <v/>
      </c>
      <c r="L2192" s="13" t="str">
        <f>IF(Table2[[#This Row],[M3A]]="","",SUM(Table2[[#This Row],[M3A]]-Table2[[#This Row],[M3B_h]]))</f>
        <v/>
      </c>
      <c r="N2192" s="13" t="str">
        <f>IF(Table2[[#This Row],[M4A]]="","",SUM(Table2[[#This Row],[M4A]]-Table2[[#This Row],[M4B_h]]))</f>
        <v/>
      </c>
      <c r="O2192" s="15"/>
      <c r="P2192" s="15" t="str">
        <f>IF(Table2[[#This Row],[M5A]]="","",SUM(Table2[[#This Row],[M5A]]-Table2[[#This Row],[M5B_h]]))</f>
        <v/>
      </c>
      <c r="Q2192" s="15">
        <f>SUM(Table2[[#This Row],[AWAL]],Table2[[#This Row],[M1B]])</f>
        <v>2</v>
      </c>
      <c r="R2192" s="15">
        <f>SUM(Table2[[#This Row],[M2B]],Table2[[#This Row],[M2B_h]])</f>
        <v>2</v>
      </c>
      <c r="S2192" s="15">
        <f>SUM(Table2[[#This Row],[M3B]],Table2[[#This Row],[M3B_h]])</f>
        <v>2</v>
      </c>
      <c r="T2192" s="15">
        <f>SUM(Table2[[#This Row],[M4B]],Table2[[#This Row],[M4B_h]])</f>
        <v>2</v>
      </c>
    </row>
    <row r="2193" spans="1:20">
      <c r="A2193" s="12" t="str">
        <f>IF(Table2[[#This Row],[TT]]&lt;1,"",COUNT($A$2:$A2192)+1)</f>
        <v/>
      </c>
      <c r="B2193" s="12" t="str">
        <f>LOWER(SUBSTITUTE(SUBSTITUTE(SUBSTITUTE(SUBSTITUTE(SUBSTITUTE(SUBSTITUTE(SUBSTITUTE(SUBSTITUTE(Table2[[#This Row],[NAMA BARANG]]," ",""),"""",""),"-",""),"/",""),"(",""),")",""),"&amp;",""),",",""))</f>
        <v>pensilchunghwa8899</v>
      </c>
      <c r="C2193" s="18" t="s">
        <v>1925</v>
      </c>
      <c r="D2193" s="19"/>
      <c r="E2193" s="19" t="s">
        <v>8</v>
      </c>
      <c r="F2193" s="80">
        <f>IF(Table2[[#This Row],[M5B]]="",Table2[[#This Row],[M5B_h]],SUM(Table2[[#This Row],[M5B_h]],Table2[[#This Row],[M5B]]))</f>
        <v>0</v>
      </c>
      <c r="H2193" s="13" t="str">
        <f>IF(Table2[[#This Row],[M1A]]="","",Table2[[#This Row],[M1A]]-Table2[[#This Row],[AWAL]])</f>
        <v/>
      </c>
      <c r="J2193" s="13" t="str">
        <f>IF(Table2[[#This Row],[M2A]]="","",SUM(Table2[[#This Row],[M2A]]-Table2[[#This Row],[M2B_h]]))</f>
        <v/>
      </c>
      <c r="L2193" s="13" t="str">
        <f>IF(Table2[[#This Row],[M3A]]="","",SUM(Table2[[#This Row],[M3A]]-Table2[[#This Row],[M3B_h]]))</f>
        <v/>
      </c>
      <c r="N2193" s="13" t="str">
        <f>IF(Table2[[#This Row],[M4A]]="","",SUM(Table2[[#This Row],[M4A]]-Table2[[#This Row],[M4B_h]]))</f>
        <v/>
      </c>
      <c r="O2193" s="15"/>
      <c r="P2193" s="15" t="str">
        <f>IF(Table2[[#This Row],[M5A]]="","",SUM(Table2[[#This Row],[M5A]]-Table2[[#This Row],[M5B_h]]))</f>
        <v/>
      </c>
      <c r="Q2193" s="15">
        <f>SUM(Table2[[#This Row],[AWAL]],Table2[[#This Row],[M1B]])</f>
        <v>0</v>
      </c>
      <c r="R2193" s="15">
        <f>SUM(Table2[[#This Row],[M2B]],Table2[[#This Row],[M2B_h]])</f>
        <v>0</v>
      </c>
      <c r="S2193" s="15">
        <f>SUM(Table2[[#This Row],[M3B]],Table2[[#This Row],[M3B_h]])</f>
        <v>0</v>
      </c>
      <c r="T2193" s="15">
        <f>SUM(Table2[[#This Row],[M4B]],Table2[[#This Row],[M4B_h]])</f>
        <v>0</v>
      </c>
    </row>
    <row r="2194" spans="1:20">
      <c r="A2194" s="12">
        <f>IF(Table2[[#This Row],[TT]]&lt;1,"",COUNT($A$2:$A2193)+1)</f>
        <v>1779</v>
      </c>
      <c r="B2194" s="12" t="str">
        <f>LOWER(SUBSTITUTE(SUBSTITUTE(SUBSTITUTE(SUBSTITUTE(SUBSTITUTE(SUBSTITUTE(SUBSTITUTE(SUBSTITUTE(Table2[[#This Row],[NAMA BARANG]]," ",""),"""",""),"-",""),"/",""),"(",""),")",""),"&amp;",""),",",""))</f>
        <v>pensilcollen2bfancy</v>
      </c>
      <c r="C2194" s="18" t="s">
        <v>1926</v>
      </c>
      <c r="D2194" s="19">
        <v>9</v>
      </c>
      <c r="E2194" s="19" t="s">
        <v>93</v>
      </c>
      <c r="F2194" s="80">
        <f>IF(Table2[[#This Row],[M5B]]="",Table2[[#This Row],[M5B_h]],SUM(Table2[[#This Row],[M5B_h]],Table2[[#This Row],[M5B]]))</f>
        <v>8</v>
      </c>
      <c r="H2194" s="13" t="str">
        <f>IF(Table2[[#This Row],[M1A]]="","",Table2[[#This Row],[M1A]]-Table2[[#This Row],[AWAL]])</f>
        <v/>
      </c>
      <c r="J2194" s="13" t="str">
        <f>IF(Table2[[#This Row],[M2A]]="","",SUM(Table2[[#This Row],[M2A]]-Table2[[#This Row],[M2B_h]]))</f>
        <v/>
      </c>
      <c r="K2194" s="13">
        <v>8</v>
      </c>
      <c r="L2194" s="13">
        <f>IF(Table2[[#This Row],[M3A]]="","",SUM(Table2[[#This Row],[M3A]]-Table2[[#This Row],[M3B_h]]))</f>
        <v>-1</v>
      </c>
      <c r="N2194" s="13" t="str">
        <f>IF(Table2[[#This Row],[M4A]]="","",SUM(Table2[[#This Row],[M4A]]-Table2[[#This Row],[M4B_h]]))</f>
        <v/>
      </c>
      <c r="O2194" s="15"/>
      <c r="P2194" s="15" t="str">
        <f>IF(Table2[[#This Row],[M5A]]="","",SUM(Table2[[#This Row],[M5A]]-Table2[[#This Row],[M5B_h]]))</f>
        <v/>
      </c>
      <c r="Q2194" s="15">
        <f>SUM(Table2[[#This Row],[AWAL]],Table2[[#This Row],[M1B]])</f>
        <v>9</v>
      </c>
      <c r="R2194" s="15">
        <f>SUM(Table2[[#This Row],[M2B]],Table2[[#This Row],[M2B_h]])</f>
        <v>9</v>
      </c>
      <c r="S2194" s="15">
        <f>SUM(Table2[[#This Row],[M3B]],Table2[[#This Row],[M3B_h]])</f>
        <v>8</v>
      </c>
      <c r="T2194" s="15">
        <f>SUM(Table2[[#This Row],[M4B]],Table2[[#This Row],[M4B_h]])</f>
        <v>8</v>
      </c>
    </row>
    <row r="2195" spans="1:20">
      <c r="A2195" s="12">
        <f>IF(Table2[[#This Row],[TT]]&lt;1,"",COUNT($A$2:$A2194)+1)</f>
        <v>1780</v>
      </c>
      <c r="B2195" s="12" t="str">
        <f>LOWER(SUBSTITUTE(SUBSTITUTE(SUBSTITUTE(SUBSTITUTE(SUBSTITUTE(SUBSTITUTE(SUBSTITUTE(SUBSTITUTE(Table2[[#This Row],[NAMA BARANG]]," ",""),"""",""),"-",""),"/",""),"(",""),")",""),"&amp;",""),",",""))</f>
        <v>pensilcowry2bfancy</v>
      </c>
      <c r="C2195" s="18" t="s">
        <v>1927</v>
      </c>
      <c r="D2195" s="19">
        <v>66</v>
      </c>
      <c r="E2195" s="19" t="s">
        <v>655</v>
      </c>
      <c r="F2195" s="80">
        <f>IF(Table2[[#This Row],[M5B]]="",Table2[[#This Row],[M5B_h]],SUM(Table2[[#This Row],[M5B_h]],Table2[[#This Row],[M5B]]))</f>
        <v>65</v>
      </c>
      <c r="G2195" s="13">
        <v>65</v>
      </c>
      <c r="H2195" s="13">
        <f>IF(Table2[[#This Row],[M1A]]="","",Table2[[#This Row],[M1A]]-Table2[[#This Row],[AWAL]])</f>
        <v>-1</v>
      </c>
      <c r="J2195" s="13" t="str">
        <f>IF(Table2[[#This Row],[M2A]]="","",SUM(Table2[[#This Row],[M2A]]-Table2[[#This Row],[M2B_h]]))</f>
        <v/>
      </c>
      <c r="L2195" s="13" t="str">
        <f>IF(Table2[[#This Row],[M3A]]="","",SUM(Table2[[#This Row],[M3A]]-Table2[[#This Row],[M3B_h]]))</f>
        <v/>
      </c>
      <c r="N2195" s="13" t="str">
        <f>IF(Table2[[#This Row],[M4A]]="","",SUM(Table2[[#This Row],[M4A]]-Table2[[#This Row],[M4B_h]]))</f>
        <v/>
      </c>
      <c r="O2195" s="15"/>
      <c r="P2195" s="15" t="str">
        <f>IF(Table2[[#This Row],[M5A]]="","",SUM(Table2[[#This Row],[M5A]]-Table2[[#This Row],[M5B_h]]))</f>
        <v/>
      </c>
      <c r="Q2195" s="15">
        <f>SUM(Table2[[#This Row],[AWAL]],Table2[[#This Row],[M1B]])</f>
        <v>65</v>
      </c>
      <c r="R2195" s="15">
        <f>SUM(Table2[[#This Row],[M2B]],Table2[[#This Row],[M2B_h]])</f>
        <v>65</v>
      </c>
      <c r="S2195" s="15">
        <f>SUM(Table2[[#This Row],[M3B]],Table2[[#This Row],[M3B_h]])</f>
        <v>65</v>
      </c>
      <c r="T2195" s="15">
        <f>SUM(Table2[[#This Row],[M4B]],Table2[[#This Row],[M4B_h]])</f>
        <v>65</v>
      </c>
    </row>
    <row r="2196" spans="1:20">
      <c r="A2196" s="12">
        <f>IF(Table2[[#This Row],[TT]]&lt;1,"",COUNT($A$2:$A2195)+1)</f>
        <v>1781</v>
      </c>
      <c r="B2196" s="12" t="str">
        <f>LOWER(SUBSTITUTE(SUBSTITUTE(SUBSTITUTE(SUBSTITUTE(SUBSTITUTE(SUBSTITUTE(SUBSTITUTE(SUBSTITUTE(Table2[[#This Row],[NAMA BARANG]]," ",""),"""",""),"-",""),"/",""),"(",""),")",""),"&amp;",""),",",""))</f>
        <v>pensildm5188</v>
      </c>
      <c r="C2196" s="18" t="s">
        <v>1928</v>
      </c>
      <c r="D2196" s="19">
        <v>44</v>
      </c>
      <c r="E2196" s="19" t="s">
        <v>538</v>
      </c>
      <c r="F2196" s="80">
        <f>IF(Table2[[#This Row],[M5B]]="",Table2[[#This Row],[M5B_h]],SUM(Table2[[#This Row],[M5B_h]],Table2[[#This Row],[M5B]]))</f>
        <v>44</v>
      </c>
      <c r="H2196" s="13" t="str">
        <f>IF(Table2[[#This Row],[M1A]]="","",Table2[[#This Row],[M1A]]-Table2[[#This Row],[AWAL]])</f>
        <v/>
      </c>
      <c r="J2196" s="13" t="str">
        <f>IF(Table2[[#This Row],[M2A]]="","",SUM(Table2[[#This Row],[M2A]]-Table2[[#This Row],[M2B_h]]))</f>
        <v/>
      </c>
      <c r="L2196" s="13" t="str">
        <f>IF(Table2[[#This Row],[M3A]]="","",SUM(Table2[[#This Row],[M3A]]-Table2[[#This Row],[M3B_h]]))</f>
        <v/>
      </c>
      <c r="N2196" s="13" t="str">
        <f>IF(Table2[[#This Row],[M4A]]="","",SUM(Table2[[#This Row],[M4A]]-Table2[[#This Row],[M4B_h]]))</f>
        <v/>
      </c>
      <c r="O2196" s="15"/>
      <c r="P2196" s="15" t="str">
        <f>IF(Table2[[#This Row],[M5A]]="","",SUM(Table2[[#This Row],[M5A]]-Table2[[#This Row],[M5B_h]]))</f>
        <v/>
      </c>
      <c r="Q2196" s="15">
        <f>SUM(Table2[[#This Row],[AWAL]],Table2[[#This Row],[M1B]])</f>
        <v>44</v>
      </c>
      <c r="R2196" s="15">
        <f>SUM(Table2[[#This Row],[M2B]],Table2[[#This Row],[M2B_h]])</f>
        <v>44</v>
      </c>
      <c r="S2196" s="15">
        <f>SUM(Table2[[#This Row],[M3B]],Table2[[#This Row],[M3B_h]])</f>
        <v>44</v>
      </c>
      <c r="T2196" s="15">
        <f>SUM(Table2[[#This Row],[M4B]],Table2[[#This Row],[M4B_h]])</f>
        <v>44</v>
      </c>
    </row>
    <row r="2197" spans="1:20">
      <c r="A2197" s="12">
        <f>IF(Table2[[#This Row],[TT]]&lt;1,"",COUNT($A$2:$A2196)+1)</f>
        <v>1782</v>
      </c>
      <c r="B2197" s="12" t="str">
        <f>LOWER(SUBSTITUTE(SUBSTITUTE(SUBSTITUTE(SUBSTITUTE(SUBSTITUTE(SUBSTITUTE(SUBSTITUTE(SUBSTITUTE(Table2[[#This Row],[NAMA BARANG]]," ",""),"""",""),"-",""),"/",""),"(",""),")",""),"&amp;",""),",",""))</f>
        <v>pensildm7812</v>
      </c>
      <c r="C2197" s="18" t="s">
        <v>1929</v>
      </c>
      <c r="D2197" s="19">
        <v>3</v>
      </c>
      <c r="E2197" s="19" t="s">
        <v>1930</v>
      </c>
      <c r="F2197" s="80">
        <f>IF(Table2[[#This Row],[M5B]]="",Table2[[#This Row],[M5B_h]],SUM(Table2[[#This Row],[M5B_h]],Table2[[#This Row],[M5B]]))</f>
        <v>3</v>
      </c>
      <c r="H2197" s="13" t="str">
        <f>IF(Table2[[#This Row],[M1A]]="","",Table2[[#This Row],[M1A]]-Table2[[#This Row],[AWAL]])</f>
        <v/>
      </c>
      <c r="J2197" s="13" t="str">
        <f>IF(Table2[[#This Row],[M2A]]="","",SUM(Table2[[#This Row],[M2A]]-Table2[[#This Row],[M2B_h]]))</f>
        <v/>
      </c>
      <c r="L2197" s="13" t="str">
        <f>IF(Table2[[#This Row],[M3A]]="","",SUM(Table2[[#This Row],[M3A]]-Table2[[#This Row],[M3B_h]]))</f>
        <v/>
      </c>
      <c r="N2197" s="13" t="str">
        <f>IF(Table2[[#This Row],[M4A]]="","",SUM(Table2[[#This Row],[M4A]]-Table2[[#This Row],[M4B_h]]))</f>
        <v/>
      </c>
      <c r="O2197" s="15"/>
      <c r="P2197" s="15" t="str">
        <f>IF(Table2[[#This Row],[M5A]]="","",SUM(Table2[[#This Row],[M5A]]-Table2[[#This Row],[M5B_h]]))</f>
        <v/>
      </c>
      <c r="Q2197" s="15">
        <f>SUM(Table2[[#This Row],[AWAL]],Table2[[#This Row],[M1B]])</f>
        <v>3</v>
      </c>
      <c r="R2197" s="15">
        <f>SUM(Table2[[#This Row],[M2B]],Table2[[#This Row],[M2B_h]])</f>
        <v>3</v>
      </c>
      <c r="S2197" s="15">
        <f>SUM(Table2[[#This Row],[M3B]],Table2[[#This Row],[M3B_h]])</f>
        <v>3</v>
      </c>
      <c r="T2197" s="15">
        <f>SUM(Table2[[#This Row],[M4B]],Table2[[#This Row],[M4B_h]])</f>
        <v>3</v>
      </c>
    </row>
    <row r="2198" spans="1:20">
      <c r="A2198" s="12">
        <f>IF(Table2[[#This Row],[TT]]&lt;1,"",COUNT($A$2:$A2197)+1)</f>
        <v>1783</v>
      </c>
      <c r="B2198" s="12" t="str">
        <f>LOWER(SUBSTITUTE(SUBSTITUTE(SUBSTITUTE(SUBSTITUTE(SUBSTITUTE(SUBSTITUTE(SUBSTITUTE(SUBSTITUTE(Table2[[#This Row],[NAMA BARANG]]," ",""),"""",""),"-",""),"/",""),"(",""),")",""),"&amp;",""),",",""))</f>
        <v>pensilfancy2bdsytpstip001</v>
      </c>
      <c r="C2198" s="25" t="s">
        <v>1931</v>
      </c>
      <c r="D2198" s="26">
        <v>18</v>
      </c>
      <c r="E2198" s="26" t="s">
        <v>1932</v>
      </c>
      <c r="F2198" s="80">
        <f>IF(Table2[[#This Row],[M5B]]="",Table2[[#This Row],[M5B_h]],SUM(Table2[[#This Row],[M5B_h]],Table2[[#This Row],[M5B]]))</f>
        <v>18</v>
      </c>
      <c r="H2198" s="13" t="str">
        <f>IF(Table2[[#This Row],[M1A]]="","",Table2[[#This Row],[M1A]]-Table2[[#This Row],[AWAL]])</f>
        <v/>
      </c>
      <c r="J2198" s="13" t="str">
        <f>IF(Table2[[#This Row],[M2A]]="","",SUM(Table2[[#This Row],[M2A]]-Table2[[#This Row],[M2B_h]]))</f>
        <v/>
      </c>
      <c r="L2198" s="13" t="str">
        <f>IF(Table2[[#This Row],[M3A]]="","",SUM(Table2[[#This Row],[M3A]]-Table2[[#This Row],[M3B_h]]))</f>
        <v/>
      </c>
      <c r="N2198" s="13" t="str">
        <f>IF(Table2[[#This Row],[M4A]]="","",SUM(Table2[[#This Row],[M4A]]-Table2[[#This Row],[M4B_h]]))</f>
        <v/>
      </c>
      <c r="O2198" s="15"/>
      <c r="P2198" s="15" t="str">
        <f>IF(Table2[[#This Row],[M5A]]="","",SUM(Table2[[#This Row],[M5A]]-Table2[[#This Row],[M5B_h]]))</f>
        <v/>
      </c>
      <c r="Q2198" s="15">
        <f>SUM(Table2[[#This Row],[AWAL]],Table2[[#This Row],[M1B]])</f>
        <v>18</v>
      </c>
      <c r="R2198" s="15">
        <f>SUM(Table2[[#This Row],[M2B]],Table2[[#This Row],[M2B_h]])</f>
        <v>18</v>
      </c>
      <c r="S2198" s="15">
        <f>SUM(Table2[[#This Row],[M3B]],Table2[[#This Row],[M3B_h]])</f>
        <v>18</v>
      </c>
      <c r="T2198" s="15">
        <f>SUM(Table2[[#This Row],[M4B]],Table2[[#This Row],[M4B_h]])</f>
        <v>18</v>
      </c>
    </row>
    <row r="2199" spans="1:20">
      <c r="A2199" s="12">
        <f>IF(Table2[[#This Row],[TT]]&lt;1,"",COUNT($A$2:$A2198)+1)</f>
        <v>1784</v>
      </c>
      <c r="B2199" s="12" t="str">
        <f>LOWER(SUBSTITUTE(SUBSTITUTE(SUBSTITUTE(SUBSTITUTE(SUBSTITUTE(SUBSTITUTE(SUBSTITUTE(SUBSTITUTE(Table2[[#This Row],[NAMA BARANG]]," ",""),"""",""),"-",""),"/",""),"(",""),")",""),"&amp;",""),",",""))</f>
        <v>pensilfancylucu100</v>
      </c>
      <c r="C2199" s="18" t="s">
        <v>1933</v>
      </c>
      <c r="D2199" s="19">
        <v>31</v>
      </c>
      <c r="E2199" s="19" t="s">
        <v>1934</v>
      </c>
      <c r="F2199" s="80">
        <f>IF(Table2[[#This Row],[M5B]]="",Table2[[#This Row],[M5B_h]],SUM(Table2[[#This Row],[M5B_h]],Table2[[#This Row],[M5B]]))</f>
        <v>32</v>
      </c>
      <c r="G2199" s="13">
        <v>32</v>
      </c>
      <c r="H2199" s="13">
        <f>IF(Table2[[#This Row],[M1A]]="","",Table2[[#This Row],[M1A]]-Table2[[#This Row],[AWAL]])</f>
        <v>1</v>
      </c>
      <c r="J2199" s="13" t="str">
        <f>IF(Table2[[#This Row],[M2A]]="","",SUM(Table2[[#This Row],[M2A]]-Table2[[#This Row],[M2B_h]]))</f>
        <v/>
      </c>
      <c r="L2199" s="13" t="str">
        <f>IF(Table2[[#This Row],[M3A]]="","",SUM(Table2[[#This Row],[M3A]]-Table2[[#This Row],[M3B_h]]))</f>
        <v/>
      </c>
      <c r="N2199" s="13" t="str">
        <f>IF(Table2[[#This Row],[M4A]]="","",SUM(Table2[[#This Row],[M4A]]-Table2[[#This Row],[M4B_h]]))</f>
        <v/>
      </c>
      <c r="O2199" s="15"/>
      <c r="P2199" s="15" t="str">
        <f>IF(Table2[[#This Row],[M5A]]="","",SUM(Table2[[#This Row],[M5A]]-Table2[[#This Row],[M5B_h]]))</f>
        <v/>
      </c>
      <c r="Q2199" s="15">
        <f>SUM(Table2[[#This Row],[AWAL]],Table2[[#This Row],[M1B]])</f>
        <v>32</v>
      </c>
      <c r="R2199" s="15">
        <f>SUM(Table2[[#This Row],[M2B]],Table2[[#This Row],[M2B_h]])</f>
        <v>32</v>
      </c>
      <c r="S2199" s="15">
        <f>SUM(Table2[[#This Row],[M3B]],Table2[[#This Row],[M3B_h]])</f>
        <v>32</v>
      </c>
      <c r="T2199" s="15">
        <f>SUM(Table2[[#This Row],[M4B]],Table2[[#This Row],[M4B_h]])</f>
        <v>32</v>
      </c>
    </row>
    <row r="2200" spans="1:20">
      <c r="A2200" s="12">
        <f>IF(Table2[[#This Row],[TT]]&lt;1,"",COUNT($A$2:$A2199)+1)</f>
        <v>1785</v>
      </c>
      <c r="B2200" s="12" t="str">
        <f>LOWER(SUBSTITUTE(SUBSTITUTE(SUBSTITUTE(SUBSTITUTE(SUBSTITUTE(SUBSTITUTE(SUBSTITUTE(SUBSTITUTE(Table2[[#This Row],[NAMA BARANG]]," ",""),"""",""),"-",""),"/",""),"(",""),")",""),"&amp;",""),",",""))</f>
        <v>pensilgrebellpaketujian</v>
      </c>
      <c r="C2200" s="18" t="s">
        <v>1935</v>
      </c>
      <c r="D2200" s="19">
        <v>8</v>
      </c>
      <c r="E2200" s="19" t="s">
        <v>1936</v>
      </c>
      <c r="F2200" s="80">
        <f>IF(Table2[[#This Row],[M5B]]="",Table2[[#This Row],[M5B_h]],SUM(Table2[[#This Row],[M5B_h]],Table2[[#This Row],[M5B]]))</f>
        <v>8</v>
      </c>
      <c r="H2200" s="13" t="str">
        <f>IF(Table2[[#This Row],[M1A]]="","",Table2[[#This Row],[M1A]]-Table2[[#This Row],[AWAL]])</f>
        <v/>
      </c>
      <c r="J2200" s="13" t="str">
        <f>IF(Table2[[#This Row],[M2A]]="","",SUM(Table2[[#This Row],[M2A]]-Table2[[#This Row],[M2B_h]]))</f>
        <v/>
      </c>
      <c r="L2200" s="13" t="str">
        <f>IF(Table2[[#This Row],[M3A]]="","",SUM(Table2[[#This Row],[M3A]]-Table2[[#This Row],[M3B_h]]))</f>
        <v/>
      </c>
      <c r="N2200" s="13" t="str">
        <f>IF(Table2[[#This Row],[M4A]]="","",SUM(Table2[[#This Row],[M4A]]-Table2[[#This Row],[M4B_h]]))</f>
        <v/>
      </c>
      <c r="O2200" s="15"/>
      <c r="P2200" s="15" t="str">
        <f>IF(Table2[[#This Row],[M5A]]="","",SUM(Table2[[#This Row],[M5A]]-Table2[[#This Row],[M5B_h]]))</f>
        <v/>
      </c>
      <c r="Q2200" s="15">
        <f>SUM(Table2[[#This Row],[AWAL]],Table2[[#This Row],[M1B]])</f>
        <v>8</v>
      </c>
      <c r="R2200" s="15">
        <f>SUM(Table2[[#This Row],[M2B]],Table2[[#This Row],[M2B_h]])</f>
        <v>8</v>
      </c>
      <c r="S2200" s="15">
        <f>SUM(Table2[[#This Row],[M3B]],Table2[[#This Row],[M3B_h]])</f>
        <v>8</v>
      </c>
      <c r="T2200" s="15">
        <f>SUM(Table2[[#This Row],[M4B]],Table2[[#This Row],[M4B_h]])</f>
        <v>8</v>
      </c>
    </row>
    <row r="2201" spans="1:20">
      <c r="A2201" s="12">
        <f>IF(Table2[[#This Row],[TT]]&lt;1,"",COUNT($A$2:$A2200)+1)</f>
        <v>1786</v>
      </c>
      <c r="B2201" s="12" t="str">
        <f>LOWER(SUBSTITUTE(SUBSTITUTE(SUBSTITUTE(SUBSTITUTE(SUBSTITUTE(SUBSTITUTE(SUBSTITUTE(SUBSTITUTE(Table2[[#This Row],[NAMA BARANG]]," ",""),"""",""),"-",""),"/",""),"(",""),")",""),"&amp;",""),",",""))</f>
        <v>pensilhbrt6makro</v>
      </c>
      <c r="C2201" s="18" t="s">
        <v>1937</v>
      </c>
      <c r="D2201" s="19">
        <v>1</v>
      </c>
      <c r="E2201" s="19" t="s">
        <v>1938</v>
      </c>
      <c r="F2201" s="80">
        <f>IF(Table2[[#This Row],[M5B]]="",Table2[[#This Row],[M5B_h]],SUM(Table2[[#This Row],[M5B_h]],Table2[[#This Row],[M5B]]))</f>
        <v>1</v>
      </c>
      <c r="H2201" s="13" t="str">
        <f>IF(Table2[[#This Row],[M1A]]="","",Table2[[#This Row],[M1A]]-Table2[[#This Row],[AWAL]])</f>
        <v/>
      </c>
      <c r="J2201" s="13" t="str">
        <f>IF(Table2[[#This Row],[M2A]]="","",SUM(Table2[[#This Row],[M2A]]-Table2[[#This Row],[M2B_h]]))</f>
        <v/>
      </c>
      <c r="L2201" s="13" t="str">
        <f>IF(Table2[[#This Row],[M3A]]="","",SUM(Table2[[#This Row],[M3A]]-Table2[[#This Row],[M3B_h]]))</f>
        <v/>
      </c>
      <c r="N2201" s="13" t="str">
        <f>IF(Table2[[#This Row],[M4A]]="","",SUM(Table2[[#This Row],[M4A]]-Table2[[#This Row],[M4B_h]]))</f>
        <v/>
      </c>
      <c r="O2201" s="15"/>
      <c r="P2201" s="15" t="str">
        <f>IF(Table2[[#This Row],[M5A]]="","",SUM(Table2[[#This Row],[M5A]]-Table2[[#This Row],[M5B_h]]))</f>
        <v/>
      </c>
      <c r="Q2201" s="15">
        <f>SUM(Table2[[#This Row],[AWAL]],Table2[[#This Row],[M1B]])</f>
        <v>1</v>
      </c>
      <c r="R2201" s="15">
        <f>SUM(Table2[[#This Row],[M2B]],Table2[[#This Row],[M2B_h]])</f>
        <v>1</v>
      </c>
      <c r="S2201" s="15">
        <f>SUM(Table2[[#This Row],[M3B]],Table2[[#This Row],[M3B_h]])</f>
        <v>1</v>
      </c>
      <c r="T2201" s="15">
        <f>SUM(Table2[[#This Row],[M4B]],Table2[[#This Row],[M4B_h]])</f>
        <v>1</v>
      </c>
    </row>
    <row r="2202" spans="1:20">
      <c r="A2202" s="12">
        <f>IF(Table2[[#This Row],[TT]]&lt;1,"",COUNT($A$2:$A2201)+1)</f>
        <v>1787</v>
      </c>
      <c r="B2202" s="12" t="str">
        <f>LOWER(SUBSTITUTE(SUBSTITUTE(SUBSTITUTE(SUBSTITUTE(SUBSTITUTE(SUBSTITUTE(SUBSTITUTE(SUBSTITUTE(Table2[[#This Row],[NAMA BARANG]]," ",""),"""",""),"-",""),"/",""),"(",""),")",""),"&amp;",""),",",""))</f>
        <v>pensiljumbo+asahan458</v>
      </c>
      <c r="C2202" s="18" t="s">
        <v>1939</v>
      </c>
      <c r="D2202" s="19">
        <v>4</v>
      </c>
      <c r="E2202" s="19" t="s">
        <v>132</v>
      </c>
      <c r="F2202" s="80">
        <f>IF(Table2[[#This Row],[M5B]]="",Table2[[#This Row],[M5B_h]],SUM(Table2[[#This Row],[M5B_h]],Table2[[#This Row],[M5B]]))</f>
        <v>4</v>
      </c>
      <c r="H2202" s="13" t="str">
        <f>IF(Table2[[#This Row],[M1A]]="","",Table2[[#This Row],[M1A]]-Table2[[#This Row],[AWAL]])</f>
        <v/>
      </c>
      <c r="J2202" s="13" t="str">
        <f>IF(Table2[[#This Row],[M2A]]="","",SUM(Table2[[#This Row],[M2A]]-Table2[[#This Row],[M2B_h]]))</f>
        <v/>
      </c>
      <c r="L2202" s="13" t="str">
        <f>IF(Table2[[#This Row],[M3A]]="","",SUM(Table2[[#This Row],[M3A]]-Table2[[#This Row],[M3B_h]]))</f>
        <v/>
      </c>
      <c r="N2202" s="13" t="str">
        <f>IF(Table2[[#This Row],[M4A]]="","",SUM(Table2[[#This Row],[M4A]]-Table2[[#This Row],[M4B_h]]))</f>
        <v/>
      </c>
      <c r="O2202" s="15"/>
      <c r="P2202" s="15" t="str">
        <f>IF(Table2[[#This Row],[M5A]]="","",SUM(Table2[[#This Row],[M5A]]-Table2[[#This Row],[M5B_h]]))</f>
        <v/>
      </c>
      <c r="Q2202" s="15">
        <f>SUM(Table2[[#This Row],[AWAL]],Table2[[#This Row],[M1B]])</f>
        <v>4</v>
      </c>
      <c r="R2202" s="15">
        <f>SUM(Table2[[#This Row],[M2B]],Table2[[#This Row],[M2B_h]])</f>
        <v>4</v>
      </c>
      <c r="S2202" s="15">
        <f>SUM(Table2[[#This Row],[M3B]],Table2[[#This Row],[M3B_h]])</f>
        <v>4</v>
      </c>
      <c r="T2202" s="15">
        <f>SUM(Table2[[#This Row],[M4B]],Table2[[#This Row],[M4B_h]])</f>
        <v>4</v>
      </c>
    </row>
    <row r="2203" spans="1:20">
      <c r="A2203" s="12">
        <f>IF(Table2[[#This Row],[TT]]&lt;1,"",COUNT($A$2:$A2202)+1)</f>
        <v>1788</v>
      </c>
      <c r="B2203" s="12" t="str">
        <f>LOWER(SUBSTITUTE(SUBSTITUTE(SUBSTITUTE(SUBSTITUTE(SUBSTITUTE(SUBSTITUTE(SUBSTITUTE(SUBSTITUTE(Table2[[#This Row],[NAMA BARANG]]," ",""),"""",""),"-",""),"/",""),"(",""),")",""),"&amp;",""),",",""))</f>
        <v>pensiljumbobiasa1058</v>
      </c>
      <c r="C2203" s="18" t="s">
        <v>1940</v>
      </c>
      <c r="D2203" s="19">
        <v>10</v>
      </c>
      <c r="E2203" s="19" t="s">
        <v>117</v>
      </c>
      <c r="F2203" s="80">
        <f>IF(Table2[[#This Row],[M5B]]="",Table2[[#This Row],[M5B_h]],SUM(Table2[[#This Row],[M5B_h]],Table2[[#This Row],[M5B]]))</f>
        <v>10</v>
      </c>
      <c r="H2203" s="13" t="str">
        <f>IF(Table2[[#This Row],[M1A]]="","",Table2[[#This Row],[M1A]]-Table2[[#This Row],[AWAL]])</f>
        <v/>
      </c>
      <c r="J2203" s="13" t="str">
        <f>IF(Table2[[#This Row],[M2A]]="","",SUM(Table2[[#This Row],[M2A]]-Table2[[#This Row],[M2B_h]]))</f>
        <v/>
      </c>
      <c r="L2203" s="13" t="str">
        <f>IF(Table2[[#This Row],[M3A]]="","",SUM(Table2[[#This Row],[M3A]]-Table2[[#This Row],[M3B_h]]))</f>
        <v/>
      </c>
      <c r="N2203" s="13" t="str">
        <f>IF(Table2[[#This Row],[M4A]]="","",SUM(Table2[[#This Row],[M4A]]-Table2[[#This Row],[M4B_h]]))</f>
        <v/>
      </c>
      <c r="O2203" s="15"/>
      <c r="P2203" s="15" t="str">
        <f>IF(Table2[[#This Row],[M5A]]="","",SUM(Table2[[#This Row],[M5A]]-Table2[[#This Row],[M5B_h]]))</f>
        <v/>
      </c>
      <c r="Q2203" s="15">
        <f>SUM(Table2[[#This Row],[AWAL]],Table2[[#This Row],[M1B]])</f>
        <v>10</v>
      </c>
      <c r="R2203" s="15">
        <f>SUM(Table2[[#This Row],[M2B]],Table2[[#This Row],[M2B_h]])</f>
        <v>10</v>
      </c>
      <c r="S2203" s="15">
        <f>SUM(Table2[[#This Row],[M3B]],Table2[[#This Row],[M3B_h]])</f>
        <v>10</v>
      </c>
      <c r="T2203" s="15">
        <f>SUM(Table2[[#This Row],[M4B]],Table2[[#This Row],[M4B_h]])</f>
        <v>10</v>
      </c>
    </row>
    <row r="2204" spans="1:20">
      <c r="A2204" s="12" t="str">
        <f>IF(Table2[[#This Row],[TT]]&lt;1,"",COUNT($A$2:$A2203)+1)</f>
        <v/>
      </c>
      <c r="B2204" s="12" t="str">
        <f>LOWER(SUBSTITUTE(SUBSTITUTE(SUBSTITUTE(SUBSTITUTE(SUBSTITUTE(SUBSTITUTE(SUBSTITUTE(SUBSTITUTE(Table2[[#This Row],[NAMA BARANG]]," ",""),"""",""),"-",""),"/",""),"(",""),")",""),"&amp;",""),",",""))</f>
        <v>pensilkayagi2022</v>
      </c>
      <c r="C2204" s="17" t="s">
        <v>2749</v>
      </c>
      <c r="E2204" s="29" t="s">
        <v>2485</v>
      </c>
      <c r="F2204" s="80">
        <f>IF(Table2[[#This Row],[M5B]]="",Table2[[#This Row],[M5B_h]],SUM(Table2[[#This Row],[M5B_h]],Table2[[#This Row],[M5B]]))</f>
        <v>0</v>
      </c>
      <c r="H2204" s="13" t="str">
        <f>IF(Table2[[#This Row],[M1A]]="","",Table2[[#This Row],[M1A]]-Table2[[#This Row],[AWAL]])</f>
        <v/>
      </c>
      <c r="J2204" s="13" t="str">
        <f>IF(Table2[[#This Row],[M2A]]="","",SUM(Table2[[#This Row],[M2A]]-Table2[[#This Row],[M2B_h]]))</f>
        <v/>
      </c>
      <c r="L2204" s="13" t="str">
        <f>IF(Table2[[#This Row],[M3A]]="","",SUM(Table2[[#This Row],[M3A]]-Table2[[#This Row],[M3B_h]]))</f>
        <v/>
      </c>
      <c r="N2204" s="13" t="str">
        <f>IF(Table2[[#This Row],[M4A]]="","",SUM(Table2[[#This Row],[M4A]]-Table2[[#This Row],[M4B_h]]))</f>
        <v/>
      </c>
      <c r="O2204" s="15"/>
      <c r="P2204" s="15" t="str">
        <f>IF(Table2[[#This Row],[M5A]]="","",SUM(Table2[[#This Row],[M5A]]-Table2[[#This Row],[M5B_h]]))</f>
        <v/>
      </c>
      <c r="Q2204" s="15">
        <f>SUM(Table2[[#This Row],[AWAL]],Table2[[#This Row],[M1B]])</f>
        <v>0</v>
      </c>
      <c r="R2204" s="15">
        <f>SUM(Table2[[#This Row],[M2B]],Table2[[#This Row],[M2B_h]])</f>
        <v>0</v>
      </c>
      <c r="S2204" s="15">
        <f>SUM(Table2[[#This Row],[M3B]],Table2[[#This Row],[M3B_h]])</f>
        <v>0</v>
      </c>
      <c r="T2204" s="15">
        <f>SUM(Table2[[#This Row],[M4B]],Table2[[#This Row],[M4B_h]])</f>
        <v>0</v>
      </c>
    </row>
    <row r="2205" spans="1:20">
      <c r="A2205" s="12" t="str">
        <f>IF(Table2[[#This Row],[TT]]&lt;1,"",COUNT($A$2:$A2204)+1)</f>
        <v/>
      </c>
      <c r="B2205" s="12" t="str">
        <f>LOWER(SUBSTITUTE(SUBSTITUTE(SUBSTITUTE(SUBSTITUTE(SUBSTITUTE(SUBSTITUTE(SUBSTITUTE(SUBSTITUTE(Table2[[#This Row],[NAMA BARANG]]," ",""),"""",""),"-",""),"/",""),"(",""),")",""),"&amp;",""),",",""))</f>
        <v>pensilkayagi2026</v>
      </c>
      <c r="C2205" s="17" t="s">
        <v>2750</v>
      </c>
      <c r="E2205" s="29" t="s">
        <v>2485</v>
      </c>
      <c r="F2205" s="80">
        <f>IF(Table2[[#This Row],[M5B]]="",Table2[[#This Row],[M5B_h]],SUM(Table2[[#This Row],[M5B_h]],Table2[[#This Row],[M5B]]))</f>
        <v>0</v>
      </c>
      <c r="H2205" s="13" t="str">
        <f>IF(Table2[[#This Row],[M1A]]="","",Table2[[#This Row],[M1A]]-Table2[[#This Row],[AWAL]])</f>
        <v/>
      </c>
      <c r="J2205" s="13" t="str">
        <f>IF(Table2[[#This Row],[M2A]]="","",SUM(Table2[[#This Row],[M2A]]-Table2[[#This Row],[M2B_h]]))</f>
        <v/>
      </c>
      <c r="L2205" s="13" t="str">
        <f>IF(Table2[[#This Row],[M3A]]="","",SUM(Table2[[#This Row],[M3A]]-Table2[[#This Row],[M3B_h]]))</f>
        <v/>
      </c>
      <c r="N2205" s="13" t="str">
        <f>IF(Table2[[#This Row],[M4A]]="","",SUM(Table2[[#This Row],[M4A]]-Table2[[#This Row],[M4B_h]]))</f>
        <v/>
      </c>
      <c r="O2205" s="15"/>
      <c r="P2205" s="15" t="str">
        <f>IF(Table2[[#This Row],[M5A]]="","",SUM(Table2[[#This Row],[M5A]]-Table2[[#This Row],[M5B_h]]))</f>
        <v/>
      </c>
      <c r="Q2205" s="15">
        <f>SUM(Table2[[#This Row],[AWAL]],Table2[[#This Row],[M1B]])</f>
        <v>0</v>
      </c>
      <c r="R2205" s="15">
        <f>SUM(Table2[[#This Row],[M2B]],Table2[[#This Row],[M2B_h]])</f>
        <v>0</v>
      </c>
      <c r="S2205" s="15">
        <f>SUM(Table2[[#This Row],[M3B]],Table2[[#This Row],[M3B_h]])</f>
        <v>0</v>
      </c>
      <c r="T2205" s="15">
        <f>SUM(Table2[[#This Row],[M4B]],Table2[[#This Row],[M4B_h]])</f>
        <v>0</v>
      </c>
    </row>
    <row r="2206" spans="1:20">
      <c r="A2206" s="12" t="str">
        <f>IF(Table2[[#This Row],[TT]]&lt;1,"",COUNT($A$2:$A2205)+1)</f>
        <v/>
      </c>
      <c r="B2206" s="12" t="str">
        <f>LOWER(SUBSTITUTE(SUBSTITUTE(SUBSTITUTE(SUBSTITUTE(SUBSTITUTE(SUBSTITUTE(SUBSTITUTE(SUBSTITUTE(Table2[[#This Row],[NAMA BARANG]]," ",""),"""",""),"-",""),"/",""),"(",""),")",""),"&amp;",""),",",""))</f>
        <v>pensilkayagi3025</v>
      </c>
      <c r="C2206" s="17" t="s">
        <v>2747</v>
      </c>
      <c r="E2206" s="29" t="s">
        <v>2485</v>
      </c>
      <c r="F2206" s="80">
        <f>IF(Table2[[#This Row],[M5B]]="",Table2[[#This Row],[M5B_h]],SUM(Table2[[#This Row],[M5B_h]],Table2[[#This Row],[M5B]]))</f>
        <v>0</v>
      </c>
      <c r="H2206" s="13" t="str">
        <f>IF(Table2[[#This Row],[M1A]]="","",Table2[[#This Row],[M1A]]-Table2[[#This Row],[AWAL]])</f>
        <v/>
      </c>
      <c r="J2206" s="13" t="str">
        <f>IF(Table2[[#This Row],[M2A]]="","",SUM(Table2[[#This Row],[M2A]]-Table2[[#This Row],[M2B_h]]))</f>
        <v/>
      </c>
      <c r="L2206" s="13" t="str">
        <f>IF(Table2[[#This Row],[M3A]]="","",SUM(Table2[[#This Row],[M3A]]-Table2[[#This Row],[M3B_h]]))</f>
        <v/>
      </c>
      <c r="N2206" s="13" t="str">
        <f>IF(Table2[[#This Row],[M4A]]="","",SUM(Table2[[#This Row],[M4A]]-Table2[[#This Row],[M4B_h]]))</f>
        <v/>
      </c>
      <c r="O2206" s="15"/>
      <c r="P2206" s="15" t="str">
        <f>IF(Table2[[#This Row],[M5A]]="","",SUM(Table2[[#This Row],[M5A]]-Table2[[#This Row],[M5B_h]]))</f>
        <v/>
      </c>
      <c r="Q2206" s="15">
        <f>SUM(Table2[[#This Row],[AWAL]],Table2[[#This Row],[M1B]])</f>
        <v>0</v>
      </c>
      <c r="R2206" s="15">
        <f>SUM(Table2[[#This Row],[M2B]],Table2[[#This Row],[M2B_h]])</f>
        <v>0</v>
      </c>
      <c r="S2206" s="15">
        <f>SUM(Table2[[#This Row],[M3B]],Table2[[#This Row],[M3B_h]])</f>
        <v>0</v>
      </c>
      <c r="T2206" s="15">
        <f>SUM(Table2[[#This Row],[M4B]],Table2[[#This Row],[M4B_h]])</f>
        <v>0</v>
      </c>
    </row>
    <row r="2207" spans="1:20">
      <c r="A2207" s="12" t="str">
        <f>IF(Table2[[#This Row],[TT]]&lt;1,"",COUNT($A$2:$A2206)+1)</f>
        <v/>
      </c>
      <c r="B2207" s="12" t="str">
        <f>LOWER(SUBSTITUTE(SUBSTITUTE(SUBSTITUTE(SUBSTITUTE(SUBSTITUTE(SUBSTITUTE(SUBSTITUTE(SUBSTITUTE(Table2[[#This Row],[NAMA BARANG]]," ",""),"""",""),"-",""),"/",""),"(",""),")",""),"&amp;",""),",",""))</f>
        <v>pensilkayagi3039</v>
      </c>
      <c r="C2207" s="17" t="s">
        <v>2751</v>
      </c>
      <c r="E2207" s="29" t="s">
        <v>2485</v>
      </c>
      <c r="F2207" s="80">
        <f>IF(Table2[[#This Row],[M5B]]="",Table2[[#This Row],[M5B_h]],SUM(Table2[[#This Row],[M5B_h]],Table2[[#This Row],[M5B]]))</f>
        <v>0</v>
      </c>
      <c r="H2207" s="13" t="str">
        <f>IF(Table2[[#This Row],[M1A]]="","",Table2[[#This Row],[M1A]]-Table2[[#This Row],[AWAL]])</f>
        <v/>
      </c>
      <c r="J2207" s="13" t="str">
        <f>IF(Table2[[#This Row],[M2A]]="","",SUM(Table2[[#This Row],[M2A]]-Table2[[#This Row],[M2B_h]]))</f>
        <v/>
      </c>
      <c r="L2207" s="13" t="str">
        <f>IF(Table2[[#This Row],[M3A]]="","",SUM(Table2[[#This Row],[M3A]]-Table2[[#This Row],[M3B_h]]))</f>
        <v/>
      </c>
      <c r="N2207" s="13" t="str">
        <f>IF(Table2[[#This Row],[M4A]]="","",SUM(Table2[[#This Row],[M4A]]-Table2[[#This Row],[M4B_h]]))</f>
        <v/>
      </c>
      <c r="O2207" s="15"/>
      <c r="P2207" s="15" t="str">
        <f>IF(Table2[[#This Row],[M5A]]="","",SUM(Table2[[#This Row],[M5A]]-Table2[[#This Row],[M5B_h]]))</f>
        <v/>
      </c>
      <c r="Q2207" s="15">
        <f>SUM(Table2[[#This Row],[AWAL]],Table2[[#This Row],[M1B]])</f>
        <v>0</v>
      </c>
      <c r="R2207" s="15">
        <f>SUM(Table2[[#This Row],[M2B]],Table2[[#This Row],[M2B_h]])</f>
        <v>0</v>
      </c>
      <c r="S2207" s="15">
        <f>SUM(Table2[[#This Row],[M3B]],Table2[[#This Row],[M3B_h]])</f>
        <v>0</v>
      </c>
      <c r="T2207" s="15">
        <f>SUM(Table2[[#This Row],[M4B]],Table2[[#This Row],[M4B_h]])</f>
        <v>0</v>
      </c>
    </row>
    <row r="2208" spans="1:20">
      <c r="A2208" s="12" t="str">
        <f>IF(Table2[[#This Row],[TT]]&lt;1,"",COUNT($A$2:$A2207)+1)</f>
        <v/>
      </c>
      <c r="B2208" s="12" t="str">
        <f>LOWER(SUBSTITUTE(SUBSTITUTE(SUBSTITUTE(SUBSTITUTE(SUBSTITUTE(SUBSTITUTE(SUBSTITUTE(SUBSTITUTE(Table2[[#This Row],[NAMA BARANG]]," ",""),"""",""),"-",""),"/",""),"(",""),")",""),"&amp;",""),",",""))</f>
        <v>pensilkayagi3040</v>
      </c>
      <c r="C2208" s="17" t="s">
        <v>2745</v>
      </c>
      <c r="E2208" s="29" t="s">
        <v>2485</v>
      </c>
      <c r="F2208" s="80">
        <f>IF(Table2[[#This Row],[M5B]]="",Table2[[#This Row],[M5B_h]],SUM(Table2[[#This Row],[M5B_h]],Table2[[#This Row],[M5B]]))</f>
        <v>0</v>
      </c>
      <c r="H2208" s="13" t="str">
        <f>IF(Table2[[#This Row],[M1A]]="","",Table2[[#This Row],[M1A]]-Table2[[#This Row],[AWAL]])</f>
        <v/>
      </c>
      <c r="J2208" s="13" t="str">
        <f>IF(Table2[[#This Row],[M2A]]="","",SUM(Table2[[#This Row],[M2A]]-Table2[[#This Row],[M2B_h]]))</f>
        <v/>
      </c>
      <c r="L2208" s="13" t="str">
        <f>IF(Table2[[#This Row],[M3A]]="","",SUM(Table2[[#This Row],[M3A]]-Table2[[#This Row],[M3B_h]]))</f>
        <v/>
      </c>
      <c r="N2208" s="13" t="str">
        <f>IF(Table2[[#This Row],[M4A]]="","",SUM(Table2[[#This Row],[M4A]]-Table2[[#This Row],[M4B_h]]))</f>
        <v/>
      </c>
      <c r="O2208" s="15"/>
      <c r="P2208" s="15" t="str">
        <f>IF(Table2[[#This Row],[M5A]]="","",SUM(Table2[[#This Row],[M5A]]-Table2[[#This Row],[M5B_h]]))</f>
        <v/>
      </c>
      <c r="Q2208" s="15">
        <f>SUM(Table2[[#This Row],[AWAL]],Table2[[#This Row],[M1B]])</f>
        <v>0</v>
      </c>
      <c r="R2208" s="15">
        <f>SUM(Table2[[#This Row],[M2B]],Table2[[#This Row],[M2B_h]])</f>
        <v>0</v>
      </c>
      <c r="S2208" s="15">
        <f>SUM(Table2[[#This Row],[M3B]],Table2[[#This Row],[M3B_h]])</f>
        <v>0</v>
      </c>
      <c r="T2208" s="15">
        <f>SUM(Table2[[#This Row],[M4B]],Table2[[#This Row],[M4B_h]])</f>
        <v>0</v>
      </c>
    </row>
    <row r="2209" spans="1:20">
      <c r="A2209" s="12" t="str">
        <f>IF(Table2[[#This Row],[TT]]&lt;1,"",COUNT($A$2:$A2208)+1)</f>
        <v/>
      </c>
      <c r="B2209" s="12" t="str">
        <f>LOWER(SUBSTITUTE(SUBSTITUTE(SUBSTITUTE(SUBSTITUTE(SUBSTITUTE(SUBSTITUTE(SUBSTITUTE(SUBSTITUTE(Table2[[#This Row],[NAMA BARANG]]," ",""),"""",""),"-",""),"/",""),"(",""),")",""),"&amp;",""),",",""))</f>
        <v>pensilkayagi3042</v>
      </c>
      <c r="C2209" s="17" t="s">
        <v>2746</v>
      </c>
      <c r="E2209" s="29" t="s">
        <v>2485</v>
      </c>
      <c r="F2209" s="80">
        <f>IF(Table2[[#This Row],[M5B]]="",Table2[[#This Row],[M5B_h]],SUM(Table2[[#This Row],[M5B_h]],Table2[[#This Row],[M5B]]))</f>
        <v>0</v>
      </c>
      <c r="H2209" s="13" t="str">
        <f>IF(Table2[[#This Row],[M1A]]="","",Table2[[#This Row],[M1A]]-Table2[[#This Row],[AWAL]])</f>
        <v/>
      </c>
      <c r="J2209" s="13" t="str">
        <f>IF(Table2[[#This Row],[M2A]]="","",SUM(Table2[[#This Row],[M2A]]-Table2[[#This Row],[M2B_h]]))</f>
        <v/>
      </c>
      <c r="L2209" s="13" t="str">
        <f>IF(Table2[[#This Row],[M3A]]="","",SUM(Table2[[#This Row],[M3A]]-Table2[[#This Row],[M3B_h]]))</f>
        <v/>
      </c>
      <c r="N2209" s="13" t="str">
        <f>IF(Table2[[#This Row],[M4A]]="","",SUM(Table2[[#This Row],[M4A]]-Table2[[#This Row],[M4B_h]]))</f>
        <v/>
      </c>
      <c r="O2209" s="15"/>
      <c r="P2209" s="15" t="str">
        <f>IF(Table2[[#This Row],[M5A]]="","",SUM(Table2[[#This Row],[M5A]]-Table2[[#This Row],[M5B_h]]))</f>
        <v/>
      </c>
      <c r="Q2209" s="15">
        <f>SUM(Table2[[#This Row],[AWAL]],Table2[[#This Row],[M1B]])</f>
        <v>0</v>
      </c>
      <c r="R2209" s="15">
        <f>SUM(Table2[[#This Row],[M2B]],Table2[[#This Row],[M2B_h]])</f>
        <v>0</v>
      </c>
      <c r="S2209" s="15">
        <f>SUM(Table2[[#This Row],[M3B]],Table2[[#This Row],[M3B_h]])</f>
        <v>0</v>
      </c>
      <c r="T2209" s="15">
        <f>SUM(Table2[[#This Row],[M4B]],Table2[[#This Row],[M4B_h]])</f>
        <v>0</v>
      </c>
    </row>
    <row r="2210" spans="1:20">
      <c r="A2210" s="12" t="str">
        <f>IF(Table2[[#This Row],[TT]]&lt;1,"",COUNT($A$2:$A2209)+1)</f>
        <v/>
      </c>
      <c r="B2210" s="12" t="str">
        <f>LOWER(SUBSTITUTE(SUBSTITUTE(SUBSTITUTE(SUBSTITUTE(SUBSTITUTE(SUBSTITUTE(SUBSTITUTE(SUBSTITUTE(Table2[[#This Row],[NAMA BARANG]]," ",""),"""",""),"-",""),"/",""),"(",""),")",""),"&amp;",""),",",""))</f>
        <v>pensilkayagi3050</v>
      </c>
      <c r="C2210" s="17" t="s">
        <v>2752</v>
      </c>
      <c r="E2210" s="29" t="s">
        <v>2485</v>
      </c>
      <c r="F2210" s="80">
        <f>IF(Table2[[#This Row],[M5B]]="",Table2[[#This Row],[M5B_h]],SUM(Table2[[#This Row],[M5B_h]],Table2[[#This Row],[M5B]]))</f>
        <v>0</v>
      </c>
      <c r="H2210" s="13" t="str">
        <f>IF(Table2[[#This Row],[M1A]]="","",Table2[[#This Row],[M1A]]-Table2[[#This Row],[AWAL]])</f>
        <v/>
      </c>
      <c r="J2210" s="13" t="str">
        <f>IF(Table2[[#This Row],[M2A]]="","",SUM(Table2[[#This Row],[M2A]]-Table2[[#This Row],[M2B_h]]))</f>
        <v/>
      </c>
      <c r="L2210" s="13" t="str">
        <f>IF(Table2[[#This Row],[M3A]]="","",SUM(Table2[[#This Row],[M3A]]-Table2[[#This Row],[M3B_h]]))</f>
        <v/>
      </c>
      <c r="N2210" s="13" t="str">
        <f>IF(Table2[[#This Row],[M4A]]="","",SUM(Table2[[#This Row],[M4A]]-Table2[[#This Row],[M4B_h]]))</f>
        <v/>
      </c>
      <c r="O2210" s="15"/>
      <c r="P2210" s="15" t="str">
        <f>IF(Table2[[#This Row],[M5A]]="","",SUM(Table2[[#This Row],[M5A]]-Table2[[#This Row],[M5B_h]]))</f>
        <v/>
      </c>
      <c r="Q2210" s="15">
        <f>SUM(Table2[[#This Row],[AWAL]],Table2[[#This Row],[M1B]])</f>
        <v>0</v>
      </c>
      <c r="R2210" s="15">
        <f>SUM(Table2[[#This Row],[M2B]],Table2[[#This Row],[M2B_h]])</f>
        <v>0</v>
      </c>
      <c r="S2210" s="15">
        <f>SUM(Table2[[#This Row],[M3B]],Table2[[#This Row],[M3B_h]])</f>
        <v>0</v>
      </c>
      <c r="T2210" s="15">
        <f>SUM(Table2[[#This Row],[M4B]],Table2[[#This Row],[M4B_h]])</f>
        <v>0</v>
      </c>
    </row>
    <row r="2211" spans="1:20">
      <c r="A2211" s="12" t="str">
        <f>IF(Table2[[#This Row],[TT]]&lt;1,"",COUNT($A$2:$A2210)+1)</f>
        <v/>
      </c>
      <c r="B2211" s="12" t="str">
        <f>LOWER(SUBSTITUTE(SUBSTITUTE(SUBSTITUTE(SUBSTITUTE(SUBSTITUTE(SUBSTITUTE(SUBSTITUTE(SUBSTITUTE(Table2[[#This Row],[NAMA BARANG]]," ",""),"""",""),"-",""),"/",""),"(",""),")",""),"&amp;",""),",",""))</f>
        <v>pensilkayagi3052</v>
      </c>
      <c r="C2211" s="17" t="s">
        <v>2744</v>
      </c>
      <c r="E2211" s="29" t="s">
        <v>2485</v>
      </c>
      <c r="F2211" s="80">
        <f>IF(Table2[[#This Row],[M5B]]="",Table2[[#This Row],[M5B_h]],SUM(Table2[[#This Row],[M5B_h]],Table2[[#This Row],[M5B]]))</f>
        <v>0</v>
      </c>
      <c r="H2211" s="13" t="str">
        <f>IF(Table2[[#This Row],[M1A]]="","",Table2[[#This Row],[M1A]]-Table2[[#This Row],[AWAL]])</f>
        <v/>
      </c>
      <c r="J2211" s="13" t="str">
        <f>IF(Table2[[#This Row],[M2A]]="","",SUM(Table2[[#This Row],[M2A]]-Table2[[#This Row],[M2B_h]]))</f>
        <v/>
      </c>
      <c r="L2211" s="13" t="str">
        <f>IF(Table2[[#This Row],[M3A]]="","",SUM(Table2[[#This Row],[M3A]]-Table2[[#This Row],[M3B_h]]))</f>
        <v/>
      </c>
      <c r="N2211" s="13" t="str">
        <f>IF(Table2[[#This Row],[M4A]]="","",SUM(Table2[[#This Row],[M4A]]-Table2[[#This Row],[M4B_h]]))</f>
        <v/>
      </c>
      <c r="O2211" s="15"/>
      <c r="P2211" s="15" t="str">
        <f>IF(Table2[[#This Row],[M5A]]="","",SUM(Table2[[#This Row],[M5A]]-Table2[[#This Row],[M5B_h]]))</f>
        <v/>
      </c>
      <c r="Q2211" s="15">
        <f>SUM(Table2[[#This Row],[AWAL]],Table2[[#This Row],[M1B]])</f>
        <v>0</v>
      </c>
      <c r="R2211" s="15">
        <f>SUM(Table2[[#This Row],[M2B]],Table2[[#This Row],[M2B_h]])</f>
        <v>0</v>
      </c>
      <c r="S2211" s="15">
        <f>SUM(Table2[[#This Row],[M3B]],Table2[[#This Row],[M3B_h]])</f>
        <v>0</v>
      </c>
      <c r="T2211" s="15">
        <f>SUM(Table2[[#This Row],[M4B]],Table2[[#This Row],[M4B_h]])</f>
        <v>0</v>
      </c>
    </row>
    <row r="2212" spans="1:20">
      <c r="A2212" s="12" t="str">
        <f>IF(Table2[[#This Row],[TT]]&lt;1,"",COUNT($A$2:$A2211)+1)</f>
        <v/>
      </c>
      <c r="B2212" s="12" t="str">
        <f>LOWER(SUBSTITUTE(SUBSTITUTE(SUBSTITUTE(SUBSTITUTE(SUBSTITUTE(SUBSTITUTE(SUBSTITUTE(SUBSTITUTE(Table2[[#This Row],[NAMA BARANG]]," ",""),"""",""),"-",""),"/",""),"(",""),")",""),"&amp;",""),",",""))</f>
        <v>pensilkayagi3060</v>
      </c>
      <c r="C2212" s="17" t="s">
        <v>2748</v>
      </c>
      <c r="E2212" s="29" t="s">
        <v>2485</v>
      </c>
      <c r="F2212" s="80">
        <f>IF(Table2[[#This Row],[M5B]]="",Table2[[#This Row],[M5B_h]],SUM(Table2[[#This Row],[M5B_h]],Table2[[#This Row],[M5B]]))</f>
        <v>0</v>
      </c>
      <c r="H2212" s="13" t="str">
        <f>IF(Table2[[#This Row],[M1A]]="","",Table2[[#This Row],[M1A]]-Table2[[#This Row],[AWAL]])</f>
        <v/>
      </c>
      <c r="J2212" s="13" t="str">
        <f>IF(Table2[[#This Row],[M2A]]="","",SUM(Table2[[#This Row],[M2A]]-Table2[[#This Row],[M2B_h]]))</f>
        <v/>
      </c>
      <c r="L2212" s="13" t="str">
        <f>IF(Table2[[#This Row],[M3A]]="","",SUM(Table2[[#This Row],[M3A]]-Table2[[#This Row],[M3B_h]]))</f>
        <v/>
      </c>
      <c r="N2212" s="13" t="str">
        <f>IF(Table2[[#This Row],[M4A]]="","",SUM(Table2[[#This Row],[M4A]]-Table2[[#This Row],[M4B_h]]))</f>
        <v/>
      </c>
      <c r="O2212" s="15"/>
      <c r="P2212" s="15" t="str">
        <f>IF(Table2[[#This Row],[M5A]]="","",SUM(Table2[[#This Row],[M5A]]-Table2[[#This Row],[M5B_h]]))</f>
        <v/>
      </c>
      <c r="Q2212" s="15">
        <f>SUM(Table2[[#This Row],[AWAL]],Table2[[#This Row],[M1B]])</f>
        <v>0</v>
      </c>
      <c r="R2212" s="15">
        <f>SUM(Table2[[#This Row],[M2B]],Table2[[#This Row],[M2B_h]])</f>
        <v>0</v>
      </c>
      <c r="S2212" s="15">
        <f>SUM(Table2[[#This Row],[M3B]],Table2[[#This Row],[M3B_h]])</f>
        <v>0</v>
      </c>
      <c r="T2212" s="15">
        <f>SUM(Table2[[#This Row],[M4B]],Table2[[#This Row],[M4B_h]])</f>
        <v>0</v>
      </c>
    </row>
    <row r="2213" spans="1:20">
      <c r="A2213" s="12" t="str">
        <f>IF(Table2[[#This Row],[TT]]&lt;1,"",COUNT($A$2:$A2212)+1)</f>
        <v/>
      </c>
      <c r="B2213" s="12" t="str">
        <f>LOWER(SUBSTITUTE(SUBSTITUTE(SUBSTITUTE(SUBSTITUTE(SUBSTITUTE(SUBSTITUTE(SUBSTITUTE(SUBSTITUTE(Table2[[#This Row],[NAMA BARANG]]," ",""),"""",""),"-",""),"/",""),"(",""),")",""),"&amp;",""),",",""))</f>
        <v>pensilltrees3061</v>
      </c>
      <c r="C2213" s="18" t="s">
        <v>1941</v>
      </c>
      <c r="D2213" s="19"/>
      <c r="E2213" s="19" t="s">
        <v>93</v>
      </c>
      <c r="F2213" s="80">
        <f>IF(Table2[[#This Row],[M5B]]="",Table2[[#This Row],[M5B_h]],SUM(Table2[[#This Row],[M5B_h]],Table2[[#This Row],[M5B]]))</f>
        <v>0</v>
      </c>
      <c r="H2213" s="13" t="str">
        <f>IF(Table2[[#This Row],[M1A]]="","",Table2[[#This Row],[M1A]]-Table2[[#This Row],[AWAL]])</f>
        <v/>
      </c>
      <c r="J2213" s="13" t="str">
        <f>IF(Table2[[#This Row],[M2A]]="","",SUM(Table2[[#This Row],[M2A]]-Table2[[#This Row],[M2B_h]]))</f>
        <v/>
      </c>
      <c r="L2213" s="13" t="str">
        <f>IF(Table2[[#This Row],[M3A]]="","",SUM(Table2[[#This Row],[M3A]]-Table2[[#This Row],[M3B_h]]))</f>
        <v/>
      </c>
      <c r="N2213" s="13" t="str">
        <f>IF(Table2[[#This Row],[M4A]]="","",SUM(Table2[[#This Row],[M4A]]-Table2[[#This Row],[M4B_h]]))</f>
        <v/>
      </c>
      <c r="O2213" s="15"/>
      <c r="P2213" s="15" t="str">
        <f>IF(Table2[[#This Row],[M5A]]="","",SUM(Table2[[#This Row],[M5A]]-Table2[[#This Row],[M5B_h]]))</f>
        <v/>
      </c>
      <c r="Q2213" s="15">
        <f>SUM(Table2[[#This Row],[AWAL]],Table2[[#This Row],[M1B]])</f>
        <v>0</v>
      </c>
      <c r="R2213" s="15">
        <f>SUM(Table2[[#This Row],[M2B]],Table2[[#This Row],[M2B_h]])</f>
        <v>0</v>
      </c>
      <c r="S2213" s="15">
        <f>SUM(Table2[[#This Row],[M3B]],Table2[[#This Row],[M3B_h]])</f>
        <v>0</v>
      </c>
      <c r="T2213" s="15">
        <f>SUM(Table2[[#This Row],[M4B]],Table2[[#This Row],[M4B_h]])</f>
        <v>0</v>
      </c>
    </row>
    <row r="2214" spans="1:20">
      <c r="A2214" s="12">
        <f>IF(Table2[[#This Row],[TT]]&lt;1,"",COUNT($A$2:$A2213)+1)</f>
        <v>1789</v>
      </c>
      <c r="B2214" s="12" t="str">
        <f>LOWER(SUBSTITUTE(SUBSTITUTE(SUBSTITUTE(SUBSTITUTE(SUBSTITUTE(SUBSTITUTE(SUBSTITUTE(SUBSTITUTE(Table2[[#This Row],[NAMA BARANG]]," ",""),"""",""),"-",""),"/",""),"(",""),")",""),"&amp;",""),",",""))</f>
        <v>pensilltrees3062</v>
      </c>
      <c r="C2214" s="18" t="s">
        <v>1942</v>
      </c>
      <c r="D2214" s="19">
        <v>1</v>
      </c>
      <c r="E2214" s="19" t="s">
        <v>93</v>
      </c>
      <c r="F2214" s="80">
        <f>IF(Table2[[#This Row],[M5B]]="",Table2[[#This Row],[M5B_h]],SUM(Table2[[#This Row],[M5B_h]],Table2[[#This Row],[M5B]]))</f>
        <v>1</v>
      </c>
      <c r="H2214" s="13" t="str">
        <f>IF(Table2[[#This Row],[M1A]]="","",Table2[[#This Row],[M1A]]-Table2[[#This Row],[AWAL]])</f>
        <v/>
      </c>
      <c r="J2214" s="13" t="str">
        <f>IF(Table2[[#This Row],[M2A]]="","",SUM(Table2[[#This Row],[M2A]]-Table2[[#This Row],[M2B_h]]))</f>
        <v/>
      </c>
      <c r="L2214" s="13" t="str">
        <f>IF(Table2[[#This Row],[M3A]]="","",SUM(Table2[[#This Row],[M3A]]-Table2[[#This Row],[M3B_h]]))</f>
        <v/>
      </c>
      <c r="N2214" s="13" t="str">
        <f>IF(Table2[[#This Row],[M4A]]="","",SUM(Table2[[#This Row],[M4A]]-Table2[[#This Row],[M4B_h]]))</f>
        <v/>
      </c>
      <c r="O2214" s="15"/>
      <c r="P2214" s="15" t="str">
        <f>IF(Table2[[#This Row],[M5A]]="","",SUM(Table2[[#This Row],[M5A]]-Table2[[#This Row],[M5B_h]]))</f>
        <v/>
      </c>
      <c r="Q2214" s="15">
        <f>SUM(Table2[[#This Row],[AWAL]],Table2[[#This Row],[M1B]])</f>
        <v>1</v>
      </c>
      <c r="R2214" s="15">
        <f>SUM(Table2[[#This Row],[M2B]],Table2[[#This Row],[M2B_h]])</f>
        <v>1</v>
      </c>
      <c r="S2214" s="15">
        <f>SUM(Table2[[#This Row],[M3B]],Table2[[#This Row],[M3B_h]])</f>
        <v>1</v>
      </c>
      <c r="T2214" s="15">
        <f>SUM(Table2[[#This Row],[M4B]],Table2[[#This Row],[M4B_h]])</f>
        <v>1</v>
      </c>
    </row>
    <row r="2215" spans="1:20">
      <c r="A2215" s="12">
        <f>IF(Table2[[#This Row],[TT]]&lt;1,"",COUNT($A$2:$A2214)+1)</f>
        <v>1790</v>
      </c>
      <c r="B2215" s="12" t="str">
        <f>LOWER(SUBSTITUTE(SUBSTITUTE(SUBSTITUTE(SUBSTITUTE(SUBSTITUTE(SUBSTITUTE(SUBSTITUTE(SUBSTITUTE(Table2[[#This Row],[NAMA BARANG]]," ",""),"""",""),"-",""),"/",""),"(",""),")",""),"&amp;",""),",",""))</f>
        <v>pensilmetalikwhiteword</v>
      </c>
      <c r="C2215" s="18" t="s">
        <v>1943</v>
      </c>
      <c r="D2215" s="19">
        <v>2</v>
      </c>
      <c r="E2215" s="19" t="s">
        <v>538</v>
      </c>
      <c r="F2215" s="80">
        <f>IF(Table2[[#This Row],[M5B]]="",Table2[[#This Row],[M5B_h]],SUM(Table2[[#This Row],[M5B_h]],Table2[[#This Row],[M5B]]))</f>
        <v>2</v>
      </c>
      <c r="H2215" s="13" t="str">
        <f>IF(Table2[[#This Row],[M1A]]="","",Table2[[#This Row],[M1A]]-Table2[[#This Row],[AWAL]])</f>
        <v/>
      </c>
      <c r="J2215" s="13" t="str">
        <f>IF(Table2[[#This Row],[M2A]]="","",SUM(Table2[[#This Row],[M2A]]-Table2[[#This Row],[M2B_h]]))</f>
        <v/>
      </c>
      <c r="L2215" s="13" t="str">
        <f>IF(Table2[[#This Row],[M3A]]="","",SUM(Table2[[#This Row],[M3A]]-Table2[[#This Row],[M3B_h]]))</f>
        <v/>
      </c>
      <c r="N2215" s="13" t="str">
        <f>IF(Table2[[#This Row],[M4A]]="","",SUM(Table2[[#This Row],[M4A]]-Table2[[#This Row],[M4B_h]]))</f>
        <v/>
      </c>
      <c r="O2215" s="15"/>
      <c r="P2215" s="15" t="str">
        <f>IF(Table2[[#This Row],[M5A]]="","",SUM(Table2[[#This Row],[M5A]]-Table2[[#This Row],[M5B_h]]))</f>
        <v/>
      </c>
      <c r="Q2215" s="15">
        <f>SUM(Table2[[#This Row],[AWAL]],Table2[[#This Row],[M1B]])</f>
        <v>2</v>
      </c>
      <c r="R2215" s="15">
        <f>SUM(Table2[[#This Row],[M2B]],Table2[[#This Row],[M2B_h]])</f>
        <v>2</v>
      </c>
      <c r="S2215" s="15">
        <f>SUM(Table2[[#This Row],[M3B]],Table2[[#This Row],[M3B_h]])</f>
        <v>2</v>
      </c>
      <c r="T2215" s="15">
        <f>SUM(Table2[[#This Row],[M4B]],Table2[[#This Row],[M4B_h]])</f>
        <v>2</v>
      </c>
    </row>
    <row r="2216" spans="1:20">
      <c r="A2216" s="12" t="str">
        <f>IF(Table2[[#This Row],[TT]]&lt;1,"",COUNT($A$2:$A2215)+1)</f>
        <v/>
      </c>
      <c r="B2216" s="12" t="str">
        <f>LOWER(SUBSTITUTE(SUBSTITUTE(SUBSTITUTE(SUBSTITUTE(SUBSTITUTE(SUBSTITUTE(SUBSTITUTE(SUBSTITUTE(Table2[[#This Row],[NAMA BARANG]]," ",""),"""",""),"-",""),"/",""),"(",""),")",""),"&amp;",""),",",""))</f>
        <v>pensilpf3060</v>
      </c>
      <c r="C2216" s="17" t="s">
        <v>2743</v>
      </c>
      <c r="E2216" s="29" t="s">
        <v>2485</v>
      </c>
      <c r="F2216" s="80">
        <f>IF(Table2[[#This Row],[M5B]]="",Table2[[#This Row],[M5B_h]],SUM(Table2[[#This Row],[M5B_h]],Table2[[#This Row],[M5B]]))</f>
        <v>0</v>
      </c>
      <c r="H2216" s="13" t="str">
        <f>IF(Table2[[#This Row],[M1A]]="","",Table2[[#This Row],[M1A]]-Table2[[#This Row],[AWAL]])</f>
        <v/>
      </c>
      <c r="J2216" s="13" t="str">
        <f>IF(Table2[[#This Row],[M2A]]="","",SUM(Table2[[#This Row],[M2A]]-Table2[[#This Row],[M2B_h]]))</f>
        <v/>
      </c>
      <c r="L2216" s="13" t="str">
        <f>IF(Table2[[#This Row],[M3A]]="","",SUM(Table2[[#This Row],[M3A]]-Table2[[#This Row],[M3B_h]]))</f>
        <v/>
      </c>
      <c r="N2216" s="13" t="str">
        <f>IF(Table2[[#This Row],[M4A]]="","",SUM(Table2[[#This Row],[M4A]]-Table2[[#This Row],[M4B_h]]))</f>
        <v/>
      </c>
      <c r="O2216" s="15"/>
      <c r="P2216" s="15" t="str">
        <f>IF(Table2[[#This Row],[M5A]]="","",SUM(Table2[[#This Row],[M5A]]-Table2[[#This Row],[M5B_h]]))</f>
        <v/>
      </c>
      <c r="Q2216" s="15">
        <f>SUM(Table2[[#This Row],[AWAL]],Table2[[#This Row],[M1B]])</f>
        <v>0</v>
      </c>
      <c r="R2216" s="15">
        <f>SUM(Table2[[#This Row],[M2B]],Table2[[#This Row],[M2B_h]])</f>
        <v>0</v>
      </c>
      <c r="S2216" s="15">
        <f>SUM(Table2[[#This Row],[M3B]],Table2[[#This Row],[M3B_h]])</f>
        <v>0</v>
      </c>
      <c r="T2216" s="15">
        <f>SUM(Table2[[#This Row],[M4B]],Table2[[#This Row],[M4B_h]])</f>
        <v>0</v>
      </c>
    </row>
    <row r="2217" spans="1:20">
      <c r="A2217" s="12" t="str">
        <f>IF(Table2[[#This Row],[TT]]&lt;1,"",COUNT($A$2:$A2216)+1)</f>
        <v/>
      </c>
      <c r="B2217" s="12" t="str">
        <f>LOWER(SUBSTITUTE(SUBSTITUTE(SUBSTITUTE(SUBSTITUTE(SUBSTITUTE(SUBSTITUTE(SUBSTITUTE(SUBSTITUTE(Table2[[#This Row],[NAMA BARANG]]," ",""),"""",""),"-",""),"/",""),"(",""),")",""),"&amp;",""),",",""))</f>
        <v>pensilpf3062</v>
      </c>
      <c r="C2217" s="17" t="s">
        <v>2741</v>
      </c>
      <c r="E2217" s="29" t="s">
        <v>2485</v>
      </c>
      <c r="F2217" s="80">
        <f>IF(Table2[[#This Row],[M5B]]="",Table2[[#This Row],[M5B_h]],SUM(Table2[[#This Row],[M5B_h]],Table2[[#This Row],[M5B]]))</f>
        <v>0</v>
      </c>
      <c r="H2217" s="13" t="str">
        <f>IF(Table2[[#This Row],[M1A]]="","",Table2[[#This Row],[M1A]]-Table2[[#This Row],[AWAL]])</f>
        <v/>
      </c>
      <c r="J2217" s="13" t="str">
        <f>IF(Table2[[#This Row],[M2A]]="","",SUM(Table2[[#This Row],[M2A]]-Table2[[#This Row],[M2B_h]]))</f>
        <v/>
      </c>
      <c r="L2217" s="13" t="str">
        <f>IF(Table2[[#This Row],[M3A]]="","",SUM(Table2[[#This Row],[M3A]]-Table2[[#This Row],[M3B_h]]))</f>
        <v/>
      </c>
      <c r="N2217" s="13" t="str">
        <f>IF(Table2[[#This Row],[M4A]]="","",SUM(Table2[[#This Row],[M4A]]-Table2[[#This Row],[M4B_h]]))</f>
        <v/>
      </c>
      <c r="O2217" s="15"/>
      <c r="P2217" s="15" t="str">
        <f>IF(Table2[[#This Row],[M5A]]="","",SUM(Table2[[#This Row],[M5A]]-Table2[[#This Row],[M5B_h]]))</f>
        <v/>
      </c>
      <c r="Q2217" s="15">
        <f>SUM(Table2[[#This Row],[AWAL]],Table2[[#This Row],[M1B]])</f>
        <v>0</v>
      </c>
      <c r="R2217" s="15">
        <f>SUM(Table2[[#This Row],[M2B]],Table2[[#This Row],[M2B_h]])</f>
        <v>0</v>
      </c>
      <c r="S2217" s="15">
        <f>SUM(Table2[[#This Row],[M3B]],Table2[[#This Row],[M3B_h]])</f>
        <v>0</v>
      </c>
      <c r="T2217" s="15">
        <f>SUM(Table2[[#This Row],[M4B]],Table2[[#This Row],[M4B_h]])</f>
        <v>0</v>
      </c>
    </row>
    <row r="2218" spans="1:20">
      <c r="A2218" s="12" t="str">
        <f>IF(Table2[[#This Row],[TT]]&lt;1,"",COUNT($A$2:$A2217)+1)</f>
        <v/>
      </c>
      <c r="B2218" s="12" t="str">
        <f>LOWER(SUBSTITUTE(SUBSTITUTE(SUBSTITUTE(SUBSTITUTE(SUBSTITUTE(SUBSTITUTE(SUBSTITUTE(SUBSTITUTE(Table2[[#This Row],[NAMA BARANG]]," ",""),"""",""),"-",""),"/",""),"(",""),")",""),"&amp;",""),",",""))</f>
        <v>pensilpf3065</v>
      </c>
      <c r="C2218" s="17" t="s">
        <v>2742</v>
      </c>
      <c r="E2218" s="29" t="s">
        <v>2485</v>
      </c>
      <c r="F2218" s="80">
        <f>IF(Table2[[#This Row],[M5B]]="",Table2[[#This Row],[M5B_h]],SUM(Table2[[#This Row],[M5B_h]],Table2[[#This Row],[M5B]]))</f>
        <v>0</v>
      </c>
      <c r="H2218" s="13" t="str">
        <f>IF(Table2[[#This Row],[M1A]]="","",Table2[[#This Row],[M1A]]-Table2[[#This Row],[AWAL]])</f>
        <v/>
      </c>
      <c r="J2218" s="13" t="str">
        <f>IF(Table2[[#This Row],[M2A]]="","",SUM(Table2[[#This Row],[M2A]]-Table2[[#This Row],[M2B_h]]))</f>
        <v/>
      </c>
      <c r="L2218" s="13" t="str">
        <f>IF(Table2[[#This Row],[M3A]]="","",SUM(Table2[[#This Row],[M3A]]-Table2[[#This Row],[M3B_h]]))</f>
        <v/>
      </c>
      <c r="N2218" s="13" t="str">
        <f>IF(Table2[[#This Row],[M4A]]="","",SUM(Table2[[#This Row],[M4A]]-Table2[[#This Row],[M4B_h]]))</f>
        <v/>
      </c>
      <c r="O2218" s="15"/>
      <c r="P2218" s="15" t="str">
        <f>IF(Table2[[#This Row],[M5A]]="","",SUM(Table2[[#This Row],[M5A]]-Table2[[#This Row],[M5B_h]]))</f>
        <v/>
      </c>
      <c r="Q2218" s="15">
        <f>SUM(Table2[[#This Row],[AWAL]],Table2[[#This Row],[M1B]])</f>
        <v>0</v>
      </c>
      <c r="R2218" s="15">
        <f>SUM(Table2[[#This Row],[M2B]],Table2[[#This Row],[M2B_h]])</f>
        <v>0</v>
      </c>
      <c r="S2218" s="15">
        <f>SUM(Table2[[#This Row],[M3B]],Table2[[#This Row],[M3B_h]])</f>
        <v>0</v>
      </c>
      <c r="T2218" s="15">
        <f>SUM(Table2[[#This Row],[M4B]],Table2[[#This Row],[M4B_h]])</f>
        <v>0</v>
      </c>
    </row>
    <row r="2219" spans="1:20">
      <c r="A2219" s="12" t="str">
        <f>IF(Table2[[#This Row],[TT]]&lt;1,"",COUNT($A$2:$A2218)+1)</f>
        <v/>
      </c>
      <c r="B2219" s="12" t="str">
        <f>LOWER(SUBSTITUTE(SUBSTITUTE(SUBSTITUTE(SUBSTITUTE(SUBSTITUTE(SUBSTITUTE(SUBSTITUTE(SUBSTITUTE(Table2[[#This Row],[NAMA BARANG]]," ",""),"""",""),"-",""),"/",""),"(",""),")",""),"&amp;",""),",",""))</f>
        <v>pensiltf77sdepankantor</v>
      </c>
      <c r="C2219" s="18" t="s">
        <v>1944</v>
      </c>
      <c r="D2219" s="19">
        <v>2</v>
      </c>
      <c r="E2219" s="19" t="s">
        <v>655</v>
      </c>
      <c r="F2219" s="80">
        <f>IF(Table2[[#This Row],[M5B]]="",Table2[[#This Row],[M5B_h]],SUM(Table2[[#This Row],[M5B_h]],Table2[[#This Row],[M5B]]))</f>
        <v>0</v>
      </c>
      <c r="H2219" s="13" t="str">
        <f>IF(Table2[[#This Row],[M1A]]="","",Table2[[#This Row],[M1A]]-Table2[[#This Row],[AWAL]])</f>
        <v/>
      </c>
      <c r="J2219" s="13" t="str">
        <f>IF(Table2[[#This Row],[M2A]]="","",SUM(Table2[[#This Row],[M2A]]-Table2[[#This Row],[M2B_h]]))</f>
        <v/>
      </c>
      <c r="L2219" s="13" t="str">
        <f>IF(Table2[[#This Row],[M3A]]="","",SUM(Table2[[#This Row],[M3A]]-Table2[[#This Row],[M3B_h]]))</f>
        <v/>
      </c>
      <c r="M2219" s="13">
        <v>0</v>
      </c>
      <c r="N2219" s="13">
        <f>IF(Table2[[#This Row],[M4A]]="","",SUM(Table2[[#This Row],[M4A]]-Table2[[#This Row],[M4B_h]]))</f>
        <v>-2</v>
      </c>
      <c r="O2219" s="15"/>
      <c r="P2219" s="15" t="str">
        <f>IF(Table2[[#This Row],[M5A]]="","",SUM(Table2[[#This Row],[M5A]]-Table2[[#This Row],[M5B_h]]))</f>
        <v/>
      </c>
      <c r="Q2219" s="15">
        <f>SUM(Table2[[#This Row],[AWAL]],Table2[[#This Row],[M1B]])</f>
        <v>2</v>
      </c>
      <c r="R2219" s="15">
        <f>SUM(Table2[[#This Row],[M2B]],Table2[[#This Row],[M2B_h]])</f>
        <v>2</v>
      </c>
      <c r="S2219" s="15">
        <f>SUM(Table2[[#This Row],[M3B]],Table2[[#This Row],[M3B_h]])</f>
        <v>2</v>
      </c>
      <c r="T2219" s="15">
        <f>SUM(Table2[[#This Row],[M4B]],Table2[[#This Row],[M4B_h]])</f>
        <v>0</v>
      </c>
    </row>
    <row r="2220" spans="1:20">
      <c r="A2220" s="12">
        <f>IF(Table2[[#This Row],[TT]]&lt;1,"",COUNT($A$2:$A2219)+1)</f>
        <v>1791</v>
      </c>
      <c r="B2220" s="12" t="str">
        <f>LOWER(SUBSTITUTE(SUBSTITUTE(SUBSTITUTE(SUBSTITUTE(SUBSTITUTE(SUBSTITUTE(SUBSTITUTE(SUBSTITUTE(Table2[[#This Row],[NAMA BARANG]]," ",""),"""",""),"-",""),"/",""),"(",""),")",""),"&amp;",""),",",""))</f>
        <v>pensiltf88s</v>
      </c>
      <c r="C2220" s="18" t="s">
        <v>1945</v>
      </c>
      <c r="D2220" s="19">
        <v>105</v>
      </c>
      <c r="E2220" s="19" t="s">
        <v>655</v>
      </c>
      <c r="F2220" s="80">
        <f>IF(Table2[[#This Row],[M5B]]="",Table2[[#This Row],[M5B_h]],SUM(Table2[[#This Row],[M5B_h]],Table2[[#This Row],[M5B]]))</f>
        <v>104</v>
      </c>
      <c r="H2220" s="13" t="str">
        <f>IF(Table2[[#This Row],[M1A]]="","",Table2[[#This Row],[M1A]]-Table2[[#This Row],[AWAL]])</f>
        <v/>
      </c>
      <c r="J2220" s="13" t="str">
        <f>IF(Table2[[#This Row],[M2A]]="","",SUM(Table2[[#This Row],[M2A]]-Table2[[#This Row],[M2B_h]]))</f>
        <v/>
      </c>
      <c r="L2220" s="13" t="str">
        <f>IF(Table2[[#This Row],[M3A]]="","",SUM(Table2[[#This Row],[M3A]]-Table2[[#This Row],[M3B_h]]))</f>
        <v/>
      </c>
      <c r="M2220" s="13">
        <v>104</v>
      </c>
      <c r="N2220" s="13">
        <f>IF(Table2[[#This Row],[M4A]]="","",SUM(Table2[[#This Row],[M4A]]-Table2[[#This Row],[M4B_h]]))</f>
        <v>-1</v>
      </c>
      <c r="O2220" s="15"/>
      <c r="P2220" s="15" t="str">
        <f>IF(Table2[[#This Row],[M5A]]="","",SUM(Table2[[#This Row],[M5A]]-Table2[[#This Row],[M5B_h]]))</f>
        <v/>
      </c>
      <c r="Q2220" s="15">
        <f>SUM(Table2[[#This Row],[AWAL]],Table2[[#This Row],[M1B]])</f>
        <v>105</v>
      </c>
      <c r="R2220" s="15">
        <f>SUM(Table2[[#This Row],[M2B]],Table2[[#This Row],[M2B_h]])</f>
        <v>105</v>
      </c>
      <c r="S2220" s="15">
        <f>SUM(Table2[[#This Row],[M3B]],Table2[[#This Row],[M3B_h]])</f>
        <v>105</v>
      </c>
      <c r="T2220" s="15">
        <f>SUM(Table2[[#This Row],[M4B]],Table2[[#This Row],[M4B_h]])</f>
        <v>104</v>
      </c>
    </row>
    <row r="2221" spans="1:20">
      <c r="A2221" s="12" t="str">
        <f>IF(Table2[[#This Row],[TT]]&lt;1,"",COUNT($A$2:$A2220)+1)</f>
        <v/>
      </c>
      <c r="B2221" s="12" t="str">
        <f>LOWER(SUBSTITUTE(SUBSTITUTE(SUBSTITUTE(SUBSTITUTE(SUBSTITUTE(SUBSTITUTE(SUBSTITUTE(SUBSTITUTE(Table2[[#This Row],[NAMA BARANG]]," ",""),"""",""),"-",""),"/",""),"(",""),")",""),"&amp;",""),",",""))</f>
        <v>pensiltf888</v>
      </c>
      <c r="C2221" s="18" t="s">
        <v>1946</v>
      </c>
      <c r="D2221" s="19"/>
      <c r="E2221" s="19" t="s">
        <v>655</v>
      </c>
      <c r="F2221" s="80">
        <f>IF(Table2[[#This Row],[M5B]]="",Table2[[#This Row],[M5B_h]],SUM(Table2[[#This Row],[M5B_h]],Table2[[#This Row],[M5B]]))</f>
        <v>0</v>
      </c>
      <c r="H2221" s="13" t="str">
        <f>IF(Table2[[#This Row],[M1A]]="","",Table2[[#This Row],[M1A]]-Table2[[#This Row],[AWAL]])</f>
        <v/>
      </c>
      <c r="J2221" s="13" t="str">
        <f>IF(Table2[[#This Row],[M2A]]="","",SUM(Table2[[#This Row],[M2A]]-Table2[[#This Row],[M2B_h]]))</f>
        <v/>
      </c>
      <c r="L2221" s="13" t="str">
        <f>IF(Table2[[#This Row],[M3A]]="","",SUM(Table2[[#This Row],[M3A]]-Table2[[#This Row],[M3B_h]]))</f>
        <v/>
      </c>
      <c r="N2221" s="13" t="str">
        <f>IF(Table2[[#This Row],[M4A]]="","",SUM(Table2[[#This Row],[M4A]]-Table2[[#This Row],[M4B_h]]))</f>
        <v/>
      </c>
      <c r="O2221" s="15"/>
      <c r="P2221" s="15" t="str">
        <f>IF(Table2[[#This Row],[M5A]]="","",SUM(Table2[[#This Row],[M5A]]-Table2[[#This Row],[M5B_h]]))</f>
        <v/>
      </c>
      <c r="Q2221" s="15">
        <f>SUM(Table2[[#This Row],[AWAL]],Table2[[#This Row],[M1B]])</f>
        <v>0</v>
      </c>
      <c r="R2221" s="15">
        <f>SUM(Table2[[#This Row],[M2B]],Table2[[#This Row],[M2B_h]])</f>
        <v>0</v>
      </c>
      <c r="S2221" s="15">
        <f>SUM(Table2[[#This Row],[M3B]],Table2[[#This Row],[M3B_h]])</f>
        <v>0</v>
      </c>
      <c r="T2221" s="15">
        <f>SUM(Table2[[#This Row],[M4B]],Table2[[#This Row],[M4B_h]])</f>
        <v>0</v>
      </c>
    </row>
    <row r="2222" spans="1:20">
      <c r="A2222" s="12">
        <f>IF(Table2[[#This Row],[TT]]&lt;1,"",COUNT($A$2:$A2221)+1)</f>
        <v>1792</v>
      </c>
      <c r="B2222" s="12" t="str">
        <f>LOWER(SUBSTITUTE(SUBSTITUTE(SUBSTITUTE(SUBSTITUTE(SUBSTITUTE(SUBSTITUTE(SUBSTITUTE(SUBSTITUTE(Table2[[#This Row],[NAMA BARANG]]," ",""),"""",""),"-",""),"/",""),"(",""),")",""),"&amp;",""),",",""))</f>
        <v>pensiltf99s</v>
      </c>
      <c r="C2222" s="18" t="s">
        <v>1947</v>
      </c>
      <c r="D2222" s="19">
        <v>52</v>
      </c>
      <c r="E2222" s="19" t="s">
        <v>655</v>
      </c>
      <c r="F2222" s="80">
        <f>IF(Table2[[#This Row],[M5B]]="",Table2[[#This Row],[M5B_h]],SUM(Table2[[#This Row],[M5B_h]],Table2[[#This Row],[M5B]]))</f>
        <v>51</v>
      </c>
      <c r="H2222" s="13" t="str">
        <f>IF(Table2[[#This Row],[M1A]]="","",Table2[[#This Row],[M1A]]-Table2[[#This Row],[AWAL]])</f>
        <v/>
      </c>
      <c r="J2222" s="13" t="str">
        <f>IF(Table2[[#This Row],[M2A]]="","",SUM(Table2[[#This Row],[M2A]]-Table2[[#This Row],[M2B_h]]))</f>
        <v/>
      </c>
      <c r="L2222" s="13" t="str">
        <f>IF(Table2[[#This Row],[M3A]]="","",SUM(Table2[[#This Row],[M3A]]-Table2[[#This Row],[M3B_h]]))</f>
        <v/>
      </c>
      <c r="M2222" s="13">
        <v>51</v>
      </c>
      <c r="N2222" s="13">
        <f>IF(Table2[[#This Row],[M4A]]="","",SUM(Table2[[#This Row],[M4A]]-Table2[[#This Row],[M4B_h]]))</f>
        <v>-1</v>
      </c>
      <c r="O2222" s="15"/>
      <c r="P2222" s="15" t="str">
        <f>IF(Table2[[#This Row],[M5A]]="","",SUM(Table2[[#This Row],[M5A]]-Table2[[#This Row],[M5B_h]]))</f>
        <v/>
      </c>
      <c r="Q2222" s="15">
        <f>SUM(Table2[[#This Row],[AWAL]],Table2[[#This Row],[M1B]])</f>
        <v>52</v>
      </c>
      <c r="R2222" s="15">
        <f>SUM(Table2[[#This Row],[M2B]],Table2[[#This Row],[M2B_h]])</f>
        <v>52</v>
      </c>
      <c r="S2222" s="15">
        <f>SUM(Table2[[#This Row],[M3B]],Table2[[#This Row],[M3B_h]])</f>
        <v>52</v>
      </c>
      <c r="T2222" s="15">
        <f>SUM(Table2[[#This Row],[M4B]],Table2[[#This Row],[M4B_h]])</f>
        <v>51</v>
      </c>
    </row>
    <row r="2223" spans="1:20">
      <c r="A2223" s="12">
        <f>IF(Table2[[#This Row],[TT]]&lt;1,"",COUNT($A$2:$A2222)+1)</f>
        <v>1793</v>
      </c>
      <c r="B2223" s="12" t="str">
        <f>LOWER(SUBSTITUTE(SUBSTITUTE(SUBSTITUTE(SUBSTITUTE(SUBSTITUTE(SUBSTITUTE(SUBSTITUTE(SUBSTITUTE(Table2[[#This Row],[NAMA BARANG]]," ",""),"""",""),"-",""),"/",""),"(",""),")",""),"&amp;",""),",",""))</f>
        <v>pensiltzpcle</v>
      </c>
      <c r="C2223" s="18" t="s">
        <v>1948</v>
      </c>
      <c r="D2223" s="19">
        <v>5</v>
      </c>
      <c r="E2223" s="19" t="s">
        <v>214</v>
      </c>
      <c r="F2223" s="80">
        <f>IF(Table2[[#This Row],[M5B]]="",Table2[[#This Row],[M5B_h]],SUM(Table2[[#This Row],[M5B_h]],Table2[[#This Row],[M5B]]))</f>
        <v>5</v>
      </c>
      <c r="H2223" s="13" t="str">
        <f>IF(Table2[[#This Row],[M1A]]="","",Table2[[#This Row],[M1A]]-Table2[[#This Row],[AWAL]])</f>
        <v/>
      </c>
      <c r="J2223" s="13" t="str">
        <f>IF(Table2[[#This Row],[M2A]]="","",SUM(Table2[[#This Row],[M2A]]-Table2[[#This Row],[M2B_h]]))</f>
        <v/>
      </c>
      <c r="L2223" s="13" t="str">
        <f>IF(Table2[[#This Row],[M3A]]="","",SUM(Table2[[#This Row],[M3A]]-Table2[[#This Row],[M3B_h]]))</f>
        <v/>
      </c>
      <c r="N2223" s="13" t="str">
        <f>IF(Table2[[#This Row],[M4A]]="","",SUM(Table2[[#This Row],[M4A]]-Table2[[#This Row],[M4B_h]]))</f>
        <v/>
      </c>
      <c r="O2223" s="15"/>
      <c r="P2223" s="15" t="str">
        <f>IF(Table2[[#This Row],[M5A]]="","",SUM(Table2[[#This Row],[M5A]]-Table2[[#This Row],[M5B_h]]))</f>
        <v/>
      </c>
      <c r="Q2223" s="15">
        <f>SUM(Table2[[#This Row],[AWAL]],Table2[[#This Row],[M1B]])</f>
        <v>5</v>
      </c>
      <c r="R2223" s="15">
        <f>SUM(Table2[[#This Row],[M2B]],Table2[[#This Row],[M2B_h]])</f>
        <v>5</v>
      </c>
      <c r="S2223" s="15">
        <f>SUM(Table2[[#This Row],[M3B]],Table2[[#This Row],[M3B_h]])</f>
        <v>5</v>
      </c>
      <c r="T2223" s="15">
        <f>SUM(Table2[[#This Row],[M4B]],Table2[[#This Row],[M4B_h]])</f>
        <v>5</v>
      </c>
    </row>
    <row r="2224" spans="1:20">
      <c r="A2224" s="12">
        <f>IF(Table2[[#This Row],[TT]]&lt;1,"",COUNT($A$2:$A2223)+1)</f>
        <v>1794</v>
      </c>
      <c r="B2224" s="12" t="str">
        <f>LOWER(SUBSTITUTE(SUBSTITUTE(SUBSTITUTE(SUBSTITUTE(SUBSTITUTE(SUBSTITUTE(SUBSTITUTE(SUBSTITUTE(Table2[[#This Row],[NAMA BARANG]]," ",""),"""",""),"-",""),"/",""),"(",""),")",""),"&amp;",""),",",""))</f>
        <v>pensilunicornp58850</v>
      </c>
      <c r="C2224" s="18" t="s">
        <v>1949</v>
      </c>
      <c r="D2224" s="19">
        <v>8</v>
      </c>
      <c r="E2224" s="19" t="s">
        <v>345</v>
      </c>
      <c r="F2224" s="80">
        <f>IF(Table2[[#This Row],[M5B]]="",Table2[[#This Row],[M5B_h]],SUM(Table2[[#This Row],[M5B_h]],Table2[[#This Row],[M5B]]))</f>
        <v>8</v>
      </c>
      <c r="H2224" s="13" t="str">
        <f>IF(Table2[[#This Row],[M1A]]="","",Table2[[#This Row],[M1A]]-Table2[[#This Row],[AWAL]])</f>
        <v/>
      </c>
      <c r="J2224" s="13" t="str">
        <f>IF(Table2[[#This Row],[M2A]]="","",SUM(Table2[[#This Row],[M2A]]-Table2[[#This Row],[M2B_h]]))</f>
        <v/>
      </c>
      <c r="L2224" s="13" t="str">
        <f>IF(Table2[[#This Row],[M3A]]="","",SUM(Table2[[#This Row],[M3A]]-Table2[[#This Row],[M3B_h]]))</f>
        <v/>
      </c>
      <c r="N2224" s="13" t="str">
        <f>IF(Table2[[#This Row],[M4A]]="","",SUM(Table2[[#This Row],[M4A]]-Table2[[#This Row],[M4B_h]]))</f>
        <v/>
      </c>
      <c r="O2224" s="15"/>
      <c r="P2224" s="15" t="str">
        <f>IF(Table2[[#This Row],[M5A]]="","",SUM(Table2[[#This Row],[M5A]]-Table2[[#This Row],[M5B_h]]))</f>
        <v/>
      </c>
      <c r="Q2224" s="15">
        <f>SUM(Table2[[#This Row],[AWAL]],Table2[[#This Row],[M1B]])</f>
        <v>8</v>
      </c>
      <c r="R2224" s="15">
        <f>SUM(Table2[[#This Row],[M2B]],Table2[[#This Row],[M2B_h]])</f>
        <v>8</v>
      </c>
      <c r="S2224" s="15">
        <f>SUM(Table2[[#This Row],[M3B]],Table2[[#This Row],[M3B_h]])</f>
        <v>8</v>
      </c>
      <c r="T2224" s="15">
        <f>SUM(Table2[[#This Row],[M4B]],Table2[[#This Row],[M4B_h]])</f>
        <v>8</v>
      </c>
    </row>
    <row r="2225" spans="1:20">
      <c r="A2225" s="12">
        <f>IF(Table2[[#This Row],[TT]]&lt;1,"",COUNT($A$2:$A2224)+1)</f>
        <v>1795</v>
      </c>
      <c r="B2225" s="12" t="str">
        <f>LOWER(SUBSTITUTE(SUBSTITUTE(SUBSTITUTE(SUBSTITUTE(SUBSTITUTE(SUBSTITUTE(SUBSTITUTE(SUBSTITUTE(Table2[[#This Row],[NAMA BARANG]]," ",""),"""",""),"-",""),"/",""),"(",""),")",""),"&amp;",""),",",""))</f>
        <v>pensilvenoxbensia100</v>
      </c>
      <c r="C2225" s="18" t="s">
        <v>1950</v>
      </c>
      <c r="D2225" s="19">
        <v>93</v>
      </c>
      <c r="E2225" s="19" t="s">
        <v>520</v>
      </c>
      <c r="F2225" s="80">
        <f>IF(Table2[[#This Row],[M5B]]="",Table2[[#This Row],[M5B_h]],SUM(Table2[[#This Row],[M5B_h]],Table2[[#This Row],[M5B]]))</f>
        <v>93</v>
      </c>
      <c r="H2225" s="13" t="str">
        <f>IF(Table2[[#This Row],[M1A]]="","",Table2[[#This Row],[M1A]]-Table2[[#This Row],[AWAL]])</f>
        <v/>
      </c>
      <c r="J2225" s="13" t="str">
        <f>IF(Table2[[#This Row],[M2A]]="","",SUM(Table2[[#This Row],[M2A]]-Table2[[#This Row],[M2B_h]]))</f>
        <v/>
      </c>
      <c r="L2225" s="13" t="str">
        <f>IF(Table2[[#This Row],[M3A]]="","",SUM(Table2[[#This Row],[M3A]]-Table2[[#This Row],[M3B_h]]))</f>
        <v/>
      </c>
      <c r="N2225" s="13" t="str">
        <f>IF(Table2[[#This Row],[M4A]]="","",SUM(Table2[[#This Row],[M4A]]-Table2[[#This Row],[M4B_h]]))</f>
        <v/>
      </c>
      <c r="O2225" s="15"/>
      <c r="P2225" s="15" t="str">
        <f>IF(Table2[[#This Row],[M5A]]="","",SUM(Table2[[#This Row],[M5A]]-Table2[[#This Row],[M5B_h]]))</f>
        <v/>
      </c>
      <c r="Q2225" s="15">
        <f>SUM(Table2[[#This Row],[AWAL]],Table2[[#This Row],[M1B]])</f>
        <v>93</v>
      </c>
      <c r="R2225" s="15">
        <f>SUM(Table2[[#This Row],[M2B]],Table2[[#This Row],[M2B_h]])</f>
        <v>93</v>
      </c>
      <c r="S2225" s="15">
        <f>SUM(Table2[[#This Row],[M3B]],Table2[[#This Row],[M3B_h]])</f>
        <v>93</v>
      </c>
      <c r="T2225" s="15">
        <f>SUM(Table2[[#This Row],[M4B]],Table2[[#This Row],[M4B_h]])</f>
        <v>93</v>
      </c>
    </row>
    <row r="2226" spans="1:20">
      <c r="A2226" s="12">
        <f>IF(Table2[[#This Row],[TT]]&lt;1,"",COUNT($A$2:$A2225)+1)</f>
        <v>1796</v>
      </c>
      <c r="B2226" s="12" t="str">
        <f>LOWER(SUBSTITUTE(SUBSTITUTE(SUBSTITUTE(SUBSTITUTE(SUBSTITUTE(SUBSTITUTE(SUBSTITUTE(SUBSTITUTE(Table2[[#This Row],[NAMA BARANG]]," ",""),"""",""),"-",""),"/",""),"(",""),")",""),"&amp;",""),",",""))</f>
        <v>pensilwarna12wpjgzoo</v>
      </c>
      <c r="C2226" s="18" t="s">
        <v>1951</v>
      </c>
      <c r="D2226" s="19">
        <v>24</v>
      </c>
      <c r="E2226" s="19" t="s">
        <v>174</v>
      </c>
      <c r="F2226" s="80">
        <f>IF(Table2[[#This Row],[M5B]]="",Table2[[#This Row],[M5B_h]],SUM(Table2[[#This Row],[M5B_h]],Table2[[#This Row],[M5B]]))</f>
        <v>24</v>
      </c>
      <c r="H2226" s="13" t="str">
        <f>IF(Table2[[#This Row],[M1A]]="","",Table2[[#This Row],[M1A]]-Table2[[#This Row],[AWAL]])</f>
        <v/>
      </c>
      <c r="J2226" s="13" t="str">
        <f>IF(Table2[[#This Row],[M2A]]="","",SUM(Table2[[#This Row],[M2A]]-Table2[[#This Row],[M2B_h]]))</f>
        <v/>
      </c>
      <c r="L2226" s="13" t="str">
        <f>IF(Table2[[#This Row],[M3A]]="","",SUM(Table2[[#This Row],[M3A]]-Table2[[#This Row],[M3B_h]]))</f>
        <v/>
      </c>
      <c r="N2226" s="13" t="str">
        <f>IF(Table2[[#This Row],[M4A]]="","",SUM(Table2[[#This Row],[M4A]]-Table2[[#This Row],[M4B_h]]))</f>
        <v/>
      </c>
      <c r="O2226" s="15"/>
      <c r="P2226" s="15" t="str">
        <f>IF(Table2[[#This Row],[M5A]]="","",SUM(Table2[[#This Row],[M5A]]-Table2[[#This Row],[M5B_h]]))</f>
        <v/>
      </c>
      <c r="Q2226" s="15">
        <f>SUM(Table2[[#This Row],[AWAL]],Table2[[#This Row],[M1B]])</f>
        <v>24</v>
      </c>
      <c r="R2226" s="15">
        <f>SUM(Table2[[#This Row],[M2B]],Table2[[#This Row],[M2B_h]])</f>
        <v>24</v>
      </c>
      <c r="S2226" s="15">
        <f>SUM(Table2[[#This Row],[M3B]],Table2[[#This Row],[M3B_h]])</f>
        <v>24</v>
      </c>
      <c r="T2226" s="15">
        <f>SUM(Table2[[#This Row],[M4B]],Table2[[#This Row],[M4B_h]])</f>
        <v>24</v>
      </c>
    </row>
    <row r="2227" spans="1:20">
      <c r="A2227" s="12">
        <f>IF(Table2[[#This Row],[TT]]&lt;1,"",COUNT($A$2:$A2226)+1)</f>
        <v>1797</v>
      </c>
      <c r="B2227" s="12" t="str">
        <f>LOWER(SUBSTITUTE(SUBSTITUTE(SUBSTITUTE(SUBSTITUTE(SUBSTITUTE(SUBSTITUTE(SUBSTITUTE(SUBSTITUTE(Table2[[#This Row],[NAMA BARANG]]," ",""),"""",""),"-",""),"/",""),"(",""),")",""),"&amp;",""),",",""))</f>
        <v>pensilxd207140</v>
      </c>
      <c r="C2227" s="18" t="s">
        <v>1952</v>
      </c>
      <c r="D2227" s="19">
        <v>6</v>
      </c>
      <c r="E2227" s="19" t="s">
        <v>93</v>
      </c>
      <c r="F2227" s="80">
        <f>IF(Table2[[#This Row],[M5B]]="",Table2[[#This Row],[M5B_h]],SUM(Table2[[#This Row],[M5B_h]],Table2[[#This Row],[M5B]]))</f>
        <v>6</v>
      </c>
      <c r="H2227" s="13" t="str">
        <f>IF(Table2[[#This Row],[M1A]]="","",Table2[[#This Row],[M1A]]-Table2[[#This Row],[AWAL]])</f>
        <v/>
      </c>
      <c r="J2227" s="13" t="str">
        <f>IF(Table2[[#This Row],[M2A]]="","",SUM(Table2[[#This Row],[M2A]]-Table2[[#This Row],[M2B_h]]))</f>
        <v/>
      </c>
      <c r="L2227" s="13" t="str">
        <f>IF(Table2[[#This Row],[M3A]]="","",SUM(Table2[[#This Row],[M3A]]-Table2[[#This Row],[M3B_h]]))</f>
        <v/>
      </c>
      <c r="N2227" s="13" t="str">
        <f>IF(Table2[[#This Row],[M4A]]="","",SUM(Table2[[#This Row],[M4A]]-Table2[[#This Row],[M4B_h]]))</f>
        <v/>
      </c>
      <c r="O2227" s="15"/>
      <c r="P2227" s="15" t="str">
        <f>IF(Table2[[#This Row],[M5A]]="","",SUM(Table2[[#This Row],[M5A]]-Table2[[#This Row],[M5B_h]]))</f>
        <v/>
      </c>
      <c r="Q2227" s="15">
        <f>SUM(Table2[[#This Row],[AWAL]],Table2[[#This Row],[M1B]])</f>
        <v>6</v>
      </c>
      <c r="R2227" s="15">
        <f>SUM(Table2[[#This Row],[M2B]],Table2[[#This Row],[M2B_h]])</f>
        <v>6</v>
      </c>
      <c r="S2227" s="15">
        <f>SUM(Table2[[#This Row],[M3B]],Table2[[#This Row],[M3B_h]])</f>
        <v>6</v>
      </c>
      <c r="T2227" s="15">
        <f>SUM(Table2[[#This Row],[M4B]],Table2[[#This Row],[M4B_h]])</f>
        <v>6</v>
      </c>
    </row>
    <row r="2228" spans="1:20">
      <c r="A2228" s="12" t="str">
        <f>IF(Table2[[#This Row],[TT]]&lt;1,"",COUNT($A$2:$A2227)+1)</f>
        <v/>
      </c>
      <c r="B2228" s="12" t="str">
        <f>LOWER(SUBSTITUTE(SUBSTITUTE(SUBSTITUTE(SUBSTITUTE(SUBSTITUTE(SUBSTITUTE(SUBSTITUTE(SUBSTITUTE(Table2[[#This Row],[NAMA BARANG]]," ",""),"""",""),"-",""),"/",""),"(",""),")",""),"&amp;",""),",",""))</f>
        <v>pensilzhonghwa692b</v>
      </c>
      <c r="C2228" s="18" t="s">
        <v>1953</v>
      </c>
      <c r="D2228" s="19"/>
      <c r="E2228" s="19" t="s">
        <v>1930</v>
      </c>
      <c r="F2228" s="80">
        <f>IF(Table2[[#This Row],[M5B]]="",Table2[[#This Row],[M5B_h]],SUM(Table2[[#This Row],[M5B_h]],Table2[[#This Row],[M5B]]))</f>
        <v>0</v>
      </c>
      <c r="H2228" s="13" t="str">
        <f>IF(Table2[[#This Row],[M1A]]="","",Table2[[#This Row],[M1A]]-Table2[[#This Row],[AWAL]])</f>
        <v/>
      </c>
      <c r="J2228" s="13" t="str">
        <f>IF(Table2[[#This Row],[M2A]]="","",SUM(Table2[[#This Row],[M2A]]-Table2[[#This Row],[M2B_h]]))</f>
        <v/>
      </c>
      <c r="L2228" s="13" t="str">
        <f>IF(Table2[[#This Row],[M3A]]="","",SUM(Table2[[#This Row],[M3A]]-Table2[[#This Row],[M3B_h]]))</f>
        <v/>
      </c>
      <c r="N2228" s="13" t="str">
        <f>IF(Table2[[#This Row],[M4A]]="","",SUM(Table2[[#This Row],[M4A]]-Table2[[#This Row],[M4B_h]]))</f>
        <v/>
      </c>
      <c r="O2228" s="15"/>
      <c r="P2228" s="15" t="str">
        <f>IF(Table2[[#This Row],[M5A]]="","",SUM(Table2[[#This Row],[M5A]]-Table2[[#This Row],[M5B_h]]))</f>
        <v/>
      </c>
      <c r="Q2228" s="15">
        <f>SUM(Table2[[#This Row],[AWAL]],Table2[[#This Row],[M1B]])</f>
        <v>0</v>
      </c>
      <c r="R2228" s="15">
        <f>SUM(Table2[[#This Row],[M2B]],Table2[[#This Row],[M2B_h]])</f>
        <v>0</v>
      </c>
      <c r="S2228" s="15">
        <f>SUM(Table2[[#This Row],[M3B]],Table2[[#This Row],[M3B_h]])</f>
        <v>0</v>
      </c>
      <c r="T2228" s="15">
        <f>SUM(Table2[[#This Row],[M4B]],Table2[[#This Row],[M4B_h]])</f>
        <v>0</v>
      </c>
    </row>
    <row r="2229" spans="1:20">
      <c r="A2229" s="12">
        <f>IF(Table2[[#This Row],[TT]]&lt;1,"",COUNT($A$2:$A2228)+1)</f>
        <v>1798</v>
      </c>
      <c r="B2229" s="12" t="str">
        <f>LOWER(SUBSTITUTE(SUBSTITUTE(SUBSTITUTE(SUBSTITUTE(SUBSTITUTE(SUBSTITUTE(SUBSTITUTE(SUBSTITUTE(Table2[[#This Row],[NAMA BARANG]]," ",""),"""",""),"-",""),"/",""),"(",""),")",""),"&amp;",""),",",""))</f>
        <v>pensilzhonghwambkecil120</v>
      </c>
      <c r="C2229" s="18" t="s">
        <v>1954</v>
      </c>
      <c r="D2229" s="19">
        <v>4</v>
      </c>
      <c r="E2229" s="19" t="s">
        <v>1923</v>
      </c>
      <c r="F2229" s="80">
        <f>IF(Table2[[#This Row],[M5B]]="",Table2[[#This Row],[M5B_h]],SUM(Table2[[#This Row],[M5B_h]],Table2[[#This Row],[M5B]]))</f>
        <v>4</v>
      </c>
      <c r="H2229" s="13" t="str">
        <f>IF(Table2[[#This Row],[M1A]]="","",Table2[[#This Row],[M1A]]-Table2[[#This Row],[AWAL]])</f>
        <v/>
      </c>
      <c r="J2229" s="13" t="str">
        <f>IF(Table2[[#This Row],[M2A]]="","",SUM(Table2[[#This Row],[M2A]]-Table2[[#This Row],[M2B_h]]))</f>
        <v/>
      </c>
      <c r="L2229" s="13" t="str">
        <f>IF(Table2[[#This Row],[M3A]]="","",SUM(Table2[[#This Row],[M3A]]-Table2[[#This Row],[M3B_h]]))</f>
        <v/>
      </c>
      <c r="N2229" s="13" t="str">
        <f>IF(Table2[[#This Row],[M4A]]="","",SUM(Table2[[#This Row],[M4A]]-Table2[[#This Row],[M4B_h]]))</f>
        <v/>
      </c>
      <c r="O2229" s="15"/>
      <c r="P2229" s="15" t="str">
        <f>IF(Table2[[#This Row],[M5A]]="","",SUM(Table2[[#This Row],[M5A]]-Table2[[#This Row],[M5B_h]]))</f>
        <v/>
      </c>
      <c r="Q2229" s="15">
        <f>SUM(Table2[[#This Row],[AWAL]],Table2[[#This Row],[M1B]])</f>
        <v>4</v>
      </c>
      <c r="R2229" s="15">
        <f>SUM(Table2[[#This Row],[M2B]],Table2[[#This Row],[M2B_h]])</f>
        <v>4</v>
      </c>
      <c r="S2229" s="15">
        <f>SUM(Table2[[#This Row],[M3B]],Table2[[#This Row],[M3B_h]])</f>
        <v>4</v>
      </c>
      <c r="T2229" s="15">
        <f>SUM(Table2[[#This Row],[M4B]],Table2[[#This Row],[M4B_h]])</f>
        <v>4</v>
      </c>
    </row>
    <row r="2230" spans="1:20">
      <c r="A2230" s="12" t="str">
        <f>IF(Table2[[#This Row],[TT]]&lt;1,"",COUNT($A$2:$A2229)+1)</f>
        <v/>
      </c>
      <c r="B2230" s="12" t="str">
        <f>LOWER(SUBSTITUTE(SUBSTITUTE(SUBSTITUTE(SUBSTITUTE(SUBSTITUTE(SUBSTITUTE(SUBSTITUTE(SUBSTITUTE(Table2[[#This Row],[NAMA BARANG]]," ",""),"""",""),"-",""),"/",""),"(",""),")",""),"&amp;",""),",",""))</f>
        <v>pianikaaltoskainb</v>
      </c>
      <c r="C2230" s="18" t="s">
        <v>1955</v>
      </c>
      <c r="D2230" s="19"/>
      <c r="E2230" s="19" t="s">
        <v>917</v>
      </c>
      <c r="F2230" s="80">
        <f>IF(Table2[[#This Row],[M5B]]="",Table2[[#This Row],[M5B_h]],SUM(Table2[[#This Row],[M5B_h]],Table2[[#This Row],[M5B]]))</f>
        <v>0</v>
      </c>
      <c r="H2230" s="13" t="str">
        <f>IF(Table2[[#This Row],[M1A]]="","",Table2[[#This Row],[M1A]]-Table2[[#This Row],[AWAL]])</f>
        <v/>
      </c>
      <c r="J2230" s="13" t="str">
        <f>IF(Table2[[#This Row],[M2A]]="","",SUM(Table2[[#This Row],[M2A]]-Table2[[#This Row],[M2B_h]]))</f>
        <v/>
      </c>
      <c r="L2230" s="13" t="str">
        <f>IF(Table2[[#This Row],[M3A]]="","",SUM(Table2[[#This Row],[M3A]]-Table2[[#This Row],[M3B_h]]))</f>
        <v/>
      </c>
      <c r="N2230" s="13" t="str">
        <f>IF(Table2[[#This Row],[M4A]]="","",SUM(Table2[[#This Row],[M4A]]-Table2[[#This Row],[M4B_h]]))</f>
        <v/>
      </c>
      <c r="O2230" s="15"/>
      <c r="P2230" s="15" t="str">
        <f>IF(Table2[[#This Row],[M5A]]="","",SUM(Table2[[#This Row],[M5A]]-Table2[[#This Row],[M5B_h]]))</f>
        <v/>
      </c>
      <c r="Q2230" s="15">
        <f>SUM(Table2[[#This Row],[AWAL]],Table2[[#This Row],[M1B]])</f>
        <v>0</v>
      </c>
      <c r="R2230" s="15">
        <f>SUM(Table2[[#This Row],[M2B]],Table2[[#This Row],[M2B_h]])</f>
        <v>0</v>
      </c>
      <c r="S2230" s="15">
        <f>SUM(Table2[[#This Row],[M3B]],Table2[[#This Row],[M3B_h]])</f>
        <v>0</v>
      </c>
      <c r="T2230" s="15">
        <f>SUM(Table2[[#This Row],[M4B]],Table2[[#This Row],[M4B_h]])</f>
        <v>0</v>
      </c>
    </row>
    <row r="2231" spans="1:20">
      <c r="A2231" s="12" t="str">
        <f>IF(Table2[[#This Row],[TT]]&lt;1,"",COUNT($A$2:$A2230)+1)</f>
        <v/>
      </c>
      <c r="B2231" s="12" t="str">
        <f>LOWER(SUBSTITUTE(SUBSTITUTE(SUBSTITUTE(SUBSTITUTE(SUBSTITUTE(SUBSTITUTE(SUBSTITUTE(SUBSTITUTE(Table2[[#This Row],[NAMA BARANG]]," ",""),"""",""),"-",""),"/",""),"(",""),")",""),"&amp;",""),",",""))</f>
        <v>pianikabrotherb</v>
      </c>
      <c r="C2231" s="17" t="s">
        <v>2740</v>
      </c>
      <c r="E2231" s="29" t="s">
        <v>2636</v>
      </c>
      <c r="F2231" s="80">
        <f>IF(Table2[[#This Row],[M5B]]="",Table2[[#This Row],[M5B_h]],SUM(Table2[[#This Row],[M5B_h]],Table2[[#This Row],[M5B]]))</f>
        <v>0</v>
      </c>
      <c r="H2231" s="13" t="str">
        <f>IF(Table2[[#This Row],[M1A]]="","",Table2[[#This Row],[M1A]]-Table2[[#This Row],[AWAL]])</f>
        <v/>
      </c>
      <c r="J2231" s="13" t="str">
        <f>IF(Table2[[#This Row],[M2A]]="","",SUM(Table2[[#This Row],[M2A]]-Table2[[#This Row],[M2B_h]]))</f>
        <v/>
      </c>
      <c r="L2231" s="13" t="str">
        <f>IF(Table2[[#This Row],[M3A]]="","",SUM(Table2[[#This Row],[M3A]]-Table2[[#This Row],[M3B_h]]))</f>
        <v/>
      </c>
      <c r="N2231" s="13" t="str">
        <f>IF(Table2[[#This Row],[M4A]]="","",SUM(Table2[[#This Row],[M4A]]-Table2[[#This Row],[M4B_h]]))</f>
        <v/>
      </c>
      <c r="O2231" s="15"/>
      <c r="P2231" s="15" t="str">
        <f>IF(Table2[[#This Row],[M5A]]="","",SUM(Table2[[#This Row],[M5A]]-Table2[[#This Row],[M5B_h]]))</f>
        <v/>
      </c>
      <c r="Q2231" s="15">
        <f>SUM(Table2[[#This Row],[AWAL]],Table2[[#This Row],[M1B]])</f>
        <v>0</v>
      </c>
      <c r="R2231" s="15">
        <f>SUM(Table2[[#This Row],[M2B]],Table2[[#This Row],[M2B_h]])</f>
        <v>0</v>
      </c>
      <c r="S2231" s="15">
        <f>SUM(Table2[[#This Row],[M3B]],Table2[[#This Row],[M3B_h]])</f>
        <v>0</v>
      </c>
      <c r="T2231" s="15">
        <f>SUM(Table2[[#This Row],[M4B]],Table2[[#This Row],[M4B_h]])</f>
        <v>0</v>
      </c>
    </row>
    <row r="2232" spans="1:20">
      <c r="A2232" s="12">
        <f>IF(Table2[[#This Row],[TT]]&lt;1,"",COUNT($A$2:$A2231)+1)</f>
        <v>1799</v>
      </c>
      <c r="B2232" s="12" t="str">
        <f>LOWER(SUBSTITUTE(SUBSTITUTE(SUBSTITUTE(SUBSTITUTE(SUBSTITUTE(SUBSTITUTE(SUBSTITUTE(SUBSTITUTE(Table2[[#This Row],[NAMA BARANG]]," ",""),"""",""),"-",""),"/",""),"(",""),")",""),"&amp;",""),",",""))</f>
        <v>pianikabrotherp</v>
      </c>
      <c r="C2232" s="17" t="s">
        <v>2739</v>
      </c>
      <c r="D2232" s="29">
        <v>8</v>
      </c>
      <c r="E2232" s="29" t="s">
        <v>2636</v>
      </c>
      <c r="F2232" s="80">
        <f>IF(Table2[[#This Row],[M5B]]="",Table2[[#This Row],[M5B_h]],SUM(Table2[[#This Row],[M5B_h]],Table2[[#This Row],[M5B]]))</f>
        <v>3</v>
      </c>
      <c r="G2232" s="13">
        <v>6</v>
      </c>
      <c r="H2232" s="13">
        <f>IF(Table2[[#This Row],[M1A]]="","",Table2[[#This Row],[M1A]]-Table2[[#This Row],[AWAL]])</f>
        <v>-2</v>
      </c>
      <c r="I2232" s="13">
        <v>4</v>
      </c>
      <c r="J2232" s="13">
        <f>IF(Table2[[#This Row],[M2A]]="","",SUM(Table2[[#This Row],[M2A]]-Table2[[#This Row],[M2B_h]]))</f>
        <v>-2</v>
      </c>
      <c r="L2232" s="13" t="str">
        <f>IF(Table2[[#This Row],[M3A]]="","",SUM(Table2[[#This Row],[M3A]]-Table2[[#This Row],[M3B_h]]))</f>
        <v/>
      </c>
      <c r="M2232" s="13">
        <v>3</v>
      </c>
      <c r="N2232" s="13">
        <f>IF(Table2[[#This Row],[M4A]]="","",SUM(Table2[[#This Row],[M4A]]-Table2[[#This Row],[M4B_h]]))</f>
        <v>-1</v>
      </c>
      <c r="O2232" s="15"/>
      <c r="P2232" s="15" t="str">
        <f>IF(Table2[[#This Row],[M5A]]="","",SUM(Table2[[#This Row],[M5A]]-Table2[[#This Row],[M5B_h]]))</f>
        <v/>
      </c>
      <c r="Q2232" s="15">
        <f>SUM(Table2[[#This Row],[AWAL]],Table2[[#This Row],[M1B]])</f>
        <v>6</v>
      </c>
      <c r="R2232" s="15">
        <f>SUM(Table2[[#This Row],[M2B]],Table2[[#This Row],[M2B_h]])</f>
        <v>4</v>
      </c>
      <c r="S2232" s="15">
        <f>SUM(Table2[[#This Row],[M3B]],Table2[[#This Row],[M3B_h]])</f>
        <v>4</v>
      </c>
      <c r="T2232" s="15">
        <f>SUM(Table2[[#This Row],[M4B]],Table2[[#This Row],[M4B_h]])</f>
        <v>3</v>
      </c>
    </row>
    <row r="2233" spans="1:20">
      <c r="A2233" s="31">
        <f>IF(Table2[[#This Row],[TT]]&lt;1,"",COUNT($A$2:$A2232)+1)</f>
        <v>1800</v>
      </c>
      <c r="B2233" s="31" t="str">
        <f>LOWER(SUBSTITUTE(SUBSTITUTE(SUBSTITUTE(SUBSTITUTE(SUBSTITUTE(SUBSTITUTE(SUBSTITUTE(SUBSTITUTE(Table2[[#This Row],[NAMA BARANG]]," ",""),"""",""),"-",""),"/",""),"(",""),")",""),"&amp;",""),",",""))</f>
        <v>pianikakoperfluffy</v>
      </c>
      <c r="C2233" s="33" t="s">
        <v>2895</v>
      </c>
      <c r="D2233" s="29">
        <v>35</v>
      </c>
      <c r="E2233" s="35" t="s">
        <v>2894</v>
      </c>
      <c r="F2233" s="84">
        <f>IF(Table2[[#This Row],[M5B]]="",Table2[[#This Row],[M5B_h]],SUM(Table2[[#This Row],[M5B_h]],Table2[[#This Row],[M5B]]))</f>
        <v>9</v>
      </c>
      <c r="G2233" s="32">
        <v>29</v>
      </c>
      <c r="H2233" s="36">
        <f>IF(Table2[[#This Row],[M1A]]="","",Table2[[#This Row],[M1A]]-Table2[[#This Row],[AWAL]])</f>
        <v>-6</v>
      </c>
      <c r="I2233" s="32">
        <v>25</v>
      </c>
      <c r="J2233" s="36">
        <f>IF(Table2[[#This Row],[M2A]]="","",SUM(Table2[[#This Row],[M2A]]-Table2[[#This Row],[M2B_h]]))</f>
        <v>-4</v>
      </c>
      <c r="K2233" s="32">
        <v>19</v>
      </c>
      <c r="L2233" s="36">
        <f>IF(Table2[[#This Row],[M3A]]="","",SUM(Table2[[#This Row],[M3A]]-Table2[[#This Row],[M3B_h]]))</f>
        <v>-6</v>
      </c>
      <c r="M2233" s="32">
        <v>9</v>
      </c>
      <c r="N2233" s="36">
        <f>IF(Table2[[#This Row],[M4A]]="","",SUM(Table2[[#This Row],[M4A]]-Table2[[#This Row],[M4B_h]]))</f>
        <v>-10</v>
      </c>
      <c r="O2233" s="15"/>
      <c r="P2233" s="15" t="str">
        <f>IF(Table2[[#This Row],[M5A]]="","",SUM(Table2[[#This Row],[M5A]]-Table2[[#This Row],[M5B_h]]))</f>
        <v/>
      </c>
      <c r="Q2233" s="15">
        <f>SUM(Table2[[#This Row],[AWAL]],Table2[[#This Row],[M1B]])</f>
        <v>29</v>
      </c>
      <c r="R2233" s="15">
        <f>SUM(Table2[[#This Row],[M2B]],Table2[[#This Row],[M2B_h]])</f>
        <v>25</v>
      </c>
      <c r="S2233" s="15">
        <f>SUM(Table2[[#This Row],[M3B]],Table2[[#This Row],[M3B_h]])</f>
        <v>19</v>
      </c>
      <c r="T2233" s="15">
        <f>SUM(Table2[[#This Row],[M4B]],Table2[[#This Row],[M4B_h]])</f>
        <v>9</v>
      </c>
    </row>
    <row r="2234" spans="1:20">
      <c r="A2234" s="39" t="str">
        <f>IF(Table2[[#This Row],[TT]]&lt;1,"",COUNT($A$2:$A2233)+1)</f>
        <v/>
      </c>
      <c r="B2234" s="39" t="str">
        <f>LOWER(SUBSTITUTE(SUBSTITUTE(SUBSTITUTE(SUBSTITUTE(SUBSTITUTE(SUBSTITUTE(SUBSTITUTE(SUBSTITUTE(Table2[[#This Row],[NAMA BARANG]]," ",""),"""",""),"-",""),"/",""),"(",""),")",""),"&amp;",""),",",""))</f>
        <v>pianikalovely</v>
      </c>
      <c r="C2234" s="40" t="s">
        <v>2989</v>
      </c>
      <c r="D2234" s="41">
        <v>39</v>
      </c>
      <c r="E2234" s="61" t="s">
        <v>2636</v>
      </c>
      <c r="F2234" s="81">
        <f>IF(Table2[[#This Row],[M5B]]="",Table2[[#This Row],[M5B_h]],SUM(Table2[[#This Row],[M5B_h]],Table2[[#This Row],[M5B]]))</f>
        <v>0</v>
      </c>
      <c r="G2234" s="42">
        <v>29</v>
      </c>
      <c r="H2234" s="62">
        <f>IF(Table2[[#This Row],[M1A]]="","",Table2[[#This Row],[M1A]]-Table2[[#This Row],[AWAL]])</f>
        <v>-10</v>
      </c>
      <c r="I2234" s="42">
        <v>23</v>
      </c>
      <c r="J2234" s="62">
        <f>IF(Table2[[#This Row],[M2A]]="","",SUM(Table2[[#This Row],[M2A]]-Table2[[#This Row],[M2B_h]]))</f>
        <v>-6</v>
      </c>
      <c r="K2234" s="42">
        <v>6</v>
      </c>
      <c r="L2234" s="62">
        <f>IF(Table2[[#This Row],[M3A]]="","",SUM(Table2[[#This Row],[M3A]]-Table2[[#This Row],[M3B_h]]))</f>
        <v>-17</v>
      </c>
      <c r="M2234" s="42">
        <v>0</v>
      </c>
      <c r="N2234" s="62">
        <f>IF(Table2[[#This Row],[M4A]]="","",SUM(Table2[[#This Row],[M4A]]-Table2[[#This Row],[M4B_h]]))</f>
        <v>-6</v>
      </c>
      <c r="O2234" s="15"/>
      <c r="P2234" s="15" t="str">
        <f>IF(Table2[[#This Row],[M5A]]="","",SUM(Table2[[#This Row],[M5A]]-Table2[[#This Row],[M5B_h]]))</f>
        <v/>
      </c>
      <c r="Q2234" s="15">
        <f>SUM(Table2[[#This Row],[AWAL]],Table2[[#This Row],[M1B]])</f>
        <v>29</v>
      </c>
      <c r="R2234" s="15">
        <f>SUM(Table2[[#This Row],[M2B]],Table2[[#This Row],[M2B_h]])</f>
        <v>23</v>
      </c>
      <c r="S2234" s="15">
        <f>SUM(Table2[[#This Row],[M3B]],Table2[[#This Row],[M3B_h]])</f>
        <v>6</v>
      </c>
      <c r="T2234" s="15">
        <f>SUM(Table2[[#This Row],[M4B]],Table2[[#This Row],[M4B_h]])</f>
        <v>0</v>
      </c>
    </row>
    <row r="2235" spans="1:20">
      <c r="A2235" s="14" t="str">
        <f>IF(Table2[[#This Row],[TT]]&lt;1,"",COUNT($A$2:$A2234)+1)</f>
        <v/>
      </c>
      <c r="B2235" s="14" t="str">
        <f>LOWER(SUBSTITUTE(SUBSTITUTE(SUBSTITUTE(SUBSTITUTE(SUBSTITUTE(SUBSTITUTE(SUBSTITUTE(SUBSTITUTE(Table2[[#This Row],[NAMA BARANG]]," ",""),"""",""),"-",""),"/",""),"(",""),")",""),"&amp;",""),",",""))</f>
        <v>pianikamarvelboxkainbiru</v>
      </c>
      <c r="C2235" s="17" t="s">
        <v>4037</v>
      </c>
      <c r="D2235" s="19">
        <v>4</v>
      </c>
      <c r="E2235" s="29" t="s">
        <v>2636</v>
      </c>
      <c r="F2235" s="80">
        <f>IF(Table2[[#This Row],[M5B]]="",Table2[[#This Row],[M5B_h]],SUM(Table2[[#This Row],[M5B_h]],Table2[[#This Row],[M5B]]))</f>
        <v>0</v>
      </c>
      <c r="G2235" s="13">
        <v>0</v>
      </c>
      <c r="H2235" s="15">
        <f>IF(Table2[[#This Row],[M1A]]="","",Table2[[#This Row],[M1A]]-Table2[[#This Row],[AWAL]])</f>
        <v>-4</v>
      </c>
      <c r="J2235" s="15" t="str">
        <f>IF(Table2[[#This Row],[M2A]]="","",SUM(Table2[[#This Row],[M2A]]-Table2[[#This Row],[M2B_h]]))</f>
        <v/>
      </c>
      <c r="L2235" s="15" t="str">
        <f>IF(Table2[[#This Row],[M3A]]="","",SUM(Table2[[#This Row],[M3A]]-Table2[[#This Row],[M3B_h]]))</f>
        <v/>
      </c>
      <c r="N2235" s="15" t="str">
        <f>IF(Table2[[#This Row],[M4A]]="","",SUM(Table2[[#This Row],[M4A]]-Table2[[#This Row],[M4B_h]]))</f>
        <v/>
      </c>
      <c r="O2235" s="15"/>
      <c r="P2235" s="15" t="str">
        <f>IF(Table2[[#This Row],[M5A]]="","",SUM(Table2[[#This Row],[M5A]]-Table2[[#This Row],[M5B_h]]))</f>
        <v/>
      </c>
      <c r="Q2235" s="15">
        <f>SUM(Table2[[#This Row],[AWAL]],Table2[[#This Row],[M1B]])</f>
        <v>0</v>
      </c>
      <c r="R2235" s="15">
        <f>SUM(Table2[[#This Row],[M2B]],Table2[[#This Row],[M2B_h]])</f>
        <v>0</v>
      </c>
      <c r="S2235" s="15">
        <f>SUM(Table2[[#This Row],[M3B]],Table2[[#This Row],[M3B_h]])</f>
        <v>0</v>
      </c>
      <c r="T2235" s="15">
        <f>SUM(Table2[[#This Row],[M4B]],Table2[[#This Row],[M4B_h]])</f>
        <v>0</v>
      </c>
    </row>
    <row r="2236" spans="1:20">
      <c r="A2236" s="12" t="str">
        <f>IF(Table2[[#This Row],[TT]]&lt;1,"",COUNT($A$2:$A2235)+1)</f>
        <v/>
      </c>
      <c r="B2236" s="12" t="str">
        <f>LOWER(SUBSTITUTE(SUBSTITUTE(SUBSTITUTE(SUBSTITUTE(SUBSTITUTE(SUBSTITUTE(SUBSTITUTE(SUBSTITUTE(Table2[[#This Row],[NAMA BARANG]]," ",""),"""",""),"-",""),"/",""),"(",""),")",""),"&amp;",""),",",""))</f>
        <v>pianikamarvelkoperbiru</v>
      </c>
      <c r="C2236" s="18" t="s">
        <v>1956</v>
      </c>
      <c r="D2236" s="19"/>
      <c r="E2236" s="19" t="s">
        <v>917</v>
      </c>
      <c r="F2236" s="80">
        <f>IF(Table2[[#This Row],[M5B]]="",Table2[[#This Row],[M5B_h]],SUM(Table2[[#This Row],[M5B_h]],Table2[[#This Row],[M5B]]))</f>
        <v>0</v>
      </c>
      <c r="H2236" s="13" t="str">
        <f>IF(Table2[[#This Row],[M1A]]="","",Table2[[#This Row],[M1A]]-Table2[[#This Row],[AWAL]])</f>
        <v/>
      </c>
      <c r="J2236" s="13" t="str">
        <f>IF(Table2[[#This Row],[M2A]]="","",SUM(Table2[[#This Row],[M2A]]-Table2[[#This Row],[M2B_h]]))</f>
        <v/>
      </c>
      <c r="L2236" s="13" t="str">
        <f>IF(Table2[[#This Row],[M3A]]="","",SUM(Table2[[#This Row],[M3A]]-Table2[[#This Row],[M3B_h]]))</f>
        <v/>
      </c>
      <c r="N2236" s="13" t="str">
        <f>IF(Table2[[#This Row],[M4A]]="","",SUM(Table2[[#This Row],[M4A]]-Table2[[#This Row],[M4B_h]]))</f>
        <v/>
      </c>
      <c r="O2236" s="15"/>
      <c r="P2236" s="15" t="str">
        <f>IF(Table2[[#This Row],[M5A]]="","",SUM(Table2[[#This Row],[M5A]]-Table2[[#This Row],[M5B_h]]))</f>
        <v/>
      </c>
      <c r="Q2236" s="15">
        <f>SUM(Table2[[#This Row],[AWAL]],Table2[[#This Row],[M1B]])</f>
        <v>0</v>
      </c>
      <c r="R2236" s="15">
        <f>SUM(Table2[[#This Row],[M2B]],Table2[[#This Row],[M2B_h]])</f>
        <v>0</v>
      </c>
      <c r="S2236" s="15">
        <f>SUM(Table2[[#This Row],[M3B]],Table2[[#This Row],[M3B_h]])</f>
        <v>0</v>
      </c>
      <c r="T2236" s="15">
        <f>SUM(Table2[[#This Row],[M4B]],Table2[[#This Row],[M4B_h]])</f>
        <v>0</v>
      </c>
    </row>
    <row r="2237" spans="1:20">
      <c r="A2237" s="12" t="str">
        <f>IF(Table2[[#This Row],[TT]]&lt;1,"",COUNT($A$2:$A2236)+1)</f>
        <v/>
      </c>
      <c r="B2237" s="12" t="str">
        <f>LOWER(SUBSTITUTE(SUBSTITUTE(SUBSTITUTE(SUBSTITUTE(SUBSTITUTE(SUBSTITUTE(SUBSTITUTE(SUBSTITUTE(Table2[[#This Row],[NAMA BARANG]]," ",""),"""",""),"-",""),"/",""),"(",""),")",""),"&amp;",""),",",""))</f>
        <v>piringcatair003besarkatak</v>
      </c>
      <c r="C2237" s="18" t="s">
        <v>1957</v>
      </c>
      <c r="D2237" s="19"/>
      <c r="E2237" s="19" t="s">
        <v>77</v>
      </c>
      <c r="F2237" s="80">
        <f>IF(Table2[[#This Row],[M5B]]="",Table2[[#This Row],[M5B_h]],SUM(Table2[[#This Row],[M5B_h]],Table2[[#This Row],[M5B]]))</f>
        <v>0</v>
      </c>
      <c r="H2237" s="13" t="str">
        <f>IF(Table2[[#This Row],[M1A]]="","",Table2[[#This Row],[M1A]]-Table2[[#This Row],[AWAL]])</f>
        <v/>
      </c>
      <c r="J2237" s="13" t="str">
        <f>IF(Table2[[#This Row],[M2A]]="","",SUM(Table2[[#This Row],[M2A]]-Table2[[#This Row],[M2B_h]]))</f>
        <v/>
      </c>
      <c r="L2237" s="13" t="str">
        <f>IF(Table2[[#This Row],[M3A]]="","",SUM(Table2[[#This Row],[M3A]]-Table2[[#This Row],[M3B_h]]))</f>
        <v/>
      </c>
      <c r="N2237" s="13" t="str">
        <f>IF(Table2[[#This Row],[M4A]]="","",SUM(Table2[[#This Row],[M4A]]-Table2[[#This Row],[M4B_h]]))</f>
        <v/>
      </c>
      <c r="O2237" s="15"/>
      <c r="P2237" s="15" t="str">
        <f>IF(Table2[[#This Row],[M5A]]="","",SUM(Table2[[#This Row],[M5A]]-Table2[[#This Row],[M5B_h]]))</f>
        <v/>
      </c>
      <c r="Q2237" s="15">
        <f>SUM(Table2[[#This Row],[AWAL]],Table2[[#This Row],[M1B]])</f>
        <v>0</v>
      </c>
      <c r="R2237" s="15">
        <f>SUM(Table2[[#This Row],[M2B]],Table2[[#This Row],[M2B_h]])</f>
        <v>0</v>
      </c>
      <c r="S2237" s="15">
        <f>SUM(Table2[[#This Row],[M3B]],Table2[[#This Row],[M3B_h]])</f>
        <v>0</v>
      </c>
      <c r="T2237" s="15">
        <f>SUM(Table2[[#This Row],[M4B]],Table2[[#This Row],[M4B_h]])</f>
        <v>0</v>
      </c>
    </row>
    <row r="2238" spans="1:20">
      <c r="A2238" s="12" t="str">
        <f>IF(Table2[[#This Row],[TT]]&lt;1,"",COUNT($A$2:$A2237)+1)</f>
        <v/>
      </c>
      <c r="B2238" s="12" t="str">
        <f>LOWER(SUBSTITUTE(SUBSTITUTE(SUBSTITUTE(SUBSTITUTE(SUBSTITUTE(SUBSTITUTE(SUBSTITUTE(SUBSTITUTE(Table2[[#This Row],[NAMA BARANG]]," ",""),"""",""),"-",""),"/",""),"(",""),")",""),"&amp;",""),",",""))</f>
        <v>piringcatair005sdgkumbang</v>
      </c>
      <c r="C2238" s="18" t="s">
        <v>1958</v>
      </c>
      <c r="D2238" s="19"/>
      <c r="E2238" s="19" t="s">
        <v>77</v>
      </c>
      <c r="F2238" s="80">
        <f>IF(Table2[[#This Row],[M5B]]="",Table2[[#This Row],[M5B_h]],SUM(Table2[[#This Row],[M5B_h]],Table2[[#This Row],[M5B]]))</f>
        <v>0</v>
      </c>
      <c r="H2238" s="13" t="str">
        <f>IF(Table2[[#This Row],[M1A]]="","",Table2[[#This Row],[M1A]]-Table2[[#This Row],[AWAL]])</f>
        <v/>
      </c>
      <c r="J2238" s="13" t="str">
        <f>IF(Table2[[#This Row],[M2A]]="","",SUM(Table2[[#This Row],[M2A]]-Table2[[#This Row],[M2B_h]]))</f>
        <v/>
      </c>
      <c r="L2238" s="13" t="str">
        <f>IF(Table2[[#This Row],[M3A]]="","",SUM(Table2[[#This Row],[M3A]]-Table2[[#This Row],[M3B_h]]))</f>
        <v/>
      </c>
      <c r="N2238" s="13" t="str">
        <f>IF(Table2[[#This Row],[M4A]]="","",SUM(Table2[[#This Row],[M4A]]-Table2[[#This Row],[M4B_h]]))</f>
        <v/>
      </c>
      <c r="O2238" s="15"/>
      <c r="P2238" s="15" t="str">
        <f>IF(Table2[[#This Row],[M5A]]="","",SUM(Table2[[#This Row],[M5A]]-Table2[[#This Row],[M5B_h]]))</f>
        <v/>
      </c>
      <c r="Q2238" s="15">
        <f>SUM(Table2[[#This Row],[AWAL]],Table2[[#This Row],[M1B]])</f>
        <v>0</v>
      </c>
      <c r="R2238" s="15">
        <f>SUM(Table2[[#This Row],[M2B]],Table2[[#This Row],[M2B_h]])</f>
        <v>0</v>
      </c>
      <c r="S2238" s="15">
        <f>SUM(Table2[[#This Row],[M3B]],Table2[[#This Row],[M3B_h]])</f>
        <v>0</v>
      </c>
      <c r="T2238" s="15">
        <f>SUM(Table2[[#This Row],[M4B]],Table2[[#This Row],[M4B_h]])</f>
        <v>0</v>
      </c>
    </row>
    <row r="2239" spans="1:20">
      <c r="A2239" s="12">
        <f>IF(Table2[[#This Row],[TT]]&lt;1,"",COUNT($A$2:$A2238)+1)</f>
        <v>1801</v>
      </c>
      <c r="B2239" s="12" t="str">
        <f>LOWER(SUBSTITUTE(SUBSTITUTE(SUBSTITUTE(SUBSTITUTE(SUBSTITUTE(SUBSTITUTE(SUBSTITUTE(SUBSTITUTE(Table2[[#This Row],[NAMA BARANG]]," ",""),"""",""),"-",""),"/",""),"(",""),")",""),"&amp;",""),",",""))</f>
        <v>piringcatair006bkumbang</v>
      </c>
      <c r="C2239" s="18" t="s">
        <v>1959</v>
      </c>
      <c r="D2239" s="19">
        <v>7</v>
      </c>
      <c r="E2239" s="19" t="s">
        <v>77</v>
      </c>
      <c r="F2239" s="80">
        <f>IF(Table2[[#This Row],[M5B]]="",Table2[[#This Row],[M5B_h]],SUM(Table2[[#This Row],[M5B_h]],Table2[[#This Row],[M5B]]))</f>
        <v>7</v>
      </c>
      <c r="H2239" s="13" t="str">
        <f>IF(Table2[[#This Row],[M1A]]="","",Table2[[#This Row],[M1A]]-Table2[[#This Row],[AWAL]])</f>
        <v/>
      </c>
      <c r="J2239" s="13" t="str">
        <f>IF(Table2[[#This Row],[M2A]]="","",SUM(Table2[[#This Row],[M2A]]-Table2[[#This Row],[M2B_h]]))</f>
        <v/>
      </c>
      <c r="L2239" s="13" t="str">
        <f>IF(Table2[[#This Row],[M3A]]="","",SUM(Table2[[#This Row],[M3A]]-Table2[[#This Row],[M3B_h]]))</f>
        <v/>
      </c>
      <c r="N2239" s="13" t="str">
        <f>IF(Table2[[#This Row],[M4A]]="","",SUM(Table2[[#This Row],[M4A]]-Table2[[#This Row],[M4B_h]]))</f>
        <v/>
      </c>
      <c r="O2239" s="15"/>
      <c r="P2239" s="15" t="str">
        <f>IF(Table2[[#This Row],[M5A]]="","",SUM(Table2[[#This Row],[M5A]]-Table2[[#This Row],[M5B_h]]))</f>
        <v/>
      </c>
      <c r="Q2239" s="15">
        <f>SUM(Table2[[#This Row],[AWAL]],Table2[[#This Row],[M1B]])</f>
        <v>7</v>
      </c>
      <c r="R2239" s="15">
        <f>SUM(Table2[[#This Row],[M2B]],Table2[[#This Row],[M2B_h]])</f>
        <v>7</v>
      </c>
      <c r="S2239" s="15">
        <f>SUM(Table2[[#This Row],[M3B]],Table2[[#This Row],[M3B_h]])</f>
        <v>7</v>
      </c>
      <c r="T2239" s="15">
        <f>SUM(Table2[[#This Row],[M4B]],Table2[[#This Row],[M4B_h]])</f>
        <v>7</v>
      </c>
    </row>
    <row r="2240" spans="1:20">
      <c r="A2240" s="12">
        <f>IF(Table2[[#This Row],[TT]]&lt;1,"",COUNT($A$2:$A2239)+1)</f>
        <v>1802</v>
      </c>
      <c r="B2240" s="12" t="str">
        <f>LOWER(SUBSTITUTE(SUBSTITUTE(SUBSTITUTE(SUBSTITUTE(SUBSTITUTE(SUBSTITUTE(SUBSTITUTE(SUBSTITUTE(Table2[[#This Row],[NAMA BARANG]]," ",""),"""",""),"-",""),"/",""),"(",""),")",""),"&amp;",""),",",""))</f>
        <v>piringcatair009bboneka</v>
      </c>
      <c r="C2240" s="18" t="s">
        <v>1960</v>
      </c>
      <c r="D2240" s="19">
        <v>14</v>
      </c>
      <c r="E2240" s="19" t="s">
        <v>77</v>
      </c>
      <c r="F2240" s="80">
        <f>IF(Table2[[#This Row],[M5B]]="",Table2[[#This Row],[M5B_h]],SUM(Table2[[#This Row],[M5B_h]],Table2[[#This Row],[M5B]]))</f>
        <v>14</v>
      </c>
      <c r="H2240" s="13" t="str">
        <f>IF(Table2[[#This Row],[M1A]]="","",Table2[[#This Row],[M1A]]-Table2[[#This Row],[AWAL]])</f>
        <v/>
      </c>
      <c r="J2240" s="13" t="str">
        <f>IF(Table2[[#This Row],[M2A]]="","",SUM(Table2[[#This Row],[M2A]]-Table2[[#This Row],[M2B_h]]))</f>
        <v/>
      </c>
      <c r="L2240" s="13" t="str">
        <f>IF(Table2[[#This Row],[M3A]]="","",SUM(Table2[[#This Row],[M3A]]-Table2[[#This Row],[M3B_h]]))</f>
        <v/>
      </c>
      <c r="N2240" s="13" t="str">
        <f>IF(Table2[[#This Row],[M4A]]="","",SUM(Table2[[#This Row],[M4A]]-Table2[[#This Row],[M4B_h]]))</f>
        <v/>
      </c>
      <c r="O2240" s="15"/>
      <c r="P2240" s="15" t="str">
        <f>IF(Table2[[#This Row],[M5A]]="","",SUM(Table2[[#This Row],[M5A]]-Table2[[#This Row],[M5B_h]]))</f>
        <v/>
      </c>
      <c r="Q2240" s="15">
        <f>SUM(Table2[[#This Row],[AWAL]],Table2[[#This Row],[M1B]])</f>
        <v>14</v>
      </c>
      <c r="R2240" s="15">
        <f>SUM(Table2[[#This Row],[M2B]],Table2[[#This Row],[M2B_h]])</f>
        <v>14</v>
      </c>
      <c r="S2240" s="15">
        <f>SUM(Table2[[#This Row],[M3B]],Table2[[#This Row],[M3B_h]])</f>
        <v>14</v>
      </c>
      <c r="T2240" s="15">
        <f>SUM(Table2[[#This Row],[M4B]],Table2[[#This Row],[M4B_h]])</f>
        <v>14</v>
      </c>
    </row>
    <row r="2241" spans="1:20">
      <c r="A2241" s="12">
        <f>IF(Table2[[#This Row],[TT]]&lt;1,"",COUNT($A$2:$A2240)+1)</f>
        <v>1803</v>
      </c>
      <c r="B2241" s="12" t="str">
        <f>LOWER(SUBSTITUTE(SUBSTITUTE(SUBSTITUTE(SUBSTITUTE(SUBSTITUTE(SUBSTITUTE(SUBSTITUTE(SUBSTITUTE(Table2[[#This Row],[NAMA BARANG]]," ",""),"""",""),"-",""),"/",""),"(",""),")",""),"&amp;",""),",",""))</f>
        <v>piringcatairbunga</v>
      </c>
      <c r="C2241" s="18" t="s">
        <v>1961</v>
      </c>
      <c r="D2241" s="19">
        <v>2</v>
      </c>
      <c r="E2241" s="19" t="s">
        <v>83</v>
      </c>
      <c r="F2241" s="80">
        <f>IF(Table2[[#This Row],[M5B]]="",Table2[[#This Row],[M5B_h]],SUM(Table2[[#This Row],[M5B_h]],Table2[[#This Row],[M5B]]))</f>
        <v>2</v>
      </c>
      <c r="H2241" s="13" t="str">
        <f>IF(Table2[[#This Row],[M1A]]="","",Table2[[#This Row],[M1A]]-Table2[[#This Row],[AWAL]])</f>
        <v/>
      </c>
      <c r="J2241" s="13" t="str">
        <f>IF(Table2[[#This Row],[M2A]]="","",SUM(Table2[[#This Row],[M2A]]-Table2[[#This Row],[M2B_h]]))</f>
        <v/>
      </c>
      <c r="L2241" s="13" t="str">
        <f>IF(Table2[[#This Row],[M3A]]="","",SUM(Table2[[#This Row],[M3A]]-Table2[[#This Row],[M3B_h]]))</f>
        <v/>
      </c>
      <c r="N2241" s="13" t="str">
        <f>IF(Table2[[#This Row],[M4A]]="","",SUM(Table2[[#This Row],[M4A]]-Table2[[#This Row],[M4B_h]]))</f>
        <v/>
      </c>
      <c r="O2241" s="15"/>
      <c r="P2241" s="15" t="str">
        <f>IF(Table2[[#This Row],[M5A]]="","",SUM(Table2[[#This Row],[M5A]]-Table2[[#This Row],[M5B_h]]))</f>
        <v/>
      </c>
      <c r="Q2241" s="15">
        <f>SUM(Table2[[#This Row],[AWAL]],Table2[[#This Row],[M1B]])</f>
        <v>2</v>
      </c>
      <c r="R2241" s="15">
        <f>SUM(Table2[[#This Row],[M2B]],Table2[[#This Row],[M2B_h]])</f>
        <v>2</v>
      </c>
      <c r="S2241" s="15">
        <f>SUM(Table2[[#This Row],[M3B]],Table2[[#This Row],[M3B_h]])</f>
        <v>2</v>
      </c>
      <c r="T2241" s="15">
        <f>SUM(Table2[[#This Row],[M4B]],Table2[[#This Row],[M4B_h]])</f>
        <v>2</v>
      </c>
    </row>
    <row r="2242" spans="1:20">
      <c r="A2242" s="12">
        <f>IF(Table2[[#This Row],[TT]]&lt;1,"",COUNT($A$2:$A2241)+1)</f>
        <v>1804</v>
      </c>
      <c r="B2242" s="12" t="str">
        <f>LOWER(SUBSTITUTE(SUBSTITUTE(SUBSTITUTE(SUBSTITUTE(SUBSTITUTE(SUBSTITUTE(SUBSTITUTE(SUBSTITUTE(Table2[[#This Row],[NAMA BARANG]]," ",""),"""",""),"-",""),"/",""),"(",""),")",""),"&amp;",""),",",""))</f>
        <v>piringcatairnakoya108</v>
      </c>
      <c r="C2242" s="18" t="s">
        <v>1962</v>
      </c>
      <c r="D2242" s="19">
        <v>1</v>
      </c>
      <c r="E2242" s="19" t="s">
        <v>66</v>
      </c>
      <c r="F2242" s="80">
        <f>IF(Table2[[#This Row],[M5B]]="",Table2[[#This Row],[M5B_h]],SUM(Table2[[#This Row],[M5B_h]],Table2[[#This Row],[M5B]]))</f>
        <v>1</v>
      </c>
      <c r="H2242" s="13" t="str">
        <f>IF(Table2[[#This Row],[M1A]]="","",Table2[[#This Row],[M1A]]-Table2[[#This Row],[AWAL]])</f>
        <v/>
      </c>
      <c r="J2242" s="13" t="str">
        <f>IF(Table2[[#This Row],[M2A]]="","",SUM(Table2[[#This Row],[M2A]]-Table2[[#This Row],[M2B_h]]))</f>
        <v/>
      </c>
      <c r="L2242" s="13" t="str">
        <f>IF(Table2[[#This Row],[M3A]]="","",SUM(Table2[[#This Row],[M3A]]-Table2[[#This Row],[M3B_h]]))</f>
        <v/>
      </c>
      <c r="N2242" s="13" t="str">
        <f>IF(Table2[[#This Row],[M4A]]="","",SUM(Table2[[#This Row],[M4A]]-Table2[[#This Row],[M4B_h]]))</f>
        <v/>
      </c>
      <c r="O2242" s="15"/>
      <c r="P2242" s="15" t="str">
        <f>IF(Table2[[#This Row],[M5A]]="","",SUM(Table2[[#This Row],[M5A]]-Table2[[#This Row],[M5B_h]]))</f>
        <v/>
      </c>
      <c r="Q2242" s="15">
        <f>SUM(Table2[[#This Row],[AWAL]],Table2[[#This Row],[M1B]])</f>
        <v>1</v>
      </c>
      <c r="R2242" s="15">
        <f>SUM(Table2[[#This Row],[M2B]],Table2[[#This Row],[M2B_h]])</f>
        <v>1</v>
      </c>
      <c r="S2242" s="15">
        <f>SUM(Table2[[#This Row],[M3B]],Table2[[#This Row],[M3B_h]])</f>
        <v>1</v>
      </c>
      <c r="T2242" s="15">
        <f>SUM(Table2[[#This Row],[M4B]],Table2[[#This Row],[M4B_h]])</f>
        <v>1</v>
      </c>
    </row>
    <row r="2243" spans="1:20">
      <c r="A2243" s="12">
        <f>IF(Table2[[#This Row],[TT]]&lt;1,"",COUNT($A$2:$A2242)+1)</f>
        <v>1805</v>
      </c>
      <c r="B2243" s="12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243" s="18" t="s">
        <v>1963</v>
      </c>
      <c r="D2243" s="19">
        <v>2</v>
      </c>
      <c r="E2243" s="19" t="s">
        <v>79</v>
      </c>
      <c r="F2243" s="80">
        <f>IF(Table2[[#This Row],[M5B]]="",Table2[[#This Row],[M5B_h]],SUM(Table2[[#This Row],[M5B_h]],Table2[[#This Row],[M5B]]))</f>
        <v>2</v>
      </c>
      <c r="H2243" s="13" t="str">
        <f>IF(Table2[[#This Row],[M1A]]="","",Table2[[#This Row],[M1A]]-Table2[[#This Row],[AWAL]])</f>
        <v/>
      </c>
      <c r="J2243" s="13" t="str">
        <f>IF(Table2[[#This Row],[M2A]]="","",SUM(Table2[[#This Row],[M2A]]-Table2[[#This Row],[M2B_h]]))</f>
        <v/>
      </c>
      <c r="L2243" s="13" t="str">
        <f>IF(Table2[[#This Row],[M3A]]="","",SUM(Table2[[#This Row],[M3A]]-Table2[[#This Row],[M3B_h]]))</f>
        <v/>
      </c>
      <c r="N2243" s="13" t="str">
        <f>IF(Table2[[#This Row],[M4A]]="","",SUM(Table2[[#This Row],[M4A]]-Table2[[#This Row],[M4B_h]]))</f>
        <v/>
      </c>
      <c r="O2243" s="15"/>
      <c r="P2243" s="15" t="str">
        <f>IF(Table2[[#This Row],[M5A]]="","",SUM(Table2[[#This Row],[M5A]]-Table2[[#This Row],[M5B_h]]))</f>
        <v/>
      </c>
      <c r="Q2243" s="15">
        <f>SUM(Table2[[#This Row],[AWAL]],Table2[[#This Row],[M1B]])</f>
        <v>2</v>
      </c>
      <c r="R2243" s="15">
        <f>SUM(Table2[[#This Row],[M2B]],Table2[[#This Row],[M2B_h]])</f>
        <v>2</v>
      </c>
      <c r="S2243" s="15">
        <f>SUM(Table2[[#This Row],[M3B]],Table2[[#This Row],[M3B_h]])</f>
        <v>2</v>
      </c>
      <c r="T2243" s="15">
        <f>SUM(Table2[[#This Row],[M4B]],Table2[[#This Row],[M4B_h]])</f>
        <v>2</v>
      </c>
    </row>
    <row r="2244" spans="1:20">
      <c r="A2244" s="12">
        <f>IF(Table2[[#This Row],[TT]]&lt;1,"",COUNT($A$2:$A2243)+1)</f>
        <v>1806</v>
      </c>
      <c r="B2244" s="12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244" s="18" t="s">
        <v>1963</v>
      </c>
      <c r="D2244" s="19">
        <v>19</v>
      </c>
      <c r="E2244" s="19" t="s">
        <v>178</v>
      </c>
      <c r="F2244" s="80">
        <f>IF(Table2[[#This Row],[M5B]]="",Table2[[#This Row],[M5B_h]],SUM(Table2[[#This Row],[M5B_h]],Table2[[#This Row],[M5B]]))</f>
        <v>19</v>
      </c>
      <c r="H2244" s="13" t="str">
        <f>IF(Table2[[#This Row],[M1A]]="","",Table2[[#This Row],[M1A]]-Table2[[#This Row],[AWAL]])</f>
        <v/>
      </c>
      <c r="J2244" s="13" t="str">
        <f>IF(Table2[[#This Row],[M2A]]="","",SUM(Table2[[#This Row],[M2A]]-Table2[[#This Row],[M2B_h]]))</f>
        <v/>
      </c>
      <c r="L2244" s="13" t="str">
        <f>IF(Table2[[#This Row],[M3A]]="","",SUM(Table2[[#This Row],[M3A]]-Table2[[#This Row],[M3B_h]]))</f>
        <v/>
      </c>
      <c r="N2244" s="13" t="str">
        <f>IF(Table2[[#This Row],[M4A]]="","",SUM(Table2[[#This Row],[M4A]]-Table2[[#This Row],[M4B_h]]))</f>
        <v/>
      </c>
      <c r="O2244" s="15"/>
      <c r="P2244" s="15" t="str">
        <f>IF(Table2[[#This Row],[M5A]]="","",SUM(Table2[[#This Row],[M5A]]-Table2[[#This Row],[M5B_h]]))</f>
        <v/>
      </c>
      <c r="Q2244" s="15">
        <f>SUM(Table2[[#This Row],[AWAL]],Table2[[#This Row],[M1B]])</f>
        <v>19</v>
      </c>
      <c r="R2244" s="15">
        <f>SUM(Table2[[#This Row],[M2B]],Table2[[#This Row],[M2B_h]])</f>
        <v>19</v>
      </c>
      <c r="S2244" s="15">
        <f>SUM(Table2[[#This Row],[M3B]],Table2[[#This Row],[M3B_h]])</f>
        <v>19</v>
      </c>
      <c r="T2244" s="15">
        <f>SUM(Table2[[#This Row],[M4B]],Table2[[#This Row],[M4B_h]])</f>
        <v>19</v>
      </c>
    </row>
    <row r="2245" spans="1:20">
      <c r="A2245" s="12">
        <f>IF(Table2[[#This Row],[TT]]&lt;1,"",COUNT($A$2:$A2244)+1)</f>
        <v>1807</v>
      </c>
      <c r="B2245" s="12" t="str">
        <f>LOWER(SUBSTITUTE(SUBSTITUTE(SUBSTITUTE(SUBSTITUTE(SUBSTITUTE(SUBSTITUTE(SUBSTITUTE(SUBSTITUTE(Table2[[#This Row],[NAMA BARANG]]," ",""),"""",""),"-",""),"/",""),"(",""),")",""),"&amp;",""),",",""))</f>
        <v>pisauukir4pc</v>
      </c>
      <c r="C2245" s="18" t="s">
        <v>1964</v>
      </c>
      <c r="D2245" s="19">
        <v>1</v>
      </c>
      <c r="E2245" s="19" t="s">
        <v>56</v>
      </c>
      <c r="F2245" s="80">
        <f>IF(Table2[[#This Row],[M5B]]="",Table2[[#This Row],[M5B_h]],SUM(Table2[[#This Row],[M5B_h]],Table2[[#This Row],[M5B]]))</f>
        <v>1</v>
      </c>
      <c r="H2245" s="13" t="str">
        <f>IF(Table2[[#This Row],[M1A]]="","",Table2[[#This Row],[M1A]]-Table2[[#This Row],[AWAL]])</f>
        <v/>
      </c>
      <c r="J2245" s="13" t="str">
        <f>IF(Table2[[#This Row],[M2A]]="","",SUM(Table2[[#This Row],[M2A]]-Table2[[#This Row],[M2B_h]]))</f>
        <v/>
      </c>
      <c r="L2245" s="13" t="str">
        <f>IF(Table2[[#This Row],[M3A]]="","",SUM(Table2[[#This Row],[M3A]]-Table2[[#This Row],[M3B_h]]))</f>
        <v/>
      </c>
      <c r="N2245" s="13" t="str">
        <f>IF(Table2[[#This Row],[M4A]]="","",SUM(Table2[[#This Row],[M4A]]-Table2[[#This Row],[M4B_h]]))</f>
        <v/>
      </c>
      <c r="O2245" s="15"/>
      <c r="P2245" s="15" t="str">
        <f>IF(Table2[[#This Row],[M5A]]="","",SUM(Table2[[#This Row],[M5A]]-Table2[[#This Row],[M5B_h]]))</f>
        <v/>
      </c>
      <c r="Q2245" s="15">
        <f>SUM(Table2[[#This Row],[AWAL]],Table2[[#This Row],[M1B]])</f>
        <v>1</v>
      </c>
      <c r="R2245" s="15">
        <f>SUM(Table2[[#This Row],[M2B]],Table2[[#This Row],[M2B_h]])</f>
        <v>1</v>
      </c>
      <c r="S2245" s="15">
        <f>SUM(Table2[[#This Row],[M3B]],Table2[[#This Row],[M3B_h]])</f>
        <v>1</v>
      </c>
      <c r="T2245" s="15">
        <f>SUM(Table2[[#This Row],[M4B]],Table2[[#This Row],[M4B_h]])</f>
        <v>1</v>
      </c>
    </row>
    <row r="2246" spans="1:20">
      <c r="A2246" s="12">
        <f>IF(Table2[[#This Row],[TT]]&lt;1,"",COUNT($A$2:$A2245)+1)</f>
        <v>1808</v>
      </c>
      <c r="B2246" s="12" t="str">
        <f>LOWER(SUBSTITUTE(SUBSTITUTE(SUBSTITUTE(SUBSTITUTE(SUBSTITUTE(SUBSTITUTE(SUBSTITUTE(SUBSTITUTE(Table2[[#This Row],[NAMA BARANG]]," ",""),"""",""),"-",""),"/",""),"(",""),")",""),"&amp;",""),",",""))</f>
        <v>pita18polosmotif</v>
      </c>
      <c r="C2246" s="18" t="s">
        <v>1965</v>
      </c>
      <c r="D2246" s="19">
        <v>3</v>
      </c>
      <c r="E2246" s="19">
        <v>2400</v>
      </c>
      <c r="F2246" s="80">
        <f>IF(Table2[[#This Row],[M5B]]="",Table2[[#This Row],[M5B_h]],SUM(Table2[[#This Row],[M5B_h]],Table2[[#This Row],[M5B]]))</f>
        <v>3</v>
      </c>
      <c r="H2246" s="13" t="str">
        <f>IF(Table2[[#This Row],[M1A]]="","",Table2[[#This Row],[M1A]]-Table2[[#This Row],[AWAL]])</f>
        <v/>
      </c>
      <c r="J2246" s="13" t="str">
        <f>IF(Table2[[#This Row],[M2A]]="","",SUM(Table2[[#This Row],[M2A]]-Table2[[#This Row],[M2B_h]]))</f>
        <v/>
      </c>
      <c r="L2246" s="13" t="str">
        <f>IF(Table2[[#This Row],[M3A]]="","",SUM(Table2[[#This Row],[M3A]]-Table2[[#This Row],[M3B_h]]))</f>
        <v/>
      </c>
      <c r="N2246" s="13" t="str">
        <f>IF(Table2[[#This Row],[M4A]]="","",SUM(Table2[[#This Row],[M4A]]-Table2[[#This Row],[M4B_h]]))</f>
        <v/>
      </c>
      <c r="O2246" s="15"/>
      <c r="P2246" s="15" t="str">
        <f>IF(Table2[[#This Row],[M5A]]="","",SUM(Table2[[#This Row],[M5A]]-Table2[[#This Row],[M5B_h]]))</f>
        <v/>
      </c>
      <c r="Q2246" s="15">
        <f>SUM(Table2[[#This Row],[AWAL]],Table2[[#This Row],[M1B]])</f>
        <v>3</v>
      </c>
      <c r="R2246" s="15">
        <f>SUM(Table2[[#This Row],[M2B]],Table2[[#This Row],[M2B_h]])</f>
        <v>3</v>
      </c>
      <c r="S2246" s="15">
        <f>SUM(Table2[[#This Row],[M3B]],Table2[[#This Row],[M3B_h]])</f>
        <v>3</v>
      </c>
      <c r="T2246" s="15">
        <f>SUM(Table2[[#This Row],[M4B]],Table2[[#This Row],[M4B_h]])</f>
        <v>3</v>
      </c>
    </row>
    <row r="2247" spans="1:20">
      <c r="A2247" s="12" t="str">
        <f>IF(Table2[[#This Row],[TT]]&lt;1,"",COUNT($A$2:$A2246)+1)</f>
        <v/>
      </c>
      <c r="B2247" s="12" t="str">
        <f>LOWER(SUBSTITUTE(SUBSTITUTE(SUBSTITUTE(SUBSTITUTE(SUBSTITUTE(SUBSTITUTE(SUBSTITUTE(SUBSTITUTE(Table2[[#This Row],[NAMA BARANG]]," ",""),"""",""),"-",""),"/",""),"(",""),")",""),"&amp;",""),",",""))</f>
        <v>pita18rendamotif</v>
      </c>
      <c r="C2247" s="18" t="s">
        <v>1966</v>
      </c>
      <c r="D2247" s="19"/>
      <c r="E2247" s="19">
        <v>2400</v>
      </c>
      <c r="F2247" s="80">
        <f>IF(Table2[[#This Row],[M5B]]="",Table2[[#This Row],[M5B_h]],SUM(Table2[[#This Row],[M5B_h]],Table2[[#This Row],[M5B]]))</f>
        <v>0</v>
      </c>
      <c r="H2247" s="13" t="str">
        <f>IF(Table2[[#This Row],[M1A]]="","",Table2[[#This Row],[M1A]]-Table2[[#This Row],[AWAL]])</f>
        <v/>
      </c>
      <c r="J2247" s="13" t="str">
        <f>IF(Table2[[#This Row],[M2A]]="","",SUM(Table2[[#This Row],[M2A]]-Table2[[#This Row],[M2B_h]]))</f>
        <v/>
      </c>
      <c r="L2247" s="13" t="str">
        <f>IF(Table2[[#This Row],[M3A]]="","",SUM(Table2[[#This Row],[M3A]]-Table2[[#This Row],[M3B_h]]))</f>
        <v/>
      </c>
      <c r="N2247" s="13" t="str">
        <f>IF(Table2[[#This Row],[M4A]]="","",SUM(Table2[[#This Row],[M4A]]-Table2[[#This Row],[M4B_h]]))</f>
        <v/>
      </c>
      <c r="O2247" s="15"/>
      <c r="P2247" s="15" t="str">
        <f>IF(Table2[[#This Row],[M5A]]="","",SUM(Table2[[#This Row],[M5A]]-Table2[[#This Row],[M5B_h]]))</f>
        <v/>
      </c>
      <c r="Q2247" s="15">
        <f>SUM(Table2[[#This Row],[AWAL]],Table2[[#This Row],[M1B]])</f>
        <v>0</v>
      </c>
      <c r="R2247" s="15">
        <f>SUM(Table2[[#This Row],[M2B]],Table2[[#This Row],[M2B_h]])</f>
        <v>0</v>
      </c>
      <c r="S2247" s="15">
        <f>SUM(Table2[[#This Row],[M3B]],Table2[[#This Row],[M3B_h]])</f>
        <v>0</v>
      </c>
      <c r="T2247" s="15">
        <f>SUM(Table2[[#This Row],[M4B]],Table2[[#This Row],[M4B_h]])</f>
        <v>0</v>
      </c>
    </row>
    <row r="2248" spans="1:20">
      <c r="A2248" s="12" t="str">
        <f>IF(Table2[[#This Row],[TT]]&lt;1,"",COUNT($A$2:$A2247)+1)</f>
        <v/>
      </c>
      <c r="B2248" s="12" t="str">
        <f>LOWER(SUBSTITUTE(SUBSTITUTE(SUBSTITUTE(SUBSTITUTE(SUBSTITUTE(SUBSTITUTE(SUBSTITUTE(SUBSTITUTE(Table2[[#This Row],[NAMA BARANG]]," ",""),"""",""),"-",""),"/",""),"(",""),")",""),"&amp;",""),",",""))</f>
        <v>pita30rendamotif</v>
      </c>
      <c r="C2248" s="18" t="s">
        <v>1967</v>
      </c>
      <c r="D2248" s="19"/>
      <c r="E2248" s="19">
        <v>1200</v>
      </c>
      <c r="F2248" s="80">
        <f>IF(Table2[[#This Row],[M5B]]="",Table2[[#This Row],[M5B_h]],SUM(Table2[[#This Row],[M5B_h]],Table2[[#This Row],[M5B]]))</f>
        <v>0</v>
      </c>
      <c r="H2248" s="13" t="str">
        <f>IF(Table2[[#This Row],[M1A]]="","",Table2[[#This Row],[M1A]]-Table2[[#This Row],[AWAL]])</f>
        <v/>
      </c>
      <c r="J2248" s="13" t="str">
        <f>IF(Table2[[#This Row],[M2A]]="","",SUM(Table2[[#This Row],[M2A]]-Table2[[#This Row],[M2B_h]]))</f>
        <v/>
      </c>
      <c r="L2248" s="13" t="str">
        <f>IF(Table2[[#This Row],[M3A]]="","",SUM(Table2[[#This Row],[M3A]]-Table2[[#This Row],[M3B_h]]))</f>
        <v/>
      </c>
      <c r="N2248" s="13" t="str">
        <f>IF(Table2[[#This Row],[M4A]]="","",SUM(Table2[[#This Row],[M4A]]-Table2[[#This Row],[M4B_h]]))</f>
        <v/>
      </c>
      <c r="O2248" s="15"/>
      <c r="P2248" s="15" t="str">
        <f>IF(Table2[[#This Row],[M5A]]="","",SUM(Table2[[#This Row],[M5A]]-Table2[[#This Row],[M5B_h]]))</f>
        <v/>
      </c>
      <c r="Q2248" s="15">
        <f>SUM(Table2[[#This Row],[AWAL]],Table2[[#This Row],[M1B]])</f>
        <v>0</v>
      </c>
      <c r="R2248" s="15">
        <f>SUM(Table2[[#This Row],[M2B]],Table2[[#This Row],[M2B_h]])</f>
        <v>0</v>
      </c>
      <c r="S2248" s="15">
        <f>SUM(Table2[[#This Row],[M3B]],Table2[[#This Row],[M3B_h]])</f>
        <v>0</v>
      </c>
      <c r="T2248" s="15">
        <f>SUM(Table2[[#This Row],[M4B]],Table2[[#This Row],[M4B_h]])</f>
        <v>0</v>
      </c>
    </row>
    <row r="2249" spans="1:20">
      <c r="A2249" s="12">
        <f>IF(Table2[[#This Row],[TT]]&lt;1,"",COUNT($A$2:$A2248)+1)</f>
        <v>1809</v>
      </c>
      <c r="B2249" s="12" t="str">
        <f>LOWER(SUBSTITUTE(SUBSTITUTE(SUBSTITUTE(SUBSTITUTE(SUBSTITUTE(SUBSTITUTE(SUBSTITUTE(SUBSTITUTE(Table2[[#This Row],[NAMA BARANG]]," ",""),"""",""),"-",""),"/",""),"(",""),")",""),"&amp;",""),",",""))</f>
        <v>pitagold1cm19goldglitter</v>
      </c>
      <c r="C2249" s="18" t="s">
        <v>2668</v>
      </c>
      <c r="D2249" s="19">
        <v>4</v>
      </c>
      <c r="E2249" s="19">
        <v>120</v>
      </c>
      <c r="F2249" s="80">
        <f>IF(Table2[[#This Row],[M5B]]="",Table2[[#This Row],[M5B_h]],SUM(Table2[[#This Row],[M5B_h]],Table2[[#This Row],[M5B]]))</f>
        <v>4</v>
      </c>
      <c r="H2249" s="13" t="str">
        <f>IF(Table2[[#This Row],[M1A]]="","",Table2[[#This Row],[M1A]]-Table2[[#This Row],[AWAL]])</f>
        <v/>
      </c>
      <c r="J2249" s="13" t="str">
        <f>IF(Table2[[#This Row],[M2A]]="","",SUM(Table2[[#This Row],[M2A]]-Table2[[#This Row],[M2B_h]]))</f>
        <v/>
      </c>
      <c r="L2249" s="13" t="str">
        <f>IF(Table2[[#This Row],[M3A]]="","",SUM(Table2[[#This Row],[M3A]]-Table2[[#This Row],[M3B_h]]))</f>
        <v/>
      </c>
      <c r="N2249" s="13" t="str">
        <f>IF(Table2[[#This Row],[M4A]]="","",SUM(Table2[[#This Row],[M4A]]-Table2[[#This Row],[M4B_h]]))</f>
        <v/>
      </c>
      <c r="O2249" s="15"/>
      <c r="P2249" s="15" t="str">
        <f>IF(Table2[[#This Row],[M5A]]="","",SUM(Table2[[#This Row],[M5A]]-Table2[[#This Row],[M5B_h]]))</f>
        <v/>
      </c>
      <c r="Q2249" s="15">
        <f>SUM(Table2[[#This Row],[AWAL]],Table2[[#This Row],[M1B]])</f>
        <v>4</v>
      </c>
      <c r="R2249" s="15">
        <f>SUM(Table2[[#This Row],[M2B]],Table2[[#This Row],[M2B_h]])</f>
        <v>4</v>
      </c>
      <c r="S2249" s="15">
        <f>SUM(Table2[[#This Row],[M3B]],Table2[[#This Row],[M3B_h]])</f>
        <v>4</v>
      </c>
      <c r="T2249" s="15">
        <f>SUM(Table2[[#This Row],[M4B]],Table2[[#This Row],[M4B_h]])</f>
        <v>4</v>
      </c>
    </row>
    <row r="2250" spans="1:20">
      <c r="A2250" s="12">
        <f>IF(Table2[[#This Row],[TT]]&lt;1,"",COUNT($A$2:$A2249)+1)</f>
        <v>1810</v>
      </c>
      <c r="B2250" s="12" t="str">
        <f>LOWER(SUBSTITUTE(SUBSTITUTE(SUBSTITUTE(SUBSTITUTE(SUBSTITUTE(SUBSTITUTE(SUBSTITUTE(SUBSTITUTE(Table2[[#This Row],[NAMA BARANG]]," ",""),"""",""),"-",""),"/",""),"(",""),")",""),"&amp;",""),",",""))</f>
        <v>pitagold1cm19silverglitter</v>
      </c>
      <c r="C2250" s="18" t="s">
        <v>2669</v>
      </c>
      <c r="D2250" s="19">
        <v>2</v>
      </c>
      <c r="E2250" s="19">
        <v>120</v>
      </c>
      <c r="F2250" s="80">
        <f>IF(Table2[[#This Row],[M5B]]="",Table2[[#This Row],[M5B_h]],SUM(Table2[[#This Row],[M5B_h]],Table2[[#This Row],[M5B]]))</f>
        <v>2</v>
      </c>
      <c r="H2250" s="13" t="str">
        <f>IF(Table2[[#This Row],[M1A]]="","",Table2[[#This Row],[M1A]]-Table2[[#This Row],[AWAL]])</f>
        <v/>
      </c>
      <c r="J2250" s="13" t="str">
        <f>IF(Table2[[#This Row],[M2A]]="","",SUM(Table2[[#This Row],[M2A]]-Table2[[#This Row],[M2B_h]]))</f>
        <v/>
      </c>
      <c r="L2250" s="13" t="str">
        <f>IF(Table2[[#This Row],[M3A]]="","",SUM(Table2[[#This Row],[M3A]]-Table2[[#This Row],[M3B_h]]))</f>
        <v/>
      </c>
      <c r="N2250" s="13" t="str">
        <f>IF(Table2[[#This Row],[M4A]]="","",SUM(Table2[[#This Row],[M4A]]-Table2[[#This Row],[M4B_h]]))</f>
        <v/>
      </c>
      <c r="O2250" s="15"/>
      <c r="P2250" s="15" t="str">
        <f>IF(Table2[[#This Row],[M5A]]="","",SUM(Table2[[#This Row],[M5A]]-Table2[[#This Row],[M5B_h]]))</f>
        <v/>
      </c>
      <c r="Q2250" s="15">
        <f>SUM(Table2[[#This Row],[AWAL]],Table2[[#This Row],[M1B]])</f>
        <v>2</v>
      </c>
      <c r="R2250" s="15">
        <f>SUM(Table2[[#This Row],[M2B]],Table2[[#This Row],[M2B_h]])</f>
        <v>2</v>
      </c>
      <c r="S2250" s="15">
        <f>SUM(Table2[[#This Row],[M3B]],Table2[[#This Row],[M3B_h]])</f>
        <v>2</v>
      </c>
      <c r="T2250" s="15">
        <f>SUM(Table2[[#This Row],[M4B]],Table2[[#This Row],[M4B_h]])</f>
        <v>2</v>
      </c>
    </row>
    <row r="2251" spans="1:20">
      <c r="A2251" s="12">
        <f>IF(Table2[[#This Row],[TT]]&lt;1,"",COUNT($A$2:$A2250)+1)</f>
        <v>1811</v>
      </c>
      <c r="B2251" s="12" t="str">
        <f>LOWER(SUBSTITUTE(SUBSTITUTE(SUBSTITUTE(SUBSTITUTE(SUBSTITUTE(SUBSTITUTE(SUBSTITUTE(SUBSTITUTE(Table2[[#This Row],[NAMA BARANG]]," ",""),"""",""),"-",""),"/",""),"(",""),")",""),"&amp;",""),",",""))</f>
        <v>pitagold2cm20goldglitter</v>
      </c>
      <c r="C2251" s="18" t="s">
        <v>2670</v>
      </c>
      <c r="D2251" s="19">
        <v>2</v>
      </c>
      <c r="E2251" s="19" t="s">
        <v>2708</v>
      </c>
      <c r="F2251" s="80">
        <f>IF(Table2[[#This Row],[M5B]]="",Table2[[#This Row],[M5B_h]],SUM(Table2[[#This Row],[M5B_h]],Table2[[#This Row],[M5B]]))</f>
        <v>2</v>
      </c>
      <c r="H2251" s="13" t="str">
        <f>IF(Table2[[#This Row],[M1A]]="","",Table2[[#This Row],[M1A]]-Table2[[#This Row],[AWAL]])</f>
        <v/>
      </c>
      <c r="J2251" s="13" t="str">
        <f>IF(Table2[[#This Row],[M2A]]="","",SUM(Table2[[#This Row],[M2A]]-Table2[[#This Row],[M2B_h]]))</f>
        <v/>
      </c>
      <c r="L2251" s="13" t="str">
        <f>IF(Table2[[#This Row],[M3A]]="","",SUM(Table2[[#This Row],[M3A]]-Table2[[#This Row],[M3B_h]]))</f>
        <v/>
      </c>
      <c r="N2251" s="13" t="str">
        <f>IF(Table2[[#This Row],[M4A]]="","",SUM(Table2[[#This Row],[M4A]]-Table2[[#This Row],[M4B_h]]))</f>
        <v/>
      </c>
      <c r="O2251" s="15"/>
      <c r="P2251" s="15" t="str">
        <f>IF(Table2[[#This Row],[M5A]]="","",SUM(Table2[[#This Row],[M5A]]-Table2[[#This Row],[M5B_h]]))</f>
        <v/>
      </c>
      <c r="Q2251" s="15">
        <f>SUM(Table2[[#This Row],[AWAL]],Table2[[#This Row],[M1B]])</f>
        <v>2</v>
      </c>
      <c r="R2251" s="15">
        <f>SUM(Table2[[#This Row],[M2B]],Table2[[#This Row],[M2B_h]])</f>
        <v>2</v>
      </c>
      <c r="S2251" s="15">
        <f>SUM(Table2[[#This Row],[M3B]],Table2[[#This Row],[M3B_h]])</f>
        <v>2</v>
      </c>
      <c r="T2251" s="15">
        <f>SUM(Table2[[#This Row],[M4B]],Table2[[#This Row],[M4B_h]])</f>
        <v>2</v>
      </c>
    </row>
    <row r="2252" spans="1:20">
      <c r="A2252" s="12">
        <f>IF(Table2[[#This Row],[TT]]&lt;1,"",COUNT($A$2:$A2251)+1)</f>
        <v>1812</v>
      </c>
      <c r="B2252" s="12" t="str">
        <f>LOWER(SUBSTITUTE(SUBSTITUTE(SUBSTITUTE(SUBSTITUTE(SUBSTITUTE(SUBSTITUTE(SUBSTITUTE(SUBSTITUTE(Table2[[#This Row],[NAMA BARANG]]," ",""),"""",""),"-",""),"/",""),"(",""),")",""),"&amp;",""),",",""))</f>
        <v>pitagold2cm20silverglitter</v>
      </c>
      <c r="C2252" s="18" t="s">
        <v>2671</v>
      </c>
      <c r="D2252" s="19">
        <v>9</v>
      </c>
      <c r="E2252" s="19" t="s">
        <v>2708</v>
      </c>
      <c r="F2252" s="80">
        <f>IF(Table2[[#This Row],[M5B]]="",Table2[[#This Row],[M5B_h]],SUM(Table2[[#This Row],[M5B_h]],Table2[[#This Row],[M5B]]))</f>
        <v>9</v>
      </c>
      <c r="H2252" s="13" t="str">
        <f>IF(Table2[[#This Row],[M1A]]="","",Table2[[#This Row],[M1A]]-Table2[[#This Row],[AWAL]])</f>
        <v/>
      </c>
      <c r="J2252" s="13" t="str">
        <f>IF(Table2[[#This Row],[M2A]]="","",SUM(Table2[[#This Row],[M2A]]-Table2[[#This Row],[M2B_h]]))</f>
        <v/>
      </c>
      <c r="L2252" s="13" t="str">
        <f>IF(Table2[[#This Row],[M3A]]="","",SUM(Table2[[#This Row],[M3A]]-Table2[[#This Row],[M3B_h]]))</f>
        <v/>
      </c>
      <c r="N2252" s="13" t="str">
        <f>IF(Table2[[#This Row],[M4A]]="","",SUM(Table2[[#This Row],[M4A]]-Table2[[#This Row],[M4B_h]]))</f>
        <v/>
      </c>
      <c r="O2252" s="15"/>
      <c r="P2252" s="15" t="str">
        <f>IF(Table2[[#This Row],[M5A]]="","",SUM(Table2[[#This Row],[M5A]]-Table2[[#This Row],[M5B_h]]))</f>
        <v/>
      </c>
      <c r="Q2252" s="15">
        <f>SUM(Table2[[#This Row],[AWAL]],Table2[[#This Row],[M1B]])</f>
        <v>9</v>
      </c>
      <c r="R2252" s="15">
        <f>SUM(Table2[[#This Row],[M2B]],Table2[[#This Row],[M2B_h]])</f>
        <v>9</v>
      </c>
      <c r="S2252" s="15">
        <f>SUM(Table2[[#This Row],[M3B]],Table2[[#This Row],[M3B_h]])</f>
        <v>9</v>
      </c>
      <c r="T2252" s="15">
        <f>SUM(Table2[[#This Row],[M4B]],Table2[[#This Row],[M4B_h]])</f>
        <v>9</v>
      </c>
    </row>
    <row r="2253" spans="1:20">
      <c r="A2253" s="12">
        <f>IF(Table2[[#This Row],[TT]]&lt;1,"",COUNT($A$2:$A2252)+1)</f>
        <v>1813</v>
      </c>
      <c r="B2253" s="12" t="str">
        <f>LOWER(SUBSTITUTE(SUBSTITUTE(SUBSTITUTE(SUBSTITUTE(SUBSTITUTE(SUBSTITUTE(SUBSTITUTE(SUBSTITUTE(Table2[[#This Row],[NAMA BARANG]]," ",""),"""",""),"-",""),"/",""),"(",""),")",""),"&amp;",""),",",""))</f>
        <v>pitajepangmotif</v>
      </c>
      <c r="C2253" s="18" t="s">
        <v>1968</v>
      </c>
      <c r="D2253" s="19">
        <v>9</v>
      </c>
      <c r="E2253" s="19">
        <v>40</v>
      </c>
      <c r="F2253" s="80">
        <f>IF(Table2[[#This Row],[M5B]]="",Table2[[#This Row],[M5B_h]],SUM(Table2[[#This Row],[M5B_h]],Table2[[#This Row],[M5B]]))</f>
        <v>7</v>
      </c>
      <c r="G2253" s="13">
        <v>8</v>
      </c>
      <c r="H2253" s="13">
        <f>IF(Table2[[#This Row],[M1A]]="","",Table2[[#This Row],[M1A]]-Table2[[#This Row],[AWAL]])</f>
        <v>-1</v>
      </c>
      <c r="J2253" s="13" t="str">
        <f>IF(Table2[[#This Row],[M2A]]="","",SUM(Table2[[#This Row],[M2A]]-Table2[[#This Row],[M2B_h]]))</f>
        <v/>
      </c>
      <c r="L2253" s="13" t="str">
        <f>IF(Table2[[#This Row],[M3A]]="","",SUM(Table2[[#This Row],[M3A]]-Table2[[#This Row],[M3B_h]]))</f>
        <v/>
      </c>
      <c r="M2253" s="13">
        <v>7</v>
      </c>
      <c r="N2253" s="13">
        <f>IF(Table2[[#This Row],[M4A]]="","",SUM(Table2[[#This Row],[M4A]]-Table2[[#This Row],[M4B_h]]))</f>
        <v>-1</v>
      </c>
      <c r="O2253" s="15"/>
      <c r="P2253" s="15" t="str">
        <f>IF(Table2[[#This Row],[M5A]]="","",SUM(Table2[[#This Row],[M5A]]-Table2[[#This Row],[M5B_h]]))</f>
        <v/>
      </c>
      <c r="Q2253" s="15">
        <f>SUM(Table2[[#This Row],[AWAL]],Table2[[#This Row],[M1B]])</f>
        <v>8</v>
      </c>
      <c r="R2253" s="15">
        <f>SUM(Table2[[#This Row],[M2B]],Table2[[#This Row],[M2B_h]])</f>
        <v>8</v>
      </c>
      <c r="S2253" s="15">
        <f>SUM(Table2[[#This Row],[M3B]],Table2[[#This Row],[M3B_h]])</f>
        <v>8</v>
      </c>
      <c r="T2253" s="15">
        <f>SUM(Table2[[#This Row],[M4B]],Table2[[#This Row],[M4B_h]])</f>
        <v>7</v>
      </c>
    </row>
    <row r="2254" spans="1:20">
      <c r="A2254" s="12">
        <f>IF(Table2[[#This Row],[TT]]&lt;1,"",COUNT($A$2:$A2253)+1)</f>
        <v>1814</v>
      </c>
      <c r="B2254" s="12" t="str">
        <f>LOWER(SUBSTITUTE(SUBSTITUTE(SUBSTITUTE(SUBSTITUTE(SUBSTITUTE(SUBSTITUTE(SUBSTITUTE(SUBSTITUTE(Table2[[#This Row],[NAMA BARANG]]," ",""),"""",""),"-",""),"/",""),"(",""),")",""),"&amp;",""),",",""))</f>
        <v>pitajepangpolosb</v>
      </c>
      <c r="C2254" s="18" t="s">
        <v>1969</v>
      </c>
      <c r="D2254" s="19">
        <v>4</v>
      </c>
      <c r="E2254" s="19">
        <v>40</v>
      </c>
      <c r="F2254" s="80">
        <f>IF(Table2[[#This Row],[M5B]]="",Table2[[#This Row],[M5B_h]],SUM(Table2[[#This Row],[M5B_h]],Table2[[#This Row],[M5B]]))</f>
        <v>2</v>
      </c>
      <c r="H2254" s="13" t="str">
        <f>IF(Table2[[#This Row],[M1A]]="","",Table2[[#This Row],[M1A]]-Table2[[#This Row],[AWAL]])</f>
        <v/>
      </c>
      <c r="I2254" s="13">
        <v>3</v>
      </c>
      <c r="J2254" s="13">
        <f>IF(Table2[[#This Row],[M2A]]="","",SUM(Table2[[#This Row],[M2A]]-Table2[[#This Row],[M2B_h]]))</f>
        <v>-1</v>
      </c>
      <c r="L2254" s="13" t="str">
        <f>IF(Table2[[#This Row],[M3A]]="","",SUM(Table2[[#This Row],[M3A]]-Table2[[#This Row],[M3B_h]]))</f>
        <v/>
      </c>
      <c r="M2254" s="13">
        <v>2</v>
      </c>
      <c r="N2254" s="13">
        <f>IF(Table2[[#This Row],[M4A]]="","",SUM(Table2[[#This Row],[M4A]]-Table2[[#This Row],[M4B_h]]))</f>
        <v>-1</v>
      </c>
      <c r="O2254" s="15"/>
      <c r="P2254" s="15" t="str">
        <f>IF(Table2[[#This Row],[M5A]]="","",SUM(Table2[[#This Row],[M5A]]-Table2[[#This Row],[M5B_h]]))</f>
        <v/>
      </c>
      <c r="Q2254" s="15">
        <f>SUM(Table2[[#This Row],[AWAL]],Table2[[#This Row],[M1B]])</f>
        <v>4</v>
      </c>
      <c r="R2254" s="15">
        <f>SUM(Table2[[#This Row],[M2B]],Table2[[#This Row],[M2B_h]])</f>
        <v>3</v>
      </c>
      <c r="S2254" s="15">
        <f>SUM(Table2[[#This Row],[M3B]],Table2[[#This Row],[M3B_h]])</f>
        <v>3</v>
      </c>
      <c r="T2254" s="15">
        <f>SUM(Table2[[#This Row],[M4B]],Table2[[#This Row],[M4B_h]])</f>
        <v>2</v>
      </c>
    </row>
    <row r="2255" spans="1:20">
      <c r="A2255" s="12">
        <f>IF(Table2[[#This Row],[TT]]&lt;1,"",COUNT($A$2:$A2254)+1)</f>
        <v>1815</v>
      </c>
      <c r="B2255" s="12" t="str">
        <f>LOWER(SUBSTITUTE(SUBSTITUTE(SUBSTITUTE(SUBSTITUTE(SUBSTITUTE(SUBSTITUTE(SUBSTITUTE(SUBSTITUTE(Table2[[#This Row],[NAMA BARANG]]," ",""),"""",""),"-",""),"/",""),"(",""),")",""),"&amp;",""),",",""))</f>
        <v>pitakadols301</v>
      </c>
      <c r="C2255" s="18" t="s">
        <v>1970</v>
      </c>
      <c r="D2255" s="19">
        <v>2</v>
      </c>
      <c r="E2255" s="19">
        <v>1500</v>
      </c>
      <c r="F2255" s="80">
        <f>IF(Table2[[#This Row],[M5B]]="",Table2[[#This Row],[M5B_h]],SUM(Table2[[#This Row],[M5B_h]],Table2[[#This Row],[M5B]]))</f>
        <v>2</v>
      </c>
      <c r="H2255" s="13" t="str">
        <f>IF(Table2[[#This Row],[M1A]]="","",Table2[[#This Row],[M1A]]-Table2[[#This Row],[AWAL]])</f>
        <v/>
      </c>
      <c r="J2255" s="13" t="str">
        <f>IF(Table2[[#This Row],[M2A]]="","",SUM(Table2[[#This Row],[M2A]]-Table2[[#This Row],[M2B_h]]))</f>
        <v/>
      </c>
      <c r="L2255" s="13" t="str">
        <f>IF(Table2[[#This Row],[M3A]]="","",SUM(Table2[[#This Row],[M3A]]-Table2[[#This Row],[M3B_h]]))</f>
        <v/>
      </c>
      <c r="N2255" s="13" t="str">
        <f>IF(Table2[[#This Row],[M4A]]="","",SUM(Table2[[#This Row],[M4A]]-Table2[[#This Row],[M4B_h]]))</f>
        <v/>
      </c>
      <c r="O2255" s="15"/>
      <c r="P2255" s="15" t="str">
        <f>IF(Table2[[#This Row],[M5A]]="","",SUM(Table2[[#This Row],[M5A]]-Table2[[#This Row],[M5B_h]]))</f>
        <v/>
      </c>
      <c r="Q2255" s="15">
        <f>SUM(Table2[[#This Row],[AWAL]],Table2[[#This Row],[M1B]])</f>
        <v>2</v>
      </c>
      <c r="R2255" s="15">
        <f>SUM(Table2[[#This Row],[M2B]],Table2[[#This Row],[M2B_h]])</f>
        <v>2</v>
      </c>
      <c r="S2255" s="15">
        <f>SUM(Table2[[#This Row],[M3B]],Table2[[#This Row],[M3B_h]])</f>
        <v>2</v>
      </c>
      <c r="T2255" s="15">
        <f>SUM(Table2[[#This Row],[M4B]],Table2[[#This Row],[M4B_h]])</f>
        <v>2</v>
      </c>
    </row>
    <row r="2256" spans="1:20">
      <c r="A2256" s="12">
        <f>IF(Table2[[#This Row],[TT]]&lt;1,"",COUNT($A$2:$A2255)+1)</f>
        <v>1816</v>
      </c>
      <c r="B2256" s="12" t="str">
        <f>LOWER(SUBSTITUTE(SUBSTITUTE(SUBSTITUTE(SUBSTITUTE(SUBSTITUTE(SUBSTITUTE(SUBSTITUTE(SUBSTITUTE(Table2[[#This Row],[NAMA BARANG]]," ",""),"""",""),"-",""),"/",""),"(",""),")",""),"&amp;",""),",",""))</f>
        <v>pitatarik18rendamotif</v>
      </c>
      <c r="C2256" s="18" t="s">
        <v>1971</v>
      </c>
      <c r="D2256" s="19">
        <v>9</v>
      </c>
      <c r="E2256" s="19">
        <v>2400</v>
      </c>
      <c r="F2256" s="80">
        <f>IF(Table2[[#This Row],[M5B]]="",Table2[[#This Row],[M5B_h]],SUM(Table2[[#This Row],[M5B_h]],Table2[[#This Row],[M5B]]))</f>
        <v>9</v>
      </c>
      <c r="H2256" s="13" t="str">
        <f>IF(Table2[[#This Row],[M1A]]="","",Table2[[#This Row],[M1A]]-Table2[[#This Row],[AWAL]])</f>
        <v/>
      </c>
      <c r="J2256" s="13" t="str">
        <f>IF(Table2[[#This Row],[M2A]]="","",SUM(Table2[[#This Row],[M2A]]-Table2[[#This Row],[M2B_h]]))</f>
        <v/>
      </c>
      <c r="L2256" s="13" t="str">
        <f>IF(Table2[[#This Row],[M3A]]="","",SUM(Table2[[#This Row],[M3A]]-Table2[[#This Row],[M3B_h]]))</f>
        <v/>
      </c>
      <c r="N2256" s="13" t="str">
        <f>IF(Table2[[#This Row],[M4A]]="","",SUM(Table2[[#This Row],[M4A]]-Table2[[#This Row],[M4B_h]]))</f>
        <v/>
      </c>
      <c r="O2256" s="15"/>
      <c r="P2256" s="15" t="str">
        <f>IF(Table2[[#This Row],[M5A]]="","",SUM(Table2[[#This Row],[M5A]]-Table2[[#This Row],[M5B_h]]))</f>
        <v/>
      </c>
      <c r="Q2256" s="15">
        <f>SUM(Table2[[#This Row],[AWAL]],Table2[[#This Row],[M1B]])</f>
        <v>9</v>
      </c>
      <c r="R2256" s="15">
        <f>SUM(Table2[[#This Row],[M2B]],Table2[[#This Row],[M2B_h]])</f>
        <v>9</v>
      </c>
      <c r="S2256" s="15">
        <f>SUM(Table2[[#This Row],[M3B]],Table2[[#This Row],[M3B_h]])</f>
        <v>9</v>
      </c>
      <c r="T2256" s="15">
        <f>SUM(Table2[[#This Row],[M4B]],Table2[[#This Row],[M4B_h]])</f>
        <v>9</v>
      </c>
    </row>
    <row r="2257" spans="1:20">
      <c r="A2257" s="12">
        <f>IF(Table2[[#This Row],[TT]]&lt;1,"",COUNT($A$2:$A2256)+1)</f>
        <v>1817</v>
      </c>
      <c r="B2257" s="12" t="str">
        <f>LOWER(SUBSTITUTE(SUBSTITUTE(SUBSTITUTE(SUBSTITUTE(SUBSTITUTE(SUBSTITUTE(SUBSTITUTE(SUBSTITUTE(Table2[[#This Row],[NAMA BARANG]]," ",""),"""",""),"-",""),"/",""),"(",""),")",""),"&amp;",""),",",""))</f>
        <v>pitatarik23listgold</v>
      </c>
      <c r="C2257" s="18" t="s">
        <v>1972</v>
      </c>
      <c r="D2257" s="19">
        <v>5</v>
      </c>
      <c r="E2257" s="19">
        <v>2000</v>
      </c>
      <c r="F2257" s="80">
        <f>IF(Table2[[#This Row],[M5B]]="",Table2[[#This Row],[M5B_h]],SUM(Table2[[#This Row],[M5B_h]],Table2[[#This Row],[M5B]]))</f>
        <v>5</v>
      </c>
      <c r="H2257" s="13" t="str">
        <f>IF(Table2[[#This Row],[M1A]]="","",Table2[[#This Row],[M1A]]-Table2[[#This Row],[AWAL]])</f>
        <v/>
      </c>
      <c r="J2257" s="13" t="str">
        <f>IF(Table2[[#This Row],[M2A]]="","",SUM(Table2[[#This Row],[M2A]]-Table2[[#This Row],[M2B_h]]))</f>
        <v/>
      </c>
      <c r="L2257" s="13" t="str">
        <f>IF(Table2[[#This Row],[M3A]]="","",SUM(Table2[[#This Row],[M3A]]-Table2[[#This Row],[M3B_h]]))</f>
        <v/>
      </c>
      <c r="N2257" s="13" t="str">
        <f>IF(Table2[[#This Row],[M4A]]="","",SUM(Table2[[#This Row],[M4A]]-Table2[[#This Row],[M4B_h]]))</f>
        <v/>
      </c>
      <c r="O2257" s="15"/>
      <c r="P2257" s="15" t="str">
        <f>IF(Table2[[#This Row],[M5A]]="","",SUM(Table2[[#This Row],[M5A]]-Table2[[#This Row],[M5B_h]]))</f>
        <v/>
      </c>
      <c r="Q2257" s="15">
        <f>SUM(Table2[[#This Row],[AWAL]],Table2[[#This Row],[M1B]])</f>
        <v>5</v>
      </c>
      <c r="R2257" s="15">
        <f>SUM(Table2[[#This Row],[M2B]],Table2[[#This Row],[M2B_h]])</f>
        <v>5</v>
      </c>
      <c r="S2257" s="15">
        <f>SUM(Table2[[#This Row],[M3B]],Table2[[#This Row],[M3B_h]])</f>
        <v>5</v>
      </c>
      <c r="T2257" s="15">
        <f>SUM(Table2[[#This Row],[M4B]],Table2[[#This Row],[M4B_h]])</f>
        <v>5</v>
      </c>
    </row>
    <row r="2258" spans="1:20">
      <c r="A2258" s="12">
        <f>IF(Table2[[#This Row],[TT]]&lt;1,"",COUNT($A$2:$A2257)+1)</f>
        <v>1818</v>
      </c>
      <c r="B2258" s="12" t="str">
        <f>LOWER(SUBSTITUTE(SUBSTITUTE(SUBSTITUTE(SUBSTITUTE(SUBSTITUTE(SUBSTITUTE(SUBSTITUTE(SUBSTITUTE(Table2[[#This Row],[NAMA BARANG]]," ",""),"""",""),"-",""),"/",""),"(",""),")",""),"&amp;",""),",",""))</f>
        <v>pitatarik23motifpolos</v>
      </c>
      <c r="C2258" s="18" t="s">
        <v>1973</v>
      </c>
      <c r="D2258" s="19">
        <v>3</v>
      </c>
      <c r="E2258" s="19">
        <v>2000</v>
      </c>
      <c r="F2258" s="80">
        <f>IF(Table2[[#This Row],[M5B]]="",Table2[[#This Row],[M5B_h]],SUM(Table2[[#This Row],[M5B_h]],Table2[[#This Row],[M5B]]))</f>
        <v>3</v>
      </c>
      <c r="H2258" s="13" t="str">
        <f>IF(Table2[[#This Row],[M1A]]="","",Table2[[#This Row],[M1A]]-Table2[[#This Row],[AWAL]])</f>
        <v/>
      </c>
      <c r="J2258" s="13" t="str">
        <f>IF(Table2[[#This Row],[M2A]]="","",SUM(Table2[[#This Row],[M2A]]-Table2[[#This Row],[M2B_h]]))</f>
        <v/>
      </c>
      <c r="L2258" s="13" t="str">
        <f>IF(Table2[[#This Row],[M3A]]="","",SUM(Table2[[#This Row],[M3A]]-Table2[[#This Row],[M3B_h]]))</f>
        <v/>
      </c>
      <c r="N2258" s="13" t="str">
        <f>IF(Table2[[#This Row],[M4A]]="","",SUM(Table2[[#This Row],[M4A]]-Table2[[#This Row],[M4B_h]]))</f>
        <v/>
      </c>
      <c r="O2258" s="15"/>
      <c r="P2258" s="15" t="str">
        <f>IF(Table2[[#This Row],[M5A]]="","",SUM(Table2[[#This Row],[M5A]]-Table2[[#This Row],[M5B_h]]))</f>
        <v/>
      </c>
      <c r="Q2258" s="15">
        <f>SUM(Table2[[#This Row],[AWAL]],Table2[[#This Row],[M1B]])</f>
        <v>3</v>
      </c>
      <c r="R2258" s="15">
        <f>SUM(Table2[[#This Row],[M2B]],Table2[[#This Row],[M2B_h]])</f>
        <v>3</v>
      </c>
      <c r="S2258" s="15">
        <f>SUM(Table2[[#This Row],[M3B]],Table2[[#This Row],[M3B_h]])</f>
        <v>3</v>
      </c>
      <c r="T2258" s="15">
        <f>SUM(Table2[[#This Row],[M4B]],Table2[[#This Row],[M4B_h]])</f>
        <v>3</v>
      </c>
    </row>
    <row r="2259" spans="1:20">
      <c r="A2259" s="12">
        <f>IF(Table2[[#This Row],[TT]]&lt;1,"",COUNT($A$2:$A2258)+1)</f>
        <v>1819</v>
      </c>
      <c r="B2259" s="12" t="str">
        <f>LOWER(SUBSTITUTE(SUBSTITUTE(SUBSTITUTE(SUBSTITUTE(SUBSTITUTE(SUBSTITUTE(SUBSTITUTE(SUBSTITUTE(Table2[[#This Row],[NAMA BARANG]]," ",""),"""",""),"-",""),"/",""),"(",""),")",""),"&amp;",""),",",""))</f>
        <v>pitatarik30listemas</v>
      </c>
      <c r="C2259" s="18" t="s">
        <v>1974</v>
      </c>
      <c r="D2259" s="19">
        <v>14</v>
      </c>
      <c r="E2259" s="19" t="s">
        <v>142</v>
      </c>
      <c r="F2259" s="80">
        <f>IF(Table2[[#This Row],[M5B]]="",Table2[[#This Row],[M5B_h]],SUM(Table2[[#This Row],[M5B_h]],Table2[[#This Row],[M5B]]))</f>
        <v>14</v>
      </c>
      <c r="H2259" s="13" t="str">
        <f>IF(Table2[[#This Row],[M1A]]="","",Table2[[#This Row],[M1A]]-Table2[[#This Row],[AWAL]])</f>
        <v/>
      </c>
      <c r="J2259" s="13" t="str">
        <f>IF(Table2[[#This Row],[M2A]]="","",SUM(Table2[[#This Row],[M2A]]-Table2[[#This Row],[M2B_h]]))</f>
        <v/>
      </c>
      <c r="L2259" s="13" t="str">
        <f>IF(Table2[[#This Row],[M3A]]="","",SUM(Table2[[#This Row],[M3A]]-Table2[[#This Row],[M3B_h]]))</f>
        <v/>
      </c>
      <c r="N2259" s="13" t="str">
        <f>IF(Table2[[#This Row],[M4A]]="","",SUM(Table2[[#This Row],[M4A]]-Table2[[#This Row],[M4B_h]]))</f>
        <v/>
      </c>
      <c r="O2259" s="15"/>
      <c r="P2259" s="15" t="str">
        <f>IF(Table2[[#This Row],[M5A]]="","",SUM(Table2[[#This Row],[M5A]]-Table2[[#This Row],[M5B_h]]))</f>
        <v/>
      </c>
      <c r="Q2259" s="15">
        <f>SUM(Table2[[#This Row],[AWAL]],Table2[[#This Row],[M1B]])</f>
        <v>14</v>
      </c>
      <c r="R2259" s="15">
        <f>SUM(Table2[[#This Row],[M2B]],Table2[[#This Row],[M2B_h]])</f>
        <v>14</v>
      </c>
      <c r="S2259" s="15">
        <f>SUM(Table2[[#This Row],[M3B]],Table2[[#This Row],[M3B_h]])</f>
        <v>14</v>
      </c>
      <c r="T2259" s="15">
        <f>SUM(Table2[[#This Row],[M4B]],Table2[[#This Row],[M4B_h]])</f>
        <v>14</v>
      </c>
    </row>
    <row r="2260" spans="1:20">
      <c r="A2260" s="73" t="str">
        <f>IF(Table2[[#This Row],[TT]]&lt;1,"",COUNT($A$2:$A2259)+1)</f>
        <v/>
      </c>
      <c r="B2260" s="73" t="str">
        <f>LOWER(SUBSTITUTE(SUBSTITUTE(SUBSTITUTE(SUBSTITUTE(SUBSTITUTE(SUBSTITUTE(SUBSTITUTE(SUBSTITUTE(Table2[[#This Row],[NAMA BARANG]]," ",""),"""",""),"-",""),"/",""),"(",""),")",""),"&amp;",""),",",""))</f>
        <v>pitatarik30motifpolos</v>
      </c>
      <c r="C2260" s="74" t="s">
        <v>2672</v>
      </c>
      <c r="D2260" s="75">
        <v>1</v>
      </c>
      <c r="E2260" s="76">
        <v>1200</v>
      </c>
      <c r="F2260" s="85">
        <f>IF(Table2[[#This Row],[M5B]]="",Table2[[#This Row],[M5B_h]],SUM(Table2[[#This Row],[M5B_h]],Table2[[#This Row],[M5B]]))</f>
        <v>0</v>
      </c>
      <c r="G2260" s="78">
        <v>0</v>
      </c>
      <c r="H2260" s="77">
        <f>IF(Table2[[#This Row],[M1A]]="","",Table2[[#This Row],[M1A]]-Table2[[#This Row],[AWAL]])</f>
        <v>-1</v>
      </c>
      <c r="I2260" s="78"/>
      <c r="J2260" s="77" t="str">
        <f>IF(Table2[[#This Row],[M2A]]="","",SUM(Table2[[#This Row],[M2A]]-Table2[[#This Row],[M2B_h]]))</f>
        <v/>
      </c>
      <c r="K2260" s="78"/>
      <c r="L2260" s="77" t="str">
        <f>IF(Table2[[#This Row],[M3A]]="","",SUM(Table2[[#This Row],[M3A]]-Table2[[#This Row],[M3B_h]]))</f>
        <v/>
      </c>
      <c r="M2260" s="78"/>
      <c r="N2260" s="77" t="str">
        <f>IF(Table2[[#This Row],[M4A]]="","",SUM(Table2[[#This Row],[M4A]]-Table2[[#This Row],[M4B_h]]))</f>
        <v/>
      </c>
      <c r="O2260" s="15"/>
      <c r="P2260" s="15" t="str">
        <f>IF(Table2[[#This Row],[M5A]]="","",SUM(Table2[[#This Row],[M5A]]-Table2[[#This Row],[M5B_h]]))</f>
        <v/>
      </c>
      <c r="Q2260" s="15">
        <f>SUM(Table2[[#This Row],[AWAL]],Table2[[#This Row],[M1B]])</f>
        <v>0</v>
      </c>
      <c r="R2260" s="15">
        <f>SUM(Table2[[#This Row],[M2B]],Table2[[#This Row],[M2B_h]])</f>
        <v>0</v>
      </c>
      <c r="S2260" s="15">
        <f>SUM(Table2[[#This Row],[M3B]],Table2[[#This Row],[M3B_h]])</f>
        <v>0</v>
      </c>
      <c r="T2260" s="15">
        <f>SUM(Table2[[#This Row],[M4B]],Table2[[#This Row],[M4B_h]])</f>
        <v>0</v>
      </c>
    </row>
    <row r="2261" spans="1:20">
      <c r="A2261" s="12" t="str">
        <f>IF(Table2[[#This Row],[TT]]&lt;1,"",COUNT($A$2:$A2260)+1)</f>
        <v/>
      </c>
      <c r="B2261" s="12" t="str">
        <f>LOWER(SUBSTITUTE(SUBSTITUTE(SUBSTITUTE(SUBSTITUTE(SUBSTITUTE(SUBSTITUTE(SUBSTITUTE(SUBSTITUTE(Table2[[#This Row],[NAMA BARANG]]," ",""),"""",""),"-",""),"/",""),"(",""),")",""),"&amp;",""),",",""))</f>
        <v>pitatarik30renda</v>
      </c>
      <c r="C2261" s="18" t="s">
        <v>1975</v>
      </c>
      <c r="D2261" s="19"/>
      <c r="E2261" s="19">
        <v>1200</v>
      </c>
      <c r="F2261" s="80">
        <f>IF(Table2[[#This Row],[M5B]]="",Table2[[#This Row],[M5B_h]],SUM(Table2[[#This Row],[M5B_h]],Table2[[#This Row],[M5B]]))</f>
        <v>0</v>
      </c>
      <c r="H2261" s="13" t="str">
        <f>IF(Table2[[#This Row],[M1A]]="","",Table2[[#This Row],[M1A]]-Table2[[#This Row],[AWAL]])</f>
        <v/>
      </c>
      <c r="J2261" s="13" t="str">
        <f>IF(Table2[[#This Row],[M2A]]="","",SUM(Table2[[#This Row],[M2A]]-Table2[[#This Row],[M2B_h]]))</f>
        <v/>
      </c>
      <c r="L2261" s="13" t="str">
        <f>IF(Table2[[#This Row],[M3A]]="","",SUM(Table2[[#This Row],[M3A]]-Table2[[#This Row],[M3B_h]]))</f>
        <v/>
      </c>
      <c r="N2261" s="13" t="str">
        <f>IF(Table2[[#This Row],[M4A]]="","",SUM(Table2[[#This Row],[M4A]]-Table2[[#This Row],[M4B_h]]))</f>
        <v/>
      </c>
      <c r="O2261" s="15"/>
      <c r="P2261" s="15" t="str">
        <f>IF(Table2[[#This Row],[M5A]]="","",SUM(Table2[[#This Row],[M5A]]-Table2[[#This Row],[M5B_h]]))</f>
        <v/>
      </c>
      <c r="Q2261" s="15">
        <f>SUM(Table2[[#This Row],[AWAL]],Table2[[#This Row],[M1B]])</f>
        <v>0</v>
      </c>
      <c r="R2261" s="15">
        <f>SUM(Table2[[#This Row],[M2B]],Table2[[#This Row],[M2B_h]])</f>
        <v>0</v>
      </c>
      <c r="S2261" s="15">
        <f>SUM(Table2[[#This Row],[M3B]],Table2[[#This Row],[M3B_h]])</f>
        <v>0</v>
      </c>
      <c r="T2261" s="15">
        <f>SUM(Table2[[#This Row],[M4B]],Table2[[#This Row],[M4B_h]])</f>
        <v>0</v>
      </c>
    </row>
    <row r="2262" spans="1:20">
      <c r="A2262" s="31" t="str">
        <f>IF(Table2[[#This Row],[TT]]&lt;1,"",COUNT($A$2:$A2261)+1)</f>
        <v/>
      </c>
      <c r="B2262" s="31" t="str">
        <f>LOWER(SUBSTITUTE(SUBSTITUTE(SUBSTITUTE(SUBSTITUTE(SUBSTITUTE(SUBSTITUTE(SUBSTITUTE(SUBSTITUTE(Table2[[#This Row],[NAMA BARANG]]," ",""),"""",""),"-",""),"/",""),"(",""),")",""),"&amp;",""),",",""))</f>
        <v>plakbandbeningwomy</v>
      </c>
      <c r="C2262" s="33" t="s">
        <v>2852</v>
      </c>
      <c r="E2262" s="35">
        <v>20</v>
      </c>
      <c r="F2262" s="84">
        <f>IF(Table2[[#This Row],[M5B]]="",Table2[[#This Row],[M5B_h]],SUM(Table2[[#This Row],[M5B_h]],Table2[[#This Row],[M5B]]))</f>
        <v>0</v>
      </c>
      <c r="G2262" s="32"/>
      <c r="H2262" s="36" t="str">
        <f>IF(Table2[[#This Row],[M1A]]="","",Table2[[#This Row],[M1A]]-Table2[[#This Row],[AWAL]])</f>
        <v/>
      </c>
      <c r="I2262" s="32"/>
      <c r="J2262" s="36" t="str">
        <f>IF(Table2[[#This Row],[M2A]]="","",SUM(Table2[[#This Row],[M2A]]-Table2[[#This Row],[M2B_h]]))</f>
        <v/>
      </c>
      <c r="K2262" s="32"/>
      <c r="L2262" s="36" t="str">
        <f>IF(Table2[[#This Row],[M3A]]="","",SUM(Table2[[#This Row],[M3A]]-Table2[[#This Row],[M3B_h]]))</f>
        <v/>
      </c>
      <c r="M2262" s="32"/>
      <c r="N2262" s="36" t="str">
        <f>IF(Table2[[#This Row],[M4A]]="","",SUM(Table2[[#This Row],[M4A]]-Table2[[#This Row],[M4B_h]]))</f>
        <v/>
      </c>
      <c r="O2262" s="15"/>
      <c r="P2262" s="15" t="str">
        <f>IF(Table2[[#This Row],[M5A]]="","",SUM(Table2[[#This Row],[M5A]]-Table2[[#This Row],[M5B_h]]))</f>
        <v/>
      </c>
      <c r="Q2262" s="15">
        <f>SUM(Table2[[#This Row],[AWAL]],Table2[[#This Row],[M1B]])</f>
        <v>0</v>
      </c>
      <c r="R2262" s="15">
        <f>SUM(Table2[[#This Row],[M2B]],Table2[[#This Row],[M2B_h]])</f>
        <v>0</v>
      </c>
      <c r="S2262" s="15">
        <f>SUM(Table2[[#This Row],[M3B]],Table2[[#This Row],[M3B_h]])</f>
        <v>0</v>
      </c>
      <c r="T2262" s="15">
        <f>SUM(Table2[[#This Row],[M4B]],Table2[[#This Row],[M4B_h]])</f>
        <v>0</v>
      </c>
    </row>
    <row r="2263" spans="1:20">
      <c r="A2263" s="12" t="str">
        <f>IF(Table2[[#This Row],[TT]]&lt;1,"",COUNT($A$2:$A2262)+1)</f>
        <v/>
      </c>
      <c r="B2263" s="12" t="str">
        <f>LOWER(SUBSTITUTE(SUBSTITUTE(SUBSTITUTE(SUBSTITUTE(SUBSTITUTE(SUBSTITUTE(SUBSTITUTE(SUBSTITUTE(Table2[[#This Row],[NAMA BARANG]]," ",""),"""",""),"-",""),"/",""),"(",""),")",""),"&amp;",""),",",""))</f>
        <v>pompabalon0201</v>
      </c>
      <c r="C2263" s="18" t="s">
        <v>1976</v>
      </c>
      <c r="D2263" s="19">
        <v>1</v>
      </c>
      <c r="E2263" s="19" t="s">
        <v>46</v>
      </c>
      <c r="F2263" s="80">
        <f>IF(Table2[[#This Row],[M5B]]="",Table2[[#This Row],[M5B_h]],SUM(Table2[[#This Row],[M5B_h]],Table2[[#This Row],[M5B]]))</f>
        <v>0</v>
      </c>
      <c r="G2263" s="13">
        <v>0</v>
      </c>
      <c r="H2263" s="13">
        <f>IF(Table2[[#This Row],[M1A]]="","",Table2[[#This Row],[M1A]]-Table2[[#This Row],[AWAL]])</f>
        <v>-1</v>
      </c>
      <c r="J2263" s="13" t="str">
        <f>IF(Table2[[#This Row],[M2A]]="","",SUM(Table2[[#This Row],[M2A]]-Table2[[#This Row],[M2B_h]]))</f>
        <v/>
      </c>
      <c r="L2263" s="13" t="str">
        <f>IF(Table2[[#This Row],[M3A]]="","",SUM(Table2[[#This Row],[M3A]]-Table2[[#This Row],[M3B_h]]))</f>
        <v/>
      </c>
      <c r="N2263" s="13" t="str">
        <f>IF(Table2[[#This Row],[M4A]]="","",SUM(Table2[[#This Row],[M4A]]-Table2[[#This Row],[M4B_h]]))</f>
        <v/>
      </c>
      <c r="O2263" s="15"/>
      <c r="P2263" s="15" t="str">
        <f>IF(Table2[[#This Row],[M5A]]="","",SUM(Table2[[#This Row],[M5A]]-Table2[[#This Row],[M5B_h]]))</f>
        <v/>
      </c>
      <c r="Q2263" s="15">
        <f>SUM(Table2[[#This Row],[AWAL]],Table2[[#This Row],[M1B]])</f>
        <v>0</v>
      </c>
      <c r="R2263" s="15">
        <f>SUM(Table2[[#This Row],[M2B]],Table2[[#This Row],[M2B_h]])</f>
        <v>0</v>
      </c>
      <c r="S2263" s="15">
        <f>SUM(Table2[[#This Row],[M3B]],Table2[[#This Row],[M3B_h]])</f>
        <v>0</v>
      </c>
      <c r="T2263" s="15">
        <f>SUM(Table2[[#This Row],[M4B]],Table2[[#This Row],[M4B_h]])</f>
        <v>0</v>
      </c>
    </row>
    <row r="2264" spans="1:20">
      <c r="A2264" s="12">
        <f>IF(Table2[[#This Row],[TT]]&lt;1,"",COUNT($A$2:$A2263)+1)</f>
        <v>1820</v>
      </c>
      <c r="B2264" s="12" t="str">
        <f>LOWER(SUBSTITUTE(SUBSTITUTE(SUBSTITUTE(SUBSTITUTE(SUBSTITUTE(SUBSTITUTE(SUBSTITUTE(SUBSTITUTE(Table2[[#This Row],[NAMA BARANG]]," ",""),"""",""),"-",""),"/",""),"(",""),")",""),"&amp;",""),",",""))</f>
        <v>pompabalon0201b</v>
      </c>
      <c r="C2264" s="18" t="s">
        <v>1977</v>
      </c>
      <c r="D2264" s="19">
        <v>9</v>
      </c>
      <c r="E2264" s="19">
        <v>100</v>
      </c>
      <c r="F2264" s="80">
        <f>IF(Table2[[#This Row],[M5B]]="",Table2[[#This Row],[M5B_h]],SUM(Table2[[#This Row],[M5B_h]],Table2[[#This Row],[M5B]]))</f>
        <v>9</v>
      </c>
      <c r="H2264" s="13" t="str">
        <f>IF(Table2[[#This Row],[M1A]]="","",Table2[[#This Row],[M1A]]-Table2[[#This Row],[AWAL]])</f>
        <v/>
      </c>
      <c r="J2264" s="13" t="str">
        <f>IF(Table2[[#This Row],[M2A]]="","",SUM(Table2[[#This Row],[M2A]]-Table2[[#This Row],[M2B_h]]))</f>
        <v/>
      </c>
      <c r="L2264" s="13" t="str">
        <f>IF(Table2[[#This Row],[M3A]]="","",SUM(Table2[[#This Row],[M3A]]-Table2[[#This Row],[M3B_h]]))</f>
        <v/>
      </c>
      <c r="N2264" s="13" t="str">
        <f>IF(Table2[[#This Row],[M4A]]="","",SUM(Table2[[#This Row],[M4A]]-Table2[[#This Row],[M4B_h]]))</f>
        <v/>
      </c>
      <c r="O2264" s="15"/>
      <c r="P2264" s="15" t="str">
        <f>IF(Table2[[#This Row],[M5A]]="","",SUM(Table2[[#This Row],[M5A]]-Table2[[#This Row],[M5B_h]]))</f>
        <v/>
      </c>
      <c r="Q2264" s="15">
        <f>SUM(Table2[[#This Row],[AWAL]],Table2[[#This Row],[M1B]])</f>
        <v>9</v>
      </c>
      <c r="R2264" s="15">
        <f>SUM(Table2[[#This Row],[M2B]],Table2[[#This Row],[M2B_h]])</f>
        <v>9</v>
      </c>
      <c r="S2264" s="15">
        <f>SUM(Table2[[#This Row],[M3B]],Table2[[#This Row],[M3B_h]])</f>
        <v>9</v>
      </c>
      <c r="T2264" s="15">
        <f>SUM(Table2[[#This Row],[M4B]],Table2[[#This Row],[M4B_h]])</f>
        <v>9</v>
      </c>
    </row>
    <row r="2265" spans="1:20">
      <c r="A2265" s="12">
        <f>IF(Table2[[#This Row],[TT]]&lt;1,"",COUNT($A$2:$A2264)+1)</f>
        <v>1821</v>
      </c>
      <c r="B2265" s="12" t="str">
        <f>LOWER(SUBSTITUTE(SUBSTITUTE(SUBSTITUTE(SUBSTITUTE(SUBSTITUTE(SUBSTITUTE(SUBSTITUTE(SUBSTITUTE(Table2[[#This Row],[NAMA BARANG]]," ",""),"""",""),"-",""),"/",""),"(",""),")",""),"&amp;",""),",",""))</f>
        <v>pompabalon02030014k</v>
      </c>
      <c r="C2265" s="18" t="s">
        <v>1978</v>
      </c>
      <c r="D2265" s="19">
        <v>8</v>
      </c>
      <c r="E2265" s="19">
        <v>100</v>
      </c>
      <c r="F2265" s="80">
        <f>IF(Table2[[#This Row],[M5B]]="",Table2[[#This Row],[M5B_h]],SUM(Table2[[#This Row],[M5B_h]],Table2[[#This Row],[M5B]]))</f>
        <v>8</v>
      </c>
      <c r="H2265" s="13" t="str">
        <f>IF(Table2[[#This Row],[M1A]]="","",Table2[[#This Row],[M1A]]-Table2[[#This Row],[AWAL]])</f>
        <v/>
      </c>
      <c r="J2265" s="13" t="str">
        <f>IF(Table2[[#This Row],[M2A]]="","",SUM(Table2[[#This Row],[M2A]]-Table2[[#This Row],[M2B_h]]))</f>
        <v/>
      </c>
      <c r="L2265" s="13" t="str">
        <f>IF(Table2[[#This Row],[M3A]]="","",SUM(Table2[[#This Row],[M3A]]-Table2[[#This Row],[M3B_h]]))</f>
        <v/>
      </c>
      <c r="N2265" s="13" t="str">
        <f>IF(Table2[[#This Row],[M4A]]="","",SUM(Table2[[#This Row],[M4A]]-Table2[[#This Row],[M4B_h]]))</f>
        <v/>
      </c>
      <c r="O2265" s="15"/>
      <c r="P2265" s="15" t="str">
        <f>IF(Table2[[#This Row],[M5A]]="","",SUM(Table2[[#This Row],[M5A]]-Table2[[#This Row],[M5B_h]]))</f>
        <v/>
      </c>
      <c r="Q2265" s="15">
        <f>SUM(Table2[[#This Row],[AWAL]],Table2[[#This Row],[M1B]])</f>
        <v>8</v>
      </c>
      <c r="R2265" s="15">
        <f>SUM(Table2[[#This Row],[M2B]],Table2[[#This Row],[M2B_h]])</f>
        <v>8</v>
      </c>
      <c r="S2265" s="15">
        <f>SUM(Table2[[#This Row],[M3B]],Table2[[#This Row],[M3B_h]])</f>
        <v>8</v>
      </c>
      <c r="T2265" s="15">
        <f>SUM(Table2[[#This Row],[M4B]],Table2[[#This Row],[M4B_h]])</f>
        <v>8</v>
      </c>
    </row>
    <row r="2266" spans="1:20">
      <c r="A2266" s="12">
        <f>IF(Table2[[#This Row],[TT]]&lt;1,"",COUNT($A$2:$A2265)+1)</f>
        <v>1822</v>
      </c>
      <c r="B2266" s="12" t="str">
        <f>LOWER(SUBSTITUTE(SUBSTITUTE(SUBSTITUTE(SUBSTITUTE(SUBSTITUTE(SUBSTITUTE(SUBSTITUTE(SUBSTITUTE(Table2[[#This Row],[NAMA BARANG]]," ",""),"""",""),"-",""),"/",""),"(",""),")",""),"&amp;",""),",",""))</f>
        <v>postit889kpony</v>
      </c>
      <c r="C2266" s="18" t="s">
        <v>1979</v>
      </c>
      <c r="D2266" s="19">
        <v>4</v>
      </c>
      <c r="E2266" s="19">
        <v>1200</v>
      </c>
      <c r="F2266" s="80">
        <f>IF(Table2[[#This Row],[M5B]]="",Table2[[#This Row],[M5B_h]],SUM(Table2[[#This Row],[M5B_h]],Table2[[#This Row],[M5B]]))</f>
        <v>4</v>
      </c>
      <c r="H2266" s="13" t="str">
        <f>IF(Table2[[#This Row],[M1A]]="","",Table2[[#This Row],[M1A]]-Table2[[#This Row],[AWAL]])</f>
        <v/>
      </c>
      <c r="J2266" s="13" t="str">
        <f>IF(Table2[[#This Row],[M2A]]="","",SUM(Table2[[#This Row],[M2A]]-Table2[[#This Row],[M2B_h]]))</f>
        <v/>
      </c>
      <c r="L2266" s="13" t="str">
        <f>IF(Table2[[#This Row],[M3A]]="","",SUM(Table2[[#This Row],[M3A]]-Table2[[#This Row],[M3B_h]]))</f>
        <v/>
      </c>
      <c r="N2266" s="13" t="str">
        <f>IF(Table2[[#This Row],[M4A]]="","",SUM(Table2[[#This Row],[M4A]]-Table2[[#This Row],[M4B_h]]))</f>
        <v/>
      </c>
      <c r="O2266" s="15"/>
      <c r="P2266" s="15" t="str">
        <f>IF(Table2[[#This Row],[M5A]]="","",SUM(Table2[[#This Row],[M5A]]-Table2[[#This Row],[M5B_h]]))</f>
        <v/>
      </c>
      <c r="Q2266" s="15">
        <f>SUM(Table2[[#This Row],[AWAL]],Table2[[#This Row],[M1B]])</f>
        <v>4</v>
      </c>
      <c r="R2266" s="15">
        <f>SUM(Table2[[#This Row],[M2B]],Table2[[#This Row],[M2B_h]])</f>
        <v>4</v>
      </c>
      <c r="S2266" s="15">
        <f>SUM(Table2[[#This Row],[M3B]],Table2[[#This Row],[M3B_h]])</f>
        <v>4</v>
      </c>
      <c r="T2266" s="15">
        <f>SUM(Table2[[#This Row],[M4B]],Table2[[#This Row],[M4B_h]])</f>
        <v>4</v>
      </c>
    </row>
    <row r="2267" spans="1:20">
      <c r="A2267" s="12">
        <f>IF(Table2[[#This Row],[TT]]&lt;1,"",COUNT($A$2:$A2266)+1)</f>
        <v>1823</v>
      </c>
      <c r="B2267" s="12" t="str">
        <f>LOWER(SUBSTITUTE(SUBSTITUTE(SUBSTITUTE(SUBSTITUTE(SUBSTITUTE(SUBSTITUTE(SUBSTITUTE(SUBSTITUTE(Table2[[#This Row],[NAMA BARANG]]," ",""),"""",""),"-",""),"/",""),"(",""),")",""),"&amp;",""),",",""))</f>
        <v>postit9615</v>
      </c>
      <c r="C2267" s="18" t="s">
        <v>1980</v>
      </c>
      <c r="D2267" s="19">
        <v>1</v>
      </c>
      <c r="E2267" s="19">
        <v>1200</v>
      </c>
      <c r="F2267" s="80">
        <f>IF(Table2[[#This Row],[M5B]]="",Table2[[#This Row],[M5B_h]],SUM(Table2[[#This Row],[M5B_h]],Table2[[#This Row],[M5B]]))</f>
        <v>1</v>
      </c>
      <c r="H2267" s="13" t="str">
        <f>IF(Table2[[#This Row],[M1A]]="","",Table2[[#This Row],[M1A]]-Table2[[#This Row],[AWAL]])</f>
        <v/>
      </c>
      <c r="J2267" s="13" t="str">
        <f>IF(Table2[[#This Row],[M2A]]="","",SUM(Table2[[#This Row],[M2A]]-Table2[[#This Row],[M2B_h]]))</f>
        <v/>
      </c>
      <c r="L2267" s="13" t="str">
        <f>IF(Table2[[#This Row],[M3A]]="","",SUM(Table2[[#This Row],[M3A]]-Table2[[#This Row],[M3B_h]]))</f>
        <v/>
      </c>
      <c r="N2267" s="13" t="str">
        <f>IF(Table2[[#This Row],[M4A]]="","",SUM(Table2[[#This Row],[M4A]]-Table2[[#This Row],[M4B_h]]))</f>
        <v/>
      </c>
      <c r="O2267" s="15"/>
      <c r="P2267" s="15" t="str">
        <f>IF(Table2[[#This Row],[M5A]]="","",SUM(Table2[[#This Row],[M5A]]-Table2[[#This Row],[M5B_h]]))</f>
        <v/>
      </c>
      <c r="Q2267" s="15">
        <f>SUM(Table2[[#This Row],[AWAL]],Table2[[#This Row],[M1B]])</f>
        <v>1</v>
      </c>
      <c r="R2267" s="15">
        <f>SUM(Table2[[#This Row],[M2B]],Table2[[#This Row],[M2B_h]])</f>
        <v>1</v>
      </c>
      <c r="S2267" s="15">
        <f>SUM(Table2[[#This Row],[M3B]],Table2[[#This Row],[M3B_h]])</f>
        <v>1</v>
      </c>
      <c r="T2267" s="15">
        <f>SUM(Table2[[#This Row],[M4B]],Table2[[#This Row],[M4B_h]])</f>
        <v>1</v>
      </c>
    </row>
    <row r="2268" spans="1:20">
      <c r="A2268" s="12">
        <f>IF(Table2[[#This Row],[TT]]&lt;1,"",COUNT($A$2:$A2267)+1)</f>
        <v>1824</v>
      </c>
      <c r="B2268" s="12" t="str">
        <f>LOWER(SUBSTITUTE(SUBSTITUTE(SUBSTITUTE(SUBSTITUTE(SUBSTITUTE(SUBSTITUTE(SUBSTITUTE(SUBSTITUTE(Table2[[#This Row],[NAMA BARANG]]," ",""),"""",""),"-",""),"/",""),"(",""),")",""),"&amp;",""),",",""))</f>
        <v>postit9620</v>
      </c>
      <c r="C2268" s="18" t="s">
        <v>1981</v>
      </c>
      <c r="D2268" s="19">
        <v>1</v>
      </c>
      <c r="E2268" s="19">
        <v>1200</v>
      </c>
      <c r="F2268" s="80">
        <f>IF(Table2[[#This Row],[M5B]]="",Table2[[#This Row],[M5B_h]],SUM(Table2[[#This Row],[M5B_h]],Table2[[#This Row],[M5B]]))</f>
        <v>1</v>
      </c>
      <c r="H2268" s="13" t="str">
        <f>IF(Table2[[#This Row],[M1A]]="","",Table2[[#This Row],[M1A]]-Table2[[#This Row],[AWAL]])</f>
        <v/>
      </c>
      <c r="J2268" s="13" t="str">
        <f>IF(Table2[[#This Row],[M2A]]="","",SUM(Table2[[#This Row],[M2A]]-Table2[[#This Row],[M2B_h]]))</f>
        <v/>
      </c>
      <c r="L2268" s="13" t="str">
        <f>IF(Table2[[#This Row],[M3A]]="","",SUM(Table2[[#This Row],[M3A]]-Table2[[#This Row],[M3B_h]]))</f>
        <v/>
      </c>
      <c r="N2268" s="13" t="str">
        <f>IF(Table2[[#This Row],[M4A]]="","",SUM(Table2[[#This Row],[M4A]]-Table2[[#This Row],[M4B_h]]))</f>
        <v/>
      </c>
      <c r="O2268" s="15"/>
      <c r="P2268" s="15" t="str">
        <f>IF(Table2[[#This Row],[M5A]]="","",SUM(Table2[[#This Row],[M5A]]-Table2[[#This Row],[M5B_h]]))</f>
        <v/>
      </c>
      <c r="Q2268" s="15">
        <f>SUM(Table2[[#This Row],[AWAL]],Table2[[#This Row],[M1B]])</f>
        <v>1</v>
      </c>
      <c r="R2268" s="15">
        <f>SUM(Table2[[#This Row],[M2B]],Table2[[#This Row],[M2B_h]])</f>
        <v>1</v>
      </c>
      <c r="S2268" s="15">
        <f>SUM(Table2[[#This Row],[M3B]],Table2[[#This Row],[M3B_h]])</f>
        <v>1</v>
      </c>
      <c r="T2268" s="15">
        <f>SUM(Table2[[#This Row],[M4B]],Table2[[#This Row],[M4B_h]])</f>
        <v>1</v>
      </c>
    </row>
    <row r="2269" spans="1:20">
      <c r="A2269" s="12">
        <f>IF(Table2[[#This Row],[TT]]&lt;1,"",COUNT($A$2:$A2268)+1)</f>
        <v>1825</v>
      </c>
      <c r="B2269" s="12" t="str">
        <f>LOWER(SUBSTITUTE(SUBSTITUTE(SUBSTITUTE(SUBSTITUTE(SUBSTITUTE(SUBSTITUTE(SUBSTITUTE(SUBSTITUTE(Table2[[#This Row],[NAMA BARANG]]," ",""),"""",""),"-",""),"/",""),"(",""),")",""),"&amp;",""),",",""))</f>
        <v>postit9621</v>
      </c>
      <c r="C2269" s="18" t="s">
        <v>1982</v>
      </c>
      <c r="D2269" s="19">
        <v>19</v>
      </c>
      <c r="E2269" s="19">
        <v>1200</v>
      </c>
      <c r="F2269" s="80">
        <f>IF(Table2[[#This Row],[M5B]]="",Table2[[#This Row],[M5B_h]],SUM(Table2[[#This Row],[M5B_h]],Table2[[#This Row],[M5B]]))</f>
        <v>19</v>
      </c>
      <c r="H2269" s="13" t="str">
        <f>IF(Table2[[#This Row],[M1A]]="","",Table2[[#This Row],[M1A]]-Table2[[#This Row],[AWAL]])</f>
        <v/>
      </c>
      <c r="J2269" s="13" t="str">
        <f>IF(Table2[[#This Row],[M2A]]="","",SUM(Table2[[#This Row],[M2A]]-Table2[[#This Row],[M2B_h]]))</f>
        <v/>
      </c>
      <c r="L2269" s="13" t="str">
        <f>IF(Table2[[#This Row],[M3A]]="","",SUM(Table2[[#This Row],[M3A]]-Table2[[#This Row],[M3B_h]]))</f>
        <v/>
      </c>
      <c r="N2269" s="13" t="str">
        <f>IF(Table2[[#This Row],[M4A]]="","",SUM(Table2[[#This Row],[M4A]]-Table2[[#This Row],[M4B_h]]))</f>
        <v/>
      </c>
      <c r="O2269" s="15"/>
      <c r="P2269" s="15" t="str">
        <f>IF(Table2[[#This Row],[M5A]]="","",SUM(Table2[[#This Row],[M5A]]-Table2[[#This Row],[M5B_h]]))</f>
        <v/>
      </c>
      <c r="Q2269" s="15">
        <f>SUM(Table2[[#This Row],[AWAL]],Table2[[#This Row],[M1B]])</f>
        <v>19</v>
      </c>
      <c r="R2269" s="15">
        <f>SUM(Table2[[#This Row],[M2B]],Table2[[#This Row],[M2B_h]])</f>
        <v>19</v>
      </c>
      <c r="S2269" s="15">
        <f>SUM(Table2[[#This Row],[M3B]],Table2[[#This Row],[M3B_h]])</f>
        <v>19</v>
      </c>
      <c r="T2269" s="15">
        <f>SUM(Table2[[#This Row],[M4B]],Table2[[#This Row],[M4B_h]])</f>
        <v>19</v>
      </c>
    </row>
    <row r="2270" spans="1:20">
      <c r="A2270" s="12">
        <f>IF(Table2[[#This Row],[TT]]&lt;1,"",COUNT($A$2:$A2269)+1)</f>
        <v>1826</v>
      </c>
      <c r="B2270" s="12" t="str">
        <f>LOWER(SUBSTITUTE(SUBSTITUTE(SUBSTITUTE(SUBSTITUTE(SUBSTITUTE(SUBSTITUTE(SUBSTITUTE(SUBSTITUTE(Table2[[#This Row],[NAMA BARANG]]," ",""),"""",""),"-",""),"/",""),"(",""),")",""),"&amp;",""),",",""))</f>
        <v>postitkertas8899y</v>
      </c>
      <c r="C2270" s="18" t="s">
        <v>1983</v>
      </c>
      <c r="D2270" s="19">
        <v>2</v>
      </c>
      <c r="E2270" s="19">
        <v>1200</v>
      </c>
      <c r="F2270" s="80">
        <f>IF(Table2[[#This Row],[M5B]]="",Table2[[#This Row],[M5B_h]],SUM(Table2[[#This Row],[M5B_h]],Table2[[#This Row],[M5B]]))</f>
        <v>2</v>
      </c>
      <c r="H2270" s="13" t="str">
        <f>IF(Table2[[#This Row],[M1A]]="","",Table2[[#This Row],[M1A]]-Table2[[#This Row],[AWAL]])</f>
        <v/>
      </c>
      <c r="J2270" s="13" t="str">
        <f>IF(Table2[[#This Row],[M2A]]="","",SUM(Table2[[#This Row],[M2A]]-Table2[[#This Row],[M2B_h]]))</f>
        <v/>
      </c>
      <c r="L2270" s="13" t="str">
        <f>IF(Table2[[#This Row],[M3A]]="","",SUM(Table2[[#This Row],[M3A]]-Table2[[#This Row],[M3B_h]]))</f>
        <v/>
      </c>
      <c r="N2270" s="13" t="str">
        <f>IF(Table2[[#This Row],[M4A]]="","",SUM(Table2[[#This Row],[M4A]]-Table2[[#This Row],[M4B_h]]))</f>
        <v/>
      </c>
      <c r="O2270" s="15"/>
      <c r="P2270" s="15" t="str">
        <f>IF(Table2[[#This Row],[M5A]]="","",SUM(Table2[[#This Row],[M5A]]-Table2[[#This Row],[M5B_h]]))</f>
        <v/>
      </c>
      <c r="Q2270" s="15">
        <f>SUM(Table2[[#This Row],[AWAL]],Table2[[#This Row],[M1B]])</f>
        <v>2</v>
      </c>
      <c r="R2270" s="15">
        <f>SUM(Table2[[#This Row],[M2B]],Table2[[#This Row],[M2B_h]])</f>
        <v>2</v>
      </c>
      <c r="S2270" s="15">
        <f>SUM(Table2[[#This Row],[M3B]],Table2[[#This Row],[M3B_h]])</f>
        <v>2</v>
      </c>
      <c r="T2270" s="15">
        <f>SUM(Table2[[#This Row],[M4B]],Table2[[#This Row],[M4B_h]])</f>
        <v>2</v>
      </c>
    </row>
    <row r="2271" spans="1:20">
      <c r="A2271" s="12">
        <f>IF(Table2[[#This Row],[TT]]&lt;1,"",COUNT($A$2:$A2270)+1)</f>
        <v>1827</v>
      </c>
      <c r="B2271" s="12" t="str">
        <f>LOWER(SUBSTITUTE(SUBSTITUTE(SUBSTITUTE(SUBSTITUTE(SUBSTITUTE(SUBSTITUTE(SUBSTITUTE(SUBSTITUTE(Table2[[#This Row],[NAMA BARANG]]," ",""),"""",""),"-",""),"/",""),"(",""),")",""),"&amp;",""),",",""))</f>
        <v>postitpf1368</v>
      </c>
      <c r="C2271" s="18" t="s">
        <v>1984</v>
      </c>
      <c r="D2271" s="19">
        <v>6</v>
      </c>
      <c r="E2271" s="19" t="s">
        <v>219</v>
      </c>
      <c r="F2271" s="80">
        <f>IF(Table2[[#This Row],[M5B]]="",Table2[[#This Row],[M5B_h]],SUM(Table2[[#This Row],[M5B_h]],Table2[[#This Row],[M5B]]))</f>
        <v>6</v>
      </c>
      <c r="H2271" s="13" t="str">
        <f>IF(Table2[[#This Row],[M1A]]="","",Table2[[#This Row],[M1A]]-Table2[[#This Row],[AWAL]])</f>
        <v/>
      </c>
      <c r="J2271" s="13" t="str">
        <f>IF(Table2[[#This Row],[M2A]]="","",SUM(Table2[[#This Row],[M2A]]-Table2[[#This Row],[M2B_h]]))</f>
        <v/>
      </c>
      <c r="L2271" s="13" t="str">
        <f>IF(Table2[[#This Row],[M3A]]="","",SUM(Table2[[#This Row],[M3A]]-Table2[[#This Row],[M3B_h]]))</f>
        <v/>
      </c>
      <c r="N2271" s="13" t="str">
        <f>IF(Table2[[#This Row],[M4A]]="","",SUM(Table2[[#This Row],[M4A]]-Table2[[#This Row],[M4B_h]]))</f>
        <v/>
      </c>
      <c r="O2271" s="15"/>
      <c r="P2271" s="15" t="str">
        <f>IF(Table2[[#This Row],[M5A]]="","",SUM(Table2[[#This Row],[M5A]]-Table2[[#This Row],[M5B_h]]))</f>
        <v/>
      </c>
      <c r="Q2271" s="15">
        <f>SUM(Table2[[#This Row],[AWAL]],Table2[[#This Row],[M1B]])</f>
        <v>6</v>
      </c>
      <c r="R2271" s="15">
        <f>SUM(Table2[[#This Row],[M2B]],Table2[[#This Row],[M2B_h]])</f>
        <v>6</v>
      </c>
      <c r="S2271" s="15">
        <f>SUM(Table2[[#This Row],[M3B]],Table2[[#This Row],[M3B_h]])</f>
        <v>6</v>
      </c>
      <c r="T2271" s="15">
        <f>SUM(Table2[[#This Row],[M4B]],Table2[[#This Row],[M4B_h]])</f>
        <v>6</v>
      </c>
    </row>
    <row r="2272" spans="1:20">
      <c r="A2272" s="12">
        <f>IF(Table2[[#This Row],[TT]]&lt;1,"",COUNT($A$2:$A2271)+1)</f>
        <v>1828</v>
      </c>
      <c r="B2272" s="12" t="str">
        <f>LOWER(SUBSTITUTE(SUBSTITUTE(SUBSTITUTE(SUBSTITUTE(SUBSTITUTE(SUBSTITUTE(SUBSTITUTE(SUBSTITUTE(Table2[[#This Row],[NAMA BARANG]]," ",""),"""",""),"-",""),"/",""),"(",""),")",""),"&amp;",""),",",""))</f>
        <v>postitpf1899128998</v>
      </c>
      <c r="C2272" s="18" t="s">
        <v>1985</v>
      </c>
      <c r="D2272" s="19">
        <v>9</v>
      </c>
      <c r="E2272" s="19" t="s">
        <v>219</v>
      </c>
      <c r="F2272" s="80">
        <f>IF(Table2[[#This Row],[M5B]]="",Table2[[#This Row],[M5B_h]],SUM(Table2[[#This Row],[M5B_h]],Table2[[#This Row],[M5B]]))</f>
        <v>9</v>
      </c>
      <c r="H2272" s="13" t="str">
        <f>IF(Table2[[#This Row],[M1A]]="","",Table2[[#This Row],[M1A]]-Table2[[#This Row],[AWAL]])</f>
        <v/>
      </c>
      <c r="J2272" s="13" t="str">
        <f>IF(Table2[[#This Row],[M2A]]="","",SUM(Table2[[#This Row],[M2A]]-Table2[[#This Row],[M2B_h]]))</f>
        <v/>
      </c>
      <c r="L2272" s="13" t="str">
        <f>IF(Table2[[#This Row],[M3A]]="","",SUM(Table2[[#This Row],[M3A]]-Table2[[#This Row],[M3B_h]]))</f>
        <v/>
      </c>
      <c r="N2272" s="13" t="str">
        <f>IF(Table2[[#This Row],[M4A]]="","",SUM(Table2[[#This Row],[M4A]]-Table2[[#This Row],[M4B_h]]))</f>
        <v/>
      </c>
      <c r="O2272" s="15"/>
      <c r="P2272" s="15" t="str">
        <f>IF(Table2[[#This Row],[M5A]]="","",SUM(Table2[[#This Row],[M5A]]-Table2[[#This Row],[M5B_h]]))</f>
        <v/>
      </c>
      <c r="Q2272" s="15">
        <f>SUM(Table2[[#This Row],[AWAL]],Table2[[#This Row],[M1B]])</f>
        <v>9</v>
      </c>
      <c r="R2272" s="15">
        <f>SUM(Table2[[#This Row],[M2B]],Table2[[#This Row],[M2B_h]])</f>
        <v>9</v>
      </c>
      <c r="S2272" s="15">
        <f>SUM(Table2[[#This Row],[M3B]],Table2[[#This Row],[M3B_h]])</f>
        <v>9</v>
      </c>
      <c r="T2272" s="15">
        <f>SUM(Table2[[#This Row],[M4B]],Table2[[#This Row],[M4B_h]])</f>
        <v>9</v>
      </c>
    </row>
    <row r="2273" spans="1:20">
      <c r="A2273" s="12">
        <f>IF(Table2[[#This Row],[TT]]&lt;1,"",COUNT($A$2:$A2272)+1)</f>
        <v>1829</v>
      </c>
      <c r="B2273" s="12" t="str">
        <f>LOWER(SUBSTITUTE(SUBSTITUTE(SUBSTITUTE(SUBSTITUTE(SUBSTITUTE(SUBSTITUTE(SUBSTITUTE(SUBSTITUTE(Table2[[#This Row],[NAMA BARANG]]," ",""),"""",""),"-",""),"/",""),"(",""),")",""),"&amp;",""),",",""))</f>
        <v>postitpf2368</v>
      </c>
      <c r="C2273" s="18" t="s">
        <v>1986</v>
      </c>
      <c r="D2273" s="19">
        <v>1</v>
      </c>
      <c r="E2273" s="19" t="s">
        <v>219</v>
      </c>
      <c r="F2273" s="80">
        <f>IF(Table2[[#This Row],[M5B]]="",Table2[[#This Row],[M5B_h]],SUM(Table2[[#This Row],[M5B_h]],Table2[[#This Row],[M5B]]))</f>
        <v>1</v>
      </c>
      <c r="H2273" s="13" t="str">
        <f>IF(Table2[[#This Row],[M1A]]="","",Table2[[#This Row],[M1A]]-Table2[[#This Row],[AWAL]])</f>
        <v/>
      </c>
      <c r="J2273" s="13" t="str">
        <f>IF(Table2[[#This Row],[M2A]]="","",SUM(Table2[[#This Row],[M2A]]-Table2[[#This Row],[M2B_h]]))</f>
        <v/>
      </c>
      <c r="L2273" s="13" t="str">
        <f>IF(Table2[[#This Row],[M3A]]="","",SUM(Table2[[#This Row],[M3A]]-Table2[[#This Row],[M3B_h]]))</f>
        <v/>
      </c>
      <c r="N2273" s="13" t="str">
        <f>IF(Table2[[#This Row],[M4A]]="","",SUM(Table2[[#This Row],[M4A]]-Table2[[#This Row],[M4B_h]]))</f>
        <v/>
      </c>
      <c r="O2273" s="15"/>
      <c r="P2273" s="15" t="str">
        <f>IF(Table2[[#This Row],[M5A]]="","",SUM(Table2[[#This Row],[M5A]]-Table2[[#This Row],[M5B_h]]))</f>
        <v/>
      </c>
      <c r="Q2273" s="15">
        <f>SUM(Table2[[#This Row],[AWAL]],Table2[[#This Row],[M1B]])</f>
        <v>1</v>
      </c>
      <c r="R2273" s="15">
        <f>SUM(Table2[[#This Row],[M2B]],Table2[[#This Row],[M2B_h]])</f>
        <v>1</v>
      </c>
      <c r="S2273" s="15">
        <f>SUM(Table2[[#This Row],[M3B]],Table2[[#This Row],[M3B_h]])</f>
        <v>1</v>
      </c>
      <c r="T2273" s="15">
        <f>SUM(Table2[[#This Row],[M4B]],Table2[[#This Row],[M4B_h]])</f>
        <v>1</v>
      </c>
    </row>
    <row r="2274" spans="1:20">
      <c r="A2274" s="12">
        <f>IF(Table2[[#This Row],[TT]]&lt;1,"",COUNT($A$2:$A2273)+1)</f>
        <v>1830</v>
      </c>
      <c r="B2274" s="12" t="str">
        <f>LOWER(SUBSTITUTE(SUBSTITUTE(SUBSTITUTE(SUBSTITUTE(SUBSTITUTE(SUBSTITUTE(SUBSTITUTE(SUBSTITUTE(Table2[[#This Row],[NAMA BARANG]]," ",""),"""",""),"-",""),"/",""),"(",""),")",""),"&amp;",""),",",""))</f>
        <v>postitpf3368543684</v>
      </c>
      <c r="C2274" s="18" t="s">
        <v>1987</v>
      </c>
      <c r="D2274" s="19">
        <v>9</v>
      </c>
      <c r="E2274" s="19" t="s">
        <v>219</v>
      </c>
      <c r="F2274" s="80">
        <f>IF(Table2[[#This Row],[M5B]]="",Table2[[#This Row],[M5B_h]],SUM(Table2[[#This Row],[M5B_h]],Table2[[#This Row],[M5B]]))</f>
        <v>9</v>
      </c>
      <c r="H2274" s="13" t="str">
        <f>IF(Table2[[#This Row],[M1A]]="","",Table2[[#This Row],[M1A]]-Table2[[#This Row],[AWAL]])</f>
        <v/>
      </c>
      <c r="J2274" s="13" t="str">
        <f>IF(Table2[[#This Row],[M2A]]="","",SUM(Table2[[#This Row],[M2A]]-Table2[[#This Row],[M2B_h]]))</f>
        <v/>
      </c>
      <c r="L2274" s="13" t="str">
        <f>IF(Table2[[#This Row],[M3A]]="","",SUM(Table2[[#This Row],[M3A]]-Table2[[#This Row],[M3B_h]]))</f>
        <v/>
      </c>
      <c r="N2274" s="13" t="str">
        <f>IF(Table2[[#This Row],[M4A]]="","",SUM(Table2[[#This Row],[M4A]]-Table2[[#This Row],[M4B_h]]))</f>
        <v/>
      </c>
      <c r="O2274" s="15"/>
      <c r="P2274" s="15" t="str">
        <f>IF(Table2[[#This Row],[M5A]]="","",SUM(Table2[[#This Row],[M5A]]-Table2[[#This Row],[M5B_h]]))</f>
        <v/>
      </c>
      <c r="Q2274" s="15">
        <f>SUM(Table2[[#This Row],[AWAL]],Table2[[#This Row],[M1B]])</f>
        <v>9</v>
      </c>
      <c r="R2274" s="15">
        <f>SUM(Table2[[#This Row],[M2B]],Table2[[#This Row],[M2B_h]])</f>
        <v>9</v>
      </c>
      <c r="S2274" s="15">
        <f>SUM(Table2[[#This Row],[M3B]],Table2[[#This Row],[M3B_h]])</f>
        <v>9</v>
      </c>
      <c r="T2274" s="15">
        <f>SUM(Table2[[#This Row],[M4B]],Table2[[#This Row],[M4B_h]])</f>
        <v>9</v>
      </c>
    </row>
    <row r="2275" spans="1:20">
      <c r="A2275" s="12">
        <f>IF(Table2[[#This Row],[TT]]&lt;1,"",COUNT($A$2:$A2274)+1)</f>
        <v>1831</v>
      </c>
      <c r="B2275" s="12" t="str">
        <f>LOWER(SUBSTITUTE(SUBSTITUTE(SUBSTITUTE(SUBSTITUTE(SUBSTITUTE(SUBSTITUTE(SUBSTITUTE(SUBSTITUTE(Table2[[#This Row],[NAMA BARANG]]," ",""),"""",""),"-",""),"/",""),"(",""),")",""),"&amp;",""),",",""))</f>
        <v>postitpf3899</v>
      </c>
      <c r="C2275" s="18" t="s">
        <v>1988</v>
      </c>
      <c r="D2275" s="19">
        <v>5</v>
      </c>
      <c r="E2275" s="19" t="s">
        <v>219</v>
      </c>
      <c r="F2275" s="80">
        <f>IF(Table2[[#This Row],[M5B]]="",Table2[[#This Row],[M5B_h]],SUM(Table2[[#This Row],[M5B_h]],Table2[[#This Row],[M5B]]))</f>
        <v>5</v>
      </c>
      <c r="H2275" s="13" t="str">
        <f>IF(Table2[[#This Row],[M1A]]="","",Table2[[#This Row],[M1A]]-Table2[[#This Row],[AWAL]])</f>
        <v/>
      </c>
      <c r="J2275" s="13" t="str">
        <f>IF(Table2[[#This Row],[M2A]]="","",SUM(Table2[[#This Row],[M2A]]-Table2[[#This Row],[M2B_h]]))</f>
        <v/>
      </c>
      <c r="L2275" s="13" t="str">
        <f>IF(Table2[[#This Row],[M3A]]="","",SUM(Table2[[#This Row],[M3A]]-Table2[[#This Row],[M3B_h]]))</f>
        <v/>
      </c>
      <c r="N2275" s="13" t="str">
        <f>IF(Table2[[#This Row],[M4A]]="","",SUM(Table2[[#This Row],[M4A]]-Table2[[#This Row],[M4B_h]]))</f>
        <v/>
      </c>
      <c r="O2275" s="15"/>
      <c r="P2275" s="15" t="str">
        <f>IF(Table2[[#This Row],[M5A]]="","",SUM(Table2[[#This Row],[M5A]]-Table2[[#This Row],[M5B_h]]))</f>
        <v/>
      </c>
      <c r="Q2275" s="15">
        <f>SUM(Table2[[#This Row],[AWAL]],Table2[[#This Row],[M1B]])</f>
        <v>5</v>
      </c>
      <c r="R2275" s="15">
        <f>SUM(Table2[[#This Row],[M2B]],Table2[[#This Row],[M2B_h]])</f>
        <v>5</v>
      </c>
      <c r="S2275" s="15">
        <f>SUM(Table2[[#This Row],[M3B]],Table2[[#This Row],[M3B_h]])</f>
        <v>5</v>
      </c>
      <c r="T2275" s="15">
        <f>SUM(Table2[[#This Row],[M4B]],Table2[[#This Row],[M4B_h]])</f>
        <v>5</v>
      </c>
    </row>
    <row r="2276" spans="1:20">
      <c r="A2276" s="12">
        <f>IF(Table2[[#This Row],[TT]]&lt;1,"",COUNT($A$2:$A2275)+1)</f>
        <v>1832</v>
      </c>
      <c r="B2276" s="12" t="str">
        <f>LOWER(SUBSTITUTE(SUBSTITUTE(SUBSTITUTE(SUBSTITUTE(SUBSTITUTE(SUBSTITUTE(SUBSTITUTE(SUBSTITUTE(Table2[[#This Row],[NAMA BARANG]]," ",""),"""",""),"-",""),"/",""),"(",""),")",""),"&amp;",""),",",""))</f>
        <v>postitpf5368363686</v>
      </c>
      <c r="C2276" s="18" t="s">
        <v>1989</v>
      </c>
      <c r="D2276" s="19">
        <v>9</v>
      </c>
      <c r="E2276" s="19" t="s">
        <v>219</v>
      </c>
      <c r="F2276" s="80">
        <f>IF(Table2[[#This Row],[M5B]]="",Table2[[#This Row],[M5B_h]],SUM(Table2[[#This Row],[M5B_h]],Table2[[#This Row],[M5B]]))</f>
        <v>9</v>
      </c>
      <c r="H2276" s="13" t="str">
        <f>IF(Table2[[#This Row],[M1A]]="","",Table2[[#This Row],[M1A]]-Table2[[#This Row],[AWAL]])</f>
        <v/>
      </c>
      <c r="J2276" s="13" t="str">
        <f>IF(Table2[[#This Row],[M2A]]="","",SUM(Table2[[#This Row],[M2A]]-Table2[[#This Row],[M2B_h]]))</f>
        <v/>
      </c>
      <c r="L2276" s="13" t="str">
        <f>IF(Table2[[#This Row],[M3A]]="","",SUM(Table2[[#This Row],[M3A]]-Table2[[#This Row],[M3B_h]]))</f>
        <v/>
      </c>
      <c r="N2276" s="13" t="str">
        <f>IF(Table2[[#This Row],[M4A]]="","",SUM(Table2[[#This Row],[M4A]]-Table2[[#This Row],[M4B_h]]))</f>
        <v/>
      </c>
      <c r="O2276" s="15"/>
      <c r="P2276" s="15" t="str">
        <f>IF(Table2[[#This Row],[M5A]]="","",SUM(Table2[[#This Row],[M5A]]-Table2[[#This Row],[M5B_h]]))</f>
        <v/>
      </c>
      <c r="Q2276" s="15">
        <f>SUM(Table2[[#This Row],[AWAL]],Table2[[#This Row],[M1B]])</f>
        <v>9</v>
      </c>
      <c r="R2276" s="15">
        <f>SUM(Table2[[#This Row],[M2B]],Table2[[#This Row],[M2B_h]])</f>
        <v>9</v>
      </c>
      <c r="S2276" s="15">
        <f>SUM(Table2[[#This Row],[M3B]],Table2[[#This Row],[M3B_h]])</f>
        <v>9</v>
      </c>
      <c r="T2276" s="15">
        <f>SUM(Table2[[#This Row],[M4B]],Table2[[#This Row],[M4B_h]])</f>
        <v>9</v>
      </c>
    </row>
    <row r="2277" spans="1:20">
      <c r="A2277" s="12">
        <f>IF(Table2[[#This Row],[TT]]&lt;1,"",COUNT($A$2:$A2276)+1)</f>
        <v>1833</v>
      </c>
      <c r="B2277" s="12" t="str">
        <f>LOWER(SUBSTITUTE(SUBSTITUTE(SUBSTITUTE(SUBSTITUTE(SUBSTITUTE(SUBSTITUTE(SUBSTITUTE(SUBSTITUTE(Table2[[#This Row],[NAMA BARANG]]," ",""),"""",""),"-",""),"/",""),"(",""),")",""),"&amp;",""),",",""))</f>
        <v>postitpf5899268992</v>
      </c>
      <c r="C2277" s="18" t="s">
        <v>1990</v>
      </c>
      <c r="D2277" s="19">
        <v>4</v>
      </c>
      <c r="E2277" s="19" t="s">
        <v>219</v>
      </c>
      <c r="F2277" s="80">
        <f>IF(Table2[[#This Row],[M5B]]="",Table2[[#This Row],[M5B_h]],SUM(Table2[[#This Row],[M5B_h]],Table2[[#This Row],[M5B]]))</f>
        <v>4</v>
      </c>
      <c r="H2277" s="13" t="str">
        <f>IF(Table2[[#This Row],[M1A]]="","",Table2[[#This Row],[M1A]]-Table2[[#This Row],[AWAL]])</f>
        <v/>
      </c>
      <c r="J2277" s="13" t="str">
        <f>IF(Table2[[#This Row],[M2A]]="","",SUM(Table2[[#This Row],[M2A]]-Table2[[#This Row],[M2B_h]]))</f>
        <v/>
      </c>
      <c r="L2277" s="13" t="str">
        <f>IF(Table2[[#This Row],[M3A]]="","",SUM(Table2[[#This Row],[M3A]]-Table2[[#This Row],[M3B_h]]))</f>
        <v/>
      </c>
      <c r="N2277" s="13" t="str">
        <f>IF(Table2[[#This Row],[M4A]]="","",SUM(Table2[[#This Row],[M4A]]-Table2[[#This Row],[M4B_h]]))</f>
        <v/>
      </c>
      <c r="O2277" s="15"/>
      <c r="P2277" s="15" t="str">
        <f>IF(Table2[[#This Row],[M5A]]="","",SUM(Table2[[#This Row],[M5A]]-Table2[[#This Row],[M5B_h]]))</f>
        <v/>
      </c>
      <c r="Q2277" s="15">
        <f>SUM(Table2[[#This Row],[AWAL]],Table2[[#This Row],[M1B]])</f>
        <v>4</v>
      </c>
      <c r="R2277" s="15">
        <f>SUM(Table2[[#This Row],[M2B]],Table2[[#This Row],[M2B_h]])</f>
        <v>4</v>
      </c>
      <c r="S2277" s="15">
        <f>SUM(Table2[[#This Row],[M3B]],Table2[[#This Row],[M3B_h]])</f>
        <v>4</v>
      </c>
      <c r="T2277" s="15">
        <f>SUM(Table2[[#This Row],[M4B]],Table2[[#This Row],[M4B_h]])</f>
        <v>4</v>
      </c>
    </row>
    <row r="2278" spans="1:20">
      <c r="A2278" s="12">
        <f>IF(Table2[[#This Row],[TT]]&lt;1,"",COUNT($A$2:$A2277)+1)</f>
        <v>1834</v>
      </c>
      <c r="B2278" s="12" t="str">
        <f>LOWER(SUBSTITUTE(SUBSTITUTE(SUBSTITUTE(SUBSTITUTE(SUBSTITUTE(SUBSTITUTE(SUBSTITUTE(SUBSTITUTE(Table2[[#This Row],[NAMA BARANG]]," ",""),"""",""),"-",""),"/",""),"(",""),")",""),"&amp;",""),",",""))</f>
        <v>postitposta</v>
      </c>
      <c r="C2278" s="18" t="s">
        <v>1991</v>
      </c>
      <c r="D2278" s="19">
        <v>1</v>
      </c>
      <c r="E2278" s="19" t="s">
        <v>134</v>
      </c>
      <c r="F2278" s="80">
        <f>IF(Table2[[#This Row],[M5B]]="",Table2[[#This Row],[M5B_h]],SUM(Table2[[#This Row],[M5B_h]],Table2[[#This Row],[M5B]]))</f>
        <v>1</v>
      </c>
      <c r="H2278" s="13" t="str">
        <f>IF(Table2[[#This Row],[M1A]]="","",Table2[[#This Row],[M1A]]-Table2[[#This Row],[AWAL]])</f>
        <v/>
      </c>
      <c r="J2278" s="13" t="str">
        <f>IF(Table2[[#This Row],[M2A]]="","",SUM(Table2[[#This Row],[M2A]]-Table2[[#This Row],[M2B_h]]))</f>
        <v/>
      </c>
      <c r="L2278" s="13" t="str">
        <f>IF(Table2[[#This Row],[M3A]]="","",SUM(Table2[[#This Row],[M3A]]-Table2[[#This Row],[M3B_h]]))</f>
        <v/>
      </c>
      <c r="N2278" s="13" t="str">
        <f>IF(Table2[[#This Row],[M4A]]="","",SUM(Table2[[#This Row],[M4A]]-Table2[[#This Row],[M4B_h]]))</f>
        <v/>
      </c>
      <c r="O2278" s="15"/>
      <c r="P2278" s="15" t="str">
        <f>IF(Table2[[#This Row],[M5A]]="","",SUM(Table2[[#This Row],[M5A]]-Table2[[#This Row],[M5B_h]]))</f>
        <v/>
      </c>
      <c r="Q2278" s="15">
        <f>SUM(Table2[[#This Row],[AWAL]],Table2[[#This Row],[M1B]])</f>
        <v>1</v>
      </c>
      <c r="R2278" s="15">
        <f>SUM(Table2[[#This Row],[M2B]],Table2[[#This Row],[M2B_h]])</f>
        <v>1</v>
      </c>
      <c r="S2278" s="15">
        <f>SUM(Table2[[#This Row],[M3B]],Table2[[#This Row],[M3B_h]])</f>
        <v>1</v>
      </c>
      <c r="T2278" s="15">
        <f>SUM(Table2[[#This Row],[M4B]],Table2[[#This Row],[M4B_h]])</f>
        <v>1</v>
      </c>
    </row>
    <row r="2279" spans="1:20">
      <c r="A2279" s="12">
        <f>IF(Table2[[#This Row],[TT]]&lt;1,"",COUNT($A$2:$A2278)+1)</f>
        <v>1835</v>
      </c>
      <c r="B2279" s="12" t="str">
        <f>LOWER(SUBSTITUTE(SUBSTITUTE(SUBSTITUTE(SUBSTITUTE(SUBSTITUTE(SUBSTITUTE(SUBSTITUTE(SUBSTITUTE(Table2[[#This Row],[NAMA BARANG]]," ",""),"""",""),"-",""),"/",""),"(",""),")",""),"&amp;",""),",",""))</f>
        <v>postitshf5</v>
      </c>
      <c r="C2279" s="18" t="s">
        <v>1992</v>
      </c>
      <c r="D2279" s="19">
        <v>1</v>
      </c>
      <c r="E2279" s="19">
        <v>1200</v>
      </c>
      <c r="F2279" s="80">
        <f>IF(Table2[[#This Row],[M5B]]="",Table2[[#This Row],[M5B_h]],SUM(Table2[[#This Row],[M5B_h]],Table2[[#This Row],[M5B]]))</f>
        <v>1</v>
      </c>
      <c r="H2279" s="13" t="str">
        <f>IF(Table2[[#This Row],[M1A]]="","",Table2[[#This Row],[M1A]]-Table2[[#This Row],[AWAL]])</f>
        <v/>
      </c>
      <c r="J2279" s="13" t="str">
        <f>IF(Table2[[#This Row],[M2A]]="","",SUM(Table2[[#This Row],[M2A]]-Table2[[#This Row],[M2B_h]]))</f>
        <v/>
      </c>
      <c r="L2279" s="13" t="str">
        <f>IF(Table2[[#This Row],[M3A]]="","",SUM(Table2[[#This Row],[M3A]]-Table2[[#This Row],[M3B_h]]))</f>
        <v/>
      </c>
      <c r="N2279" s="13" t="str">
        <f>IF(Table2[[#This Row],[M4A]]="","",SUM(Table2[[#This Row],[M4A]]-Table2[[#This Row],[M4B_h]]))</f>
        <v/>
      </c>
      <c r="O2279" s="15"/>
      <c r="P2279" s="15" t="str">
        <f>IF(Table2[[#This Row],[M5A]]="","",SUM(Table2[[#This Row],[M5A]]-Table2[[#This Row],[M5B_h]]))</f>
        <v/>
      </c>
      <c r="Q2279" s="15">
        <f>SUM(Table2[[#This Row],[AWAL]],Table2[[#This Row],[M1B]])</f>
        <v>1</v>
      </c>
      <c r="R2279" s="15">
        <f>SUM(Table2[[#This Row],[M2B]],Table2[[#This Row],[M2B_h]])</f>
        <v>1</v>
      </c>
      <c r="S2279" s="15">
        <f>SUM(Table2[[#This Row],[M3B]],Table2[[#This Row],[M3B_h]])</f>
        <v>1</v>
      </c>
      <c r="T2279" s="15">
        <f>SUM(Table2[[#This Row],[M4B]],Table2[[#This Row],[M4B_h]])</f>
        <v>1</v>
      </c>
    </row>
    <row r="2280" spans="1:20">
      <c r="A2280" s="12">
        <f>IF(Table2[[#This Row],[TT]]&lt;1,"",COUNT($A$2:$A2279)+1)</f>
        <v>1836</v>
      </c>
      <c r="B2280" s="12" t="str">
        <f>LOWER(SUBSTITUTE(SUBSTITUTE(SUBSTITUTE(SUBSTITUTE(SUBSTITUTE(SUBSTITUTE(SUBSTITUTE(SUBSTITUTE(Table2[[#This Row],[NAMA BARANG]]," ",""),"""",""),"-",""),"/",""),"(",""),")",""),"&amp;",""),",",""))</f>
        <v>punch821stempel</v>
      </c>
      <c r="C2280" s="18" t="s">
        <v>1993</v>
      </c>
      <c r="D2280" s="19">
        <v>1</v>
      </c>
      <c r="E2280" s="19" t="s">
        <v>86</v>
      </c>
      <c r="F2280" s="80">
        <f>IF(Table2[[#This Row],[M5B]]="",Table2[[#This Row],[M5B_h]],SUM(Table2[[#This Row],[M5B_h]],Table2[[#This Row],[M5B]]))</f>
        <v>1</v>
      </c>
      <c r="H2280" s="13" t="str">
        <f>IF(Table2[[#This Row],[M1A]]="","",Table2[[#This Row],[M1A]]-Table2[[#This Row],[AWAL]])</f>
        <v/>
      </c>
      <c r="J2280" s="13" t="str">
        <f>IF(Table2[[#This Row],[M2A]]="","",SUM(Table2[[#This Row],[M2A]]-Table2[[#This Row],[M2B_h]]))</f>
        <v/>
      </c>
      <c r="L2280" s="13" t="str">
        <f>IF(Table2[[#This Row],[M3A]]="","",SUM(Table2[[#This Row],[M3A]]-Table2[[#This Row],[M3B_h]]))</f>
        <v/>
      </c>
      <c r="N2280" s="13" t="str">
        <f>IF(Table2[[#This Row],[M4A]]="","",SUM(Table2[[#This Row],[M4A]]-Table2[[#This Row],[M4B_h]]))</f>
        <v/>
      </c>
      <c r="O2280" s="15"/>
      <c r="P2280" s="15" t="str">
        <f>IF(Table2[[#This Row],[M5A]]="","",SUM(Table2[[#This Row],[M5A]]-Table2[[#This Row],[M5B_h]]))</f>
        <v/>
      </c>
      <c r="Q2280" s="15">
        <f>SUM(Table2[[#This Row],[AWAL]],Table2[[#This Row],[M1B]])</f>
        <v>1</v>
      </c>
      <c r="R2280" s="15">
        <f>SUM(Table2[[#This Row],[M2B]],Table2[[#This Row],[M2B_h]])</f>
        <v>1</v>
      </c>
      <c r="S2280" s="15">
        <f>SUM(Table2[[#This Row],[M3B]],Table2[[#This Row],[M3B_h]])</f>
        <v>1</v>
      </c>
      <c r="T2280" s="15">
        <f>SUM(Table2[[#This Row],[M4B]],Table2[[#This Row],[M4B_h]])</f>
        <v>1</v>
      </c>
    </row>
    <row r="2281" spans="1:20">
      <c r="A2281" s="12">
        <f>IF(Table2[[#This Row],[TT]]&lt;1,"",COUNT($A$2:$A2280)+1)</f>
        <v>1837</v>
      </c>
      <c r="B2281" s="12" t="str">
        <f>LOWER(SUBSTITUTE(SUBSTITUTE(SUBSTITUTE(SUBSTITUTE(SUBSTITUTE(SUBSTITUTE(SUBSTITUTE(SUBSTITUTE(Table2[[#This Row],[NAMA BARANG]]," ",""),"""",""),"-",""),"/",""),"(",""),")",""),"&amp;",""),",",""))</f>
        <v>punchgeneralb330</v>
      </c>
      <c r="C2281" s="18" t="s">
        <v>1994</v>
      </c>
      <c r="D2281" s="19">
        <v>28</v>
      </c>
      <c r="E2281" s="19" t="s">
        <v>904</v>
      </c>
      <c r="F2281" s="80">
        <f>IF(Table2[[#This Row],[M5B]]="",Table2[[#This Row],[M5B_h]],SUM(Table2[[#This Row],[M5B_h]],Table2[[#This Row],[M5B]]))</f>
        <v>28</v>
      </c>
      <c r="H2281" s="13" t="str">
        <f>IF(Table2[[#This Row],[M1A]]="","",Table2[[#This Row],[M1A]]-Table2[[#This Row],[AWAL]])</f>
        <v/>
      </c>
      <c r="J2281" s="13" t="str">
        <f>IF(Table2[[#This Row],[M2A]]="","",SUM(Table2[[#This Row],[M2A]]-Table2[[#This Row],[M2B_h]]))</f>
        <v/>
      </c>
      <c r="L2281" s="13" t="str">
        <f>IF(Table2[[#This Row],[M3A]]="","",SUM(Table2[[#This Row],[M3A]]-Table2[[#This Row],[M3B_h]]))</f>
        <v/>
      </c>
      <c r="N2281" s="13" t="str">
        <f>IF(Table2[[#This Row],[M4A]]="","",SUM(Table2[[#This Row],[M4A]]-Table2[[#This Row],[M4B_h]]))</f>
        <v/>
      </c>
      <c r="O2281" s="15"/>
      <c r="P2281" s="15" t="str">
        <f>IF(Table2[[#This Row],[M5A]]="","",SUM(Table2[[#This Row],[M5A]]-Table2[[#This Row],[M5B_h]]))</f>
        <v/>
      </c>
      <c r="Q2281" s="15">
        <f>SUM(Table2[[#This Row],[AWAL]],Table2[[#This Row],[M1B]])</f>
        <v>28</v>
      </c>
      <c r="R2281" s="15">
        <f>SUM(Table2[[#This Row],[M2B]],Table2[[#This Row],[M2B_h]])</f>
        <v>28</v>
      </c>
      <c r="S2281" s="15">
        <f>SUM(Table2[[#This Row],[M3B]],Table2[[#This Row],[M3B_h]])</f>
        <v>28</v>
      </c>
      <c r="T2281" s="15">
        <f>SUM(Table2[[#This Row],[M4B]],Table2[[#This Row],[M4B_h]])</f>
        <v>28</v>
      </c>
    </row>
    <row r="2282" spans="1:20">
      <c r="A2282" s="12">
        <f>IF(Table2[[#This Row],[TT]]&lt;1,"",COUNT($A$2:$A2281)+1)</f>
        <v>1838</v>
      </c>
      <c r="B2282" s="12" t="str">
        <f>LOWER(SUBSTITUTE(SUBSTITUTE(SUBSTITUTE(SUBSTITUTE(SUBSTITUTE(SUBSTITUTE(SUBSTITUTE(SUBSTITUTE(Table2[[#This Row],[NAMA BARANG]]," ",""),"""",""),"-",""),"/",""),"(",""),")",""),"&amp;",""),",",""))</f>
        <v>punchgeneralk220</v>
      </c>
      <c r="C2282" s="18" t="s">
        <v>1995</v>
      </c>
      <c r="D2282" s="19">
        <v>17</v>
      </c>
      <c r="E2282" s="19" t="s">
        <v>52</v>
      </c>
      <c r="F2282" s="80">
        <f>IF(Table2[[#This Row],[M5B]]="",Table2[[#This Row],[M5B_h]],SUM(Table2[[#This Row],[M5B_h]],Table2[[#This Row],[M5B]]))</f>
        <v>17</v>
      </c>
      <c r="H2282" s="13" t="str">
        <f>IF(Table2[[#This Row],[M1A]]="","",Table2[[#This Row],[M1A]]-Table2[[#This Row],[AWAL]])</f>
        <v/>
      </c>
      <c r="J2282" s="13" t="str">
        <f>IF(Table2[[#This Row],[M2A]]="","",SUM(Table2[[#This Row],[M2A]]-Table2[[#This Row],[M2B_h]]))</f>
        <v/>
      </c>
      <c r="L2282" s="13" t="str">
        <f>IF(Table2[[#This Row],[M3A]]="","",SUM(Table2[[#This Row],[M3A]]-Table2[[#This Row],[M3B_h]]))</f>
        <v/>
      </c>
      <c r="N2282" s="13" t="str">
        <f>IF(Table2[[#This Row],[M4A]]="","",SUM(Table2[[#This Row],[M4A]]-Table2[[#This Row],[M4B_h]]))</f>
        <v/>
      </c>
      <c r="O2282" s="15"/>
      <c r="P2282" s="15" t="str">
        <f>IF(Table2[[#This Row],[M5A]]="","",SUM(Table2[[#This Row],[M5A]]-Table2[[#This Row],[M5B_h]]))</f>
        <v/>
      </c>
      <c r="Q2282" s="15">
        <f>SUM(Table2[[#This Row],[AWAL]],Table2[[#This Row],[M1B]])</f>
        <v>17</v>
      </c>
      <c r="R2282" s="15">
        <f>SUM(Table2[[#This Row],[M2B]],Table2[[#This Row],[M2B_h]])</f>
        <v>17</v>
      </c>
      <c r="S2282" s="15">
        <f>SUM(Table2[[#This Row],[M3B]],Table2[[#This Row],[M3B_h]])</f>
        <v>17</v>
      </c>
      <c r="T2282" s="15">
        <f>SUM(Table2[[#This Row],[M4B]],Table2[[#This Row],[M4B_h]])</f>
        <v>17</v>
      </c>
    </row>
    <row r="2283" spans="1:20">
      <c r="A2283" s="12">
        <f>IF(Table2[[#This Row],[TT]]&lt;1,"",COUNT($A$2:$A2282)+1)</f>
        <v>1839</v>
      </c>
      <c r="B2283" s="12" t="str">
        <f>LOWER(SUBSTITUTE(SUBSTITUTE(SUBSTITUTE(SUBSTITUTE(SUBSTITUTE(SUBSTITUTE(SUBSTITUTE(SUBSTITUTE(Table2[[#This Row],[NAMA BARANG]]," ",""),"""",""),"-",""),"/",""),"(",""),")",""),"&amp;",""),",",""))</f>
        <v>pushpinwarnanariko</v>
      </c>
      <c r="C2283" s="18" t="s">
        <v>1996</v>
      </c>
      <c r="D2283" s="19">
        <v>2</v>
      </c>
      <c r="E2283" s="19" t="s">
        <v>1997</v>
      </c>
      <c r="F2283" s="80">
        <f>IF(Table2[[#This Row],[M5B]]="",Table2[[#This Row],[M5B_h]],SUM(Table2[[#This Row],[M5B_h]],Table2[[#This Row],[M5B]]))</f>
        <v>2</v>
      </c>
      <c r="H2283" s="13" t="str">
        <f>IF(Table2[[#This Row],[M1A]]="","",Table2[[#This Row],[M1A]]-Table2[[#This Row],[AWAL]])</f>
        <v/>
      </c>
      <c r="J2283" s="13" t="str">
        <f>IF(Table2[[#This Row],[M2A]]="","",SUM(Table2[[#This Row],[M2A]]-Table2[[#This Row],[M2B_h]]))</f>
        <v/>
      </c>
      <c r="L2283" s="13" t="str">
        <f>IF(Table2[[#This Row],[M3A]]="","",SUM(Table2[[#This Row],[M3A]]-Table2[[#This Row],[M3B_h]]))</f>
        <v/>
      </c>
      <c r="N2283" s="13" t="str">
        <f>IF(Table2[[#This Row],[M4A]]="","",SUM(Table2[[#This Row],[M4A]]-Table2[[#This Row],[M4B_h]]))</f>
        <v/>
      </c>
      <c r="O2283" s="15"/>
      <c r="P2283" s="15" t="str">
        <f>IF(Table2[[#This Row],[M5A]]="","",SUM(Table2[[#This Row],[M5A]]-Table2[[#This Row],[M5B_h]]))</f>
        <v/>
      </c>
      <c r="Q2283" s="15">
        <f>SUM(Table2[[#This Row],[AWAL]],Table2[[#This Row],[M1B]])</f>
        <v>2</v>
      </c>
      <c r="R2283" s="15">
        <f>SUM(Table2[[#This Row],[M2B]],Table2[[#This Row],[M2B_h]])</f>
        <v>2</v>
      </c>
      <c r="S2283" s="15">
        <f>SUM(Table2[[#This Row],[M3B]],Table2[[#This Row],[M3B_h]])</f>
        <v>2</v>
      </c>
      <c r="T2283" s="15">
        <f>SUM(Table2[[#This Row],[M4B]],Table2[[#This Row],[M4B_h]])</f>
        <v>2</v>
      </c>
    </row>
    <row r="2284" spans="1:20">
      <c r="A2284" s="12" t="str">
        <f>IF(Table2[[#This Row],[TT]]&lt;1,"",COUNT($A$2:$A2283)+1)</f>
        <v/>
      </c>
      <c r="B2284" s="12" t="str">
        <f>LOWER(SUBSTITUTE(SUBSTITUTE(SUBSTITUTE(SUBSTITUTE(SUBSTITUTE(SUBSTITUTE(SUBSTITUTE(SUBSTITUTE(Table2[[#This Row],[NAMA BARANG]]," ",""),"""",""),"-",""),"/",""),"(",""),")",""),"&amp;",""),",",""))</f>
        <v>puzzlem6662</v>
      </c>
      <c r="C2284" s="18" t="s">
        <v>1998</v>
      </c>
      <c r="D2284" s="19"/>
      <c r="E2284" s="19" t="s">
        <v>156</v>
      </c>
      <c r="F2284" s="80">
        <f>IF(Table2[[#This Row],[M5B]]="",Table2[[#This Row],[M5B_h]],SUM(Table2[[#This Row],[M5B_h]],Table2[[#This Row],[M5B]]))</f>
        <v>0</v>
      </c>
      <c r="H2284" s="13" t="str">
        <f>IF(Table2[[#This Row],[M1A]]="","",Table2[[#This Row],[M1A]]-Table2[[#This Row],[AWAL]])</f>
        <v/>
      </c>
      <c r="J2284" s="13" t="str">
        <f>IF(Table2[[#This Row],[M2A]]="","",SUM(Table2[[#This Row],[M2A]]-Table2[[#This Row],[M2B_h]]))</f>
        <v/>
      </c>
      <c r="L2284" s="13" t="str">
        <f>IF(Table2[[#This Row],[M3A]]="","",SUM(Table2[[#This Row],[M3A]]-Table2[[#This Row],[M3B_h]]))</f>
        <v/>
      </c>
      <c r="N2284" s="13" t="str">
        <f>IF(Table2[[#This Row],[M4A]]="","",SUM(Table2[[#This Row],[M4A]]-Table2[[#This Row],[M4B_h]]))</f>
        <v/>
      </c>
      <c r="O2284" s="15"/>
      <c r="P2284" s="15" t="str">
        <f>IF(Table2[[#This Row],[M5A]]="","",SUM(Table2[[#This Row],[M5A]]-Table2[[#This Row],[M5B_h]]))</f>
        <v/>
      </c>
      <c r="Q2284" s="15">
        <f>SUM(Table2[[#This Row],[AWAL]],Table2[[#This Row],[M1B]])</f>
        <v>0</v>
      </c>
      <c r="R2284" s="15">
        <f>SUM(Table2[[#This Row],[M2B]],Table2[[#This Row],[M2B_h]])</f>
        <v>0</v>
      </c>
      <c r="S2284" s="15">
        <f>SUM(Table2[[#This Row],[M3B]],Table2[[#This Row],[M3B_h]])</f>
        <v>0</v>
      </c>
      <c r="T2284" s="15">
        <f>SUM(Table2[[#This Row],[M4B]],Table2[[#This Row],[M4B_h]])</f>
        <v>0</v>
      </c>
    </row>
    <row r="2285" spans="1:20">
      <c r="A2285" s="12">
        <f>IF(Table2[[#This Row],[TT]]&lt;1,"",COUNT($A$2:$A2284)+1)</f>
        <v>1840</v>
      </c>
      <c r="B2285" s="12" t="str">
        <f>LOWER(SUBSTITUTE(SUBSTITUTE(SUBSTITUTE(SUBSTITUTE(SUBSTITUTE(SUBSTITUTE(SUBSTITUTE(SUBSTITUTE(Table2[[#This Row],[NAMA BARANG]]," ",""),"""",""),"-",""),"/",""),"(",""),")",""),"&amp;",""),",",""))</f>
        <v>puzzles6663</v>
      </c>
      <c r="C2285" s="18" t="s">
        <v>1999</v>
      </c>
      <c r="D2285" s="19">
        <v>1</v>
      </c>
      <c r="E2285" s="19" t="s">
        <v>136</v>
      </c>
      <c r="F2285" s="80">
        <f>IF(Table2[[#This Row],[M5B]]="",Table2[[#This Row],[M5B_h]],SUM(Table2[[#This Row],[M5B_h]],Table2[[#This Row],[M5B]]))</f>
        <v>1</v>
      </c>
      <c r="H2285" s="13" t="str">
        <f>IF(Table2[[#This Row],[M1A]]="","",Table2[[#This Row],[M1A]]-Table2[[#This Row],[AWAL]])</f>
        <v/>
      </c>
      <c r="J2285" s="13" t="str">
        <f>IF(Table2[[#This Row],[M2A]]="","",SUM(Table2[[#This Row],[M2A]]-Table2[[#This Row],[M2B_h]]))</f>
        <v/>
      </c>
      <c r="L2285" s="13" t="str">
        <f>IF(Table2[[#This Row],[M3A]]="","",SUM(Table2[[#This Row],[M3A]]-Table2[[#This Row],[M3B_h]]))</f>
        <v/>
      </c>
      <c r="N2285" s="13" t="str">
        <f>IF(Table2[[#This Row],[M4A]]="","",SUM(Table2[[#This Row],[M4A]]-Table2[[#This Row],[M4B_h]]))</f>
        <v/>
      </c>
      <c r="O2285" s="15"/>
      <c r="P2285" s="15" t="str">
        <f>IF(Table2[[#This Row],[M5A]]="","",SUM(Table2[[#This Row],[M5A]]-Table2[[#This Row],[M5B_h]]))</f>
        <v/>
      </c>
      <c r="Q2285" s="15">
        <f>SUM(Table2[[#This Row],[AWAL]],Table2[[#This Row],[M1B]])</f>
        <v>1</v>
      </c>
      <c r="R2285" s="15">
        <f>SUM(Table2[[#This Row],[M2B]],Table2[[#This Row],[M2B_h]])</f>
        <v>1</v>
      </c>
      <c r="S2285" s="15">
        <f>SUM(Table2[[#This Row],[M3B]],Table2[[#This Row],[M3B_h]])</f>
        <v>1</v>
      </c>
      <c r="T2285" s="15">
        <f>SUM(Table2[[#This Row],[M4B]],Table2[[#This Row],[M4B_h]])</f>
        <v>1</v>
      </c>
    </row>
    <row r="2286" spans="1:20">
      <c r="A2286" s="12">
        <f>IF(Table2[[#This Row],[TT]]&lt;1,"",COUNT($A$2:$A2285)+1)</f>
        <v>1841</v>
      </c>
      <c r="B2286" s="12" t="str">
        <f>LOWER(SUBSTITUTE(SUBSTITUTE(SUBSTITUTE(SUBSTITUTE(SUBSTITUTE(SUBSTITUTE(SUBSTITUTE(SUBSTITUTE(Table2[[#This Row],[NAMA BARANG]]," ",""),"""",""),"-",""),"/",""),"(",""),")",""),"&amp;",""),",",""))</f>
        <v>puzzlespidermangloria</v>
      </c>
      <c r="C2286" s="18" t="s">
        <v>2000</v>
      </c>
      <c r="D2286" s="19">
        <v>7</v>
      </c>
      <c r="E2286" s="19" t="s">
        <v>2001</v>
      </c>
      <c r="F2286" s="80">
        <f>IF(Table2[[#This Row],[M5B]]="",Table2[[#This Row],[M5B_h]],SUM(Table2[[#This Row],[M5B_h]],Table2[[#This Row],[M5B]]))</f>
        <v>7</v>
      </c>
      <c r="H2286" s="13" t="str">
        <f>IF(Table2[[#This Row],[M1A]]="","",Table2[[#This Row],[M1A]]-Table2[[#This Row],[AWAL]])</f>
        <v/>
      </c>
      <c r="J2286" s="13" t="str">
        <f>IF(Table2[[#This Row],[M2A]]="","",SUM(Table2[[#This Row],[M2A]]-Table2[[#This Row],[M2B_h]]))</f>
        <v/>
      </c>
      <c r="L2286" s="13" t="str">
        <f>IF(Table2[[#This Row],[M3A]]="","",SUM(Table2[[#This Row],[M3A]]-Table2[[#This Row],[M3B_h]]))</f>
        <v/>
      </c>
      <c r="N2286" s="13" t="str">
        <f>IF(Table2[[#This Row],[M4A]]="","",SUM(Table2[[#This Row],[M4A]]-Table2[[#This Row],[M4B_h]]))</f>
        <v/>
      </c>
      <c r="O2286" s="15"/>
      <c r="P2286" s="15" t="str">
        <f>IF(Table2[[#This Row],[M5A]]="","",SUM(Table2[[#This Row],[M5A]]-Table2[[#This Row],[M5B_h]]))</f>
        <v/>
      </c>
      <c r="Q2286" s="15">
        <f>SUM(Table2[[#This Row],[AWAL]],Table2[[#This Row],[M1B]])</f>
        <v>7</v>
      </c>
      <c r="R2286" s="15">
        <f>SUM(Table2[[#This Row],[M2B]],Table2[[#This Row],[M2B_h]])</f>
        <v>7</v>
      </c>
      <c r="S2286" s="15">
        <f>SUM(Table2[[#This Row],[M3B]],Table2[[#This Row],[M3B_h]])</f>
        <v>7</v>
      </c>
      <c r="T2286" s="15">
        <f>SUM(Table2[[#This Row],[M4B]],Table2[[#This Row],[M4B_h]])</f>
        <v>7</v>
      </c>
    </row>
    <row r="2287" spans="1:20">
      <c r="A2287" s="12">
        <f>IF(Table2[[#This Row],[TT]]&lt;1,"",COUNT($A$2:$A2286)+1)</f>
        <v>1842</v>
      </c>
      <c r="B2287" s="12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287" s="18" t="s">
        <v>2002</v>
      </c>
      <c r="D2287" s="19">
        <v>6</v>
      </c>
      <c r="E2287" s="19" t="s">
        <v>390</v>
      </c>
      <c r="F2287" s="80">
        <f>IF(Table2[[#This Row],[M5B]]="",Table2[[#This Row],[M5B_h]],SUM(Table2[[#This Row],[M5B_h]],Table2[[#This Row],[M5B]]))</f>
        <v>6</v>
      </c>
      <c r="H2287" s="13" t="str">
        <f>IF(Table2[[#This Row],[M1A]]="","",Table2[[#This Row],[M1A]]-Table2[[#This Row],[AWAL]])</f>
        <v/>
      </c>
      <c r="J2287" s="13" t="str">
        <f>IF(Table2[[#This Row],[M2A]]="","",SUM(Table2[[#This Row],[M2A]]-Table2[[#This Row],[M2B_h]]))</f>
        <v/>
      </c>
      <c r="L2287" s="13" t="str">
        <f>IF(Table2[[#This Row],[M3A]]="","",SUM(Table2[[#This Row],[M3A]]-Table2[[#This Row],[M3B_h]]))</f>
        <v/>
      </c>
      <c r="N2287" s="13" t="str">
        <f>IF(Table2[[#This Row],[M4A]]="","",SUM(Table2[[#This Row],[M4A]]-Table2[[#This Row],[M4B_h]]))</f>
        <v/>
      </c>
      <c r="O2287" s="15"/>
      <c r="P2287" s="15" t="str">
        <f>IF(Table2[[#This Row],[M5A]]="","",SUM(Table2[[#This Row],[M5A]]-Table2[[#This Row],[M5B_h]]))</f>
        <v/>
      </c>
      <c r="Q2287" s="15">
        <f>SUM(Table2[[#This Row],[AWAL]],Table2[[#This Row],[M1B]])</f>
        <v>6</v>
      </c>
      <c r="R2287" s="15">
        <f>SUM(Table2[[#This Row],[M2B]],Table2[[#This Row],[M2B_h]])</f>
        <v>6</v>
      </c>
      <c r="S2287" s="15">
        <f>SUM(Table2[[#This Row],[M3B]],Table2[[#This Row],[M3B_h]])</f>
        <v>6</v>
      </c>
      <c r="T2287" s="15">
        <f>SUM(Table2[[#This Row],[M4B]],Table2[[#This Row],[M4B_h]])</f>
        <v>6</v>
      </c>
    </row>
    <row r="2288" spans="1:20">
      <c r="A2288" s="12">
        <f>IF(Table2[[#This Row],[TT]]&lt;1,"",COUNT($A$2:$A2287)+1)</f>
        <v>1843</v>
      </c>
      <c r="B2288" s="12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288" s="18" t="s">
        <v>2002</v>
      </c>
      <c r="D2288" s="19">
        <v>7</v>
      </c>
      <c r="E2288" s="19" t="s">
        <v>1145</v>
      </c>
      <c r="F2288" s="80">
        <f>IF(Table2[[#This Row],[M5B]]="",Table2[[#This Row],[M5B_h]],SUM(Table2[[#This Row],[M5B_h]],Table2[[#This Row],[M5B]]))</f>
        <v>7</v>
      </c>
      <c r="H2288" s="13" t="str">
        <f>IF(Table2[[#This Row],[M1A]]="","",Table2[[#This Row],[M1A]]-Table2[[#This Row],[AWAL]])</f>
        <v/>
      </c>
      <c r="J2288" s="13" t="str">
        <f>IF(Table2[[#This Row],[M2A]]="","",SUM(Table2[[#This Row],[M2A]]-Table2[[#This Row],[M2B_h]]))</f>
        <v/>
      </c>
      <c r="L2288" s="13" t="str">
        <f>IF(Table2[[#This Row],[M3A]]="","",SUM(Table2[[#This Row],[M3A]]-Table2[[#This Row],[M3B_h]]))</f>
        <v/>
      </c>
      <c r="N2288" s="13" t="str">
        <f>IF(Table2[[#This Row],[M4A]]="","",SUM(Table2[[#This Row],[M4A]]-Table2[[#This Row],[M4B_h]]))</f>
        <v/>
      </c>
      <c r="O2288" s="15"/>
      <c r="P2288" s="15" t="str">
        <f>IF(Table2[[#This Row],[M5A]]="","",SUM(Table2[[#This Row],[M5A]]-Table2[[#This Row],[M5B_h]]))</f>
        <v/>
      </c>
      <c r="Q2288" s="15">
        <f>SUM(Table2[[#This Row],[AWAL]],Table2[[#This Row],[M1B]])</f>
        <v>7</v>
      </c>
      <c r="R2288" s="15">
        <f>SUM(Table2[[#This Row],[M2B]],Table2[[#This Row],[M2B_h]])</f>
        <v>7</v>
      </c>
      <c r="S2288" s="15">
        <f>SUM(Table2[[#This Row],[M3B]],Table2[[#This Row],[M3B_h]])</f>
        <v>7</v>
      </c>
      <c r="T2288" s="15">
        <f>SUM(Table2[[#This Row],[M4B]],Table2[[#This Row],[M4B_h]])</f>
        <v>7</v>
      </c>
    </row>
    <row r="2289" spans="1:20">
      <c r="A2289" s="12">
        <f>IF(Table2[[#This Row],[TT]]&lt;1,"",COUNT($A$2:$A2288)+1)</f>
        <v>1844</v>
      </c>
      <c r="B2289" s="12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289" s="18" t="s">
        <v>2002</v>
      </c>
      <c r="D2289" s="19">
        <v>10</v>
      </c>
      <c r="E2289" s="19" t="s">
        <v>2900</v>
      </c>
      <c r="F2289" s="80">
        <f>IF(Table2[[#This Row],[M5B]]="",Table2[[#This Row],[M5B_h]],SUM(Table2[[#This Row],[M5B_h]],Table2[[#This Row],[M5B]]))</f>
        <v>10</v>
      </c>
      <c r="H2289" s="13" t="str">
        <f>IF(Table2[[#This Row],[M1A]]="","",Table2[[#This Row],[M1A]]-Table2[[#This Row],[AWAL]])</f>
        <v/>
      </c>
      <c r="J2289" s="13" t="str">
        <f>IF(Table2[[#This Row],[M2A]]="","",SUM(Table2[[#This Row],[M2A]]-Table2[[#This Row],[M2B_h]]))</f>
        <v/>
      </c>
      <c r="L2289" s="13" t="str">
        <f>IF(Table2[[#This Row],[M3A]]="","",SUM(Table2[[#This Row],[M3A]]-Table2[[#This Row],[M3B_h]]))</f>
        <v/>
      </c>
      <c r="N2289" s="13" t="str">
        <f>IF(Table2[[#This Row],[M4A]]="","",SUM(Table2[[#This Row],[M4A]]-Table2[[#This Row],[M4B_h]]))</f>
        <v/>
      </c>
      <c r="O2289" s="15"/>
      <c r="P2289" s="15" t="str">
        <f>IF(Table2[[#This Row],[M5A]]="","",SUM(Table2[[#This Row],[M5A]]-Table2[[#This Row],[M5B_h]]))</f>
        <v/>
      </c>
      <c r="Q2289" s="15">
        <f>SUM(Table2[[#This Row],[AWAL]],Table2[[#This Row],[M1B]])</f>
        <v>10</v>
      </c>
      <c r="R2289" s="15">
        <f>SUM(Table2[[#This Row],[M2B]],Table2[[#This Row],[M2B_h]])</f>
        <v>10</v>
      </c>
      <c r="S2289" s="15">
        <f>SUM(Table2[[#This Row],[M3B]],Table2[[#This Row],[M3B_h]])</f>
        <v>10</v>
      </c>
      <c r="T2289" s="15">
        <f>SUM(Table2[[#This Row],[M4B]],Table2[[#This Row],[M4B_h]])</f>
        <v>10</v>
      </c>
    </row>
    <row r="2290" spans="1:20">
      <c r="A2290" s="12" t="str">
        <f>IF(Table2[[#This Row],[TT]]&lt;1,"",COUNT($A$2:$A2289)+1)</f>
        <v/>
      </c>
      <c r="B2290" s="12" t="str">
        <f>LOWER(SUBSTITUTE(SUBSTITUTE(SUBSTITUTE(SUBSTITUTE(SUBSTITUTE(SUBSTITUTE(SUBSTITUTE(SUBSTITUTE(Table2[[#This Row],[NAMA BARANG]]," ",""),"""",""),"-",""),"/",""),"(",""),")",""),"&amp;",""),",",""))</f>
        <v>pw12wdemo</v>
      </c>
      <c r="C2290" s="18" t="s">
        <v>2003</v>
      </c>
      <c r="D2290" s="19"/>
      <c r="E2290" s="19" t="s">
        <v>43</v>
      </c>
      <c r="F2290" s="80">
        <f>IF(Table2[[#This Row],[M5B]]="",Table2[[#This Row],[M5B_h]],SUM(Table2[[#This Row],[M5B_h]],Table2[[#This Row],[M5B]]))</f>
        <v>0</v>
      </c>
      <c r="H2290" s="13" t="str">
        <f>IF(Table2[[#This Row],[M1A]]="","",Table2[[#This Row],[M1A]]-Table2[[#This Row],[AWAL]])</f>
        <v/>
      </c>
      <c r="J2290" s="13" t="str">
        <f>IF(Table2[[#This Row],[M2A]]="","",SUM(Table2[[#This Row],[M2A]]-Table2[[#This Row],[M2B_h]]))</f>
        <v/>
      </c>
      <c r="L2290" s="13" t="str">
        <f>IF(Table2[[#This Row],[M3A]]="","",SUM(Table2[[#This Row],[M3A]]-Table2[[#This Row],[M3B_h]]))</f>
        <v/>
      </c>
      <c r="N2290" s="13" t="str">
        <f>IF(Table2[[#This Row],[M4A]]="","",SUM(Table2[[#This Row],[M4A]]-Table2[[#This Row],[M4B_h]]))</f>
        <v/>
      </c>
      <c r="O2290" s="15"/>
      <c r="P2290" s="15" t="str">
        <f>IF(Table2[[#This Row],[M5A]]="","",SUM(Table2[[#This Row],[M5A]]-Table2[[#This Row],[M5B_h]]))</f>
        <v/>
      </c>
      <c r="Q2290" s="15">
        <f>SUM(Table2[[#This Row],[AWAL]],Table2[[#This Row],[M1B]])</f>
        <v>0</v>
      </c>
      <c r="R2290" s="15">
        <f>SUM(Table2[[#This Row],[M2B]],Table2[[#This Row],[M2B_h]])</f>
        <v>0</v>
      </c>
      <c r="S2290" s="15">
        <f>SUM(Table2[[#This Row],[M3B]],Table2[[#This Row],[M3B_h]])</f>
        <v>0</v>
      </c>
      <c r="T2290" s="15">
        <f>SUM(Table2[[#This Row],[M4B]],Table2[[#This Row],[M4B_h]])</f>
        <v>0</v>
      </c>
    </row>
    <row r="2291" spans="1:20">
      <c r="A2291" s="12">
        <f>IF(Table2[[#This Row],[TT]]&lt;1,"",COUNT($A$2:$A2290)+1)</f>
        <v>1845</v>
      </c>
      <c r="B2291" s="12" t="str">
        <f>LOWER(SUBSTITUTE(SUBSTITUTE(SUBSTITUTE(SUBSTITUTE(SUBSTITUTE(SUBSTITUTE(SUBSTITUTE(SUBSTITUTE(Table2[[#This Row],[NAMA BARANG]]," ",""),"""",""),"-",""),"/",""),"(",""),")",""),"&amp;",""),",",""))</f>
        <v>pw12wpanjangbts</v>
      </c>
      <c r="C2291" s="18" t="s">
        <v>2004</v>
      </c>
      <c r="D2291" s="19">
        <v>42</v>
      </c>
      <c r="E2291" s="19" t="s">
        <v>655</v>
      </c>
      <c r="F2291" s="80">
        <f>IF(Table2[[#This Row],[M5B]]="",Table2[[#This Row],[M5B_h]],SUM(Table2[[#This Row],[M5B_h]],Table2[[#This Row],[M5B]]))</f>
        <v>42</v>
      </c>
      <c r="H2291" s="13" t="str">
        <f>IF(Table2[[#This Row],[M1A]]="","",Table2[[#This Row],[M1A]]-Table2[[#This Row],[AWAL]])</f>
        <v/>
      </c>
      <c r="J2291" s="13" t="str">
        <f>IF(Table2[[#This Row],[M2A]]="","",SUM(Table2[[#This Row],[M2A]]-Table2[[#This Row],[M2B_h]]))</f>
        <v/>
      </c>
      <c r="L2291" s="13" t="str">
        <f>IF(Table2[[#This Row],[M3A]]="","",SUM(Table2[[#This Row],[M3A]]-Table2[[#This Row],[M3B_h]]))</f>
        <v/>
      </c>
      <c r="N2291" s="13" t="str">
        <f>IF(Table2[[#This Row],[M4A]]="","",SUM(Table2[[#This Row],[M4A]]-Table2[[#This Row],[M4B_h]]))</f>
        <v/>
      </c>
      <c r="O2291" s="15"/>
      <c r="P2291" s="15" t="str">
        <f>IF(Table2[[#This Row],[M5A]]="","",SUM(Table2[[#This Row],[M5A]]-Table2[[#This Row],[M5B_h]]))</f>
        <v/>
      </c>
      <c r="Q2291" s="15">
        <f>SUM(Table2[[#This Row],[AWAL]],Table2[[#This Row],[M1B]])</f>
        <v>42</v>
      </c>
      <c r="R2291" s="15">
        <f>SUM(Table2[[#This Row],[M2B]],Table2[[#This Row],[M2B_h]])</f>
        <v>42</v>
      </c>
      <c r="S2291" s="15">
        <f>SUM(Table2[[#This Row],[M3B]],Table2[[#This Row],[M3B_h]])</f>
        <v>42</v>
      </c>
      <c r="T2291" s="15">
        <f>SUM(Table2[[#This Row],[M4B]],Table2[[#This Row],[M4B_h]])</f>
        <v>42</v>
      </c>
    </row>
    <row r="2292" spans="1:20">
      <c r="A2292" s="12">
        <f>IF(Table2[[#This Row],[TT]]&lt;1,"",COUNT($A$2:$A2291)+1)</f>
        <v>1846</v>
      </c>
      <c r="B2292" s="12" t="str">
        <f>LOWER(SUBSTITUTE(SUBSTITUTE(SUBSTITUTE(SUBSTITUTE(SUBSTITUTE(SUBSTITUTE(SUBSTITUTE(SUBSTITUTE(Table2[[#This Row],[NAMA BARANG]]," ",""),"""",""),"-",""),"/",""),"(",""),")",""),"&amp;",""),",",""))</f>
        <v>pw12wpanjangvanco200</v>
      </c>
      <c r="C2292" s="18" t="s">
        <v>2005</v>
      </c>
      <c r="D2292" s="19">
        <v>9</v>
      </c>
      <c r="E2292" s="19" t="s">
        <v>538</v>
      </c>
      <c r="F2292" s="80">
        <f>IF(Table2[[#This Row],[M5B]]="",Table2[[#This Row],[M5B_h]],SUM(Table2[[#This Row],[M5B_h]],Table2[[#This Row],[M5B]]))</f>
        <v>9</v>
      </c>
      <c r="H2292" s="13" t="str">
        <f>IF(Table2[[#This Row],[M1A]]="","",Table2[[#This Row],[M1A]]-Table2[[#This Row],[AWAL]])</f>
        <v/>
      </c>
      <c r="J2292" s="13" t="str">
        <f>IF(Table2[[#This Row],[M2A]]="","",SUM(Table2[[#This Row],[M2A]]-Table2[[#This Row],[M2B_h]]))</f>
        <v/>
      </c>
      <c r="L2292" s="13" t="str">
        <f>IF(Table2[[#This Row],[M3A]]="","",SUM(Table2[[#This Row],[M3A]]-Table2[[#This Row],[M3B_h]]))</f>
        <v/>
      </c>
      <c r="N2292" s="13" t="str">
        <f>IF(Table2[[#This Row],[M4A]]="","",SUM(Table2[[#This Row],[M4A]]-Table2[[#This Row],[M4B_h]]))</f>
        <v/>
      </c>
      <c r="O2292" s="15"/>
      <c r="P2292" s="15" t="str">
        <f>IF(Table2[[#This Row],[M5A]]="","",SUM(Table2[[#This Row],[M5A]]-Table2[[#This Row],[M5B_h]]))</f>
        <v/>
      </c>
      <c r="Q2292" s="15">
        <f>SUM(Table2[[#This Row],[AWAL]],Table2[[#This Row],[M1B]])</f>
        <v>9</v>
      </c>
      <c r="R2292" s="15">
        <f>SUM(Table2[[#This Row],[M2B]],Table2[[#This Row],[M2B_h]])</f>
        <v>9</v>
      </c>
      <c r="S2292" s="15">
        <f>SUM(Table2[[#This Row],[M3B]],Table2[[#This Row],[M3B_h]])</f>
        <v>9</v>
      </c>
      <c r="T2292" s="15">
        <f>SUM(Table2[[#This Row],[M4B]],Table2[[#This Row],[M4B_h]])</f>
        <v>9</v>
      </c>
    </row>
    <row r="2293" spans="1:20">
      <c r="A2293" s="12">
        <f>IF(Table2[[#This Row],[TT]]&lt;1,"",COUNT($A$2:$A2292)+1)</f>
        <v>1847</v>
      </c>
      <c r="B2293" s="12" t="str">
        <f>LOWER(SUBSTITUTE(SUBSTITUTE(SUBSTITUTE(SUBSTITUTE(SUBSTITUTE(SUBSTITUTE(SUBSTITUTE(SUBSTITUTE(Table2[[#This Row],[NAMA BARANG]]," ",""),"""",""),"-",""),"/",""),"(",""),")",""),"&amp;",""),",",""))</f>
        <v>pwinfico35pdk1235</v>
      </c>
      <c r="C2293" s="18" t="s">
        <v>2006</v>
      </c>
      <c r="D2293" s="19">
        <v>3</v>
      </c>
      <c r="E2293" s="19" t="s">
        <v>66</v>
      </c>
      <c r="F2293" s="80">
        <f>IF(Table2[[#This Row],[M5B]]="",Table2[[#This Row],[M5B_h]],SUM(Table2[[#This Row],[M5B_h]],Table2[[#This Row],[M5B]]))</f>
        <v>3</v>
      </c>
      <c r="H2293" s="13" t="str">
        <f>IF(Table2[[#This Row],[M1A]]="","",Table2[[#This Row],[M1A]]-Table2[[#This Row],[AWAL]])</f>
        <v/>
      </c>
      <c r="J2293" s="13" t="str">
        <f>IF(Table2[[#This Row],[M2A]]="","",SUM(Table2[[#This Row],[M2A]]-Table2[[#This Row],[M2B_h]]))</f>
        <v/>
      </c>
      <c r="L2293" s="13" t="str">
        <f>IF(Table2[[#This Row],[M3A]]="","",SUM(Table2[[#This Row],[M3A]]-Table2[[#This Row],[M3B_h]]))</f>
        <v/>
      </c>
      <c r="N2293" s="13" t="str">
        <f>IF(Table2[[#This Row],[M4A]]="","",SUM(Table2[[#This Row],[M4A]]-Table2[[#This Row],[M4B_h]]))</f>
        <v/>
      </c>
      <c r="O2293" s="15"/>
      <c r="P2293" s="15" t="str">
        <f>IF(Table2[[#This Row],[M5A]]="","",SUM(Table2[[#This Row],[M5A]]-Table2[[#This Row],[M5B_h]]))</f>
        <v/>
      </c>
      <c r="Q2293" s="15">
        <f>SUM(Table2[[#This Row],[AWAL]],Table2[[#This Row],[M1B]])</f>
        <v>3</v>
      </c>
      <c r="R2293" s="15">
        <f>SUM(Table2[[#This Row],[M2B]],Table2[[#This Row],[M2B_h]])</f>
        <v>3</v>
      </c>
      <c r="S2293" s="15">
        <f>SUM(Table2[[#This Row],[M3B]],Table2[[#This Row],[M3B_h]])</f>
        <v>3</v>
      </c>
      <c r="T2293" s="15">
        <f>SUM(Table2[[#This Row],[M4B]],Table2[[#This Row],[M4B_h]])</f>
        <v>3</v>
      </c>
    </row>
    <row r="2294" spans="1:20">
      <c r="A2294" s="12">
        <f>IF(Table2[[#This Row],[TT]]&lt;1,"",COUNT($A$2:$A2293)+1)</f>
        <v>1848</v>
      </c>
      <c r="B2294" s="12" t="str">
        <f>LOWER(SUBSTITUTE(SUBSTITUTE(SUBSTITUTE(SUBSTITUTE(SUBSTITUTE(SUBSTITUTE(SUBSTITUTE(SUBSTITUTE(Table2[[#This Row],[NAMA BARANG]]," ",""),"""",""),"-",""),"/",""),"(",""),")",""),"&amp;",""),",",""))</f>
        <v>pwkayagi12wpanjangkycp12k</v>
      </c>
      <c r="C2294" s="18" t="s">
        <v>2007</v>
      </c>
      <c r="D2294" s="19">
        <v>2</v>
      </c>
      <c r="E2294" s="19" t="s">
        <v>43</v>
      </c>
      <c r="F2294" s="80">
        <f>IF(Table2[[#This Row],[M5B]]="",Table2[[#This Row],[M5B_h]],SUM(Table2[[#This Row],[M5B_h]],Table2[[#This Row],[M5B]]))</f>
        <v>2</v>
      </c>
      <c r="H2294" s="13" t="str">
        <f>IF(Table2[[#This Row],[M1A]]="","",Table2[[#This Row],[M1A]]-Table2[[#This Row],[AWAL]])</f>
        <v/>
      </c>
      <c r="J2294" s="13" t="str">
        <f>IF(Table2[[#This Row],[M2A]]="","",SUM(Table2[[#This Row],[M2A]]-Table2[[#This Row],[M2B_h]]))</f>
        <v/>
      </c>
      <c r="L2294" s="13" t="str">
        <f>IF(Table2[[#This Row],[M3A]]="","",SUM(Table2[[#This Row],[M3A]]-Table2[[#This Row],[M3B_h]]))</f>
        <v/>
      </c>
      <c r="N2294" s="13" t="str">
        <f>IF(Table2[[#This Row],[M4A]]="","",SUM(Table2[[#This Row],[M4A]]-Table2[[#This Row],[M4B_h]]))</f>
        <v/>
      </c>
      <c r="O2294" s="15"/>
      <c r="P2294" s="15" t="str">
        <f>IF(Table2[[#This Row],[M5A]]="","",SUM(Table2[[#This Row],[M5A]]-Table2[[#This Row],[M5B_h]]))</f>
        <v/>
      </c>
      <c r="Q2294" s="15">
        <f>SUM(Table2[[#This Row],[AWAL]],Table2[[#This Row],[M1B]])</f>
        <v>2</v>
      </c>
      <c r="R2294" s="15">
        <f>SUM(Table2[[#This Row],[M2B]],Table2[[#This Row],[M2B_h]])</f>
        <v>2</v>
      </c>
      <c r="S2294" s="15">
        <f>SUM(Table2[[#This Row],[M3B]],Table2[[#This Row],[M3B_h]])</f>
        <v>2</v>
      </c>
      <c r="T2294" s="15">
        <f>SUM(Table2[[#This Row],[M4B]],Table2[[#This Row],[M4B_h]])</f>
        <v>2</v>
      </c>
    </row>
    <row r="2295" spans="1:20">
      <c r="A2295" s="22" t="str">
        <f>IF(Table2[[#This Row],[TT]]&lt;1,"",COUNT($A$2:$A2294)+1)</f>
        <v/>
      </c>
      <c r="B2295" s="22" t="str">
        <f>LOWER(SUBSTITUTE(SUBSTITUTE(SUBSTITUTE(SUBSTITUTE(SUBSTITUTE(SUBSTITUTE(SUBSTITUTE(SUBSTITUTE(Table2[[#This Row],[NAMA BARANG]]," ",""),"""",""),"-",""),"/",""),"(",""),")",""),"&amp;",""),",",""))</f>
        <v>pwkiko1212w</v>
      </c>
      <c r="C2295" s="34" t="s">
        <v>2813</v>
      </c>
      <c r="D2295" s="29">
        <v>2</v>
      </c>
      <c r="E2295" s="66" t="s">
        <v>2488</v>
      </c>
      <c r="F2295" s="86">
        <f>IF(Table2[[#This Row],[M5B]]="",Table2[[#This Row],[M5B_h]],SUM(Table2[[#This Row],[M5B_h]],Table2[[#This Row],[M5B]]))</f>
        <v>0</v>
      </c>
      <c r="G2295" s="23"/>
      <c r="H2295" s="24" t="str">
        <f>IF(Table2[[#This Row],[M1A]]="","",Table2[[#This Row],[M1A]]-Table2[[#This Row],[AWAL]])</f>
        <v/>
      </c>
      <c r="I2295" s="23"/>
      <c r="J2295" s="24" t="str">
        <f>IF(Table2[[#This Row],[M2A]]="","",SUM(Table2[[#This Row],[M2A]]-Table2[[#This Row],[M2B_h]]))</f>
        <v/>
      </c>
      <c r="K2295" s="23">
        <v>0</v>
      </c>
      <c r="L2295" s="24">
        <f>IF(Table2[[#This Row],[M3A]]="","",SUM(Table2[[#This Row],[M3A]]-Table2[[#This Row],[M3B_h]]))</f>
        <v>-2</v>
      </c>
      <c r="M2295" s="23"/>
      <c r="N2295" s="24" t="str">
        <f>IF(Table2[[#This Row],[M4A]]="","",SUM(Table2[[#This Row],[M4A]]-Table2[[#This Row],[M4B_h]]))</f>
        <v/>
      </c>
      <c r="O2295" s="15"/>
      <c r="P2295" s="15" t="str">
        <f>IF(Table2[[#This Row],[M5A]]="","",SUM(Table2[[#This Row],[M5A]]-Table2[[#This Row],[M5B_h]]))</f>
        <v/>
      </c>
      <c r="Q2295" s="15">
        <f>SUM(Table2[[#This Row],[AWAL]],Table2[[#This Row],[M1B]])</f>
        <v>2</v>
      </c>
      <c r="R2295" s="15">
        <f>SUM(Table2[[#This Row],[M2B]],Table2[[#This Row],[M2B_h]])</f>
        <v>2</v>
      </c>
      <c r="S2295" s="15">
        <f>SUM(Table2[[#This Row],[M3B]],Table2[[#This Row],[M3B_h]])</f>
        <v>0</v>
      </c>
      <c r="T2295" s="15">
        <f>SUM(Table2[[#This Row],[M4B]],Table2[[#This Row],[M4B_h]])</f>
        <v>0</v>
      </c>
    </row>
    <row r="2296" spans="1:20">
      <c r="A2296" s="14" t="str">
        <f>IF(Table2[[#This Row],[TT]]&lt;1,"",COUNT($A$2:$A2295)+1)</f>
        <v/>
      </c>
      <c r="B2296" s="14" t="str">
        <f>LOWER(SUBSTITUTE(SUBSTITUTE(SUBSTITUTE(SUBSTITUTE(SUBSTITUTE(SUBSTITUTE(SUBSTITUTE(SUBSTITUTE(Table2[[#This Row],[NAMA BARANG]]," ",""),"""",""),"-",""),"/",""),"(",""),")",""),"&amp;",""),",",""))</f>
        <v>pwkiko122224</v>
      </c>
      <c r="C2296" s="17" t="s">
        <v>3019</v>
      </c>
      <c r="D2296" s="19"/>
      <c r="E2296" s="29" t="s">
        <v>2488</v>
      </c>
      <c r="F2296" s="80">
        <f>IF(Table2[[#This Row],[M5B]]="",Table2[[#This Row],[M5B_h]],SUM(Table2[[#This Row],[M5B_h]],Table2[[#This Row],[M5B]]))</f>
        <v>0</v>
      </c>
      <c r="H2296" s="15" t="str">
        <f>IF(Table2[[#This Row],[M1A]]="","",Table2[[#This Row],[M1A]]-Table2[[#This Row],[AWAL]])</f>
        <v/>
      </c>
      <c r="J2296" s="15" t="str">
        <f>IF(Table2[[#This Row],[M2A]]="","",SUM(Table2[[#This Row],[M2A]]-Table2[[#This Row],[M2B_h]]))</f>
        <v/>
      </c>
      <c r="L2296" s="15" t="str">
        <f>IF(Table2[[#This Row],[M3A]]="","",SUM(Table2[[#This Row],[M3A]]-Table2[[#This Row],[M3B_h]]))</f>
        <v/>
      </c>
      <c r="N2296" s="15" t="str">
        <f>IF(Table2[[#This Row],[M4A]]="","",SUM(Table2[[#This Row],[M4A]]-Table2[[#This Row],[M4B_h]]))</f>
        <v/>
      </c>
      <c r="O2296" s="15"/>
      <c r="P2296" s="15" t="str">
        <f>IF(Table2[[#This Row],[M5A]]="","",SUM(Table2[[#This Row],[M5A]]-Table2[[#This Row],[M5B_h]]))</f>
        <v/>
      </c>
      <c r="Q2296" s="15">
        <f>SUM(Table2[[#This Row],[AWAL]],Table2[[#This Row],[M1B]])</f>
        <v>0</v>
      </c>
      <c r="R2296" s="15">
        <f>SUM(Table2[[#This Row],[M2B]],Table2[[#This Row],[M2B_h]])</f>
        <v>0</v>
      </c>
      <c r="S2296" s="15">
        <f>SUM(Table2[[#This Row],[M3B]],Table2[[#This Row],[M3B_h]])</f>
        <v>0</v>
      </c>
      <c r="T2296" s="15">
        <f>SUM(Table2[[#This Row],[M4B]],Table2[[#This Row],[M4B_h]])</f>
        <v>0</v>
      </c>
    </row>
    <row r="2297" spans="1:20">
      <c r="A2297" s="88">
        <f>IF(Table2[[#This Row],[TT]]&lt;1,"",COUNT($A$2:$A2296)+1)</f>
        <v>1849</v>
      </c>
      <c r="B2297" s="88" t="str">
        <f>LOWER(SUBSTITUTE(SUBSTITUTE(SUBSTITUTE(SUBSTITUTE(SUBSTITUTE(SUBSTITUTE(SUBSTITUTE(SUBSTITUTE(Table2[[#This Row],[NAMA BARANG]]," ",""),"""",""),"-",""),"/",""),"(",""),")",""),"&amp;",""),",",""))</f>
        <v>pwkiko1224</v>
      </c>
      <c r="C2297" s="89" t="s">
        <v>4097</v>
      </c>
      <c r="D2297" s="90">
        <v>1</v>
      </c>
      <c r="E2297" s="91" t="s">
        <v>2488</v>
      </c>
      <c r="F2297" s="92">
        <f>IF(Table2[[#This Row],[M5B]]="",Table2[[#This Row],[M5B_h]],SUM(Table2[[#This Row],[M5B_h]],Table2[[#This Row],[M5B]]))</f>
        <v>1</v>
      </c>
      <c r="G2297" s="93"/>
      <c r="H2297" s="94" t="str">
        <f>IF(Table2[[#This Row],[M1A]]="","",Table2[[#This Row],[M1A]]-Table2[[#This Row],[AWAL]])</f>
        <v/>
      </c>
      <c r="I2297" s="93"/>
      <c r="J2297" s="94" t="str">
        <f>IF(Table2[[#This Row],[M2A]]="","",SUM(Table2[[#This Row],[M2A]]-Table2[[#This Row],[M2B_h]]))</f>
        <v/>
      </c>
      <c r="K2297" s="93"/>
      <c r="L2297" s="94" t="str">
        <f>IF(Table2[[#This Row],[M3A]]="","",SUM(Table2[[#This Row],[M3A]]-Table2[[#This Row],[M3B_h]]))</f>
        <v/>
      </c>
      <c r="M2297" s="93"/>
      <c r="N2297" s="94" t="str">
        <f>IF(Table2[[#This Row],[M4A]]="","",SUM(Table2[[#This Row],[M4A]]-Table2[[#This Row],[M4B_h]]))</f>
        <v/>
      </c>
      <c r="O2297" s="15"/>
      <c r="P2297" s="15" t="str">
        <f>IF(Table2[[#This Row],[M5A]]="","",SUM(Table2[[#This Row],[M5A]]-Table2[[#This Row],[M5B_h]]))</f>
        <v/>
      </c>
      <c r="Q2297" s="15">
        <f>SUM(Table2[[#This Row],[AWAL]],Table2[[#This Row],[M1B]])</f>
        <v>1</v>
      </c>
      <c r="R2297" s="15">
        <f>SUM(Table2[[#This Row],[M2B]],Table2[[#This Row],[M2B_h]])</f>
        <v>1</v>
      </c>
      <c r="S2297" s="15">
        <f>SUM(Table2[[#This Row],[M3B]],Table2[[#This Row],[M3B_h]])</f>
        <v>1</v>
      </c>
      <c r="T2297" s="15">
        <f>SUM(Table2[[#This Row],[M4B]],Table2[[#This Row],[M4B_h]])</f>
        <v>1</v>
      </c>
    </row>
    <row r="2298" spans="1:20">
      <c r="A2298" s="88">
        <f>IF(Table2[[#This Row],[TT]]&lt;1,"",COUNT($A$2:$A2297)+1)</f>
        <v>1850</v>
      </c>
      <c r="B2298" s="88" t="str">
        <f>LOWER(SUBSTITUTE(SUBSTITUTE(SUBSTITUTE(SUBSTITUTE(SUBSTITUTE(SUBSTITUTE(SUBSTITUTE(SUBSTITUTE(Table2[[#This Row],[NAMA BARANG]]," ",""),"""",""),"-",""),"/",""),"(",""),")",""),"&amp;",""),",",""))</f>
        <v>pwkiko1836</v>
      </c>
      <c r="C2298" s="89" t="s">
        <v>4098</v>
      </c>
      <c r="D2298" s="90">
        <v>1</v>
      </c>
      <c r="E2298" s="91" t="s">
        <v>2697</v>
      </c>
      <c r="F2298" s="92">
        <f>IF(Table2[[#This Row],[M5B]]="",Table2[[#This Row],[M5B_h]],SUM(Table2[[#This Row],[M5B_h]],Table2[[#This Row],[M5B]]))</f>
        <v>1</v>
      </c>
      <c r="G2298" s="93"/>
      <c r="H2298" s="94" t="str">
        <f>IF(Table2[[#This Row],[M1A]]="","",Table2[[#This Row],[M1A]]-Table2[[#This Row],[AWAL]])</f>
        <v/>
      </c>
      <c r="I2298" s="93"/>
      <c r="J2298" s="94" t="str">
        <f>IF(Table2[[#This Row],[M2A]]="","",SUM(Table2[[#This Row],[M2A]]-Table2[[#This Row],[M2B_h]]))</f>
        <v/>
      </c>
      <c r="K2298" s="93"/>
      <c r="L2298" s="94" t="str">
        <f>IF(Table2[[#This Row],[M3A]]="","",SUM(Table2[[#This Row],[M3A]]-Table2[[#This Row],[M3B_h]]))</f>
        <v/>
      </c>
      <c r="M2298" s="93"/>
      <c r="N2298" s="94" t="str">
        <f>IF(Table2[[#This Row],[M4A]]="","",SUM(Table2[[#This Row],[M4A]]-Table2[[#This Row],[M4B_h]]))</f>
        <v/>
      </c>
      <c r="O2298" s="15"/>
      <c r="P2298" s="15" t="str">
        <f>IF(Table2[[#This Row],[M5A]]="","",SUM(Table2[[#This Row],[M5A]]-Table2[[#This Row],[M5B_h]]))</f>
        <v/>
      </c>
      <c r="Q2298" s="15">
        <f>SUM(Table2[[#This Row],[AWAL]],Table2[[#This Row],[M1B]])</f>
        <v>1</v>
      </c>
      <c r="R2298" s="15">
        <f>SUM(Table2[[#This Row],[M2B]],Table2[[#This Row],[M2B_h]])</f>
        <v>1</v>
      </c>
      <c r="S2298" s="15">
        <f>SUM(Table2[[#This Row],[M3B]],Table2[[#This Row],[M3B_h]])</f>
        <v>1</v>
      </c>
      <c r="T2298" s="15">
        <f>SUM(Table2[[#This Row],[M4B]],Table2[[#This Row],[M4B_h]])</f>
        <v>1</v>
      </c>
    </row>
    <row r="2299" spans="1:20">
      <c r="A2299" s="12">
        <f>IF(Table2[[#This Row],[TT]]&lt;1,"",COUNT($A$2:$A2298)+1)</f>
        <v>1851</v>
      </c>
      <c r="B2299" s="12" t="str">
        <f>LOWER(SUBSTITUTE(SUBSTITUTE(SUBSTITUTE(SUBSTITUTE(SUBSTITUTE(SUBSTITUTE(SUBSTITUTE(SUBSTITUTE(Table2[[#This Row],[NAMA BARANG]]," ",""),"""",""),"-",""),"/",""),"(",""),")",""),"&amp;",""),",",""))</f>
        <v>pwklg12wabs5kymcp120t</v>
      </c>
      <c r="C2299" s="18" t="s">
        <v>2008</v>
      </c>
      <c r="D2299" s="19">
        <v>1</v>
      </c>
      <c r="E2299" s="19" t="s">
        <v>1400</v>
      </c>
      <c r="F2299" s="80">
        <f>IF(Table2[[#This Row],[M5B]]="",Table2[[#This Row],[M5B_h]],SUM(Table2[[#This Row],[M5B_h]],Table2[[#This Row],[M5B]]))</f>
        <v>1</v>
      </c>
      <c r="H2299" s="13" t="str">
        <f>IF(Table2[[#This Row],[M1A]]="","",Table2[[#This Row],[M1A]]-Table2[[#This Row],[AWAL]])</f>
        <v/>
      </c>
      <c r="J2299" s="13" t="str">
        <f>IF(Table2[[#This Row],[M2A]]="","",SUM(Table2[[#This Row],[M2A]]-Table2[[#This Row],[M2B_h]]))</f>
        <v/>
      </c>
      <c r="L2299" s="13" t="str">
        <f>IF(Table2[[#This Row],[M3A]]="","",SUM(Table2[[#This Row],[M3A]]-Table2[[#This Row],[M3B_h]]))</f>
        <v/>
      </c>
      <c r="N2299" s="13" t="str">
        <f>IF(Table2[[#This Row],[M4A]]="","",SUM(Table2[[#This Row],[M4A]]-Table2[[#This Row],[M4B_h]]))</f>
        <v/>
      </c>
      <c r="O2299" s="15"/>
      <c r="P2299" s="15" t="str">
        <f>IF(Table2[[#This Row],[M5A]]="","",SUM(Table2[[#This Row],[M5A]]-Table2[[#This Row],[M5B_h]]))</f>
        <v/>
      </c>
      <c r="Q2299" s="15">
        <f>SUM(Table2[[#This Row],[AWAL]],Table2[[#This Row],[M1B]])</f>
        <v>1</v>
      </c>
      <c r="R2299" s="15">
        <f>SUM(Table2[[#This Row],[M2B]],Table2[[#This Row],[M2B_h]])</f>
        <v>1</v>
      </c>
      <c r="S2299" s="15">
        <f>SUM(Table2[[#This Row],[M3B]],Table2[[#This Row],[M3B_h]])</f>
        <v>1</v>
      </c>
      <c r="T2299" s="15">
        <f>SUM(Table2[[#This Row],[M4B]],Table2[[#This Row],[M4B_h]])</f>
        <v>1</v>
      </c>
    </row>
    <row r="2300" spans="1:20">
      <c r="A2300" s="12">
        <f>IF(Table2[[#This Row],[TT]]&lt;1,"",COUNT($A$2:$A2299)+1)</f>
        <v>1852</v>
      </c>
      <c r="B2300" s="12" t="str">
        <f>LOWER(SUBSTITUTE(SUBSTITUTE(SUBSTITUTE(SUBSTITUTE(SUBSTITUTE(SUBSTITUTE(SUBSTITUTE(SUBSTITUTE(Table2[[#This Row],[NAMA BARANG]]," ",""),"""",""),"-",""),"/",""),"(",""),")",""),"&amp;",""),",",""))</f>
        <v>pwklgrrt12wpendek</v>
      </c>
      <c r="C2300" s="18" t="s">
        <v>2009</v>
      </c>
      <c r="D2300" s="19">
        <v>1</v>
      </c>
      <c r="E2300" s="19" t="s">
        <v>182</v>
      </c>
      <c r="F2300" s="80">
        <f>IF(Table2[[#This Row],[M5B]]="",Table2[[#This Row],[M5B_h]],SUM(Table2[[#This Row],[M5B_h]],Table2[[#This Row],[M5B]]))</f>
        <v>1</v>
      </c>
      <c r="H2300" s="13" t="str">
        <f>IF(Table2[[#This Row],[M1A]]="","",Table2[[#This Row],[M1A]]-Table2[[#This Row],[AWAL]])</f>
        <v/>
      </c>
      <c r="J2300" s="13" t="str">
        <f>IF(Table2[[#This Row],[M2A]]="","",SUM(Table2[[#This Row],[M2A]]-Table2[[#This Row],[M2B_h]]))</f>
        <v/>
      </c>
      <c r="L2300" s="13" t="str">
        <f>IF(Table2[[#This Row],[M3A]]="","",SUM(Table2[[#This Row],[M3A]]-Table2[[#This Row],[M3B_h]]))</f>
        <v/>
      </c>
      <c r="N2300" s="13" t="str">
        <f>IF(Table2[[#This Row],[M4A]]="","",SUM(Table2[[#This Row],[M4A]]-Table2[[#This Row],[M4B_h]]))</f>
        <v/>
      </c>
      <c r="O2300" s="15"/>
      <c r="P2300" s="15" t="str">
        <f>IF(Table2[[#This Row],[M5A]]="","",SUM(Table2[[#This Row],[M5A]]-Table2[[#This Row],[M5B_h]]))</f>
        <v/>
      </c>
      <c r="Q2300" s="15">
        <f>SUM(Table2[[#This Row],[AWAL]],Table2[[#This Row],[M1B]])</f>
        <v>1</v>
      </c>
      <c r="R2300" s="15">
        <f>SUM(Table2[[#This Row],[M2B]],Table2[[#This Row],[M2B_h]])</f>
        <v>1</v>
      </c>
      <c r="S2300" s="15">
        <f>SUM(Table2[[#This Row],[M3B]],Table2[[#This Row],[M3B_h]])</f>
        <v>1</v>
      </c>
      <c r="T2300" s="15">
        <f>SUM(Table2[[#This Row],[M4B]],Table2[[#This Row],[M4B_h]])</f>
        <v>1</v>
      </c>
    </row>
    <row r="2301" spans="1:20">
      <c r="A2301" s="39" t="str">
        <f>IF(Table2[[#This Row],[TT]]&lt;1,"",COUNT($A$2:$A2300)+1)</f>
        <v/>
      </c>
      <c r="B2301" s="39" t="str">
        <f>LOWER(SUBSTITUTE(SUBSTITUTE(SUBSTITUTE(SUBSTITUTE(SUBSTITUTE(SUBSTITUTE(SUBSTITUTE(SUBSTITUTE(Table2[[#This Row],[NAMA BARANG]]," ",""),"""",""),"-",""),"/",""),"(",""),")",""),"&amp;",""),",",""))</f>
        <v>pwkycf1224</v>
      </c>
      <c r="C2301" s="40" t="s">
        <v>2988</v>
      </c>
      <c r="D2301" s="41"/>
      <c r="E2301" s="61" t="s">
        <v>2511</v>
      </c>
      <c r="F2301" s="81">
        <f>IF(Table2[[#This Row],[M5B]]="",Table2[[#This Row],[M5B_h]],SUM(Table2[[#This Row],[M5B_h]],Table2[[#This Row],[M5B]]))</f>
        <v>0</v>
      </c>
      <c r="G2301" s="42"/>
      <c r="H2301" s="62" t="str">
        <f>IF(Table2[[#This Row],[M1A]]="","",Table2[[#This Row],[M1A]]-Table2[[#This Row],[AWAL]])</f>
        <v/>
      </c>
      <c r="I2301" s="42"/>
      <c r="J2301" s="62" t="str">
        <f>IF(Table2[[#This Row],[M2A]]="","",SUM(Table2[[#This Row],[M2A]]-Table2[[#This Row],[M2B_h]]))</f>
        <v/>
      </c>
      <c r="K2301" s="42"/>
      <c r="L2301" s="62" t="str">
        <f>IF(Table2[[#This Row],[M3A]]="","",SUM(Table2[[#This Row],[M3A]]-Table2[[#This Row],[M3B_h]]))</f>
        <v/>
      </c>
      <c r="M2301" s="42"/>
      <c r="N2301" s="62" t="str">
        <f>IF(Table2[[#This Row],[M4A]]="","",SUM(Table2[[#This Row],[M4A]]-Table2[[#This Row],[M4B_h]]))</f>
        <v/>
      </c>
      <c r="O2301" s="15"/>
      <c r="P2301" s="15" t="str">
        <f>IF(Table2[[#This Row],[M5A]]="","",SUM(Table2[[#This Row],[M5A]]-Table2[[#This Row],[M5B_h]]))</f>
        <v/>
      </c>
      <c r="Q2301" s="15">
        <f>SUM(Table2[[#This Row],[AWAL]],Table2[[#This Row],[M1B]])</f>
        <v>0</v>
      </c>
      <c r="R2301" s="15">
        <f>SUM(Table2[[#This Row],[M2B]],Table2[[#This Row],[M2B_h]])</f>
        <v>0</v>
      </c>
      <c r="S2301" s="15">
        <f>SUM(Table2[[#This Row],[M3B]],Table2[[#This Row],[M3B_h]])</f>
        <v>0</v>
      </c>
      <c r="T2301" s="15">
        <f>SUM(Table2[[#This Row],[M4B]],Table2[[#This Row],[M4B_h]])</f>
        <v>0</v>
      </c>
    </row>
    <row r="2302" spans="1:20">
      <c r="A2302" s="12">
        <f>IF(Table2[[#This Row],[TT]]&lt;1,"",COUNT($A$2:$A2301)+1)</f>
        <v>1853</v>
      </c>
      <c r="B2302" s="12" t="str">
        <f>LOWER(SUBSTITUTE(SUBSTITUTE(SUBSTITUTE(SUBSTITUTE(SUBSTITUTE(SUBSTITUTE(SUBSTITUTE(SUBSTITUTE(Table2[[#This Row],[NAMA BARANG]]," ",""),"""",""),"-",""),"/",""),"(",""),")",""),"&amp;",""),",",""))</f>
        <v>pwpjg1224w0723</v>
      </c>
      <c r="C2302" s="18" t="s">
        <v>2010</v>
      </c>
      <c r="D2302" s="19">
        <v>1</v>
      </c>
      <c r="E2302" s="19" t="s">
        <v>43</v>
      </c>
      <c r="F2302" s="80">
        <f>IF(Table2[[#This Row],[M5B]]="",Table2[[#This Row],[M5B_h]],SUM(Table2[[#This Row],[M5B_h]],Table2[[#This Row],[M5B]]))</f>
        <v>1</v>
      </c>
      <c r="H2302" s="13" t="str">
        <f>IF(Table2[[#This Row],[M1A]]="","",Table2[[#This Row],[M1A]]-Table2[[#This Row],[AWAL]])</f>
        <v/>
      </c>
      <c r="J2302" s="13" t="str">
        <f>IF(Table2[[#This Row],[M2A]]="","",SUM(Table2[[#This Row],[M2A]]-Table2[[#This Row],[M2B_h]]))</f>
        <v/>
      </c>
      <c r="L2302" s="13" t="str">
        <f>IF(Table2[[#This Row],[M3A]]="","",SUM(Table2[[#This Row],[M3A]]-Table2[[#This Row],[M3B_h]]))</f>
        <v/>
      </c>
      <c r="N2302" s="13" t="str">
        <f>IF(Table2[[#This Row],[M4A]]="","",SUM(Table2[[#This Row],[M4A]]-Table2[[#This Row],[M4B_h]]))</f>
        <v/>
      </c>
      <c r="O2302" s="15"/>
      <c r="P2302" s="15" t="str">
        <f>IF(Table2[[#This Row],[M5A]]="","",SUM(Table2[[#This Row],[M5A]]-Table2[[#This Row],[M5B_h]]))</f>
        <v/>
      </c>
      <c r="Q2302" s="15">
        <f>SUM(Table2[[#This Row],[AWAL]],Table2[[#This Row],[M1B]])</f>
        <v>1</v>
      </c>
      <c r="R2302" s="15">
        <f>SUM(Table2[[#This Row],[M2B]],Table2[[#This Row],[M2B_h]])</f>
        <v>1</v>
      </c>
      <c r="S2302" s="15">
        <f>SUM(Table2[[#This Row],[M3B]],Table2[[#This Row],[M3B_h]])</f>
        <v>1</v>
      </c>
      <c r="T2302" s="15">
        <f>SUM(Table2[[#This Row],[M4B]],Table2[[#This Row],[M4B_h]])</f>
        <v>1</v>
      </c>
    </row>
    <row r="2303" spans="1:20">
      <c r="A2303" s="12" t="str">
        <f>IF(Table2[[#This Row],[TT]]&lt;1,"",COUNT($A$2:$A2302)+1)</f>
        <v/>
      </c>
      <c r="B2303" s="12" t="str">
        <f>LOWER(SUBSTITUTE(SUBSTITUTE(SUBSTITUTE(SUBSTITUTE(SUBSTITUTE(SUBSTITUTE(SUBSTITUTE(SUBSTITUTE(Table2[[#This Row],[NAMA BARANG]]," ",""),"""",""),"-",""),"/",""),"(",""),")",""),"&amp;",""),",",""))</f>
        <v>pwset1070312wpanjang</v>
      </c>
      <c r="C2303" s="18" t="s">
        <v>2011</v>
      </c>
      <c r="D2303" s="19"/>
      <c r="E2303" s="19" t="s">
        <v>66</v>
      </c>
      <c r="F2303" s="80">
        <f>IF(Table2[[#This Row],[M5B]]="",Table2[[#This Row],[M5B_h]],SUM(Table2[[#This Row],[M5B_h]],Table2[[#This Row],[M5B]]))</f>
        <v>0</v>
      </c>
      <c r="H2303" s="13" t="str">
        <f>IF(Table2[[#This Row],[M1A]]="","",Table2[[#This Row],[M1A]]-Table2[[#This Row],[AWAL]])</f>
        <v/>
      </c>
      <c r="J2303" s="13" t="str">
        <f>IF(Table2[[#This Row],[M2A]]="","",SUM(Table2[[#This Row],[M2A]]-Table2[[#This Row],[M2B_h]]))</f>
        <v/>
      </c>
      <c r="L2303" s="13" t="str">
        <f>IF(Table2[[#This Row],[M3A]]="","",SUM(Table2[[#This Row],[M3A]]-Table2[[#This Row],[M3B_h]]))</f>
        <v/>
      </c>
      <c r="N2303" s="13" t="str">
        <f>IF(Table2[[#This Row],[M4A]]="","",SUM(Table2[[#This Row],[M4A]]-Table2[[#This Row],[M4B_h]]))</f>
        <v/>
      </c>
      <c r="O2303" s="15"/>
      <c r="P2303" s="15" t="str">
        <f>IF(Table2[[#This Row],[M5A]]="","",SUM(Table2[[#This Row],[M5A]]-Table2[[#This Row],[M5B_h]]))</f>
        <v/>
      </c>
      <c r="Q2303" s="15">
        <f>SUM(Table2[[#This Row],[AWAL]],Table2[[#This Row],[M1B]])</f>
        <v>0</v>
      </c>
      <c r="R2303" s="15">
        <f>SUM(Table2[[#This Row],[M2B]],Table2[[#This Row],[M2B_h]])</f>
        <v>0</v>
      </c>
      <c r="S2303" s="15">
        <f>SUM(Table2[[#This Row],[M3B]],Table2[[#This Row],[M3B_h]])</f>
        <v>0</v>
      </c>
      <c r="T2303" s="15">
        <f>SUM(Table2[[#This Row],[M4B]],Table2[[#This Row],[M4B_h]])</f>
        <v>0</v>
      </c>
    </row>
    <row r="2304" spans="1:20">
      <c r="A2304" s="12">
        <f>IF(Table2[[#This Row],[TT]]&lt;1,"",COUNT($A$2:$A2303)+1)</f>
        <v>1854</v>
      </c>
      <c r="B2304" s="12" t="str">
        <f>LOWER(SUBSTITUTE(SUBSTITUTE(SUBSTITUTE(SUBSTITUTE(SUBSTITUTE(SUBSTITUTE(SUBSTITUTE(SUBSTITUTE(Table2[[#This Row],[NAMA BARANG]]," ",""),"""",""),"-",""),"/",""),"(",""),")",""),"&amp;",""),",",""))</f>
        <v>pwstationipendek</v>
      </c>
      <c r="C2304" s="25" t="s">
        <v>2012</v>
      </c>
      <c r="D2304" s="26">
        <v>1</v>
      </c>
      <c r="E2304" s="26" t="s">
        <v>1932</v>
      </c>
      <c r="F2304" s="80">
        <f>IF(Table2[[#This Row],[M5B]]="",Table2[[#This Row],[M5B_h]],SUM(Table2[[#This Row],[M5B_h]],Table2[[#This Row],[M5B]]))</f>
        <v>1</v>
      </c>
      <c r="H2304" s="13" t="str">
        <f>IF(Table2[[#This Row],[M1A]]="","",Table2[[#This Row],[M1A]]-Table2[[#This Row],[AWAL]])</f>
        <v/>
      </c>
      <c r="J2304" s="13" t="str">
        <f>IF(Table2[[#This Row],[M2A]]="","",SUM(Table2[[#This Row],[M2A]]-Table2[[#This Row],[M2B_h]]))</f>
        <v/>
      </c>
      <c r="L2304" s="13" t="str">
        <f>IF(Table2[[#This Row],[M3A]]="","",SUM(Table2[[#This Row],[M3A]]-Table2[[#This Row],[M3B_h]]))</f>
        <v/>
      </c>
      <c r="N2304" s="13" t="str">
        <f>IF(Table2[[#This Row],[M4A]]="","",SUM(Table2[[#This Row],[M4A]]-Table2[[#This Row],[M4B_h]]))</f>
        <v/>
      </c>
      <c r="O2304" s="15"/>
      <c r="P2304" s="15" t="str">
        <f>IF(Table2[[#This Row],[M5A]]="","",SUM(Table2[[#This Row],[M5A]]-Table2[[#This Row],[M5B_h]]))</f>
        <v/>
      </c>
      <c r="Q2304" s="15">
        <f>SUM(Table2[[#This Row],[AWAL]],Table2[[#This Row],[M1B]])</f>
        <v>1</v>
      </c>
      <c r="R2304" s="15">
        <f>SUM(Table2[[#This Row],[M2B]],Table2[[#This Row],[M2B_h]])</f>
        <v>1</v>
      </c>
      <c r="S2304" s="15">
        <f>SUM(Table2[[#This Row],[M3B]],Table2[[#This Row],[M3B_h]])</f>
        <v>1</v>
      </c>
      <c r="T2304" s="15">
        <f>SUM(Table2[[#This Row],[M4B]],Table2[[#This Row],[M4B_h]])</f>
        <v>1</v>
      </c>
    </row>
    <row r="2305" spans="1:20">
      <c r="A2305" s="12">
        <f>IF(Table2[[#This Row],[TT]]&lt;1,"",COUNT($A$2:$A2304)+1)</f>
        <v>1855</v>
      </c>
      <c r="B2305" s="12" t="str">
        <f>LOWER(SUBSTITUTE(SUBSTITUTE(SUBSTITUTE(SUBSTITUTE(SUBSTITUTE(SUBSTITUTE(SUBSTITUTE(SUBSTITUTE(Table2[[#This Row],[NAMA BARANG]]," ",""),"""",""),"-",""),"/",""),"(",""),")",""),"&amp;",""),",",""))</f>
        <v>pwsuperlead3724</v>
      </c>
      <c r="C2305" s="18" t="s">
        <v>2013</v>
      </c>
      <c r="D2305" s="19">
        <v>5</v>
      </c>
      <c r="E2305" s="19" t="s">
        <v>58</v>
      </c>
      <c r="F2305" s="80">
        <f>IF(Table2[[#This Row],[M5B]]="",Table2[[#This Row],[M5B_h]],SUM(Table2[[#This Row],[M5B_h]],Table2[[#This Row],[M5B]]))</f>
        <v>5</v>
      </c>
      <c r="H2305" s="13" t="str">
        <f>IF(Table2[[#This Row],[M1A]]="","",Table2[[#This Row],[M1A]]-Table2[[#This Row],[AWAL]])</f>
        <v/>
      </c>
      <c r="J2305" s="13" t="str">
        <f>IF(Table2[[#This Row],[M2A]]="","",SUM(Table2[[#This Row],[M2A]]-Table2[[#This Row],[M2B_h]]))</f>
        <v/>
      </c>
      <c r="L2305" s="13" t="str">
        <f>IF(Table2[[#This Row],[M3A]]="","",SUM(Table2[[#This Row],[M3A]]-Table2[[#This Row],[M3B_h]]))</f>
        <v/>
      </c>
      <c r="N2305" s="13" t="str">
        <f>IF(Table2[[#This Row],[M4A]]="","",SUM(Table2[[#This Row],[M4A]]-Table2[[#This Row],[M4B_h]]))</f>
        <v/>
      </c>
      <c r="O2305" s="15"/>
      <c r="P2305" s="15" t="str">
        <f>IF(Table2[[#This Row],[M5A]]="","",SUM(Table2[[#This Row],[M5A]]-Table2[[#This Row],[M5B_h]]))</f>
        <v/>
      </c>
      <c r="Q2305" s="15">
        <f>SUM(Table2[[#This Row],[AWAL]],Table2[[#This Row],[M1B]])</f>
        <v>5</v>
      </c>
      <c r="R2305" s="15">
        <f>SUM(Table2[[#This Row],[M2B]],Table2[[#This Row],[M2B_h]])</f>
        <v>5</v>
      </c>
      <c r="S2305" s="15">
        <f>SUM(Table2[[#This Row],[M3B]],Table2[[#This Row],[M3B_h]])</f>
        <v>5</v>
      </c>
      <c r="T2305" s="15">
        <f>SUM(Table2[[#This Row],[M4B]],Table2[[#This Row],[M4B_h]])</f>
        <v>5</v>
      </c>
    </row>
    <row r="2306" spans="1:20">
      <c r="A2306" s="12">
        <f>IF(Table2[[#This Row],[TT]]&lt;1,"",COUNT($A$2:$A2305)+1)</f>
        <v>1856</v>
      </c>
      <c r="B2306" s="12" t="str">
        <f>LOWER(SUBSTITUTE(SUBSTITUTE(SUBSTITUTE(SUBSTITUTE(SUBSTITUTE(SUBSTITUTE(SUBSTITUTE(SUBSTITUTE(Table2[[#This Row],[NAMA BARANG]]," ",""),"""",""),"-",""),"/",""),"(",""),")",""),"&amp;",""),",",""))</f>
        <v>pwtrifelo12wtf12812doublecolour</v>
      </c>
      <c r="C2306" s="18" t="s">
        <v>2014</v>
      </c>
      <c r="D2306" s="19">
        <v>2</v>
      </c>
      <c r="E2306" s="19" t="s">
        <v>174</v>
      </c>
      <c r="F2306" s="80">
        <f>IF(Table2[[#This Row],[M5B]]="",Table2[[#This Row],[M5B_h]],SUM(Table2[[#This Row],[M5B_h]],Table2[[#This Row],[M5B]]))</f>
        <v>2</v>
      </c>
      <c r="H2306" s="13" t="str">
        <f>IF(Table2[[#This Row],[M1A]]="","",Table2[[#This Row],[M1A]]-Table2[[#This Row],[AWAL]])</f>
        <v/>
      </c>
      <c r="J2306" s="13" t="str">
        <f>IF(Table2[[#This Row],[M2A]]="","",SUM(Table2[[#This Row],[M2A]]-Table2[[#This Row],[M2B_h]]))</f>
        <v/>
      </c>
      <c r="L2306" s="13" t="str">
        <f>IF(Table2[[#This Row],[M3A]]="","",SUM(Table2[[#This Row],[M3A]]-Table2[[#This Row],[M3B_h]]))</f>
        <v/>
      </c>
      <c r="N2306" s="13" t="str">
        <f>IF(Table2[[#This Row],[M4A]]="","",SUM(Table2[[#This Row],[M4A]]-Table2[[#This Row],[M4B_h]]))</f>
        <v/>
      </c>
      <c r="O2306" s="15"/>
      <c r="P2306" s="15" t="str">
        <f>IF(Table2[[#This Row],[M5A]]="","",SUM(Table2[[#This Row],[M5A]]-Table2[[#This Row],[M5B_h]]))</f>
        <v/>
      </c>
      <c r="Q2306" s="15">
        <f>SUM(Table2[[#This Row],[AWAL]],Table2[[#This Row],[M1B]])</f>
        <v>2</v>
      </c>
      <c r="R2306" s="15">
        <f>SUM(Table2[[#This Row],[M2B]],Table2[[#This Row],[M2B_h]])</f>
        <v>2</v>
      </c>
      <c r="S2306" s="15">
        <f>SUM(Table2[[#This Row],[M3B]],Table2[[#This Row],[M3B_h]])</f>
        <v>2</v>
      </c>
      <c r="T2306" s="15">
        <f>SUM(Table2[[#This Row],[M4B]],Table2[[#This Row],[M4B_h]])</f>
        <v>2</v>
      </c>
    </row>
    <row r="2307" spans="1:20">
      <c r="A2307" s="12">
        <f>IF(Table2[[#This Row],[TT]]&lt;1,"",COUNT($A$2:$A2306)+1)</f>
        <v>1857</v>
      </c>
      <c r="B2307" s="12" t="str">
        <f>LOWER(SUBSTITUTE(SUBSTITUTE(SUBSTITUTE(SUBSTITUTE(SUBSTITUTE(SUBSTITUTE(SUBSTITUTE(SUBSTITUTE(Table2[[#This Row],[NAMA BARANG]]," ",""),"""",""),"-",""),"/",""),"(",""),")",""),"&amp;",""),",",""))</f>
        <v>pwtrifelo612w</v>
      </c>
      <c r="C2307" s="18" t="s">
        <v>2015</v>
      </c>
      <c r="D2307" s="19">
        <v>3</v>
      </c>
      <c r="E2307" s="29" t="s">
        <v>1041</v>
      </c>
      <c r="F2307" s="80">
        <f>IF(Table2[[#This Row],[M5B]]="",Table2[[#This Row],[M5B_h]],SUM(Table2[[#This Row],[M5B_h]],Table2[[#This Row],[M5B]]))</f>
        <v>3</v>
      </c>
      <c r="H2307" s="13" t="str">
        <f>IF(Table2[[#This Row],[M1A]]="","",Table2[[#This Row],[M1A]]-Table2[[#This Row],[AWAL]])</f>
        <v/>
      </c>
      <c r="J2307" s="13" t="str">
        <f>IF(Table2[[#This Row],[M2A]]="","",SUM(Table2[[#This Row],[M2A]]-Table2[[#This Row],[M2B_h]]))</f>
        <v/>
      </c>
      <c r="L2307" s="13" t="str">
        <f>IF(Table2[[#This Row],[M3A]]="","",SUM(Table2[[#This Row],[M3A]]-Table2[[#This Row],[M3B_h]]))</f>
        <v/>
      </c>
      <c r="N2307" s="13" t="str">
        <f>IF(Table2[[#This Row],[M4A]]="","",SUM(Table2[[#This Row],[M4A]]-Table2[[#This Row],[M4B_h]]))</f>
        <v/>
      </c>
      <c r="O2307" s="15"/>
      <c r="P2307" s="15" t="str">
        <f>IF(Table2[[#This Row],[M5A]]="","",SUM(Table2[[#This Row],[M5A]]-Table2[[#This Row],[M5B_h]]))</f>
        <v/>
      </c>
      <c r="Q2307" s="15">
        <f>SUM(Table2[[#This Row],[AWAL]],Table2[[#This Row],[M1B]])</f>
        <v>3</v>
      </c>
      <c r="R2307" s="15">
        <f>SUM(Table2[[#This Row],[M2B]],Table2[[#This Row],[M2B_h]])</f>
        <v>3</v>
      </c>
      <c r="S2307" s="15">
        <f>SUM(Table2[[#This Row],[M3B]],Table2[[#This Row],[M3B_h]])</f>
        <v>3</v>
      </c>
      <c r="T2307" s="15">
        <f>SUM(Table2[[#This Row],[M4B]],Table2[[#This Row],[M4B_h]])</f>
        <v>3</v>
      </c>
    </row>
    <row r="2308" spans="1:20">
      <c r="A2308" s="12">
        <f>IF(Table2[[#This Row],[TT]]&lt;1,"",COUNT($A$2:$A2307)+1)</f>
        <v>1858</v>
      </c>
      <c r="B2308" s="12" t="str">
        <f>LOWER(SUBSTITUTE(SUBSTITUTE(SUBSTITUTE(SUBSTITUTE(SUBSTITUTE(SUBSTITUTE(SUBSTITUTE(SUBSTITUTE(Table2[[#This Row],[NAMA BARANG]]," ",""),"""",""),"-",""),"/",""),"(",""),")",""),"&amp;",""),",",""))</f>
        <v>refillcross</v>
      </c>
      <c r="C2308" s="18" t="s">
        <v>2016</v>
      </c>
      <c r="D2308" s="19">
        <v>1</v>
      </c>
      <c r="E2308" s="19" t="s">
        <v>2017</v>
      </c>
      <c r="F2308" s="80">
        <f>IF(Table2[[#This Row],[M5B]]="",Table2[[#This Row],[M5B_h]],SUM(Table2[[#This Row],[M5B_h]],Table2[[#This Row],[M5B]]))</f>
        <v>1</v>
      </c>
      <c r="H2308" s="13" t="str">
        <f>IF(Table2[[#This Row],[M1A]]="","",Table2[[#This Row],[M1A]]-Table2[[#This Row],[AWAL]])</f>
        <v/>
      </c>
      <c r="J2308" s="13" t="str">
        <f>IF(Table2[[#This Row],[M2A]]="","",SUM(Table2[[#This Row],[M2A]]-Table2[[#This Row],[M2B_h]]))</f>
        <v/>
      </c>
      <c r="L2308" s="13" t="str">
        <f>IF(Table2[[#This Row],[M3A]]="","",SUM(Table2[[#This Row],[M3A]]-Table2[[#This Row],[M3B_h]]))</f>
        <v/>
      </c>
      <c r="N2308" s="13" t="str">
        <f>IF(Table2[[#This Row],[M4A]]="","",SUM(Table2[[#This Row],[M4A]]-Table2[[#This Row],[M4B_h]]))</f>
        <v/>
      </c>
      <c r="O2308" s="15"/>
      <c r="P2308" s="15" t="str">
        <f>IF(Table2[[#This Row],[M5A]]="","",SUM(Table2[[#This Row],[M5A]]-Table2[[#This Row],[M5B_h]]))</f>
        <v/>
      </c>
      <c r="Q2308" s="15">
        <f>SUM(Table2[[#This Row],[AWAL]],Table2[[#This Row],[M1B]])</f>
        <v>1</v>
      </c>
      <c r="R2308" s="15">
        <f>SUM(Table2[[#This Row],[M2B]],Table2[[#This Row],[M2B_h]])</f>
        <v>1</v>
      </c>
      <c r="S2308" s="15">
        <f>SUM(Table2[[#This Row],[M3B]],Table2[[#This Row],[M3B_h]])</f>
        <v>1</v>
      </c>
      <c r="T2308" s="15">
        <f>SUM(Table2[[#This Row],[M4B]],Table2[[#This Row],[M4B_h]])</f>
        <v>1</v>
      </c>
    </row>
    <row r="2309" spans="1:20">
      <c r="A2309" s="96" t="str">
        <f>IF(Table2[[#This Row],[TT]]&lt;1,"",COUNT($A$2:$A2308)+1)</f>
        <v/>
      </c>
      <c r="B2309" s="96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309" s="97" t="s">
        <v>2853</v>
      </c>
      <c r="D2309" s="98">
        <v>3</v>
      </c>
      <c r="E2309" s="99">
        <v>200</v>
      </c>
      <c r="F2309" s="100">
        <f>IF(Table2[[#This Row],[M5B]]="",Table2[[#This Row],[M5B_h]],SUM(Table2[[#This Row],[M5B_h]],Table2[[#This Row],[M5B]]))</f>
        <v>0</v>
      </c>
      <c r="G2309" s="101">
        <v>2</v>
      </c>
      <c r="H2309" s="102">
        <f>IF(Table2[[#This Row],[M1A]]="","",Table2[[#This Row],[M1A]]-Table2[[#This Row],[AWAL]])</f>
        <v>-1</v>
      </c>
      <c r="I2309" s="101"/>
      <c r="J2309" s="102" t="str">
        <f>IF(Table2[[#This Row],[M2A]]="","",SUM(Table2[[#This Row],[M2A]]-Table2[[#This Row],[M2B_h]]))</f>
        <v/>
      </c>
      <c r="K2309" s="101">
        <v>0</v>
      </c>
      <c r="L2309" s="102">
        <f>IF(Table2[[#This Row],[M3A]]="","",SUM(Table2[[#This Row],[M3A]]-Table2[[#This Row],[M3B_h]]))</f>
        <v>-2</v>
      </c>
      <c r="M2309" s="101"/>
      <c r="N2309" s="102" t="str">
        <f>IF(Table2[[#This Row],[M4A]]="","",SUM(Table2[[#This Row],[M4A]]-Table2[[#This Row],[M4B_h]]))</f>
        <v/>
      </c>
      <c r="O2309" s="101"/>
      <c r="P2309" s="102" t="str">
        <f>IF(Table2[[#This Row],[M5A]]="","",SUM(Table2[[#This Row],[M5A]]-Table2[[#This Row],[M5B_h]]))</f>
        <v/>
      </c>
      <c r="Q2309" s="102">
        <f>SUM(Table2[[#This Row],[AWAL]],Table2[[#This Row],[M1B]])</f>
        <v>2</v>
      </c>
      <c r="R2309" s="102">
        <f>SUM(Table2[[#This Row],[M2B]],Table2[[#This Row],[M2B_h]])</f>
        <v>2</v>
      </c>
      <c r="S2309" s="102">
        <f>SUM(Table2[[#This Row],[M3B]],Table2[[#This Row],[M3B_h]])</f>
        <v>0</v>
      </c>
      <c r="T2309" s="102">
        <f>SUM(Table2[[#This Row],[M4B]],Table2[[#This Row],[M4B_h]])</f>
        <v>0</v>
      </c>
    </row>
    <row r="2310" spans="1:20">
      <c r="A2310" s="31" t="str">
        <f>IF(Table2[[#This Row],[TT]]&lt;1,"",COUNT($A$2:$A2309)+1)</f>
        <v/>
      </c>
      <c r="B2310" s="31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310" s="33" t="s">
        <v>2853</v>
      </c>
      <c r="E2310" s="35">
        <v>200</v>
      </c>
      <c r="F2310" s="84">
        <f>IF(Table2[[#This Row],[M5B]]="",Table2[[#This Row],[M5B_h]],SUM(Table2[[#This Row],[M5B_h]],Table2[[#This Row],[M5B]]))</f>
        <v>0</v>
      </c>
      <c r="G2310" s="32"/>
      <c r="H2310" s="36" t="str">
        <f>IF(Table2[[#This Row],[M1A]]="","",Table2[[#This Row],[M1A]]-Table2[[#This Row],[AWAL]])</f>
        <v/>
      </c>
      <c r="I2310" s="32"/>
      <c r="J2310" s="36" t="str">
        <f>IF(Table2[[#This Row],[M2A]]="","",SUM(Table2[[#This Row],[M2A]]-Table2[[#This Row],[M2B_h]]))</f>
        <v/>
      </c>
      <c r="K2310" s="32"/>
      <c r="L2310" s="36" t="str">
        <f>IF(Table2[[#This Row],[M3A]]="","",SUM(Table2[[#This Row],[M3A]]-Table2[[#This Row],[M3B_h]]))</f>
        <v/>
      </c>
      <c r="M2310" s="32"/>
      <c r="N2310" s="36" t="str">
        <f>IF(Table2[[#This Row],[M4A]]="","",SUM(Table2[[#This Row],[M4A]]-Table2[[#This Row],[M4B_h]]))</f>
        <v/>
      </c>
      <c r="O2310" s="15"/>
      <c r="P2310" s="15" t="str">
        <f>IF(Table2[[#This Row],[M5A]]="","",SUM(Table2[[#This Row],[M5A]]-Table2[[#This Row],[M5B_h]]))</f>
        <v/>
      </c>
      <c r="Q2310" s="15">
        <f>SUM(Table2[[#This Row],[AWAL]],Table2[[#This Row],[M1B]])</f>
        <v>0</v>
      </c>
      <c r="R2310" s="15">
        <f>SUM(Table2[[#This Row],[M2B]],Table2[[#This Row],[M2B_h]])</f>
        <v>0</v>
      </c>
      <c r="S2310" s="15">
        <f>SUM(Table2[[#This Row],[M3B]],Table2[[#This Row],[M3B_h]])</f>
        <v>0</v>
      </c>
      <c r="T2310" s="15">
        <f>SUM(Table2[[#This Row],[M4B]],Table2[[#This Row],[M4B_h]])</f>
        <v>0</v>
      </c>
    </row>
    <row r="2311" spans="1:20">
      <c r="A2311" s="39" t="str">
        <f>IF(Table2[[#This Row],[TT]]&lt;1,"",COUNT($A$2:$A2310)+1)</f>
        <v/>
      </c>
      <c r="B2311" s="39" t="str">
        <f>LOWER(SUBSTITUTE(SUBSTITUTE(SUBSTITUTE(SUBSTITUTE(SUBSTITUTE(SUBSTITUTE(SUBSTITUTE(SUBSTITUTE(Table2[[#This Row],[NAMA BARANG]]," ",""),"""",""),"-",""),"/",""),"(",""),")",""),"&amp;",""),",",""))</f>
        <v>sampulboxybatik</v>
      </c>
      <c r="C2311" s="40" t="s">
        <v>2990</v>
      </c>
      <c r="D2311" s="41"/>
      <c r="E2311" s="61">
        <v>200</v>
      </c>
      <c r="F2311" s="81">
        <f>IF(Table2[[#This Row],[M5B]]="",Table2[[#This Row],[M5B_h]],SUM(Table2[[#This Row],[M5B_h]],Table2[[#This Row],[M5B]]))</f>
        <v>0</v>
      </c>
      <c r="G2311" s="42"/>
      <c r="H2311" s="62" t="str">
        <f>IF(Table2[[#This Row],[M1A]]="","",Table2[[#This Row],[M1A]]-Table2[[#This Row],[AWAL]])</f>
        <v/>
      </c>
      <c r="I2311" s="42"/>
      <c r="J2311" s="62" t="str">
        <f>IF(Table2[[#This Row],[M2A]]="","",SUM(Table2[[#This Row],[M2A]]-Table2[[#This Row],[M2B_h]]))</f>
        <v/>
      </c>
      <c r="K2311" s="42"/>
      <c r="L2311" s="62" t="str">
        <f>IF(Table2[[#This Row],[M3A]]="","",SUM(Table2[[#This Row],[M3A]]-Table2[[#This Row],[M3B_h]]))</f>
        <v/>
      </c>
      <c r="M2311" s="42"/>
      <c r="N2311" s="62" t="str">
        <f>IF(Table2[[#This Row],[M4A]]="","",SUM(Table2[[#This Row],[M4A]]-Table2[[#This Row],[M4B_h]]))</f>
        <v/>
      </c>
      <c r="O2311" s="15"/>
      <c r="P2311" s="15" t="str">
        <f>IF(Table2[[#This Row],[M5A]]="","",SUM(Table2[[#This Row],[M5A]]-Table2[[#This Row],[M5B_h]]))</f>
        <v/>
      </c>
      <c r="Q2311" s="15">
        <f>SUM(Table2[[#This Row],[AWAL]],Table2[[#This Row],[M1B]])</f>
        <v>0</v>
      </c>
      <c r="R2311" s="15">
        <f>SUM(Table2[[#This Row],[M2B]],Table2[[#This Row],[M2B_h]])</f>
        <v>0</v>
      </c>
      <c r="S2311" s="15">
        <f>SUM(Table2[[#This Row],[M3B]],Table2[[#This Row],[M3B_h]])</f>
        <v>0</v>
      </c>
      <c r="T2311" s="15">
        <f>SUM(Table2[[#This Row],[M4B]],Table2[[#This Row],[M4B_h]])</f>
        <v>0</v>
      </c>
    </row>
    <row r="2312" spans="1:20">
      <c r="A2312" s="39">
        <f>IF(Table2[[#This Row],[TT]]&lt;1,"",COUNT($A$2:$A2311)+1)</f>
        <v>1859</v>
      </c>
      <c r="B2312" s="39" t="str">
        <f>LOWER(SUBSTITUTE(SUBSTITUTE(SUBSTITUTE(SUBSTITUTE(SUBSTITUTE(SUBSTITUTE(SUBSTITUTE(SUBSTITUTE(Table2[[#This Row],[NAMA BARANG]]," ",""),"""",""),"-",""),"/",""),"(",""),")",""),"&amp;",""),",",""))</f>
        <v>sampulboxyfancy</v>
      </c>
      <c r="C2312" s="40" t="s">
        <v>2808</v>
      </c>
      <c r="D2312" s="41">
        <v>7</v>
      </c>
      <c r="E2312" s="61">
        <v>200</v>
      </c>
      <c r="F2312" s="81">
        <f>IF(Table2[[#This Row],[M5B]]="",Table2[[#This Row],[M5B_h]],SUM(Table2[[#This Row],[M5B_h]],Table2[[#This Row],[M5B]]))</f>
        <v>5</v>
      </c>
      <c r="G2312" s="42"/>
      <c r="H2312" s="62" t="str">
        <f>IF(Table2[[#This Row],[M1A]]="","",Table2[[#This Row],[M1A]]-Table2[[#This Row],[AWAL]])</f>
        <v/>
      </c>
      <c r="I2312" s="42"/>
      <c r="J2312" s="62" t="str">
        <f>IF(Table2[[#This Row],[M2A]]="","",SUM(Table2[[#This Row],[M2A]]-Table2[[#This Row],[M2B_h]]))</f>
        <v/>
      </c>
      <c r="K2312" s="42">
        <v>5</v>
      </c>
      <c r="L2312" s="62">
        <f>IF(Table2[[#This Row],[M3A]]="","",SUM(Table2[[#This Row],[M3A]]-Table2[[#This Row],[M3B_h]]))</f>
        <v>-2</v>
      </c>
      <c r="M2312" s="42"/>
      <c r="N2312" s="62" t="str">
        <f>IF(Table2[[#This Row],[M4A]]="","",SUM(Table2[[#This Row],[M4A]]-Table2[[#This Row],[M4B_h]]))</f>
        <v/>
      </c>
      <c r="O2312" s="15"/>
      <c r="P2312" s="15" t="str">
        <f>IF(Table2[[#This Row],[M5A]]="","",SUM(Table2[[#This Row],[M5A]]-Table2[[#This Row],[M5B_h]]))</f>
        <v/>
      </c>
      <c r="Q2312" s="15">
        <f>SUM(Table2[[#This Row],[AWAL]],Table2[[#This Row],[M1B]])</f>
        <v>7</v>
      </c>
      <c r="R2312" s="15">
        <f>SUM(Table2[[#This Row],[M2B]],Table2[[#This Row],[M2B_h]])</f>
        <v>7</v>
      </c>
      <c r="S2312" s="15">
        <f>SUM(Table2[[#This Row],[M3B]],Table2[[#This Row],[M3B_h]])</f>
        <v>5</v>
      </c>
      <c r="T2312" s="15">
        <f>SUM(Table2[[#This Row],[M4B]],Table2[[#This Row],[M4B_h]])</f>
        <v>5</v>
      </c>
    </row>
    <row r="2313" spans="1:20">
      <c r="A2313" s="96">
        <f>IF(Table2[[#This Row],[TT]]&lt;1,"",COUNT($A$2:$A2312)+1)</f>
        <v>1860</v>
      </c>
      <c r="B2313" s="96" t="str">
        <f>LOWER(SUBSTITUTE(SUBSTITUTE(SUBSTITUTE(SUBSTITUTE(SUBSTITUTE(SUBSTITUTE(SUBSTITUTE(SUBSTITUTE(Table2[[#This Row],[NAMA BARANG]]," ",""),"""",""),"-",""),"/",""),"(",""),")",""),"&amp;",""),",",""))</f>
        <v>sampuldust254</v>
      </c>
      <c r="C2313" s="97" t="s">
        <v>4145</v>
      </c>
      <c r="D2313" s="98">
        <v>1</v>
      </c>
      <c r="E2313" s="99">
        <v>500</v>
      </c>
      <c r="F2313" s="100">
        <f>IF(Table2[[#This Row],[M5B]]="",Table2[[#This Row],[M5B_h]],SUM(Table2[[#This Row],[M5B_h]],Table2[[#This Row],[M5B]]))</f>
        <v>1</v>
      </c>
      <c r="G2313" s="101"/>
      <c r="H2313" s="102" t="str">
        <f>IF(Table2[[#This Row],[M1A]]="","",Table2[[#This Row],[M1A]]-Table2[[#This Row],[AWAL]])</f>
        <v/>
      </c>
      <c r="I2313" s="101"/>
      <c r="J2313" s="102" t="str">
        <f>IF(Table2[[#This Row],[M2A]]="","",SUM(Table2[[#This Row],[M2A]]-Table2[[#This Row],[M2B_h]]))</f>
        <v/>
      </c>
      <c r="K2313" s="101"/>
      <c r="L2313" s="102" t="str">
        <f>IF(Table2[[#This Row],[M3A]]="","",SUM(Table2[[#This Row],[M3A]]-Table2[[#This Row],[M3B_h]]))</f>
        <v/>
      </c>
      <c r="M2313" s="101"/>
      <c r="N2313" s="102" t="str">
        <f>IF(Table2[[#This Row],[M4A]]="","",SUM(Table2[[#This Row],[M4A]]-Table2[[#This Row],[M4B_h]]))</f>
        <v/>
      </c>
      <c r="O2313" s="101"/>
      <c r="P2313" s="102" t="str">
        <f>IF(Table2[[#This Row],[M5A]]="","",SUM(Table2[[#This Row],[M5A]]-Table2[[#This Row],[M5B_h]]))</f>
        <v/>
      </c>
      <c r="Q2313" s="102">
        <f>SUM(Table2[[#This Row],[AWAL]],Table2[[#This Row],[M1B]])</f>
        <v>1</v>
      </c>
      <c r="R2313" s="102">
        <f>SUM(Table2[[#This Row],[M2B]],Table2[[#This Row],[M2B_h]])</f>
        <v>1</v>
      </c>
      <c r="S2313" s="102">
        <f>SUM(Table2[[#This Row],[M3B]],Table2[[#This Row],[M3B_h]])</f>
        <v>1</v>
      </c>
      <c r="T2313" s="102">
        <f>SUM(Table2[[#This Row],[M4B]],Table2[[#This Row],[M4B_h]])</f>
        <v>1</v>
      </c>
    </row>
    <row r="2314" spans="1:20">
      <c r="A2314" s="96" t="str">
        <f>IF(Table2[[#This Row],[TT]]&lt;1,"",COUNT($A$2:$A2313)+1)</f>
        <v/>
      </c>
      <c r="B2314" s="96" t="str">
        <f>LOWER(SUBSTITUTE(SUBSTITUTE(SUBSTITUTE(SUBSTITUTE(SUBSTITUTE(SUBSTITUTE(SUBSTITUTE(SUBSTITUTE(Table2[[#This Row],[NAMA BARANG]]," ",""),"""",""),"-",""),"/",""),"(",""),")",""),"&amp;",""),",",""))</f>
        <v>sampuldust344</v>
      </c>
      <c r="C2314" s="97" t="s">
        <v>4144</v>
      </c>
      <c r="D2314" s="98">
        <v>2</v>
      </c>
      <c r="E2314" s="99">
        <v>500</v>
      </c>
      <c r="F2314" s="100">
        <f>IF(Table2[[#This Row],[M5B]]="",Table2[[#This Row],[M5B_h]],SUM(Table2[[#This Row],[M5B_h]],Table2[[#This Row],[M5B]]))</f>
        <v>0</v>
      </c>
      <c r="G2314" s="101"/>
      <c r="H2314" s="102" t="str">
        <f>IF(Table2[[#This Row],[M1A]]="","",Table2[[#This Row],[M1A]]-Table2[[#This Row],[AWAL]])</f>
        <v/>
      </c>
      <c r="I2314" s="101"/>
      <c r="J2314" s="102" t="str">
        <f>IF(Table2[[#This Row],[M2A]]="","",SUM(Table2[[#This Row],[M2A]]-Table2[[#This Row],[M2B_h]]))</f>
        <v/>
      </c>
      <c r="K2314" s="101">
        <v>0</v>
      </c>
      <c r="L2314" s="102">
        <f>IF(Table2[[#This Row],[M3A]]="","",SUM(Table2[[#This Row],[M3A]]-Table2[[#This Row],[M3B_h]]))</f>
        <v>-2</v>
      </c>
      <c r="M2314" s="101"/>
      <c r="N2314" s="102" t="str">
        <f>IF(Table2[[#This Row],[M4A]]="","",SUM(Table2[[#This Row],[M4A]]-Table2[[#This Row],[M4B_h]]))</f>
        <v/>
      </c>
      <c r="O2314" s="101"/>
      <c r="P2314" s="102" t="str">
        <f>IF(Table2[[#This Row],[M5A]]="","",SUM(Table2[[#This Row],[M5A]]-Table2[[#This Row],[M5B_h]]))</f>
        <v/>
      </c>
      <c r="Q2314" s="102">
        <f>SUM(Table2[[#This Row],[AWAL]],Table2[[#This Row],[M1B]])</f>
        <v>2</v>
      </c>
      <c r="R2314" s="102">
        <f>SUM(Table2[[#This Row],[M2B]],Table2[[#This Row],[M2B_h]])</f>
        <v>2</v>
      </c>
      <c r="S2314" s="102">
        <f>SUM(Table2[[#This Row],[M3B]],Table2[[#This Row],[M3B_h]])</f>
        <v>0</v>
      </c>
      <c r="T2314" s="102">
        <f>SUM(Table2[[#This Row],[M4B]],Table2[[#This Row],[M4B_h]])</f>
        <v>0</v>
      </c>
    </row>
    <row r="2315" spans="1:20">
      <c r="A2315" s="12">
        <f>IF(Table2[[#This Row],[TT]]&lt;1,"",COUNT($A$2:$A2314)+1)</f>
        <v>1861</v>
      </c>
      <c r="B2315" s="12" t="str">
        <f>LOWER(SUBSTITUTE(SUBSTITUTE(SUBSTITUTE(SUBSTITUTE(SUBSTITUTE(SUBSTITUTE(SUBSTITUTE(SUBSTITUTE(Table2[[#This Row],[NAMA BARANG]]," ",""),"""",""),"-",""),"/",""),"(",""),")",""),"&amp;",""),",",""))</f>
        <v>sampulfoliolemalexander</v>
      </c>
      <c r="C2315" s="18" t="s">
        <v>2018</v>
      </c>
      <c r="D2315" s="19">
        <v>30</v>
      </c>
      <c r="E2315" s="19" t="s">
        <v>1243</v>
      </c>
      <c r="F2315" s="80">
        <f>IF(Table2[[#This Row],[M5B]]="",Table2[[#This Row],[M5B_h]],SUM(Table2[[#This Row],[M5B_h]],Table2[[#This Row],[M5B]]))</f>
        <v>30</v>
      </c>
      <c r="H2315" s="13" t="str">
        <f>IF(Table2[[#This Row],[M1A]]="","",Table2[[#This Row],[M1A]]-Table2[[#This Row],[AWAL]])</f>
        <v/>
      </c>
      <c r="J2315" s="13" t="str">
        <f>IF(Table2[[#This Row],[M2A]]="","",SUM(Table2[[#This Row],[M2A]]-Table2[[#This Row],[M2B_h]]))</f>
        <v/>
      </c>
      <c r="L2315" s="13" t="str">
        <f>IF(Table2[[#This Row],[M3A]]="","",SUM(Table2[[#This Row],[M3A]]-Table2[[#This Row],[M3B_h]]))</f>
        <v/>
      </c>
      <c r="N2315" s="13" t="str">
        <f>IF(Table2[[#This Row],[M4A]]="","",SUM(Table2[[#This Row],[M4A]]-Table2[[#This Row],[M4B_h]]))</f>
        <v/>
      </c>
      <c r="O2315" s="15"/>
      <c r="P2315" s="15" t="str">
        <f>IF(Table2[[#This Row],[M5A]]="","",SUM(Table2[[#This Row],[M5A]]-Table2[[#This Row],[M5B_h]]))</f>
        <v/>
      </c>
      <c r="Q2315" s="15">
        <f>SUM(Table2[[#This Row],[AWAL]],Table2[[#This Row],[M1B]])</f>
        <v>30</v>
      </c>
      <c r="R2315" s="15">
        <f>SUM(Table2[[#This Row],[M2B]],Table2[[#This Row],[M2B_h]])</f>
        <v>30</v>
      </c>
      <c r="S2315" s="15">
        <f>SUM(Table2[[#This Row],[M3B]],Table2[[#This Row],[M3B_h]])</f>
        <v>30</v>
      </c>
      <c r="T2315" s="15">
        <f>SUM(Table2[[#This Row],[M4B]],Table2[[#This Row],[M4B_h]])</f>
        <v>30</v>
      </c>
    </row>
    <row r="2316" spans="1:20">
      <c r="A2316" s="12">
        <f>IF(Table2[[#This Row],[TT]]&lt;1,"",COUNT($A$2:$A2315)+1)</f>
        <v>1862</v>
      </c>
      <c r="B2316" s="12" t="str">
        <f>LOWER(SUBSTITUTE(SUBSTITUTE(SUBSTITUTE(SUBSTITUTE(SUBSTITUTE(SUBSTITUTE(SUBSTITUTE(SUBSTITUTE(Table2[[#This Row],[NAMA BARANG]]," ",""),"""",""),"-",""),"/",""),"(",""),")",""),"&amp;",""),",",""))</f>
        <v>sampulkenjoy345motifwarna</v>
      </c>
      <c r="C2316" s="18" t="s">
        <v>2019</v>
      </c>
      <c r="D2316" s="19">
        <v>3</v>
      </c>
      <c r="E2316" s="19">
        <v>270</v>
      </c>
      <c r="F2316" s="80">
        <f>IF(Table2[[#This Row],[M5B]]="",Table2[[#This Row],[M5B_h]],SUM(Table2[[#This Row],[M5B_h]],Table2[[#This Row],[M5B]]))</f>
        <v>3</v>
      </c>
      <c r="H2316" s="13" t="str">
        <f>IF(Table2[[#This Row],[M1A]]="","",Table2[[#This Row],[M1A]]-Table2[[#This Row],[AWAL]])</f>
        <v/>
      </c>
      <c r="J2316" s="13" t="str">
        <f>IF(Table2[[#This Row],[M2A]]="","",SUM(Table2[[#This Row],[M2A]]-Table2[[#This Row],[M2B_h]]))</f>
        <v/>
      </c>
      <c r="L2316" s="13" t="str">
        <f>IF(Table2[[#This Row],[M3A]]="","",SUM(Table2[[#This Row],[M3A]]-Table2[[#This Row],[M3B_h]]))</f>
        <v/>
      </c>
      <c r="N2316" s="13" t="str">
        <f>IF(Table2[[#This Row],[M4A]]="","",SUM(Table2[[#This Row],[M4A]]-Table2[[#This Row],[M4B_h]]))</f>
        <v/>
      </c>
      <c r="O2316" s="15"/>
      <c r="P2316" s="15" t="str">
        <f>IF(Table2[[#This Row],[M5A]]="","",SUM(Table2[[#This Row],[M5A]]-Table2[[#This Row],[M5B_h]]))</f>
        <v/>
      </c>
      <c r="Q2316" s="15">
        <f>SUM(Table2[[#This Row],[AWAL]],Table2[[#This Row],[M1B]])</f>
        <v>3</v>
      </c>
      <c r="R2316" s="15">
        <f>SUM(Table2[[#This Row],[M2B]],Table2[[#This Row],[M2B_h]])</f>
        <v>3</v>
      </c>
      <c r="S2316" s="15">
        <f>SUM(Table2[[#This Row],[M3B]],Table2[[#This Row],[M3B_h]])</f>
        <v>3</v>
      </c>
      <c r="T2316" s="15">
        <f>SUM(Table2[[#This Row],[M4B]],Table2[[#This Row],[M4B_h]])</f>
        <v>3</v>
      </c>
    </row>
    <row r="2317" spans="1:20">
      <c r="A2317" s="12" t="str">
        <f>IF(Table2[[#This Row],[TT]]&lt;1,"",COUNT($A$2:$A2316)+1)</f>
        <v/>
      </c>
      <c r="B2317" s="12" t="str">
        <f>LOWER(SUBSTITUTE(SUBSTITUTE(SUBSTITUTE(SUBSTITUTE(SUBSTITUTE(SUBSTITUTE(SUBSTITUTE(SUBSTITUTE(Table2[[#This Row],[NAMA BARANG]]," ",""),"""",""),"-",""),"/",""),"(",""),")",""),"&amp;",""),",",""))</f>
        <v>sampulkwartobatikutn</v>
      </c>
      <c r="C2317" s="18" t="s">
        <v>2020</v>
      </c>
      <c r="D2317" s="19"/>
      <c r="E2317" s="19" t="s">
        <v>2021</v>
      </c>
      <c r="F2317" s="80">
        <f>IF(Table2[[#This Row],[M5B]]="",Table2[[#This Row],[M5B_h]],SUM(Table2[[#This Row],[M5B_h]],Table2[[#This Row],[M5B]]))</f>
        <v>0</v>
      </c>
      <c r="H2317" s="13" t="str">
        <f>IF(Table2[[#This Row],[M1A]]="","",Table2[[#This Row],[M1A]]-Table2[[#This Row],[AWAL]])</f>
        <v/>
      </c>
      <c r="J2317" s="13" t="str">
        <f>IF(Table2[[#This Row],[M2A]]="","",SUM(Table2[[#This Row],[M2A]]-Table2[[#This Row],[M2B_h]]))</f>
        <v/>
      </c>
      <c r="L2317" s="13" t="str">
        <f>IF(Table2[[#This Row],[M3A]]="","",SUM(Table2[[#This Row],[M3A]]-Table2[[#This Row],[M3B_h]]))</f>
        <v/>
      </c>
      <c r="N2317" s="13" t="str">
        <f>IF(Table2[[#This Row],[M4A]]="","",SUM(Table2[[#This Row],[M4A]]-Table2[[#This Row],[M4B_h]]))</f>
        <v/>
      </c>
      <c r="O2317" s="15"/>
      <c r="P2317" s="15" t="str">
        <f>IF(Table2[[#This Row],[M5A]]="","",SUM(Table2[[#This Row],[M5A]]-Table2[[#This Row],[M5B_h]]))</f>
        <v/>
      </c>
      <c r="Q2317" s="15">
        <f>SUM(Table2[[#This Row],[AWAL]],Table2[[#This Row],[M1B]])</f>
        <v>0</v>
      </c>
      <c r="R2317" s="15">
        <f>SUM(Table2[[#This Row],[M2B]],Table2[[#This Row],[M2B_h]])</f>
        <v>0</v>
      </c>
      <c r="S2317" s="15">
        <f>SUM(Table2[[#This Row],[M3B]],Table2[[#This Row],[M3B_h]])</f>
        <v>0</v>
      </c>
      <c r="T2317" s="15">
        <f>SUM(Table2[[#This Row],[M4B]],Table2[[#This Row],[M4B_h]])</f>
        <v>0</v>
      </c>
    </row>
    <row r="2318" spans="1:20">
      <c r="A2318" s="14" t="str">
        <f>IF(Table2[[#This Row],[TT]]&lt;1,"",COUNT($A$2:$A2317)+1)</f>
        <v/>
      </c>
      <c r="B2318" s="14" t="str">
        <f>LOWER(SUBSTITUTE(SUBSTITUTE(SUBSTITUTE(SUBSTITUTE(SUBSTITUTE(SUBSTITUTE(SUBSTITUTE(SUBSTITUTE(Table2[[#This Row],[NAMA BARANG]]," ",""),"""",""),"-",""),"/",""),"(",""),")",""),"&amp;",""),",",""))</f>
        <v>sampulkwartofancy</v>
      </c>
      <c r="C2318" s="17" t="s">
        <v>2809</v>
      </c>
      <c r="D2318" s="19"/>
      <c r="E2318" s="29">
        <v>240</v>
      </c>
      <c r="F2318" s="80">
        <f>IF(Table2[[#This Row],[M5B]]="",Table2[[#This Row],[M5B_h]],SUM(Table2[[#This Row],[M5B_h]],Table2[[#This Row],[M5B]]))</f>
        <v>0</v>
      </c>
      <c r="H2318" s="15" t="str">
        <f>IF(Table2[[#This Row],[M1A]]="","",Table2[[#This Row],[M1A]]-Table2[[#This Row],[AWAL]])</f>
        <v/>
      </c>
      <c r="J2318" s="15" t="str">
        <f>IF(Table2[[#This Row],[M2A]]="","",SUM(Table2[[#This Row],[M2A]]-Table2[[#This Row],[M2B_h]]))</f>
        <v/>
      </c>
      <c r="L2318" s="15" t="str">
        <f>IF(Table2[[#This Row],[M3A]]="","",SUM(Table2[[#This Row],[M3A]]-Table2[[#This Row],[M3B_h]]))</f>
        <v/>
      </c>
      <c r="N2318" s="15" t="str">
        <f>IF(Table2[[#This Row],[M4A]]="","",SUM(Table2[[#This Row],[M4A]]-Table2[[#This Row],[M4B_h]]))</f>
        <v/>
      </c>
      <c r="O2318" s="15"/>
      <c r="P2318" s="15" t="str">
        <f>IF(Table2[[#This Row],[M5A]]="","",SUM(Table2[[#This Row],[M5A]]-Table2[[#This Row],[M5B_h]]))</f>
        <v/>
      </c>
      <c r="Q2318" s="15">
        <f>SUM(Table2[[#This Row],[AWAL]],Table2[[#This Row],[M1B]])</f>
        <v>0</v>
      </c>
      <c r="R2318" s="15">
        <f>SUM(Table2[[#This Row],[M2B]],Table2[[#This Row],[M2B_h]])</f>
        <v>0</v>
      </c>
      <c r="S2318" s="15">
        <f>SUM(Table2[[#This Row],[M3B]],Table2[[#This Row],[M3B_h]])</f>
        <v>0</v>
      </c>
      <c r="T2318" s="15">
        <f>SUM(Table2[[#This Row],[M4B]],Table2[[#This Row],[M4B_h]])</f>
        <v>0</v>
      </c>
    </row>
    <row r="2319" spans="1:20">
      <c r="A2319" s="12" t="str">
        <f>IF(Table2[[#This Row],[TT]]&lt;1,"",COUNT($A$2:$A2318)+1)</f>
        <v/>
      </c>
      <c r="B2319" s="12" t="str">
        <f>LOWER(SUBSTITUTE(SUBSTITUTE(SUBSTITUTE(SUBSTITUTE(SUBSTITUTE(SUBSTITUTE(SUBSTITUTE(SUBSTITUTE(Table2[[#This Row],[NAMA BARANG]]," ",""),"""",""),"-",""),"/",""),"(",""),")",""),"&amp;",""),",",""))</f>
        <v>sampuloppalexkwartolem1q296pk</v>
      </c>
      <c r="C2319" s="18" t="s">
        <v>2022</v>
      </c>
      <c r="D2319" s="19"/>
      <c r="E2319" s="19">
        <v>300</v>
      </c>
      <c r="F2319" s="80">
        <f>IF(Table2[[#This Row],[M5B]]="",Table2[[#This Row],[M5B_h]],SUM(Table2[[#This Row],[M5B_h]],Table2[[#This Row],[M5B]]))</f>
        <v>0</v>
      </c>
      <c r="H2319" s="13" t="str">
        <f>IF(Table2[[#This Row],[M1A]]="","",Table2[[#This Row],[M1A]]-Table2[[#This Row],[AWAL]])</f>
        <v/>
      </c>
      <c r="J2319" s="13" t="str">
        <f>IF(Table2[[#This Row],[M2A]]="","",SUM(Table2[[#This Row],[M2A]]-Table2[[#This Row],[M2B_h]]))</f>
        <v/>
      </c>
      <c r="L2319" s="13" t="str">
        <f>IF(Table2[[#This Row],[M3A]]="","",SUM(Table2[[#This Row],[M3A]]-Table2[[#This Row],[M3B_h]]))</f>
        <v/>
      </c>
      <c r="N2319" s="13" t="str">
        <f>IF(Table2[[#This Row],[M4A]]="","",SUM(Table2[[#This Row],[M4A]]-Table2[[#This Row],[M4B_h]]))</f>
        <v/>
      </c>
      <c r="O2319" s="15"/>
      <c r="P2319" s="15" t="str">
        <f>IF(Table2[[#This Row],[M5A]]="","",SUM(Table2[[#This Row],[M5A]]-Table2[[#This Row],[M5B_h]]))</f>
        <v/>
      </c>
      <c r="Q2319" s="15">
        <f>SUM(Table2[[#This Row],[AWAL]],Table2[[#This Row],[M1B]])</f>
        <v>0</v>
      </c>
      <c r="R2319" s="15">
        <f>SUM(Table2[[#This Row],[M2B]],Table2[[#This Row],[M2B_h]])</f>
        <v>0</v>
      </c>
      <c r="S2319" s="15">
        <f>SUM(Table2[[#This Row],[M3B]],Table2[[#This Row],[M3B_h]])</f>
        <v>0</v>
      </c>
      <c r="T2319" s="15">
        <f>SUM(Table2[[#This Row],[M4B]],Table2[[#This Row],[M4B_h]])</f>
        <v>0</v>
      </c>
    </row>
    <row r="2320" spans="1:20">
      <c r="A2320" s="12" t="str">
        <f>IF(Table2[[#This Row],[TT]]&lt;1,"",COUNT($A$2:$A2319)+1)</f>
        <v/>
      </c>
      <c r="B2320" s="12" t="str">
        <f>LOWER(SUBSTITUTE(SUBSTITUTE(SUBSTITUTE(SUBSTITUTE(SUBSTITUTE(SUBSTITUTE(SUBSTITUTE(SUBSTITUTE(Table2[[#This Row],[NAMA BARANG]]," ",""),"""",""),"-",""),"/",""),"(",""),")",""),"&amp;",""),",",""))</f>
        <v>sampuloppalexanderboxy</v>
      </c>
      <c r="C2320" s="18" t="s">
        <v>2023</v>
      </c>
      <c r="D2320" s="19"/>
      <c r="E2320" s="19">
        <v>300</v>
      </c>
      <c r="F2320" s="80">
        <f>IF(Table2[[#This Row],[M5B]]="",Table2[[#This Row],[M5B_h]],SUM(Table2[[#This Row],[M5B_h]],Table2[[#This Row],[M5B]]))</f>
        <v>0</v>
      </c>
      <c r="H2320" s="13" t="str">
        <f>IF(Table2[[#This Row],[M1A]]="","",Table2[[#This Row],[M1A]]-Table2[[#This Row],[AWAL]])</f>
        <v/>
      </c>
      <c r="J2320" s="13" t="str">
        <f>IF(Table2[[#This Row],[M2A]]="","",SUM(Table2[[#This Row],[M2A]]-Table2[[#This Row],[M2B_h]]))</f>
        <v/>
      </c>
      <c r="L2320" s="13" t="str">
        <f>IF(Table2[[#This Row],[M3A]]="","",SUM(Table2[[#This Row],[M3A]]-Table2[[#This Row],[M3B_h]]))</f>
        <v/>
      </c>
      <c r="N2320" s="13" t="str">
        <f>IF(Table2[[#This Row],[M4A]]="","",SUM(Table2[[#This Row],[M4A]]-Table2[[#This Row],[M4B_h]]))</f>
        <v/>
      </c>
      <c r="O2320" s="15"/>
      <c r="P2320" s="15" t="str">
        <f>IF(Table2[[#This Row],[M5A]]="","",SUM(Table2[[#This Row],[M5A]]-Table2[[#This Row],[M5B_h]]))</f>
        <v/>
      </c>
      <c r="Q2320" s="15">
        <f>SUM(Table2[[#This Row],[AWAL]],Table2[[#This Row],[M1B]])</f>
        <v>0</v>
      </c>
      <c r="R2320" s="15">
        <f>SUM(Table2[[#This Row],[M2B]],Table2[[#This Row],[M2B_h]])</f>
        <v>0</v>
      </c>
      <c r="S2320" s="15">
        <f>SUM(Table2[[#This Row],[M3B]],Table2[[#This Row],[M3B_h]])</f>
        <v>0</v>
      </c>
      <c r="T2320" s="15">
        <f>SUM(Table2[[#This Row],[M4B]],Table2[[#This Row],[M4B_h]])</f>
        <v>0</v>
      </c>
    </row>
    <row r="2321" spans="1:20">
      <c r="A2321" s="12">
        <f>IF(Table2[[#This Row],[TT]]&lt;1,"",COUNT($A$2:$A2320)+1)</f>
        <v>1863</v>
      </c>
      <c r="B2321" s="12" t="str">
        <f>LOWER(SUBSTITUTE(SUBSTITUTE(SUBSTITUTE(SUBSTITUTE(SUBSTITUTE(SUBSTITUTE(SUBSTITUTE(SUBSTITUTE(Table2[[#This Row],[NAMA BARANG]]," ",""),"""",""),"-",""),"/",""),"(",""),")",""),"&amp;",""),",",""))</f>
        <v>sampuloppjersyfoliotbl50micron</v>
      </c>
      <c r="C2321" s="18" t="s">
        <v>2024</v>
      </c>
      <c r="D2321" s="19">
        <v>1</v>
      </c>
      <c r="E2321" s="19" t="s">
        <v>34</v>
      </c>
      <c r="F2321" s="80">
        <f>IF(Table2[[#This Row],[M5B]]="",Table2[[#This Row],[M5B_h]],SUM(Table2[[#This Row],[M5B_h]],Table2[[#This Row],[M5B]]))</f>
        <v>1</v>
      </c>
      <c r="H2321" s="13" t="str">
        <f>IF(Table2[[#This Row],[M1A]]="","",Table2[[#This Row],[M1A]]-Table2[[#This Row],[AWAL]])</f>
        <v/>
      </c>
      <c r="J2321" s="13" t="str">
        <f>IF(Table2[[#This Row],[M2A]]="","",SUM(Table2[[#This Row],[M2A]]-Table2[[#This Row],[M2B_h]]))</f>
        <v/>
      </c>
      <c r="L2321" s="13" t="str">
        <f>IF(Table2[[#This Row],[M3A]]="","",SUM(Table2[[#This Row],[M3A]]-Table2[[#This Row],[M3B_h]]))</f>
        <v/>
      </c>
      <c r="N2321" s="13" t="str">
        <f>IF(Table2[[#This Row],[M4A]]="","",SUM(Table2[[#This Row],[M4A]]-Table2[[#This Row],[M4B_h]]))</f>
        <v/>
      </c>
      <c r="O2321" s="15"/>
      <c r="P2321" s="15" t="str">
        <f>IF(Table2[[#This Row],[M5A]]="","",SUM(Table2[[#This Row],[M5A]]-Table2[[#This Row],[M5B_h]]))</f>
        <v/>
      </c>
      <c r="Q2321" s="15">
        <f>SUM(Table2[[#This Row],[AWAL]],Table2[[#This Row],[M1B]])</f>
        <v>1</v>
      </c>
      <c r="R2321" s="15">
        <f>SUM(Table2[[#This Row],[M2B]],Table2[[#This Row],[M2B_h]])</f>
        <v>1</v>
      </c>
      <c r="S2321" s="15">
        <f>SUM(Table2[[#This Row],[M3B]],Table2[[#This Row],[M3B_h]])</f>
        <v>1</v>
      </c>
      <c r="T2321" s="15">
        <f>SUM(Table2[[#This Row],[M4B]],Table2[[#This Row],[M4B_h]])</f>
        <v>1</v>
      </c>
    </row>
    <row r="2322" spans="1:20">
      <c r="A2322" s="12" t="str">
        <f>IF(Table2[[#This Row],[TT]]&lt;1,"",COUNT($A$2:$A2321)+1)</f>
        <v/>
      </c>
      <c r="B2322" s="12" t="str">
        <f>LOWER(SUBSTITUTE(SUBSTITUTE(SUBSTITUTE(SUBSTITUTE(SUBSTITUTE(SUBSTITUTE(SUBSTITUTE(SUBSTITUTE(Table2[[#This Row],[NAMA BARANG]]," ",""),"""",""),"-",""),"/",""),"(",""),")",""),"&amp;",""),",",""))</f>
        <v>sampulroll34tkenjoy</v>
      </c>
      <c r="C2322" s="18" t="s">
        <v>2499</v>
      </c>
      <c r="D2322" s="19"/>
      <c r="E2322" s="19" t="s">
        <v>2709</v>
      </c>
      <c r="F2322" s="80">
        <f>IF(Table2[[#This Row],[M5B]]="",Table2[[#This Row],[M5B_h]],SUM(Table2[[#This Row],[M5B_h]],Table2[[#This Row],[M5B]]))</f>
        <v>0</v>
      </c>
      <c r="H2322" s="13" t="str">
        <f>IF(Table2[[#This Row],[M1A]]="","",Table2[[#This Row],[M1A]]-Table2[[#This Row],[AWAL]])</f>
        <v/>
      </c>
      <c r="J2322" s="13" t="str">
        <f>IF(Table2[[#This Row],[M2A]]="","",SUM(Table2[[#This Row],[M2A]]-Table2[[#This Row],[M2B_h]]))</f>
        <v/>
      </c>
      <c r="L2322" s="13" t="str">
        <f>IF(Table2[[#This Row],[M3A]]="","",SUM(Table2[[#This Row],[M3A]]-Table2[[#This Row],[M3B_h]]))</f>
        <v/>
      </c>
      <c r="N2322" s="13" t="str">
        <f>IF(Table2[[#This Row],[M4A]]="","",SUM(Table2[[#This Row],[M4A]]-Table2[[#This Row],[M4B_h]]))</f>
        <v/>
      </c>
      <c r="O2322" s="15"/>
      <c r="P2322" s="15" t="str">
        <f>IF(Table2[[#This Row],[M5A]]="","",SUM(Table2[[#This Row],[M5A]]-Table2[[#This Row],[M5B_h]]))</f>
        <v/>
      </c>
      <c r="Q2322" s="15">
        <f>SUM(Table2[[#This Row],[AWAL]],Table2[[#This Row],[M1B]])</f>
        <v>0</v>
      </c>
      <c r="R2322" s="15">
        <f>SUM(Table2[[#This Row],[M2B]],Table2[[#This Row],[M2B_h]])</f>
        <v>0</v>
      </c>
      <c r="S2322" s="15">
        <f>SUM(Table2[[#This Row],[M3B]],Table2[[#This Row],[M3B_h]])</f>
        <v>0</v>
      </c>
      <c r="T2322" s="15">
        <f>SUM(Table2[[#This Row],[M4B]],Table2[[#This Row],[M4B_h]])</f>
        <v>0</v>
      </c>
    </row>
    <row r="2323" spans="1:20">
      <c r="A2323" s="12">
        <f>IF(Table2[[#This Row],[TT]]&lt;1,"",COUNT($A$2:$A2322)+1)</f>
        <v>1864</v>
      </c>
      <c r="B2323" s="12" t="str">
        <f>LOWER(SUBSTITUTE(SUBSTITUTE(SUBSTITUTE(SUBSTITUTE(SUBSTITUTE(SUBSTITUTE(SUBSTITUTE(SUBSTITUTE(Table2[[#This Row],[NAMA BARANG]]," ",""),"""",""),"-",""),"/",""),"(",""),")",""),"&amp;",""),",",""))</f>
        <v>sampulroll45bkenjoy</v>
      </c>
      <c r="C2323" s="18" t="s">
        <v>2500</v>
      </c>
      <c r="D2323" s="19">
        <v>3</v>
      </c>
      <c r="E2323" s="19" t="s">
        <v>2709</v>
      </c>
      <c r="F2323" s="80">
        <f>IF(Table2[[#This Row],[M5B]]="",Table2[[#This Row],[M5B_h]],SUM(Table2[[#This Row],[M5B_h]],Table2[[#This Row],[M5B]]))</f>
        <v>3</v>
      </c>
      <c r="H2323" s="13" t="str">
        <f>IF(Table2[[#This Row],[M1A]]="","",Table2[[#This Row],[M1A]]-Table2[[#This Row],[AWAL]])</f>
        <v/>
      </c>
      <c r="J2323" s="13" t="str">
        <f>IF(Table2[[#This Row],[M2A]]="","",SUM(Table2[[#This Row],[M2A]]-Table2[[#This Row],[M2B_h]]))</f>
        <v/>
      </c>
      <c r="L2323" s="13" t="str">
        <f>IF(Table2[[#This Row],[M3A]]="","",SUM(Table2[[#This Row],[M3A]]-Table2[[#This Row],[M3B_h]]))</f>
        <v/>
      </c>
      <c r="N2323" s="13" t="str">
        <f>IF(Table2[[#This Row],[M4A]]="","",SUM(Table2[[#This Row],[M4A]]-Table2[[#This Row],[M4B_h]]))</f>
        <v/>
      </c>
      <c r="O2323" s="15"/>
      <c r="P2323" s="15" t="str">
        <f>IF(Table2[[#This Row],[M5A]]="","",SUM(Table2[[#This Row],[M5A]]-Table2[[#This Row],[M5B_h]]))</f>
        <v/>
      </c>
      <c r="Q2323" s="15">
        <f>SUM(Table2[[#This Row],[AWAL]],Table2[[#This Row],[M1B]])</f>
        <v>3</v>
      </c>
      <c r="R2323" s="15">
        <f>SUM(Table2[[#This Row],[M2B]],Table2[[#This Row],[M2B_h]])</f>
        <v>3</v>
      </c>
      <c r="S2323" s="15">
        <f>SUM(Table2[[#This Row],[M3B]],Table2[[#This Row],[M3B_h]])</f>
        <v>3</v>
      </c>
      <c r="T2323" s="15">
        <f>SUM(Table2[[#This Row],[M4B]],Table2[[#This Row],[M4B_h]])</f>
        <v>3</v>
      </c>
    </row>
    <row r="2324" spans="1:20">
      <c r="A2324" s="12">
        <f>IF(Table2[[#This Row],[TT]]&lt;1,"",COUNT($A$2:$A2323)+1)</f>
        <v>1865</v>
      </c>
      <c r="B2324" s="12" t="str">
        <f>LOWER(SUBSTITUTE(SUBSTITUTE(SUBSTITUTE(SUBSTITUTE(SUBSTITUTE(SUBSTITUTE(SUBSTITUTE(SUBSTITUTE(Table2[[#This Row],[NAMA BARANG]]," ",""),"""",""),"-",""),"/",""),"(",""),")",""),"&amp;",""),",",""))</f>
        <v>sampulrolldust454</v>
      </c>
      <c r="C2324" s="18" t="s">
        <v>2025</v>
      </c>
      <c r="D2324" s="19">
        <v>3</v>
      </c>
      <c r="E2324" s="19">
        <v>300</v>
      </c>
      <c r="F2324" s="80">
        <f>IF(Table2[[#This Row],[M5B]]="",Table2[[#This Row],[M5B_h]],SUM(Table2[[#This Row],[M5B_h]],Table2[[#This Row],[M5B]]))</f>
        <v>3</v>
      </c>
      <c r="H2324" s="13" t="str">
        <f>IF(Table2[[#This Row],[M1A]]="","",Table2[[#This Row],[M1A]]-Table2[[#This Row],[AWAL]])</f>
        <v/>
      </c>
      <c r="J2324" s="13" t="str">
        <f>IF(Table2[[#This Row],[M2A]]="","",SUM(Table2[[#This Row],[M2A]]-Table2[[#This Row],[M2B_h]]))</f>
        <v/>
      </c>
      <c r="L2324" s="13" t="str">
        <f>IF(Table2[[#This Row],[M3A]]="","",SUM(Table2[[#This Row],[M3A]]-Table2[[#This Row],[M3B_h]]))</f>
        <v/>
      </c>
      <c r="N2324" s="13" t="str">
        <f>IF(Table2[[#This Row],[M4A]]="","",SUM(Table2[[#This Row],[M4A]]-Table2[[#This Row],[M4B_h]]))</f>
        <v/>
      </c>
      <c r="O2324" s="15"/>
      <c r="P2324" s="15" t="str">
        <f>IF(Table2[[#This Row],[M5A]]="","",SUM(Table2[[#This Row],[M5A]]-Table2[[#This Row],[M5B_h]]))</f>
        <v/>
      </c>
      <c r="Q2324" s="15">
        <f>SUM(Table2[[#This Row],[AWAL]],Table2[[#This Row],[M1B]])</f>
        <v>3</v>
      </c>
      <c r="R2324" s="15">
        <f>SUM(Table2[[#This Row],[M2B]],Table2[[#This Row],[M2B_h]])</f>
        <v>3</v>
      </c>
      <c r="S2324" s="15">
        <f>SUM(Table2[[#This Row],[M3B]],Table2[[#This Row],[M3B_h]])</f>
        <v>3</v>
      </c>
      <c r="T2324" s="15">
        <f>SUM(Table2[[#This Row],[M4B]],Table2[[#This Row],[M4B_h]])</f>
        <v>3</v>
      </c>
    </row>
    <row r="2325" spans="1:20">
      <c r="A2325" s="12" t="str">
        <f>IF(Table2[[#This Row],[TT]]&lt;1,"",COUNT($A$2:$A2324)+1)</f>
        <v/>
      </c>
      <c r="B2325" s="12" t="str">
        <f>LOWER(SUBSTITUTE(SUBSTITUTE(SUBSTITUTE(SUBSTITUTE(SUBSTITUTE(SUBSTITUTE(SUBSTITUTE(SUBSTITUTE(Table2[[#This Row],[NAMA BARANG]]," ",""),"""",""),"-",""),"/",""),"(",""),")",""),"&amp;",""),",",""))</f>
        <v>sampulsamsonboxybatik</v>
      </c>
      <c r="C2325" s="18" t="s">
        <v>2026</v>
      </c>
      <c r="D2325" s="19"/>
      <c r="E2325" s="19" t="s">
        <v>156</v>
      </c>
      <c r="F2325" s="80">
        <f>IF(Table2[[#This Row],[M5B]]="",Table2[[#This Row],[M5B_h]],SUM(Table2[[#This Row],[M5B_h]],Table2[[#This Row],[M5B]]))</f>
        <v>0</v>
      </c>
      <c r="H2325" s="13" t="str">
        <f>IF(Table2[[#This Row],[M1A]]="","",Table2[[#This Row],[M1A]]-Table2[[#This Row],[AWAL]])</f>
        <v/>
      </c>
      <c r="J2325" s="13" t="str">
        <f>IF(Table2[[#This Row],[M2A]]="","",SUM(Table2[[#This Row],[M2A]]-Table2[[#This Row],[M2B_h]]))</f>
        <v/>
      </c>
      <c r="L2325" s="13" t="str">
        <f>IF(Table2[[#This Row],[M3A]]="","",SUM(Table2[[#This Row],[M3A]]-Table2[[#This Row],[M3B_h]]))</f>
        <v/>
      </c>
      <c r="N2325" s="13" t="str">
        <f>IF(Table2[[#This Row],[M4A]]="","",SUM(Table2[[#This Row],[M4A]]-Table2[[#This Row],[M4B_h]]))</f>
        <v/>
      </c>
      <c r="O2325" s="15"/>
      <c r="P2325" s="15" t="str">
        <f>IF(Table2[[#This Row],[M5A]]="","",SUM(Table2[[#This Row],[M5A]]-Table2[[#This Row],[M5B_h]]))</f>
        <v/>
      </c>
      <c r="Q2325" s="15">
        <f>SUM(Table2[[#This Row],[AWAL]],Table2[[#This Row],[M1B]])</f>
        <v>0</v>
      </c>
      <c r="R2325" s="15">
        <f>SUM(Table2[[#This Row],[M2B]],Table2[[#This Row],[M2B_h]])</f>
        <v>0</v>
      </c>
      <c r="S2325" s="15">
        <f>SUM(Table2[[#This Row],[M3B]],Table2[[#This Row],[M3B_h]])</f>
        <v>0</v>
      </c>
      <c r="T2325" s="15">
        <f>SUM(Table2[[#This Row],[M4B]],Table2[[#This Row],[M4B_h]])</f>
        <v>0</v>
      </c>
    </row>
    <row r="2326" spans="1:20">
      <c r="A2326" s="12">
        <f>IF(Table2[[#This Row],[TT]]&lt;1,"",COUNT($A$2:$A2325)+1)</f>
        <v>1866</v>
      </c>
      <c r="B2326" s="12" t="str">
        <f>LOWER(SUBSTITUTE(SUBSTITUTE(SUBSTITUTE(SUBSTITUTE(SUBSTITUTE(SUBSTITUTE(SUBSTITUTE(SUBSTITUTE(Table2[[#This Row],[NAMA BARANG]]," ",""),"""",""),"-",""),"/",""),"(",""),")",""),"&amp;",""),",",""))</f>
        <v>selongsongpentelenter</v>
      </c>
      <c r="C2326" s="18" t="s">
        <v>2027</v>
      </c>
      <c r="D2326" s="19">
        <v>1</v>
      </c>
      <c r="E2326" s="19" t="s">
        <v>2802</v>
      </c>
      <c r="F2326" s="80">
        <f>IF(Table2[[#This Row],[M5B]]="",Table2[[#This Row],[M5B_h]],SUM(Table2[[#This Row],[M5B_h]],Table2[[#This Row],[M5B]]))</f>
        <v>1</v>
      </c>
      <c r="H2326" s="13" t="str">
        <f>IF(Table2[[#This Row],[M1A]]="","",Table2[[#This Row],[M1A]]-Table2[[#This Row],[AWAL]])</f>
        <v/>
      </c>
      <c r="J2326" s="13" t="str">
        <f>IF(Table2[[#This Row],[M2A]]="","",SUM(Table2[[#This Row],[M2A]]-Table2[[#This Row],[M2B_h]]))</f>
        <v/>
      </c>
      <c r="L2326" s="13" t="str">
        <f>IF(Table2[[#This Row],[M3A]]="","",SUM(Table2[[#This Row],[M3A]]-Table2[[#This Row],[M3B_h]]))</f>
        <v/>
      </c>
      <c r="N2326" s="13" t="str">
        <f>IF(Table2[[#This Row],[M4A]]="","",SUM(Table2[[#This Row],[M4A]]-Table2[[#This Row],[M4B_h]]))</f>
        <v/>
      </c>
      <c r="O2326" s="15"/>
      <c r="P2326" s="15" t="str">
        <f>IF(Table2[[#This Row],[M5A]]="","",SUM(Table2[[#This Row],[M5A]]-Table2[[#This Row],[M5B_h]]))</f>
        <v/>
      </c>
      <c r="Q2326" s="15">
        <f>SUM(Table2[[#This Row],[AWAL]],Table2[[#This Row],[M1B]])</f>
        <v>1</v>
      </c>
      <c r="R2326" s="15">
        <f>SUM(Table2[[#This Row],[M2B]],Table2[[#This Row],[M2B_h]])</f>
        <v>1</v>
      </c>
      <c r="S2326" s="15">
        <f>SUM(Table2[[#This Row],[M3B]],Table2[[#This Row],[M3B_h]])</f>
        <v>1</v>
      </c>
      <c r="T2326" s="15">
        <f>SUM(Table2[[#This Row],[M4B]],Table2[[#This Row],[M4B_h]])</f>
        <v>1</v>
      </c>
    </row>
    <row r="2327" spans="1:20">
      <c r="A2327" s="12">
        <f>IF(Table2[[#This Row],[TT]]&lt;1,"",COUNT($A$2:$A2326)+1)</f>
        <v>1867</v>
      </c>
      <c r="B2327" s="12" t="str">
        <f>LOWER(SUBSTITUTE(SUBSTITUTE(SUBSTITUTE(SUBSTITUTE(SUBSTITUTE(SUBSTITUTE(SUBSTITUTE(SUBSTITUTE(Table2[[#This Row],[NAMA BARANG]]," ",""),"""",""),"-",""),"/",""),"(",""),")",""),"&amp;",""),",",""))</f>
        <v>siletgagangplastik</v>
      </c>
      <c r="C2327" s="18" t="s">
        <v>2028</v>
      </c>
      <c r="D2327" s="19">
        <v>13</v>
      </c>
      <c r="E2327" s="19" t="s">
        <v>655</v>
      </c>
      <c r="F2327" s="80">
        <f>IF(Table2[[#This Row],[M5B]]="",Table2[[#This Row],[M5B_h]],SUM(Table2[[#This Row],[M5B_h]],Table2[[#This Row],[M5B]]))</f>
        <v>12</v>
      </c>
      <c r="H2327" s="13" t="str">
        <f>IF(Table2[[#This Row],[M1A]]="","",Table2[[#This Row],[M1A]]-Table2[[#This Row],[AWAL]])</f>
        <v/>
      </c>
      <c r="I2327" s="13">
        <v>12</v>
      </c>
      <c r="J2327" s="13">
        <f>IF(Table2[[#This Row],[M2A]]="","",SUM(Table2[[#This Row],[M2A]]-Table2[[#This Row],[M2B_h]]))</f>
        <v>-1</v>
      </c>
      <c r="L2327" s="13" t="str">
        <f>IF(Table2[[#This Row],[M3A]]="","",SUM(Table2[[#This Row],[M3A]]-Table2[[#This Row],[M3B_h]]))</f>
        <v/>
      </c>
      <c r="N2327" s="13" t="str">
        <f>IF(Table2[[#This Row],[M4A]]="","",SUM(Table2[[#This Row],[M4A]]-Table2[[#This Row],[M4B_h]]))</f>
        <v/>
      </c>
      <c r="O2327" s="15"/>
      <c r="P2327" s="15" t="str">
        <f>IF(Table2[[#This Row],[M5A]]="","",SUM(Table2[[#This Row],[M5A]]-Table2[[#This Row],[M5B_h]]))</f>
        <v/>
      </c>
      <c r="Q2327" s="15">
        <f>SUM(Table2[[#This Row],[AWAL]],Table2[[#This Row],[M1B]])</f>
        <v>13</v>
      </c>
      <c r="R2327" s="15">
        <f>SUM(Table2[[#This Row],[M2B]],Table2[[#This Row],[M2B_h]])</f>
        <v>12</v>
      </c>
      <c r="S2327" s="15">
        <f>SUM(Table2[[#This Row],[M3B]],Table2[[#This Row],[M3B_h]])</f>
        <v>12</v>
      </c>
      <c r="T2327" s="15">
        <f>SUM(Table2[[#This Row],[M4B]],Table2[[#This Row],[M4B_h]])</f>
        <v>12</v>
      </c>
    </row>
    <row r="2328" spans="1:20">
      <c r="A2328" s="88" t="str">
        <f>IF(Table2[[#This Row],[TT]]&lt;1,"",COUNT($A$2:$A2327)+1)</f>
        <v/>
      </c>
      <c r="B2328" s="88" t="str">
        <f>LOWER(SUBSTITUTE(SUBSTITUTE(SUBSTITUTE(SUBSTITUTE(SUBSTITUTE(SUBSTITUTE(SUBSTITUTE(SUBSTITUTE(Table2[[#This Row],[NAMA BARANG]]," ",""),"""",""),"-",""),"/",""),"(",""),")",""),"&amp;",""),",",""))</f>
        <v>simpoa8025</v>
      </c>
      <c r="C2328" s="89" t="s">
        <v>4099</v>
      </c>
      <c r="D2328" s="90">
        <v>3</v>
      </c>
      <c r="E2328" s="91" t="s">
        <v>2505</v>
      </c>
      <c r="F2328" s="92">
        <f>IF(Table2[[#This Row],[M5B]]="",Table2[[#This Row],[M5B_h]],SUM(Table2[[#This Row],[M5B_h]],Table2[[#This Row],[M5B]]))</f>
        <v>0</v>
      </c>
      <c r="G2328" s="93"/>
      <c r="H2328" s="94" t="str">
        <f>IF(Table2[[#This Row],[M1A]]="","",Table2[[#This Row],[M1A]]-Table2[[#This Row],[AWAL]])</f>
        <v/>
      </c>
      <c r="I2328" s="93"/>
      <c r="J2328" s="94" t="str">
        <f>IF(Table2[[#This Row],[M2A]]="","",SUM(Table2[[#This Row],[M2A]]-Table2[[#This Row],[M2B_h]]))</f>
        <v/>
      </c>
      <c r="K2328" s="93">
        <v>2</v>
      </c>
      <c r="L2328" s="94">
        <f>IF(Table2[[#This Row],[M3A]]="","",SUM(Table2[[#This Row],[M3A]]-Table2[[#This Row],[M3B_h]]))</f>
        <v>-1</v>
      </c>
      <c r="M2328" s="93">
        <v>0</v>
      </c>
      <c r="N2328" s="94">
        <f>IF(Table2[[#This Row],[M4A]]="","",SUM(Table2[[#This Row],[M4A]]-Table2[[#This Row],[M4B_h]]))</f>
        <v>-2</v>
      </c>
      <c r="O2328" s="15"/>
      <c r="P2328" s="15" t="str">
        <f>IF(Table2[[#This Row],[M5A]]="","",SUM(Table2[[#This Row],[M5A]]-Table2[[#This Row],[M5B_h]]))</f>
        <v/>
      </c>
      <c r="Q2328" s="15">
        <f>SUM(Table2[[#This Row],[AWAL]],Table2[[#This Row],[M1B]])</f>
        <v>3</v>
      </c>
      <c r="R2328" s="15">
        <f>SUM(Table2[[#This Row],[M2B]],Table2[[#This Row],[M2B_h]])</f>
        <v>3</v>
      </c>
      <c r="S2328" s="15">
        <f>SUM(Table2[[#This Row],[M3B]],Table2[[#This Row],[M3B_h]])</f>
        <v>2</v>
      </c>
      <c r="T2328" s="15">
        <f>SUM(Table2[[#This Row],[M4B]],Table2[[#This Row],[M4B_h]])</f>
        <v>0</v>
      </c>
    </row>
    <row r="2329" spans="1:20">
      <c r="A2329" s="12">
        <f>IF(Table2[[#This Row],[TT]]&lt;1,"",COUNT($A$2:$A2328)+1)</f>
        <v>1868</v>
      </c>
      <c r="B2329" s="12" t="str">
        <f>LOWER(SUBSTITUTE(SUBSTITUTE(SUBSTITUTE(SUBSTITUTE(SUBSTITUTE(SUBSTITUTE(SUBSTITUTE(SUBSTITUTE(Table2[[#This Row],[NAMA BARANG]]," ",""),"""",""),"-",""),"/",""),"(",""),")",""),"&amp;",""),",",""))</f>
        <v>simpoamoshimoshijumbo1803</v>
      </c>
      <c r="C2329" s="18" t="s">
        <v>2029</v>
      </c>
      <c r="D2329" s="19">
        <v>2</v>
      </c>
      <c r="E2329" s="19" t="s">
        <v>790</v>
      </c>
      <c r="F2329" s="80">
        <f>IF(Table2[[#This Row],[M5B]]="",Table2[[#This Row],[M5B_h]],SUM(Table2[[#This Row],[M5B_h]],Table2[[#This Row],[M5B]]))</f>
        <v>2</v>
      </c>
      <c r="H2329" s="13" t="str">
        <f>IF(Table2[[#This Row],[M1A]]="","",Table2[[#This Row],[M1A]]-Table2[[#This Row],[AWAL]])</f>
        <v/>
      </c>
      <c r="J2329" s="13" t="str">
        <f>IF(Table2[[#This Row],[M2A]]="","",SUM(Table2[[#This Row],[M2A]]-Table2[[#This Row],[M2B_h]]))</f>
        <v/>
      </c>
      <c r="L2329" s="13" t="str">
        <f>IF(Table2[[#This Row],[M3A]]="","",SUM(Table2[[#This Row],[M3A]]-Table2[[#This Row],[M3B_h]]))</f>
        <v/>
      </c>
      <c r="N2329" s="13" t="str">
        <f>IF(Table2[[#This Row],[M4A]]="","",SUM(Table2[[#This Row],[M4A]]-Table2[[#This Row],[M4B_h]]))</f>
        <v/>
      </c>
      <c r="O2329" s="15"/>
      <c r="P2329" s="15" t="str">
        <f>IF(Table2[[#This Row],[M5A]]="","",SUM(Table2[[#This Row],[M5A]]-Table2[[#This Row],[M5B_h]]))</f>
        <v/>
      </c>
      <c r="Q2329" s="15">
        <f>SUM(Table2[[#This Row],[AWAL]],Table2[[#This Row],[M1B]])</f>
        <v>2</v>
      </c>
      <c r="R2329" s="15">
        <f>SUM(Table2[[#This Row],[M2B]],Table2[[#This Row],[M2B_h]])</f>
        <v>2</v>
      </c>
      <c r="S2329" s="15">
        <f>SUM(Table2[[#This Row],[M3B]],Table2[[#This Row],[M3B_h]])</f>
        <v>2</v>
      </c>
      <c r="T2329" s="15">
        <f>SUM(Table2[[#This Row],[M4B]],Table2[[#This Row],[M4B_h]])</f>
        <v>2</v>
      </c>
    </row>
    <row r="2330" spans="1:20">
      <c r="A2330" s="12" t="str">
        <f>IF(Table2[[#This Row],[TT]]&lt;1,"",COUNT($A$2:$A2329)+1)</f>
        <v/>
      </c>
      <c r="B2330" s="12" t="str">
        <f>LOWER(SUBSTITUTE(SUBSTITUTE(SUBSTITUTE(SUBSTITUTE(SUBSTITUTE(SUBSTITUTE(SUBSTITUTE(SUBSTITUTE(Table2[[#This Row],[NAMA BARANG]]," ",""),"""",""),"-",""),"/",""),"(",""),")",""),"&amp;",""),",",""))</f>
        <v>sipoa13barisjaya</v>
      </c>
      <c r="C2330" s="18" t="s">
        <v>2030</v>
      </c>
      <c r="D2330" s="19"/>
      <c r="E2330" s="19" t="s">
        <v>154</v>
      </c>
      <c r="F2330" s="80">
        <f>IF(Table2[[#This Row],[M5B]]="",Table2[[#This Row],[M5B_h]],SUM(Table2[[#This Row],[M5B_h]],Table2[[#This Row],[M5B]]))</f>
        <v>0</v>
      </c>
      <c r="H2330" s="13" t="str">
        <f>IF(Table2[[#This Row],[M1A]]="","",Table2[[#This Row],[M1A]]-Table2[[#This Row],[AWAL]])</f>
        <v/>
      </c>
      <c r="J2330" s="13" t="str">
        <f>IF(Table2[[#This Row],[M2A]]="","",SUM(Table2[[#This Row],[M2A]]-Table2[[#This Row],[M2B_h]]))</f>
        <v/>
      </c>
      <c r="L2330" s="13" t="str">
        <f>IF(Table2[[#This Row],[M3A]]="","",SUM(Table2[[#This Row],[M3A]]-Table2[[#This Row],[M3B_h]]))</f>
        <v/>
      </c>
      <c r="N2330" s="13" t="str">
        <f>IF(Table2[[#This Row],[M4A]]="","",SUM(Table2[[#This Row],[M4A]]-Table2[[#This Row],[M4B_h]]))</f>
        <v/>
      </c>
      <c r="O2330" s="15"/>
      <c r="P2330" s="15" t="str">
        <f>IF(Table2[[#This Row],[M5A]]="","",SUM(Table2[[#This Row],[M5A]]-Table2[[#This Row],[M5B_h]]))</f>
        <v/>
      </c>
      <c r="Q2330" s="15">
        <f>SUM(Table2[[#This Row],[AWAL]],Table2[[#This Row],[M1B]])</f>
        <v>0</v>
      </c>
      <c r="R2330" s="15">
        <f>SUM(Table2[[#This Row],[M2B]],Table2[[#This Row],[M2B_h]])</f>
        <v>0</v>
      </c>
      <c r="S2330" s="15">
        <f>SUM(Table2[[#This Row],[M3B]],Table2[[#This Row],[M3B_h]])</f>
        <v>0</v>
      </c>
      <c r="T2330" s="15">
        <f>SUM(Table2[[#This Row],[M4B]],Table2[[#This Row],[M4B_h]])</f>
        <v>0</v>
      </c>
    </row>
    <row r="2331" spans="1:20">
      <c r="A2331" s="73">
        <f>IF(Table2[[#This Row],[TT]]&lt;1,"",COUNT($A$2:$A2330)+1)</f>
        <v>1869</v>
      </c>
      <c r="B2331" s="73" t="str">
        <f>LOWER(SUBSTITUTE(SUBSTITUTE(SUBSTITUTE(SUBSTITUTE(SUBSTITUTE(SUBSTITUTE(SUBSTITUTE(SUBSTITUTE(Table2[[#This Row],[NAMA BARANG]]," ",""),"""",""),"-",""),"/",""),"(",""),")",""),"&amp;",""),",",""))</f>
        <v>sipoa13tiangetj</v>
      </c>
      <c r="C2331" s="74" t="s">
        <v>4003</v>
      </c>
      <c r="D2331" s="75">
        <v>2</v>
      </c>
      <c r="E2331" s="76" t="s">
        <v>2270</v>
      </c>
      <c r="F2331" s="85">
        <f>IF(Table2[[#This Row],[M5B]]="",Table2[[#This Row],[M5B_h]],SUM(Table2[[#This Row],[M5B_h]],Table2[[#This Row],[M5B]]))</f>
        <v>2</v>
      </c>
      <c r="G2331" s="78"/>
      <c r="H2331" s="77" t="str">
        <f>IF(Table2[[#This Row],[M1A]]="","",Table2[[#This Row],[M1A]]-Table2[[#This Row],[AWAL]])</f>
        <v/>
      </c>
      <c r="I2331" s="78"/>
      <c r="J2331" s="77" t="str">
        <f>IF(Table2[[#This Row],[M2A]]="","",SUM(Table2[[#This Row],[M2A]]-Table2[[#This Row],[M2B_h]]))</f>
        <v/>
      </c>
      <c r="K2331" s="78"/>
      <c r="L2331" s="77" t="str">
        <f>IF(Table2[[#This Row],[M3A]]="","",SUM(Table2[[#This Row],[M3A]]-Table2[[#This Row],[M3B_h]]))</f>
        <v/>
      </c>
      <c r="M2331" s="78"/>
      <c r="N2331" s="77" t="str">
        <f>IF(Table2[[#This Row],[M4A]]="","",SUM(Table2[[#This Row],[M4A]]-Table2[[#This Row],[M4B_h]]))</f>
        <v/>
      </c>
      <c r="O2331" s="15"/>
      <c r="P2331" s="15" t="str">
        <f>IF(Table2[[#This Row],[M5A]]="","",SUM(Table2[[#This Row],[M5A]]-Table2[[#This Row],[M5B_h]]))</f>
        <v/>
      </c>
      <c r="Q2331" s="15">
        <f>SUM(Table2[[#This Row],[AWAL]],Table2[[#This Row],[M1B]])</f>
        <v>2</v>
      </c>
      <c r="R2331" s="15">
        <f>SUM(Table2[[#This Row],[M2B]],Table2[[#This Row],[M2B_h]])</f>
        <v>2</v>
      </c>
      <c r="S2331" s="15">
        <f>SUM(Table2[[#This Row],[M3B]],Table2[[#This Row],[M3B_h]])</f>
        <v>2</v>
      </c>
      <c r="T2331" s="15">
        <f>SUM(Table2[[#This Row],[M4B]],Table2[[#This Row],[M4B_h]])</f>
        <v>2</v>
      </c>
    </row>
    <row r="2332" spans="1:20">
      <c r="A2332" s="12">
        <f>IF(Table2[[#This Row],[TT]]&lt;1,"",COUNT($A$2:$A2331)+1)</f>
        <v>1870</v>
      </c>
      <c r="B2332" s="12" t="str">
        <f>LOWER(SUBSTITUTE(SUBSTITUTE(SUBSTITUTE(SUBSTITUTE(SUBSTITUTE(SUBSTITUTE(SUBSTITUTE(SUBSTITUTE(Table2[[#This Row],[NAMA BARANG]]," ",""),"""",""),"-",""),"/",""),"(",""),")",""),"&amp;",""),",",""))</f>
        <v>sipoa17bariskayu</v>
      </c>
      <c r="C2332" s="18" t="s">
        <v>2031</v>
      </c>
      <c r="D2332" s="19">
        <v>2</v>
      </c>
      <c r="E2332" s="19" t="s">
        <v>28</v>
      </c>
      <c r="F2332" s="80">
        <f>IF(Table2[[#This Row],[M5B]]="",Table2[[#This Row],[M5B_h]],SUM(Table2[[#This Row],[M5B_h]],Table2[[#This Row],[M5B]]))</f>
        <v>2</v>
      </c>
      <c r="H2332" s="13" t="str">
        <f>IF(Table2[[#This Row],[M1A]]="","",Table2[[#This Row],[M1A]]-Table2[[#This Row],[AWAL]])</f>
        <v/>
      </c>
      <c r="J2332" s="13" t="str">
        <f>IF(Table2[[#This Row],[M2A]]="","",SUM(Table2[[#This Row],[M2A]]-Table2[[#This Row],[M2B_h]]))</f>
        <v/>
      </c>
      <c r="L2332" s="13" t="str">
        <f>IF(Table2[[#This Row],[M3A]]="","",SUM(Table2[[#This Row],[M3A]]-Table2[[#This Row],[M3B_h]]))</f>
        <v/>
      </c>
      <c r="N2332" s="13" t="str">
        <f>IF(Table2[[#This Row],[M4A]]="","",SUM(Table2[[#This Row],[M4A]]-Table2[[#This Row],[M4B_h]]))</f>
        <v/>
      </c>
      <c r="O2332" s="15"/>
      <c r="P2332" s="15" t="str">
        <f>IF(Table2[[#This Row],[M5A]]="","",SUM(Table2[[#This Row],[M5A]]-Table2[[#This Row],[M5B_h]]))</f>
        <v/>
      </c>
      <c r="Q2332" s="15">
        <f>SUM(Table2[[#This Row],[AWAL]],Table2[[#This Row],[M1B]])</f>
        <v>2</v>
      </c>
      <c r="R2332" s="15">
        <f>SUM(Table2[[#This Row],[M2B]],Table2[[#This Row],[M2B_h]])</f>
        <v>2</v>
      </c>
      <c r="S2332" s="15">
        <f>SUM(Table2[[#This Row],[M3B]],Table2[[#This Row],[M3B_h]])</f>
        <v>2</v>
      </c>
      <c r="T2332" s="15">
        <f>SUM(Table2[[#This Row],[M4B]],Table2[[#This Row],[M4B_h]])</f>
        <v>2</v>
      </c>
    </row>
    <row r="2333" spans="1:20">
      <c r="A2333" s="12">
        <f>IF(Table2[[#This Row],[TT]]&lt;1,"",COUNT($A$2:$A2332)+1)</f>
        <v>1871</v>
      </c>
      <c r="B2333" s="12" t="str">
        <f>LOWER(SUBSTITUTE(SUBSTITUTE(SUBSTITUTE(SUBSTITUTE(SUBSTITUTE(SUBSTITUTE(SUBSTITUTE(SUBSTITUTE(Table2[[#This Row],[NAMA BARANG]]," ",""),"""",""),"-",""),"/",""),"(",""),")",""),"&amp;",""),",",""))</f>
        <v>sipoa2831</v>
      </c>
      <c r="C2333" s="18" t="s">
        <v>2032</v>
      </c>
      <c r="D2333" s="19">
        <v>2</v>
      </c>
      <c r="E2333" s="19" t="s">
        <v>63</v>
      </c>
      <c r="F2333" s="80">
        <f>IF(Table2[[#This Row],[M5B]]="",Table2[[#This Row],[M5B_h]],SUM(Table2[[#This Row],[M5B_h]],Table2[[#This Row],[M5B]]))</f>
        <v>2</v>
      </c>
      <c r="H2333" s="13" t="str">
        <f>IF(Table2[[#This Row],[M1A]]="","",Table2[[#This Row],[M1A]]-Table2[[#This Row],[AWAL]])</f>
        <v/>
      </c>
      <c r="J2333" s="13" t="str">
        <f>IF(Table2[[#This Row],[M2A]]="","",SUM(Table2[[#This Row],[M2A]]-Table2[[#This Row],[M2B_h]]))</f>
        <v/>
      </c>
      <c r="L2333" s="13" t="str">
        <f>IF(Table2[[#This Row],[M3A]]="","",SUM(Table2[[#This Row],[M3A]]-Table2[[#This Row],[M3B_h]]))</f>
        <v/>
      </c>
      <c r="N2333" s="13" t="str">
        <f>IF(Table2[[#This Row],[M4A]]="","",SUM(Table2[[#This Row],[M4A]]-Table2[[#This Row],[M4B_h]]))</f>
        <v/>
      </c>
      <c r="O2333" s="15"/>
      <c r="P2333" s="15" t="str">
        <f>IF(Table2[[#This Row],[M5A]]="","",SUM(Table2[[#This Row],[M5A]]-Table2[[#This Row],[M5B_h]]))</f>
        <v/>
      </c>
      <c r="Q2333" s="15">
        <f>SUM(Table2[[#This Row],[AWAL]],Table2[[#This Row],[M1B]])</f>
        <v>2</v>
      </c>
      <c r="R2333" s="15">
        <f>SUM(Table2[[#This Row],[M2B]],Table2[[#This Row],[M2B_h]])</f>
        <v>2</v>
      </c>
      <c r="S2333" s="15">
        <f>SUM(Table2[[#This Row],[M3B]],Table2[[#This Row],[M3B_h]])</f>
        <v>2</v>
      </c>
      <c r="T2333" s="15">
        <f>SUM(Table2[[#This Row],[M4B]],Table2[[#This Row],[M4B_h]])</f>
        <v>2</v>
      </c>
    </row>
    <row r="2334" spans="1:20">
      <c r="A2334" s="12">
        <f>IF(Table2[[#This Row],[TT]]&lt;1,"",COUNT($A$2:$A2333)+1)</f>
        <v>1872</v>
      </c>
      <c r="B2334" s="12" t="str">
        <f>LOWER(SUBSTITUTE(SUBSTITUTE(SUBSTITUTE(SUBSTITUTE(SUBSTITUTE(SUBSTITUTE(SUBSTITUTE(SUBSTITUTE(Table2[[#This Row],[NAMA BARANG]]," ",""),"""",""),"-",""),"/",""),"(",""),")",""),"&amp;",""),",",""))</f>
        <v>sipoa8010</v>
      </c>
      <c r="C2334" s="18" t="s">
        <v>2033</v>
      </c>
      <c r="D2334" s="19">
        <v>12</v>
      </c>
      <c r="E2334" s="19" t="s">
        <v>88</v>
      </c>
      <c r="F2334" s="80">
        <f>IF(Table2[[#This Row],[M5B]]="",Table2[[#This Row],[M5B_h]],SUM(Table2[[#This Row],[M5B_h]],Table2[[#This Row],[M5B]]))</f>
        <v>12</v>
      </c>
      <c r="H2334" s="13" t="str">
        <f>IF(Table2[[#This Row],[M1A]]="","",Table2[[#This Row],[M1A]]-Table2[[#This Row],[AWAL]])</f>
        <v/>
      </c>
      <c r="J2334" s="13" t="str">
        <f>IF(Table2[[#This Row],[M2A]]="","",SUM(Table2[[#This Row],[M2A]]-Table2[[#This Row],[M2B_h]]))</f>
        <v/>
      </c>
      <c r="L2334" s="13" t="str">
        <f>IF(Table2[[#This Row],[M3A]]="","",SUM(Table2[[#This Row],[M3A]]-Table2[[#This Row],[M3B_h]]))</f>
        <v/>
      </c>
      <c r="N2334" s="13" t="str">
        <f>IF(Table2[[#This Row],[M4A]]="","",SUM(Table2[[#This Row],[M4A]]-Table2[[#This Row],[M4B_h]]))</f>
        <v/>
      </c>
      <c r="O2334" s="15"/>
      <c r="P2334" s="15" t="str">
        <f>IF(Table2[[#This Row],[M5A]]="","",SUM(Table2[[#This Row],[M5A]]-Table2[[#This Row],[M5B_h]]))</f>
        <v/>
      </c>
      <c r="Q2334" s="15">
        <f>SUM(Table2[[#This Row],[AWAL]],Table2[[#This Row],[M1B]])</f>
        <v>12</v>
      </c>
      <c r="R2334" s="15">
        <f>SUM(Table2[[#This Row],[M2B]],Table2[[#This Row],[M2B_h]])</f>
        <v>12</v>
      </c>
      <c r="S2334" s="15">
        <f>SUM(Table2[[#This Row],[M3B]],Table2[[#This Row],[M3B_h]])</f>
        <v>12</v>
      </c>
      <c r="T2334" s="15">
        <f>SUM(Table2[[#This Row],[M4B]],Table2[[#This Row],[M4B_h]])</f>
        <v>12</v>
      </c>
    </row>
    <row r="2335" spans="1:20">
      <c r="A2335" s="12">
        <f>IF(Table2[[#This Row],[TT]]&lt;1,"",COUNT($A$2:$A2334)+1)</f>
        <v>1873</v>
      </c>
      <c r="B2335" s="12" t="str">
        <f>LOWER(SUBSTITUTE(SUBSTITUTE(SUBSTITUTE(SUBSTITUTE(SUBSTITUTE(SUBSTITUTE(SUBSTITUTE(SUBSTITUTE(Table2[[#This Row],[NAMA BARANG]]," ",""),"""",""),"-",""),"/",""),"(",""),")",""),"&amp;",""),",",""))</f>
        <v>sipoa8011apel</v>
      </c>
      <c r="C2335" s="18" t="s">
        <v>2034</v>
      </c>
      <c r="D2335" s="19">
        <v>7</v>
      </c>
      <c r="E2335" s="19" t="s">
        <v>174</v>
      </c>
      <c r="F2335" s="80">
        <f>IF(Table2[[#This Row],[M5B]]="",Table2[[#This Row],[M5B_h]],SUM(Table2[[#This Row],[M5B_h]],Table2[[#This Row],[M5B]]))</f>
        <v>7</v>
      </c>
      <c r="H2335" s="13" t="str">
        <f>IF(Table2[[#This Row],[M1A]]="","",Table2[[#This Row],[M1A]]-Table2[[#This Row],[AWAL]])</f>
        <v/>
      </c>
      <c r="J2335" s="13" t="str">
        <f>IF(Table2[[#This Row],[M2A]]="","",SUM(Table2[[#This Row],[M2A]]-Table2[[#This Row],[M2B_h]]))</f>
        <v/>
      </c>
      <c r="L2335" s="13" t="str">
        <f>IF(Table2[[#This Row],[M3A]]="","",SUM(Table2[[#This Row],[M3A]]-Table2[[#This Row],[M3B_h]]))</f>
        <v/>
      </c>
      <c r="N2335" s="13" t="str">
        <f>IF(Table2[[#This Row],[M4A]]="","",SUM(Table2[[#This Row],[M4A]]-Table2[[#This Row],[M4B_h]]))</f>
        <v/>
      </c>
      <c r="O2335" s="15"/>
      <c r="P2335" s="15" t="str">
        <f>IF(Table2[[#This Row],[M5A]]="","",SUM(Table2[[#This Row],[M5A]]-Table2[[#This Row],[M5B_h]]))</f>
        <v/>
      </c>
      <c r="Q2335" s="15">
        <f>SUM(Table2[[#This Row],[AWAL]],Table2[[#This Row],[M1B]])</f>
        <v>7</v>
      </c>
      <c r="R2335" s="15">
        <f>SUM(Table2[[#This Row],[M2B]],Table2[[#This Row],[M2B_h]])</f>
        <v>7</v>
      </c>
      <c r="S2335" s="15">
        <f>SUM(Table2[[#This Row],[M3B]],Table2[[#This Row],[M3B_h]])</f>
        <v>7</v>
      </c>
      <c r="T2335" s="15">
        <f>SUM(Table2[[#This Row],[M4B]],Table2[[#This Row],[M4B_h]])</f>
        <v>7</v>
      </c>
    </row>
    <row r="2336" spans="1:20">
      <c r="A2336" s="12">
        <f>IF(Table2[[#This Row],[TT]]&lt;1,"",COUNT($A$2:$A2335)+1)</f>
        <v>1874</v>
      </c>
      <c r="B2336" s="12" t="str">
        <f>LOWER(SUBSTITUTE(SUBSTITUTE(SUBSTITUTE(SUBSTITUTE(SUBSTITUTE(SUBSTITUTE(SUBSTITUTE(SUBSTITUTE(Table2[[#This Row],[NAMA BARANG]]," ",""),"""",""),"-",""),"/",""),"(",""),")",""),"&amp;",""),",",""))</f>
        <v>sipoa8012</v>
      </c>
      <c r="C2336" s="18" t="s">
        <v>2035</v>
      </c>
      <c r="D2336" s="19">
        <v>7</v>
      </c>
      <c r="E2336" s="19" t="s">
        <v>174</v>
      </c>
      <c r="F2336" s="80">
        <f>IF(Table2[[#This Row],[M5B]]="",Table2[[#This Row],[M5B_h]],SUM(Table2[[#This Row],[M5B_h]],Table2[[#This Row],[M5B]]))</f>
        <v>7</v>
      </c>
      <c r="H2336" s="13" t="str">
        <f>IF(Table2[[#This Row],[M1A]]="","",Table2[[#This Row],[M1A]]-Table2[[#This Row],[AWAL]])</f>
        <v/>
      </c>
      <c r="J2336" s="13" t="str">
        <f>IF(Table2[[#This Row],[M2A]]="","",SUM(Table2[[#This Row],[M2A]]-Table2[[#This Row],[M2B_h]]))</f>
        <v/>
      </c>
      <c r="L2336" s="13" t="str">
        <f>IF(Table2[[#This Row],[M3A]]="","",SUM(Table2[[#This Row],[M3A]]-Table2[[#This Row],[M3B_h]]))</f>
        <v/>
      </c>
      <c r="N2336" s="13" t="str">
        <f>IF(Table2[[#This Row],[M4A]]="","",SUM(Table2[[#This Row],[M4A]]-Table2[[#This Row],[M4B_h]]))</f>
        <v/>
      </c>
      <c r="O2336" s="15"/>
      <c r="P2336" s="15" t="str">
        <f>IF(Table2[[#This Row],[M5A]]="","",SUM(Table2[[#This Row],[M5A]]-Table2[[#This Row],[M5B_h]]))</f>
        <v/>
      </c>
      <c r="Q2336" s="15">
        <f>SUM(Table2[[#This Row],[AWAL]],Table2[[#This Row],[M1B]])</f>
        <v>7</v>
      </c>
      <c r="R2336" s="15">
        <f>SUM(Table2[[#This Row],[M2B]],Table2[[#This Row],[M2B_h]])</f>
        <v>7</v>
      </c>
      <c r="S2336" s="15">
        <f>SUM(Table2[[#This Row],[M3B]],Table2[[#This Row],[M3B_h]])</f>
        <v>7</v>
      </c>
      <c r="T2336" s="15">
        <f>SUM(Table2[[#This Row],[M4B]],Table2[[#This Row],[M4B_h]])</f>
        <v>7</v>
      </c>
    </row>
    <row r="2337" spans="1:20">
      <c r="A2337" s="12">
        <f>IF(Table2[[#This Row],[TT]]&lt;1,"",COUNT($A$2:$A2336)+1)</f>
        <v>1875</v>
      </c>
      <c r="B2337" s="12" t="str">
        <f>LOWER(SUBSTITUTE(SUBSTITUTE(SUBSTITUTE(SUBSTITUTE(SUBSTITUTE(SUBSTITUTE(SUBSTITUTE(SUBSTITUTE(Table2[[#This Row],[NAMA BARANG]]," ",""),"""",""),"-",""),"/",""),"(",""),")",""),"&amp;",""),",",""))</f>
        <v>sipoa8013</v>
      </c>
      <c r="C2337" s="18" t="s">
        <v>2036</v>
      </c>
      <c r="D2337" s="19">
        <v>5</v>
      </c>
      <c r="E2337" s="19" t="s">
        <v>174</v>
      </c>
      <c r="F2337" s="80">
        <f>IF(Table2[[#This Row],[M5B]]="",Table2[[#This Row],[M5B_h]],SUM(Table2[[#This Row],[M5B_h]],Table2[[#This Row],[M5B]]))</f>
        <v>5</v>
      </c>
      <c r="H2337" s="13" t="str">
        <f>IF(Table2[[#This Row],[M1A]]="","",Table2[[#This Row],[M1A]]-Table2[[#This Row],[AWAL]])</f>
        <v/>
      </c>
      <c r="J2337" s="13" t="str">
        <f>IF(Table2[[#This Row],[M2A]]="","",SUM(Table2[[#This Row],[M2A]]-Table2[[#This Row],[M2B_h]]))</f>
        <v/>
      </c>
      <c r="L2337" s="13" t="str">
        <f>IF(Table2[[#This Row],[M3A]]="","",SUM(Table2[[#This Row],[M3A]]-Table2[[#This Row],[M3B_h]]))</f>
        <v/>
      </c>
      <c r="N2337" s="13" t="str">
        <f>IF(Table2[[#This Row],[M4A]]="","",SUM(Table2[[#This Row],[M4A]]-Table2[[#This Row],[M4B_h]]))</f>
        <v/>
      </c>
      <c r="O2337" s="15"/>
      <c r="P2337" s="15" t="str">
        <f>IF(Table2[[#This Row],[M5A]]="","",SUM(Table2[[#This Row],[M5A]]-Table2[[#This Row],[M5B_h]]))</f>
        <v/>
      </c>
      <c r="Q2337" s="15">
        <f>SUM(Table2[[#This Row],[AWAL]],Table2[[#This Row],[M1B]])</f>
        <v>5</v>
      </c>
      <c r="R2337" s="15">
        <f>SUM(Table2[[#This Row],[M2B]],Table2[[#This Row],[M2B_h]])</f>
        <v>5</v>
      </c>
      <c r="S2337" s="15">
        <f>SUM(Table2[[#This Row],[M3B]],Table2[[#This Row],[M3B_h]])</f>
        <v>5</v>
      </c>
      <c r="T2337" s="15">
        <f>SUM(Table2[[#This Row],[M4B]],Table2[[#This Row],[M4B_h]])</f>
        <v>5</v>
      </c>
    </row>
    <row r="2338" spans="1:20">
      <c r="A2338" s="12" t="str">
        <f>IF(Table2[[#This Row],[TT]]&lt;1,"",COUNT($A$2:$A2337)+1)</f>
        <v/>
      </c>
      <c r="B2338" s="12" t="str">
        <f>LOWER(SUBSTITUTE(SUBSTITUTE(SUBSTITUTE(SUBSTITUTE(SUBSTITUTE(SUBSTITUTE(SUBSTITUTE(SUBSTITUTE(Table2[[#This Row],[NAMA BARANG]]," ",""),"""",""),"-",""),"/",""),"(",""),")",""),"&amp;",""),",",""))</f>
        <v>sipoa8022vanart</v>
      </c>
      <c r="C2338" s="18" t="s">
        <v>2037</v>
      </c>
      <c r="D2338" s="19">
        <v>6</v>
      </c>
      <c r="E2338" s="19" t="s">
        <v>886</v>
      </c>
      <c r="F2338" s="80">
        <f>IF(Table2[[#This Row],[M5B]]="",Table2[[#This Row],[M5B_h]],SUM(Table2[[#This Row],[M5B_h]],Table2[[#This Row],[M5B]]))</f>
        <v>0</v>
      </c>
      <c r="G2338" s="13">
        <v>5</v>
      </c>
      <c r="H2338" s="13">
        <f>IF(Table2[[#This Row],[M1A]]="","",Table2[[#This Row],[M1A]]-Table2[[#This Row],[AWAL]])</f>
        <v>-1</v>
      </c>
      <c r="I2338" s="13">
        <v>4</v>
      </c>
      <c r="J2338" s="13">
        <f>IF(Table2[[#This Row],[M2A]]="","",SUM(Table2[[#This Row],[M2A]]-Table2[[#This Row],[M2B_h]]))</f>
        <v>-1</v>
      </c>
      <c r="K2338" s="13">
        <v>2</v>
      </c>
      <c r="L2338" s="13">
        <f>IF(Table2[[#This Row],[M3A]]="","",SUM(Table2[[#This Row],[M3A]]-Table2[[#This Row],[M3B_h]]))</f>
        <v>-2</v>
      </c>
      <c r="M2338" s="13">
        <v>0</v>
      </c>
      <c r="N2338" s="13">
        <f>IF(Table2[[#This Row],[M4A]]="","",SUM(Table2[[#This Row],[M4A]]-Table2[[#This Row],[M4B_h]]))</f>
        <v>-2</v>
      </c>
      <c r="O2338" s="15"/>
      <c r="P2338" s="15" t="str">
        <f>IF(Table2[[#This Row],[M5A]]="","",SUM(Table2[[#This Row],[M5A]]-Table2[[#This Row],[M5B_h]]))</f>
        <v/>
      </c>
      <c r="Q2338" s="15">
        <f>SUM(Table2[[#This Row],[AWAL]],Table2[[#This Row],[M1B]])</f>
        <v>5</v>
      </c>
      <c r="R2338" s="15">
        <f>SUM(Table2[[#This Row],[M2B]],Table2[[#This Row],[M2B_h]])</f>
        <v>4</v>
      </c>
      <c r="S2338" s="15">
        <f>SUM(Table2[[#This Row],[M3B]],Table2[[#This Row],[M3B_h]])</f>
        <v>2</v>
      </c>
      <c r="T2338" s="15">
        <f>SUM(Table2[[#This Row],[M4B]],Table2[[#This Row],[M4B_h]])</f>
        <v>0</v>
      </c>
    </row>
    <row r="2339" spans="1:20">
      <c r="A2339" s="12">
        <f>IF(Table2[[#This Row],[TT]]&lt;1,"",COUNT($A$2:$A2338)+1)</f>
        <v>1876</v>
      </c>
      <c r="B2339" s="12" t="str">
        <f>LOWER(SUBSTITUTE(SUBSTITUTE(SUBSTITUTE(SUBSTITUTE(SUBSTITUTE(SUBSTITUTE(SUBSTITUTE(SUBSTITUTE(Table2[[#This Row],[NAMA BARANG]]," ",""),"""",""),"-",""),"/",""),"(",""),")",""),"&amp;",""),",",""))</f>
        <v>sipoa8023</v>
      </c>
      <c r="C2339" s="18" t="s">
        <v>2038</v>
      </c>
      <c r="D2339" s="19">
        <v>8</v>
      </c>
      <c r="E2339" s="19" t="s">
        <v>103</v>
      </c>
      <c r="F2339" s="80">
        <f>IF(Table2[[#This Row],[M5B]]="",Table2[[#This Row],[M5B_h]],SUM(Table2[[#This Row],[M5B_h]],Table2[[#This Row],[M5B]]))</f>
        <v>7</v>
      </c>
      <c r="H2339" s="13" t="str">
        <f>IF(Table2[[#This Row],[M1A]]="","",Table2[[#This Row],[M1A]]-Table2[[#This Row],[AWAL]])</f>
        <v/>
      </c>
      <c r="J2339" s="13" t="str">
        <f>IF(Table2[[#This Row],[M2A]]="","",SUM(Table2[[#This Row],[M2A]]-Table2[[#This Row],[M2B_h]]))</f>
        <v/>
      </c>
      <c r="K2339" s="13">
        <v>7</v>
      </c>
      <c r="L2339" s="13">
        <f>IF(Table2[[#This Row],[M3A]]="","",SUM(Table2[[#This Row],[M3A]]-Table2[[#This Row],[M3B_h]]))</f>
        <v>-1</v>
      </c>
      <c r="N2339" s="13" t="str">
        <f>IF(Table2[[#This Row],[M4A]]="","",SUM(Table2[[#This Row],[M4A]]-Table2[[#This Row],[M4B_h]]))</f>
        <v/>
      </c>
      <c r="O2339" s="15"/>
      <c r="P2339" s="15" t="str">
        <f>IF(Table2[[#This Row],[M5A]]="","",SUM(Table2[[#This Row],[M5A]]-Table2[[#This Row],[M5B_h]]))</f>
        <v/>
      </c>
      <c r="Q2339" s="15">
        <f>SUM(Table2[[#This Row],[AWAL]],Table2[[#This Row],[M1B]])</f>
        <v>8</v>
      </c>
      <c r="R2339" s="15">
        <f>SUM(Table2[[#This Row],[M2B]],Table2[[#This Row],[M2B_h]])</f>
        <v>8</v>
      </c>
      <c r="S2339" s="15">
        <f>SUM(Table2[[#This Row],[M3B]],Table2[[#This Row],[M3B_h]])</f>
        <v>7</v>
      </c>
      <c r="T2339" s="15">
        <f>SUM(Table2[[#This Row],[M4B]],Table2[[#This Row],[M4B_h]])</f>
        <v>7</v>
      </c>
    </row>
    <row r="2340" spans="1:20">
      <c r="A2340" s="12">
        <f>IF(Table2[[#This Row],[TT]]&lt;1,"",COUNT($A$2:$A2339)+1)</f>
        <v>1877</v>
      </c>
      <c r="B2340" s="12" t="str">
        <f>LOWER(SUBSTITUTE(SUBSTITUTE(SUBSTITUTE(SUBSTITUTE(SUBSTITUTE(SUBSTITUTE(SUBSTITUTE(SUBSTITUTE(Table2[[#This Row],[NAMA BARANG]]," ",""),"""",""),"-",""),"/",""),"(",""),")",""),"&amp;",""),",",""))</f>
        <v>sipoaangel8strawberry</v>
      </c>
      <c r="C2340" s="18" t="s">
        <v>2039</v>
      </c>
      <c r="D2340" s="19">
        <v>11</v>
      </c>
      <c r="E2340" s="19" t="s">
        <v>182</v>
      </c>
      <c r="F2340" s="80">
        <f>IF(Table2[[#This Row],[M5B]]="",Table2[[#This Row],[M5B_h]],SUM(Table2[[#This Row],[M5B_h]],Table2[[#This Row],[M5B]]))</f>
        <v>11</v>
      </c>
      <c r="H2340" s="13" t="str">
        <f>IF(Table2[[#This Row],[M1A]]="","",Table2[[#This Row],[M1A]]-Table2[[#This Row],[AWAL]])</f>
        <v/>
      </c>
      <c r="J2340" s="13" t="str">
        <f>IF(Table2[[#This Row],[M2A]]="","",SUM(Table2[[#This Row],[M2A]]-Table2[[#This Row],[M2B_h]]))</f>
        <v/>
      </c>
      <c r="L2340" s="13" t="str">
        <f>IF(Table2[[#This Row],[M3A]]="","",SUM(Table2[[#This Row],[M3A]]-Table2[[#This Row],[M3B_h]]))</f>
        <v/>
      </c>
      <c r="N2340" s="13" t="str">
        <f>IF(Table2[[#This Row],[M4A]]="","",SUM(Table2[[#This Row],[M4A]]-Table2[[#This Row],[M4B_h]]))</f>
        <v/>
      </c>
      <c r="O2340" s="15"/>
      <c r="P2340" s="15" t="str">
        <f>IF(Table2[[#This Row],[M5A]]="","",SUM(Table2[[#This Row],[M5A]]-Table2[[#This Row],[M5B_h]]))</f>
        <v/>
      </c>
      <c r="Q2340" s="15">
        <f>SUM(Table2[[#This Row],[AWAL]],Table2[[#This Row],[M1B]])</f>
        <v>11</v>
      </c>
      <c r="R2340" s="15">
        <f>SUM(Table2[[#This Row],[M2B]],Table2[[#This Row],[M2B_h]])</f>
        <v>11</v>
      </c>
      <c r="S2340" s="15">
        <f>SUM(Table2[[#This Row],[M3B]],Table2[[#This Row],[M3B_h]])</f>
        <v>11</v>
      </c>
      <c r="T2340" s="15">
        <f>SUM(Table2[[#This Row],[M4B]],Table2[[#This Row],[M4B_h]])</f>
        <v>11</v>
      </c>
    </row>
    <row r="2341" spans="1:20">
      <c r="A2341" s="12" t="str">
        <f>IF(Table2[[#This Row],[TT]]&lt;1,"",COUNT($A$2:$A2340)+1)</f>
        <v/>
      </c>
      <c r="B2341" s="12" t="str">
        <f>LOWER(SUBSTITUTE(SUBSTITUTE(SUBSTITUTE(SUBSTITUTE(SUBSTITUTE(SUBSTITUTE(SUBSTITUTE(SUBSTITUTE(Table2[[#This Row],[NAMA BARANG]]," ",""),"""",""),"-",""),"/",""),"(",""),")",""),"&amp;",""),",",""))</f>
        <v>sipoabescobc117</v>
      </c>
      <c r="C2341" s="18" t="s">
        <v>2040</v>
      </c>
      <c r="D2341" s="19"/>
      <c r="E2341" s="19" t="s">
        <v>154</v>
      </c>
      <c r="F2341" s="80">
        <f>IF(Table2[[#This Row],[M5B]]="",Table2[[#This Row],[M5B_h]],SUM(Table2[[#This Row],[M5B_h]],Table2[[#This Row],[M5B]]))</f>
        <v>0</v>
      </c>
      <c r="H2341" s="13" t="str">
        <f>IF(Table2[[#This Row],[M1A]]="","",Table2[[#This Row],[M1A]]-Table2[[#This Row],[AWAL]])</f>
        <v/>
      </c>
      <c r="J2341" s="13" t="str">
        <f>IF(Table2[[#This Row],[M2A]]="","",SUM(Table2[[#This Row],[M2A]]-Table2[[#This Row],[M2B_h]]))</f>
        <v/>
      </c>
      <c r="L2341" s="13" t="str">
        <f>IF(Table2[[#This Row],[M3A]]="","",SUM(Table2[[#This Row],[M3A]]-Table2[[#This Row],[M3B_h]]))</f>
        <v/>
      </c>
      <c r="N2341" s="13" t="str">
        <f>IF(Table2[[#This Row],[M4A]]="","",SUM(Table2[[#This Row],[M4A]]-Table2[[#This Row],[M4B_h]]))</f>
        <v/>
      </c>
      <c r="O2341" s="15"/>
      <c r="P2341" s="15" t="str">
        <f>IF(Table2[[#This Row],[M5A]]="","",SUM(Table2[[#This Row],[M5A]]-Table2[[#This Row],[M5B_h]]))</f>
        <v/>
      </c>
      <c r="Q2341" s="15">
        <f>SUM(Table2[[#This Row],[AWAL]],Table2[[#This Row],[M1B]])</f>
        <v>0</v>
      </c>
      <c r="R2341" s="15">
        <f>SUM(Table2[[#This Row],[M2B]],Table2[[#This Row],[M2B_h]])</f>
        <v>0</v>
      </c>
      <c r="S2341" s="15">
        <f>SUM(Table2[[#This Row],[M3B]],Table2[[#This Row],[M3B_h]])</f>
        <v>0</v>
      </c>
      <c r="T2341" s="15">
        <f>SUM(Table2[[#This Row],[M4B]],Table2[[#This Row],[M4B_h]])</f>
        <v>0</v>
      </c>
    </row>
    <row r="2342" spans="1:20">
      <c r="A2342" s="12">
        <f>IF(Table2[[#This Row],[TT]]&lt;1,"",COUNT($A$2:$A2341)+1)</f>
        <v>1878</v>
      </c>
      <c r="B2342" s="12" t="str">
        <f>LOWER(SUBSTITUTE(SUBSTITUTE(SUBSTITUTE(SUBSTITUTE(SUBSTITUTE(SUBSTITUTE(SUBSTITUTE(SUBSTITUTE(Table2[[#This Row],[NAMA BARANG]]," ",""),"""",""),"-",""),"/",""),"(",""),")",""),"&amp;",""),",",""))</f>
        <v>sipoacs816rabbit</v>
      </c>
      <c r="C2342" s="18" t="s">
        <v>2041</v>
      </c>
      <c r="D2342" s="19">
        <v>3</v>
      </c>
      <c r="E2342" s="19" t="s">
        <v>434</v>
      </c>
      <c r="F2342" s="80">
        <f>IF(Table2[[#This Row],[M5B]]="",Table2[[#This Row],[M5B_h]],SUM(Table2[[#This Row],[M5B_h]],Table2[[#This Row],[M5B]]))</f>
        <v>3</v>
      </c>
      <c r="H2342" s="13" t="str">
        <f>IF(Table2[[#This Row],[M1A]]="","",Table2[[#This Row],[M1A]]-Table2[[#This Row],[AWAL]])</f>
        <v/>
      </c>
      <c r="J2342" s="13" t="str">
        <f>IF(Table2[[#This Row],[M2A]]="","",SUM(Table2[[#This Row],[M2A]]-Table2[[#This Row],[M2B_h]]))</f>
        <v/>
      </c>
      <c r="L2342" s="13" t="str">
        <f>IF(Table2[[#This Row],[M3A]]="","",SUM(Table2[[#This Row],[M3A]]-Table2[[#This Row],[M3B_h]]))</f>
        <v/>
      </c>
      <c r="N2342" s="13" t="str">
        <f>IF(Table2[[#This Row],[M4A]]="","",SUM(Table2[[#This Row],[M4A]]-Table2[[#This Row],[M4B_h]]))</f>
        <v/>
      </c>
      <c r="O2342" s="15"/>
      <c r="P2342" s="15" t="str">
        <f>IF(Table2[[#This Row],[M5A]]="","",SUM(Table2[[#This Row],[M5A]]-Table2[[#This Row],[M5B_h]]))</f>
        <v/>
      </c>
      <c r="Q2342" s="15">
        <f>SUM(Table2[[#This Row],[AWAL]],Table2[[#This Row],[M1B]])</f>
        <v>3</v>
      </c>
      <c r="R2342" s="15">
        <f>SUM(Table2[[#This Row],[M2B]],Table2[[#This Row],[M2B_h]])</f>
        <v>3</v>
      </c>
      <c r="S2342" s="15">
        <f>SUM(Table2[[#This Row],[M3B]],Table2[[#This Row],[M3B_h]])</f>
        <v>3</v>
      </c>
      <c r="T2342" s="15">
        <f>SUM(Table2[[#This Row],[M4B]],Table2[[#This Row],[M4B_h]])</f>
        <v>3</v>
      </c>
    </row>
    <row r="2343" spans="1:20">
      <c r="A2343" s="12">
        <f>IF(Table2[[#This Row],[TT]]&lt;1,"",COUNT($A$2:$A2342)+1)</f>
        <v>1879</v>
      </c>
      <c r="B2343" s="12" t="str">
        <f>LOWER(SUBSTITUTE(SUBSTITUTE(SUBSTITUTE(SUBSTITUTE(SUBSTITUTE(SUBSTITUTE(SUBSTITUTE(SUBSTITUTE(Table2[[#This Row],[NAMA BARANG]]," ",""),"""",""),"-",""),"/",""),"(",""),")",""),"&amp;",""),",",""))</f>
        <v>sipoakakib808moshimoshiblk</v>
      </c>
      <c r="C2343" s="18" t="s">
        <v>2042</v>
      </c>
      <c r="D2343" s="19">
        <v>6</v>
      </c>
      <c r="E2343" s="19" t="s">
        <v>66</v>
      </c>
      <c r="F2343" s="80">
        <f>IF(Table2[[#This Row],[M5B]]="",Table2[[#This Row],[M5B_h]],SUM(Table2[[#This Row],[M5B_h]],Table2[[#This Row],[M5B]]))</f>
        <v>5</v>
      </c>
      <c r="H2343" s="13" t="str">
        <f>IF(Table2[[#This Row],[M1A]]="","",Table2[[#This Row],[M1A]]-Table2[[#This Row],[AWAL]])</f>
        <v/>
      </c>
      <c r="J2343" s="13" t="str">
        <f>IF(Table2[[#This Row],[M2A]]="","",SUM(Table2[[#This Row],[M2A]]-Table2[[#This Row],[M2B_h]]))</f>
        <v/>
      </c>
      <c r="K2343" s="13">
        <v>5</v>
      </c>
      <c r="L2343" s="13">
        <f>IF(Table2[[#This Row],[M3A]]="","",SUM(Table2[[#This Row],[M3A]]-Table2[[#This Row],[M3B_h]]))</f>
        <v>-1</v>
      </c>
      <c r="N2343" s="13" t="str">
        <f>IF(Table2[[#This Row],[M4A]]="","",SUM(Table2[[#This Row],[M4A]]-Table2[[#This Row],[M4B_h]]))</f>
        <v/>
      </c>
      <c r="O2343" s="15"/>
      <c r="P2343" s="15" t="str">
        <f>IF(Table2[[#This Row],[M5A]]="","",SUM(Table2[[#This Row],[M5A]]-Table2[[#This Row],[M5B_h]]))</f>
        <v/>
      </c>
      <c r="Q2343" s="15">
        <f>SUM(Table2[[#This Row],[AWAL]],Table2[[#This Row],[M1B]])</f>
        <v>6</v>
      </c>
      <c r="R2343" s="15">
        <f>SUM(Table2[[#This Row],[M2B]],Table2[[#This Row],[M2B_h]])</f>
        <v>6</v>
      </c>
      <c r="S2343" s="15">
        <f>SUM(Table2[[#This Row],[M3B]],Table2[[#This Row],[M3B_h]])</f>
        <v>5</v>
      </c>
      <c r="T2343" s="15">
        <f>SUM(Table2[[#This Row],[M4B]],Table2[[#This Row],[M4B_h]])</f>
        <v>5</v>
      </c>
    </row>
    <row r="2344" spans="1:20">
      <c r="A2344" s="12">
        <f>IF(Table2[[#This Row],[TT]]&lt;1,"",COUNT($A$2:$A2343)+1)</f>
        <v>1880</v>
      </c>
      <c r="B2344" s="12" t="str">
        <f>LOWER(SUBSTITUTE(SUBSTITUTE(SUBSTITUTE(SUBSTITUTE(SUBSTITUTE(SUBSTITUTE(SUBSTITUTE(SUBSTITUTE(Table2[[#This Row],[NAMA BARANG]]," ",""),"""",""),"-",""),"/",""),"(",""),")",""),"&amp;",""),",",""))</f>
        <v>sipoakakik807moshimoshiblk</v>
      </c>
      <c r="C2344" s="18" t="s">
        <v>2043</v>
      </c>
      <c r="D2344" s="19">
        <v>7</v>
      </c>
      <c r="E2344" s="19" t="s">
        <v>95</v>
      </c>
      <c r="F2344" s="80">
        <f>IF(Table2[[#This Row],[M5B]]="",Table2[[#This Row],[M5B_h]],SUM(Table2[[#This Row],[M5B_h]],Table2[[#This Row],[M5B]]))</f>
        <v>6</v>
      </c>
      <c r="H2344" s="13" t="str">
        <f>IF(Table2[[#This Row],[M1A]]="","",Table2[[#This Row],[M1A]]-Table2[[#This Row],[AWAL]])</f>
        <v/>
      </c>
      <c r="J2344" s="13" t="str">
        <f>IF(Table2[[#This Row],[M2A]]="","",SUM(Table2[[#This Row],[M2A]]-Table2[[#This Row],[M2B_h]]))</f>
        <v/>
      </c>
      <c r="L2344" s="13" t="str">
        <f>IF(Table2[[#This Row],[M3A]]="","",SUM(Table2[[#This Row],[M3A]]-Table2[[#This Row],[M3B_h]]))</f>
        <v/>
      </c>
      <c r="M2344" s="13">
        <v>6</v>
      </c>
      <c r="N2344" s="13">
        <f>IF(Table2[[#This Row],[M4A]]="","",SUM(Table2[[#This Row],[M4A]]-Table2[[#This Row],[M4B_h]]))</f>
        <v>-1</v>
      </c>
      <c r="O2344" s="15"/>
      <c r="P2344" s="15" t="str">
        <f>IF(Table2[[#This Row],[M5A]]="","",SUM(Table2[[#This Row],[M5A]]-Table2[[#This Row],[M5B_h]]))</f>
        <v/>
      </c>
      <c r="Q2344" s="15">
        <f>SUM(Table2[[#This Row],[AWAL]],Table2[[#This Row],[M1B]])</f>
        <v>7</v>
      </c>
      <c r="R2344" s="15">
        <f>SUM(Table2[[#This Row],[M2B]],Table2[[#This Row],[M2B_h]])</f>
        <v>7</v>
      </c>
      <c r="S2344" s="15">
        <f>SUM(Table2[[#This Row],[M3B]],Table2[[#This Row],[M3B_h]])</f>
        <v>7</v>
      </c>
      <c r="T2344" s="15">
        <f>SUM(Table2[[#This Row],[M4B]],Table2[[#This Row],[M4B_h]])</f>
        <v>6</v>
      </c>
    </row>
    <row r="2345" spans="1:20">
      <c r="A2345" s="12">
        <f>IF(Table2[[#This Row],[TT]]&lt;1,"",COUNT($A$2:$A2344)+1)</f>
        <v>1881</v>
      </c>
      <c r="B2345" s="12" t="str">
        <f>LOWER(SUBSTITUTE(SUBSTITUTE(SUBSTITUTE(SUBSTITUTE(SUBSTITUTE(SUBSTITUTE(SUBSTITUTE(SUBSTITUTE(Table2[[#This Row],[NAMA BARANG]]," ",""),"""",""),"-",""),"/",""),"(",""),")",""),"&amp;",""),",",""))</f>
        <v>sipoarainbowbesar</v>
      </c>
      <c r="C2345" s="18" t="s">
        <v>2044</v>
      </c>
      <c r="D2345" s="19">
        <v>8</v>
      </c>
      <c r="E2345" s="19" t="s">
        <v>2045</v>
      </c>
      <c r="F2345" s="80">
        <f>IF(Table2[[#This Row],[M5B]]="",Table2[[#This Row],[M5B_h]],SUM(Table2[[#This Row],[M5B_h]],Table2[[#This Row],[M5B]]))</f>
        <v>8</v>
      </c>
      <c r="H2345" s="13" t="str">
        <f>IF(Table2[[#This Row],[M1A]]="","",Table2[[#This Row],[M1A]]-Table2[[#This Row],[AWAL]])</f>
        <v/>
      </c>
      <c r="J2345" s="13" t="str">
        <f>IF(Table2[[#This Row],[M2A]]="","",SUM(Table2[[#This Row],[M2A]]-Table2[[#This Row],[M2B_h]]))</f>
        <v/>
      </c>
      <c r="L2345" s="13" t="str">
        <f>IF(Table2[[#This Row],[M3A]]="","",SUM(Table2[[#This Row],[M3A]]-Table2[[#This Row],[M3B_h]]))</f>
        <v/>
      </c>
      <c r="N2345" s="13" t="str">
        <f>IF(Table2[[#This Row],[M4A]]="","",SUM(Table2[[#This Row],[M4A]]-Table2[[#This Row],[M4B_h]]))</f>
        <v/>
      </c>
      <c r="O2345" s="15"/>
      <c r="P2345" s="15" t="str">
        <f>IF(Table2[[#This Row],[M5A]]="","",SUM(Table2[[#This Row],[M5A]]-Table2[[#This Row],[M5B_h]]))</f>
        <v/>
      </c>
      <c r="Q2345" s="15">
        <f>SUM(Table2[[#This Row],[AWAL]],Table2[[#This Row],[M1B]])</f>
        <v>8</v>
      </c>
      <c r="R2345" s="15">
        <f>SUM(Table2[[#This Row],[M2B]],Table2[[#This Row],[M2B_h]])</f>
        <v>8</v>
      </c>
      <c r="S2345" s="15">
        <f>SUM(Table2[[#This Row],[M3B]],Table2[[#This Row],[M3B_h]])</f>
        <v>8</v>
      </c>
      <c r="T2345" s="15">
        <f>SUM(Table2[[#This Row],[M4B]],Table2[[#This Row],[M4B_h]])</f>
        <v>8</v>
      </c>
    </row>
    <row r="2346" spans="1:20">
      <c r="A2346" s="12">
        <f>IF(Table2[[#This Row],[TT]]&lt;1,"",COUNT($A$2:$A2345)+1)</f>
        <v>1882</v>
      </c>
      <c r="B2346" s="12" t="str">
        <f>LOWER(SUBSTITUTE(SUBSTITUTE(SUBSTITUTE(SUBSTITUTE(SUBSTITUTE(SUBSTITUTE(SUBSTITUTE(SUBSTITUTE(Table2[[#This Row],[NAMA BARANG]]," ",""),"""",""),"-",""),"/",""),"(",""),")",""),"&amp;",""),",",""))</f>
        <v>sipoasedang8590</v>
      </c>
      <c r="C2346" s="18" t="s">
        <v>2046</v>
      </c>
      <c r="D2346" s="19">
        <v>11</v>
      </c>
      <c r="E2346" s="19" t="s">
        <v>813</v>
      </c>
      <c r="F2346" s="80">
        <f>IF(Table2[[#This Row],[M5B]]="",Table2[[#This Row],[M5B_h]],SUM(Table2[[#This Row],[M5B_h]],Table2[[#This Row],[M5B]]))</f>
        <v>8</v>
      </c>
      <c r="H2346" s="13" t="str">
        <f>IF(Table2[[#This Row],[M1A]]="","",Table2[[#This Row],[M1A]]-Table2[[#This Row],[AWAL]])</f>
        <v/>
      </c>
      <c r="I2346" s="13">
        <v>10</v>
      </c>
      <c r="J2346" s="13">
        <f>IF(Table2[[#This Row],[M2A]]="","",SUM(Table2[[#This Row],[M2A]]-Table2[[#This Row],[M2B_h]]))</f>
        <v>-1</v>
      </c>
      <c r="K2346" s="13">
        <v>8</v>
      </c>
      <c r="L2346" s="13">
        <f>IF(Table2[[#This Row],[M3A]]="","",SUM(Table2[[#This Row],[M3A]]-Table2[[#This Row],[M3B_h]]))</f>
        <v>-2</v>
      </c>
      <c r="N2346" s="13" t="str">
        <f>IF(Table2[[#This Row],[M4A]]="","",SUM(Table2[[#This Row],[M4A]]-Table2[[#This Row],[M4B_h]]))</f>
        <v/>
      </c>
      <c r="O2346" s="15"/>
      <c r="P2346" s="15" t="str">
        <f>IF(Table2[[#This Row],[M5A]]="","",SUM(Table2[[#This Row],[M5A]]-Table2[[#This Row],[M5B_h]]))</f>
        <v/>
      </c>
      <c r="Q2346" s="15">
        <f>SUM(Table2[[#This Row],[AWAL]],Table2[[#This Row],[M1B]])</f>
        <v>11</v>
      </c>
      <c r="R2346" s="15">
        <f>SUM(Table2[[#This Row],[M2B]],Table2[[#This Row],[M2B_h]])</f>
        <v>10</v>
      </c>
      <c r="S2346" s="15">
        <f>SUM(Table2[[#This Row],[M3B]],Table2[[#This Row],[M3B_h]])</f>
        <v>8</v>
      </c>
      <c r="T2346" s="15">
        <f>SUM(Table2[[#This Row],[M4B]],Table2[[#This Row],[M4B_h]])</f>
        <v>8</v>
      </c>
    </row>
    <row r="2347" spans="1:20">
      <c r="A2347" s="12">
        <f>IF(Table2[[#This Row],[TT]]&lt;1,"",COUNT($A$2:$A2346)+1)</f>
        <v>1883</v>
      </c>
      <c r="B2347" s="12" t="str">
        <f>LOWER(SUBSTITUTE(SUBSTITUTE(SUBSTITUTE(SUBSTITUTE(SUBSTITUTE(SUBSTITUTE(SUBSTITUTE(SUBSTITUTE(Table2[[#This Row],[NAMA BARANG]]," ",""),"""",""),"-",""),"/",""),"(",""),")",""),"&amp;",""),",",""))</f>
        <v>sipoatz8012</v>
      </c>
      <c r="C2347" s="18" t="s">
        <v>2047</v>
      </c>
      <c r="D2347" s="19">
        <v>9</v>
      </c>
      <c r="E2347" s="19" t="s">
        <v>174</v>
      </c>
      <c r="F2347" s="80">
        <f>IF(Table2[[#This Row],[M5B]]="",Table2[[#This Row],[M5B_h]],SUM(Table2[[#This Row],[M5B_h]],Table2[[#This Row],[M5B]]))</f>
        <v>9</v>
      </c>
      <c r="H2347" s="13" t="str">
        <f>IF(Table2[[#This Row],[M1A]]="","",Table2[[#This Row],[M1A]]-Table2[[#This Row],[AWAL]])</f>
        <v/>
      </c>
      <c r="J2347" s="13" t="str">
        <f>IF(Table2[[#This Row],[M2A]]="","",SUM(Table2[[#This Row],[M2A]]-Table2[[#This Row],[M2B_h]]))</f>
        <v/>
      </c>
      <c r="L2347" s="13" t="str">
        <f>IF(Table2[[#This Row],[M3A]]="","",SUM(Table2[[#This Row],[M3A]]-Table2[[#This Row],[M3B_h]]))</f>
        <v/>
      </c>
      <c r="N2347" s="13" t="str">
        <f>IF(Table2[[#This Row],[M4A]]="","",SUM(Table2[[#This Row],[M4A]]-Table2[[#This Row],[M4B_h]]))</f>
        <v/>
      </c>
      <c r="O2347" s="15"/>
      <c r="P2347" s="15" t="str">
        <f>IF(Table2[[#This Row],[M5A]]="","",SUM(Table2[[#This Row],[M5A]]-Table2[[#This Row],[M5B_h]]))</f>
        <v/>
      </c>
      <c r="Q2347" s="15">
        <f>SUM(Table2[[#This Row],[AWAL]],Table2[[#This Row],[M1B]])</f>
        <v>9</v>
      </c>
      <c r="R2347" s="15">
        <f>SUM(Table2[[#This Row],[M2B]],Table2[[#This Row],[M2B_h]])</f>
        <v>9</v>
      </c>
      <c r="S2347" s="15">
        <f>SUM(Table2[[#This Row],[M3B]],Table2[[#This Row],[M3B_h]])</f>
        <v>9</v>
      </c>
      <c r="T2347" s="15">
        <f>SUM(Table2[[#This Row],[M4B]],Table2[[#This Row],[M4B_h]])</f>
        <v>9</v>
      </c>
    </row>
    <row r="2348" spans="1:20">
      <c r="A2348" s="12">
        <f>IF(Table2[[#This Row],[TT]]&lt;1,"",COUNT($A$2:$A2347)+1)</f>
        <v>1884</v>
      </c>
      <c r="B2348" s="12" t="str">
        <f>LOWER(SUBSTITUTE(SUBSTITUTE(SUBSTITUTE(SUBSTITUTE(SUBSTITUTE(SUBSTITUTE(SUBSTITUTE(SUBSTITUTE(Table2[[#This Row],[NAMA BARANG]]," ",""),"""",""),"-",""),"/",""),"(",""),")",""),"&amp;",""),",",""))</f>
        <v>sipoaym011</v>
      </c>
      <c r="C2348" s="18" t="s">
        <v>2048</v>
      </c>
      <c r="D2348" s="19">
        <v>15</v>
      </c>
      <c r="E2348" s="19" t="s">
        <v>83</v>
      </c>
      <c r="F2348" s="80">
        <f>IF(Table2[[#This Row],[M5B]]="",Table2[[#This Row],[M5B_h]],SUM(Table2[[#This Row],[M5B_h]],Table2[[#This Row],[M5B]]))</f>
        <v>15</v>
      </c>
      <c r="H2348" s="13" t="str">
        <f>IF(Table2[[#This Row],[M1A]]="","",Table2[[#This Row],[M1A]]-Table2[[#This Row],[AWAL]])</f>
        <v/>
      </c>
      <c r="J2348" s="13" t="str">
        <f>IF(Table2[[#This Row],[M2A]]="","",SUM(Table2[[#This Row],[M2A]]-Table2[[#This Row],[M2B_h]]))</f>
        <v/>
      </c>
      <c r="L2348" s="13" t="str">
        <f>IF(Table2[[#This Row],[M3A]]="","",SUM(Table2[[#This Row],[M3A]]-Table2[[#This Row],[M3B_h]]))</f>
        <v/>
      </c>
      <c r="N2348" s="13" t="str">
        <f>IF(Table2[[#This Row],[M4A]]="","",SUM(Table2[[#This Row],[M4A]]-Table2[[#This Row],[M4B_h]]))</f>
        <v/>
      </c>
      <c r="O2348" s="15"/>
      <c r="P2348" s="15" t="str">
        <f>IF(Table2[[#This Row],[M5A]]="","",SUM(Table2[[#This Row],[M5A]]-Table2[[#This Row],[M5B_h]]))</f>
        <v/>
      </c>
      <c r="Q2348" s="15">
        <f>SUM(Table2[[#This Row],[AWAL]],Table2[[#This Row],[M1B]])</f>
        <v>15</v>
      </c>
      <c r="R2348" s="15">
        <f>SUM(Table2[[#This Row],[M2B]],Table2[[#This Row],[M2B_h]])</f>
        <v>15</v>
      </c>
      <c r="S2348" s="15">
        <f>SUM(Table2[[#This Row],[M3B]],Table2[[#This Row],[M3B_h]])</f>
        <v>15</v>
      </c>
      <c r="T2348" s="15">
        <f>SUM(Table2[[#This Row],[M4B]],Table2[[#This Row],[M4B_h]])</f>
        <v>15</v>
      </c>
    </row>
    <row r="2349" spans="1:20">
      <c r="A2349" s="12">
        <f>IF(Table2[[#This Row],[TT]]&lt;1,"",COUNT($A$2:$A2348)+1)</f>
        <v>1885</v>
      </c>
      <c r="B2349" s="12" t="str">
        <f>LOWER(SUBSTITUTE(SUBSTITUTE(SUBSTITUTE(SUBSTITUTE(SUBSTITUTE(SUBSTITUTE(SUBSTITUTE(SUBSTITUTE(Table2[[#This Row],[NAMA BARANG]]," ",""),"""",""),"-",""),"/",""),"(",""),")",""),"&amp;",""),",",""))</f>
        <v>slidebinder7mmk4b1ht1blk</v>
      </c>
      <c r="C2349" s="18" t="s">
        <v>2049</v>
      </c>
      <c r="D2349" s="19">
        <v>6</v>
      </c>
      <c r="E2349" s="19">
        <v>2000</v>
      </c>
      <c r="F2349" s="80">
        <f>IF(Table2[[#This Row],[M5B]]="",Table2[[#This Row],[M5B_h]],SUM(Table2[[#This Row],[M5B_h]],Table2[[#This Row],[M5B]]))</f>
        <v>6</v>
      </c>
      <c r="H2349" s="13" t="str">
        <f>IF(Table2[[#This Row],[M1A]]="","",Table2[[#This Row],[M1A]]-Table2[[#This Row],[AWAL]])</f>
        <v/>
      </c>
      <c r="J2349" s="13" t="str">
        <f>IF(Table2[[#This Row],[M2A]]="","",SUM(Table2[[#This Row],[M2A]]-Table2[[#This Row],[M2B_h]]))</f>
        <v/>
      </c>
      <c r="L2349" s="13" t="str">
        <f>IF(Table2[[#This Row],[M3A]]="","",SUM(Table2[[#This Row],[M3A]]-Table2[[#This Row],[M3B_h]]))</f>
        <v/>
      </c>
      <c r="N2349" s="13" t="str">
        <f>IF(Table2[[#This Row],[M4A]]="","",SUM(Table2[[#This Row],[M4A]]-Table2[[#This Row],[M4B_h]]))</f>
        <v/>
      </c>
      <c r="O2349" s="15"/>
      <c r="P2349" s="15" t="str">
        <f>IF(Table2[[#This Row],[M5A]]="","",SUM(Table2[[#This Row],[M5A]]-Table2[[#This Row],[M5B_h]]))</f>
        <v/>
      </c>
      <c r="Q2349" s="15">
        <f>SUM(Table2[[#This Row],[AWAL]],Table2[[#This Row],[M1B]])</f>
        <v>6</v>
      </c>
      <c r="R2349" s="15">
        <f>SUM(Table2[[#This Row],[M2B]],Table2[[#This Row],[M2B_h]])</f>
        <v>6</v>
      </c>
      <c r="S2349" s="15">
        <f>SUM(Table2[[#This Row],[M3B]],Table2[[#This Row],[M3B_h]])</f>
        <v>6</v>
      </c>
      <c r="T2349" s="15">
        <f>SUM(Table2[[#This Row],[M4B]],Table2[[#This Row],[M4B_h]])</f>
        <v>6</v>
      </c>
    </row>
    <row r="2350" spans="1:20">
      <c r="A2350" s="12" t="str">
        <f>IF(Table2[[#This Row],[TT]]&lt;1,"",COUNT($A$2:$A2349)+1)</f>
        <v/>
      </c>
      <c r="B2350" s="12" t="str">
        <f>LOWER(SUBSTITUTE(SUBSTITUTE(SUBSTITUTE(SUBSTITUTE(SUBSTITUTE(SUBSTITUTE(SUBSTITUTE(SUBSTITUTE(Table2[[#This Row],[NAMA BARANG]]," ",""),"""",""),"-",""),"/",""),"(",""),")",""),"&amp;",""),",",""))</f>
        <v>spidol12w838set</v>
      </c>
      <c r="C2350" s="17" t="s">
        <v>2814</v>
      </c>
      <c r="E2350" s="29" t="s">
        <v>2511</v>
      </c>
      <c r="F2350" s="80">
        <f>IF(Table2[[#This Row],[M5B]]="",Table2[[#This Row],[M5B_h]],SUM(Table2[[#This Row],[M5B_h]],Table2[[#This Row],[M5B]]))</f>
        <v>0</v>
      </c>
      <c r="H2350" s="13" t="str">
        <f>IF(Table2[[#This Row],[M1A]]="","",Table2[[#This Row],[M1A]]-Table2[[#This Row],[AWAL]])</f>
        <v/>
      </c>
      <c r="J2350" s="13" t="str">
        <f>IF(Table2[[#This Row],[M2A]]="","",SUM(Table2[[#This Row],[M2A]]-Table2[[#This Row],[M2B_h]]))</f>
        <v/>
      </c>
      <c r="L2350" s="13" t="str">
        <f>IF(Table2[[#This Row],[M3A]]="","",SUM(Table2[[#This Row],[M3A]]-Table2[[#This Row],[M3B_h]]))</f>
        <v/>
      </c>
      <c r="N2350" s="13" t="str">
        <f>IF(Table2[[#This Row],[M4A]]="","",SUM(Table2[[#This Row],[M4A]]-Table2[[#This Row],[M4B_h]]))</f>
        <v/>
      </c>
      <c r="O2350" s="15"/>
      <c r="P2350" s="15" t="str">
        <f>IF(Table2[[#This Row],[M5A]]="","",SUM(Table2[[#This Row],[M5A]]-Table2[[#This Row],[M5B_h]]))</f>
        <v/>
      </c>
      <c r="Q2350" s="15">
        <f>SUM(Table2[[#This Row],[AWAL]],Table2[[#This Row],[M1B]])</f>
        <v>0</v>
      </c>
      <c r="R2350" s="15">
        <f>SUM(Table2[[#This Row],[M2B]],Table2[[#This Row],[M2B_h]])</f>
        <v>0</v>
      </c>
      <c r="S2350" s="15">
        <f>SUM(Table2[[#This Row],[M3B]],Table2[[#This Row],[M3B_h]])</f>
        <v>0</v>
      </c>
      <c r="T2350" s="15">
        <f>SUM(Table2[[#This Row],[M4B]],Table2[[#This Row],[M4B_h]])</f>
        <v>0</v>
      </c>
    </row>
    <row r="2351" spans="1:20">
      <c r="A2351" s="12">
        <f>IF(Table2[[#This Row],[TT]]&lt;1,"",COUNT($A$2:$A2350)+1)</f>
        <v>1886</v>
      </c>
      <c r="B2351" s="12" t="str">
        <f>LOWER(SUBSTITUTE(SUBSTITUTE(SUBSTITUTE(SUBSTITUTE(SUBSTITUTE(SUBSTITUTE(SUBSTITUTE(SUBSTITUTE(Table2[[#This Row],[NAMA BARANG]]," ",""),"""",""),"-",""),"/",""),"(",""),")",""),"&amp;",""),",",""))</f>
        <v>spidol1fwp63412infico</v>
      </c>
      <c r="C2351" s="18" t="s">
        <v>2050</v>
      </c>
      <c r="D2351" s="19">
        <v>2</v>
      </c>
      <c r="E2351" s="19" t="s">
        <v>2051</v>
      </c>
      <c r="F2351" s="80">
        <f>IF(Table2[[#This Row],[M5B]]="",Table2[[#This Row],[M5B_h]],SUM(Table2[[#This Row],[M5B_h]],Table2[[#This Row],[M5B]]))</f>
        <v>2</v>
      </c>
      <c r="H2351" s="13" t="str">
        <f>IF(Table2[[#This Row],[M1A]]="","",Table2[[#This Row],[M1A]]-Table2[[#This Row],[AWAL]])</f>
        <v/>
      </c>
      <c r="J2351" s="13" t="str">
        <f>IF(Table2[[#This Row],[M2A]]="","",SUM(Table2[[#This Row],[M2A]]-Table2[[#This Row],[M2B_h]]))</f>
        <v/>
      </c>
      <c r="L2351" s="13" t="str">
        <f>IF(Table2[[#This Row],[M3A]]="","",SUM(Table2[[#This Row],[M3A]]-Table2[[#This Row],[M3B_h]]))</f>
        <v/>
      </c>
      <c r="N2351" s="13" t="str">
        <f>IF(Table2[[#This Row],[M4A]]="","",SUM(Table2[[#This Row],[M4A]]-Table2[[#This Row],[M4B_h]]))</f>
        <v/>
      </c>
      <c r="O2351" s="15"/>
      <c r="P2351" s="15" t="str">
        <f>IF(Table2[[#This Row],[M5A]]="","",SUM(Table2[[#This Row],[M5A]]-Table2[[#This Row],[M5B_h]]))</f>
        <v/>
      </c>
      <c r="Q2351" s="15">
        <f>SUM(Table2[[#This Row],[AWAL]],Table2[[#This Row],[M1B]])</f>
        <v>2</v>
      </c>
      <c r="R2351" s="15">
        <f>SUM(Table2[[#This Row],[M2B]],Table2[[#This Row],[M2B_h]])</f>
        <v>2</v>
      </c>
      <c r="S2351" s="15">
        <f>SUM(Table2[[#This Row],[M3B]],Table2[[#This Row],[M3B_h]])</f>
        <v>2</v>
      </c>
      <c r="T2351" s="15">
        <f>SUM(Table2[[#This Row],[M4B]],Table2[[#This Row],[M4B_h]])</f>
        <v>2</v>
      </c>
    </row>
    <row r="2352" spans="1:20">
      <c r="A2352" s="12">
        <f>IF(Table2[[#This Row],[TT]]&lt;1,"",COUNT($A$2:$A2351)+1)</f>
        <v>1887</v>
      </c>
      <c r="B2352" s="12" t="str">
        <f>LOWER(SUBSTITUTE(SUBSTITUTE(SUBSTITUTE(SUBSTITUTE(SUBSTITUTE(SUBSTITUTE(SUBSTITUTE(SUBSTITUTE(Table2[[#This Row],[NAMA BARANG]]," ",""),"""",""),"-",""),"/",""),"(",""),")",""),"&amp;",""),",",""))</f>
        <v>spidol1fwp63612infico</v>
      </c>
      <c r="C2352" s="18" t="s">
        <v>2052</v>
      </c>
      <c r="D2352" s="19">
        <v>8</v>
      </c>
      <c r="E2352" s="19" t="s">
        <v>687</v>
      </c>
      <c r="F2352" s="80">
        <f>IF(Table2[[#This Row],[M5B]]="",Table2[[#This Row],[M5B_h]],SUM(Table2[[#This Row],[M5B_h]],Table2[[#This Row],[M5B]]))</f>
        <v>8</v>
      </c>
      <c r="H2352" s="13" t="str">
        <f>IF(Table2[[#This Row],[M1A]]="","",Table2[[#This Row],[M1A]]-Table2[[#This Row],[AWAL]])</f>
        <v/>
      </c>
      <c r="J2352" s="13" t="str">
        <f>IF(Table2[[#This Row],[M2A]]="","",SUM(Table2[[#This Row],[M2A]]-Table2[[#This Row],[M2B_h]]))</f>
        <v/>
      </c>
      <c r="L2352" s="13" t="str">
        <f>IF(Table2[[#This Row],[M3A]]="","",SUM(Table2[[#This Row],[M3A]]-Table2[[#This Row],[M3B_h]]))</f>
        <v/>
      </c>
      <c r="N2352" s="13" t="str">
        <f>IF(Table2[[#This Row],[M4A]]="","",SUM(Table2[[#This Row],[M4A]]-Table2[[#This Row],[M4B_h]]))</f>
        <v/>
      </c>
      <c r="O2352" s="15"/>
      <c r="P2352" s="15" t="str">
        <f>IF(Table2[[#This Row],[M5A]]="","",SUM(Table2[[#This Row],[M5A]]-Table2[[#This Row],[M5B_h]]))</f>
        <v/>
      </c>
      <c r="Q2352" s="15">
        <f>SUM(Table2[[#This Row],[AWAL]],Table2[[#This Row],[M1B]])</f>
        <v>8</v>
      </c>
      <c r="R2352" s="15">
        <f>SUM(Table2[[#This Row],[M2B]],Table2[[#This Row],[M2B_h]])</f>
        <v>8</v>
      </c>
      <c r="S2352" s="15">
        <f>SUM(Table2[[#This Row],[M3B]],Table2[[#This Row],[M3B_h]])</f>
        <v>8</v>
      </c>
      <c r="T2352" s="15">
        <f>SUM(Table2[[#This Row],[M4B]],Table2[[#This Row],[M4B_h]])</f>
        <v>8</v>
      </c>
    </row>
    <row r="2353" spans="1:20">
      <c r="A2353" s="103">
        <f>IF(Table2[[#This Row],[TT]]&lt;1,"",COUNT($A$2:$A2352)+1)</f>
        <v>1888</v>
      </c>
      <c r="B2353" s="96" t="str">
        <f>LOWER(SUBSTITUTE(SUBSTITUTE(SUBSTITUTE(SUBSTITUTE(SUBSTITUTE(SUBSTITUTE(SUBSTITUTE(SUBSTITUTE(Table2[[#This Row],[NAMA BARANG]]," ",""),"""",""),"-",""),"/",""),"(",""),")",""),"&amp;",""),",",""))</f>
        <v>spidoldb21812</v>
      </c>
      <c r="C2353" s="97" t="s">
        <v>4324</v>
      </c>
      <c r="D2353" s="98"/>
      <c r="E2353" s="99" t="s">
        <v>2626</v>
      </c>
      <c r="F2353" s="100">
        <f>IF(Table2[[#This Row],[M5B]]="",Table2[[#This Row],[M5B_h]],SUM(Table2[[#This Row],[M5B_h]],Table2[[#This Row],[M5B]]))</f>
        <v>1</v>
      </c>
      <c r="G2353" s="101"/>
      <c r="H2353" s="102" t="str">
        <f>IF(Table2[[#This Row],[M1A]]="","",Table2[[#This Row],[M1A]]-Table2[[#This Row],[AWAL]])</f>
        <v/>
      </c>
      <c r="I2353" s="101"/>
      <c r="J2353" s="102" t="str">
        <f>IF(Table2[[#This Row],[M2A]]="","",SUM(Table2[[#This Row],[M2A]]-Table2[[#This Row],[M2B_h]]))</f>
        <v/>
      </c>
      <c r="K2353" s="101"/>
      <c r="L2353" s="102" t="str">
        <f>IF(Table2[[#This Row],[M3A]]="","",SUM(Table2[[#This Row],[M3A]]-Table2[[#This Row],[M3B_h]]))</f>
        <v/>
      </c>
      <c r="M2353" s="101">
        <v>1</v>
      </c>
      <c r="N2353" s="102">
        <f>IF(Table2[[#This Row],[M4A]]="","",SUM(Table2[[#This Row],[M4A]]-Table2[[#This Row],[M4B_h]]))</f>
        <v>1</v>
      </c>
      <c r="O2353" s="102"/>
      <c r="P2353" s="102" t="str">
        <f>IF(Table2[[#This Row],[M5A]]="","",SUM(Table2[[#This Row],[M5A]]-Table2[[#This Row],[M5B_h]]))</f>
        <v/>
      </c>
      <c r="Q2353" s="102">
        <f>SUM(Table2[[#This Row],[AWAL]],Table2[[#This Row],[M1B]])</f>
        <v>0</v>
      </c>
      <c r="R2353" s="102">
        <f>SUM(Table2[[#This Row],[M2B]],Table2[[#This Row],[M2B_h]])</f>
        <v>0</v>
      </c>
      <c r="S2353" s="102">
        <f>SUM(Table2[[#This Row],[M3B]],Table2[[#This Row],[M3B_h]])</f>
        <v>0</v>
      </c>
      <c r="T2353" s="102">
        <f>SUM(Table2[[#This Row],[M4B]],Table2[[#This Row],[M4B_h]])</f>
        <v>1</v>
      </c>
    </row>
    <row r="2354" spans="1:20">
      <c r="A2354" s="12">
        <f>IF(Table2[[#This Row],[TT]]&lt;1,"",COUNT($A$2:$A2353)+1)</f>
        <v>1889</v>
      </c>
      <c r="B2354" s="12" t="str">
        <f>LOWER(SUBSTITUTE(SUBSTITUTE(SUBSTITUTE(SUBSTITUTE(SUBSTITUTE(SUBSTITUTE(SUBSTITUTE(SUBSTITUTE(Table2[[#This Row],[NAMA BARANG]]," ",""),"""",""),"-",""),"/",""),"(",""),")",""),"&amp;",""),",",""))</f>
        <v>spidolhitamxuesiwt8009executive</v>
      </c>
      <c r="C2354" s="18" t="s">
        <v>2053</v>
      </c>
      <c r="D2354" s="19">
        <v>1</v>
      </c>
      <c r="E2354" s="19" t="s">
        <v>79</v>
      </c>
      <c r="F2354" s="80">
        <f>IF(Table2[[#This Row],[M5B]]="",Table2[[#This Row],[M5B_h]],SUM(Table2[[#This Row],[M5B_h]],Table2[[#This Row],[M5B]]))</f>
        <v>1</v>
      </c>
      <c r="H2354" s="13" t="str">
        <f>IF(Table2[[#This Row],[M1A]]="","",Table2[[#This Row],[M1A]]-Table2[[#This Row],[AWAL]])</f>
        <v/>
      </c>
      <c r="J2354" s="13" t="str">
        <f>IF(Table2[[#This Row],[M2A]]="","",SUM(Table2[[#This Row],[M2A]]-Table2[[#This Row],[M2B_h]]))</f>
        <v/>
      </c>
      <c r="L2354" s="13" t="str">
        <f>IF(Table2[[#This Row],[M3A]]="","",SUM(Table2[[#This Row],[M3A]]-Table2[[#This Row],[M3B_h]]))</f>
        <v/>
      </c>
      <c r="N2354" s="13" t="str">
        <f>IF(Table2[[#This Row],[M4A]]="","",SUM(Table2[[#This Row],[M4A]]-Table2[[#This Row],[M4B_h]]))</f>
        <v/>
      </c>
      <c r="O2354" s="15"/>
      <c r="P2354" s="15" t="str">
        <f>IF(Table2[[#This Row],[M5A]]="","",SUM(Table2[[#This Row],[M5A]]-Table2[[#This Row],[M5B_h]]))</f>
        <v/>
      </c>
      <c r="Q2354" s="15">
        <f>SUM(Table2[[#This Row],[AWAL]],Table2[[#This Row],[M1B]])</f>
        <v>1</v>
      </c>
      <c r="R2354" s="15">
        <f>SUM(Table2[[#This Row],[M2B]],Table2[[#This Row],[M2B_h]])</f>
        <v>1</v>
      </c>
      <c r="S2354" s="15">
        <f>SUM(Table2[[#This Row],[M3B]],Table2[[#This Row],[M3B_h]])</f>
        <v>1</v>
      </c>
      <c r="T2354" s="15">
        <f>SUM(Table2[[#This Row],[M4B]],Table2[[#This Row],[M4B_h]])</f>
        <v>1</v>
      </c>
    </row>
    <row r="2355" spans="1:20">
      <c r="A2355" s="12">
        <f>IF(Table2[[#This Row],[TT]]&lt;1,"",COUNT($A$2:$A2354)+1)</f>
        <v>1890</v>
      </c>
      <c r="B2355" s="12" t="str">
        <f>LOWER(SUBSTITUTE(SUBSTITUTE(SUBSTITUTE(SUBSTITUTE(SUBSTITUTE(SUBSTITUTE(SUBSTITUTE(SUBSTITUTE(Table2[[#This Row],[NAMA BARANG]]," ",""),"""",""),"-",""),"/",""),"(",""),")",""),"&amp;",""),",",""))</f>
        <v>spidolinfico88612</v>
      </c>
      <c r="C2355" s="18" t="s">
        <v>2054</v>
      </c>
      <c r="D2355" s="19">
        <v>1</v>
      </c>
      <c r="E2355" s="19" t="s">
        <v>63</v>
      </c>
      <c r="F2355" s="80">
        <f>IF(Table2[[#This Row],[M5B]]="",Table2[[#This Row],[M5B_h]],SUM(Table2[[#This Row],[M5B_h]],Table2[[#This Row],[M5B]]))</f>
        <v>1</v>
      </c>
      <c r="H2355" s="13" t="str">
        <f>IF(Table2[[#This Row],[M1A]]="","",Table2[[#This Row],[M1A]]-Table2[[#This Row],[AWAL]])</f>
        <v/>
      </c>
      <c r="J2355" s="13" t="str">
        <f>IF(Table2[[#This Row],[M2A]]="","",SUM(Table2[[#This Row],[M2A]]-Table2[[#This Row],[M2B_h]]))</f>
        <v/>
      </c>
      <c r="L2355" s="13" t="str">
        <f>IF(Table2[[#This Row],[M3A]]="","",SUM(Table2[[#This Row],[M3A]]-Table2[[#This Row],[M3B_h]]))</f>
        <v/>
      </c>
      <c r="N2355" s="13" t="str">
        <f>IF(Table2[[#This Row],[M4A]]="","",SUM(Table2[[#This Row],[M4A]]-Table2[[#This Row],[M4B_h]]))</f>
        <v/>
      </c>
      <c r="O2355" s="15"/>
      <c r="P2355" s="15" t="str">
        <f>IF(Table2[[#This Row],[M5A]]="","",SUM(Table2[[#This Row],[M5A]]-Table2[[#This Row],[M5B_h]]))</f>
        <v/>
      </c>
      <c r="Q2355" s="15">
        <f>SUM(Table2[[#This Row],[AWAL]],Table2[[#This Row],[M1B]])</f>
        <v>1</v>
      </c>
      <c r="R2355" s="15">
        <f>SUM(Table2[[#This Row],[M2B]],Table2[[#This Row],[M2B_h]])</f>
        <v>1</v>
      </c>
      <c r="S2355" s="15">
        <f>SUM(Table2[[#This Row],[M3B]],Table2[[#This Row],[M3B_h]])</f>
        <v>1</v>
      </c>
      <c r="T2355" s="15">
        <f>SUM(Table2[[#This Row],[M4B]],Table2[[#This Row],[M4B_h]])</f>
        <v>1</v>
      </c>
    </row>
    <row r="2356" spans="1:20">
      <c r="A2356" s="12">
        <f>IF(Table2[[#This Row],[TT]]&lt;1,"",COUNT($A$2:$A2355)+1)</f>
        <v>1891</v>
      </c>
      <c r="B2356" s="12" t="str">
        <f>LOWER(SUBSTITUTE(SUBSTITUTE(SUBSTITUTE(SUBSTITUTE(SUBSTITUTE(SUBSTITUTE(SUBSTITUTE(SUBSTITUTE(Table2[[#This Row],[NAMA BARANG]]," ",""),"""",""),"-",""),"/",""),"(",""),")",""),"&amp;",""),",",""))</f>
        <v>spidolmarkerchaglipm9905</v>
      </c>
      <c r="C2356" s="18" t="s">
        <v>2055</v>
      </c>
      <c r="D2356" s="19">
        <v>5</v>
      </c>
      <c r="E2356" s="19" t="s">
        <v>19</v>
      </c>
      <c r="F2356" s="80">
        <f>IF(Table2[[#This Row],[M5B]]="",Table2[[#This Row],[M5B_h]],SUM(Table2[[#This Row],[M5B_h]],Table2[[#This Row],[M5B]]))</f>
        <v>5</v>
      </c>
      <c r="H2356" s="13" t="str">
        <f>IF(Table2[[#This Row],[M1A]]="","",Table2[[#This Row],[M1A]]-Table2[[#This Row],[AWAL]])</f>
        <v/>
      </c>
      <c r="J2356" s="13" t="str">
        <f>IF(Table2[[#This Row],[M2A]]="","",SUM(Table2[[#This Row],[M2A]]-Table2[[#This Row],[M2B_h]]))</f>
        <v/>
      </c>
      <c r="L2356" s="13" t="str">
        <f>IF(Table2[[#This Row],[M3A]]="","",SUM(Table2[[#This Row],[M3A]]-Table2[[#This Row],[M3B_h]]))</f>
        <v/>
      </c>
      <c r="N2356" s="13" t="str">
        <f>IF(Table2[[#This Row],[M4A]]="","",SUM(Table2[[#This Row],[M4A]]-Table2[[#This Row],[M4B_h]]))</f>
        <v/>
      </c>
      <c r="O2356" s="15"/>
      <c r="P2356" s="15" t="str">
        <f>IF(Table2[[#This Row],[M5A]]="","",SUM(Table2[[#This Row],[M5A]]-Table2[[#This Row],[M5B_h]]))</f>
        <v/>
      </c>
      <c r="Q2356" s="15">
        <f>SUM(Table2[[#This Row],[AWAL]],Table2[[#This Row],[M1B]])</f>
        <v>5</v>
      </c>
      <c r="R2356" s="15">
        <f>SUM(Table2[[#This Row],[M2B]],Table2[[#This Row],[M2B_h]])</f>
        <v>5</v>
      </c>
      <c r="S2356" s="15">
        <f>SUM(Table2[[#This Row],[M3B]],Table2[[#This Row],[M3B_h]])</f>
        <v>5</v>
      </c>
      <c r="T2356" s="15">
        <f>SUM(Table2[[#This Row],[M4B]],Table2[[#This Row],[M4B_h]])</f>
        <v>5</v>
      </c>
    </row>
    <row r="2357" spans="1:20">
      <c r="A2357" s="12">
        <f>IF(Table2[[#This Row],[TT]]&lt;1,"",COUNT($A$2:$A2356)+1)</f>
        <v>1892</v>
      </c>
      <c r="B2357" s="12" t="str">
        <f>LOWER(SUBSTITUTE(SUBSTITUTE(SUBSTITUTE(SUBSTITUTE(SUBSTITUTE(SUBSTITUTE(SUBSTITUTE(SUBSTITUTE(Table2[[#This Row],[NAMA BARANG]]," ",""),"""",""),"-",""),"/",""),"(",""),")",""),"&amp;",""),",",""))</f>
        <v>spidolshow8warna</v>
      </c>
      <c r="C2357" s="18" t="s">
        <v>2056</v>
      </c>
      <c r="D2357" s="19">
        <v>8</v>
      </c>
      <c r="E2357" s="19" t="s">
        <v>38</v>
      </c>
      <c r="F2357" s="80">
        <f>IF(Table2[[#This Row],[M5B]]="",Table2[[#This Row],[M5B_h]],SUM(Table2[[#This Row],[M5B_h]],Table2[[#This Row],[M5B]]))</f>
        <v>8</v>
      </c>
      <c r="H2357" s="13" t="str">
        <f>IF(Table2[[#This Row],[M1A]]="","",Table2[[#This Row],[M1A]]-Table2[[#This Row],[AWAL]])</f>
        <v/>
      </c>
      <c r="J2357" s="13" t="str">
        <f>IF(Table2[[#This Row],[M2A]]="","",SUM(Table2[[#This Row],[M2A]]-Table2[[#This Row],[M2B_h]]))</f>
        <v/>
      </c>
      <c r="L2357" s="13" t="str">
        <f>IF(Table2[[#This Row],[M3A]]="","",SUM(Table2[[#This Row],[M3A]]-Table2[[#This Row],[M3B_h]]))</f>
        <v/>
      </c>
      <c r="N2357" s="13" t="str">
        <f>IF(Table2[[#This Row],[M4A]]="","",SUM(Table2[[#This Row],[M4A]]-Table2[[#This Row],[M4B_h]]))</f>
        <v/>
      </c>
      <c r="O2357" s="15"/>
      <c r="P2357" s="15" t="str">
        <f>IF(Table2[[#This Row],[M5A]]="","",SUM(Table2[[#This Row],[M5A]]-Table2[[#This Row],[M5B_h]]))</f>
        <v/>
      </c>
      <c r="Q2357" s="15">
        <f>SUM(Table2[[#This Row],[AWAL]],Table2[[#This Row],[M1B]])</f>
        <v>8</v>
      </c>
      <c r="R2357" s="15">
        <f>SUM(Table2[[#This Row],[M2B]],Table2[[#This Row],[M2B_h]])</f>
        <v>8</v>
      </c>
      <c r="S2357" s="15">
        <f>SUM(Table2[[#This Row],[M3B]],Table2[[#This Row],[M3B_h]])</f>
        <v>8</v>
      </c>
      <c r="T2357" s="15">
        <f>SUM(Table2[[#This Row],[M4B]],Table2[[#This Row],[M4B_h]])</f>
        <v>8</v>
      </c>
    </row>
    <row r="2358" spans="1:20">
      <c r="A2358" s="12">
        <f>IF(Table2[[#This Row],[TT]]&lt;1,"",COUNT($A$2:$A2357)+1)</f>
        <v>1893</v>
      </c>
      <c r="B2358" s="12" t="str">
        <f>LOWER(SUBSTITUTE(SUBSTITUTE(SUBSTITUTE(SUBSTITUTE(SUBSTITUTE(SUBSTITUTE(SUBSTITUTE(SUBSTITUTE(Table2[[#This Row],[NAMA BARANG]]," ",""),"""",""),"-",""),"/",""),"(",""),")",""),"&amp;",""),",",""))</f>
        <v>spidoltabung6618</v>
      </c>
      <c r="C2358" s="18" t="s">
        <v>2057</v>
      </c>
      <c r="D2358" s="19">
        <v>3</v>
      </c>
      <c r="E2358" s="19" t="s">
        <v>88</v>
      </c>
      <c r="F2358" s="80">
        <f>IF(Table2[[#This Row],[M5B]]="",Table2[[#This Row],[M5B_h]],SUM(Table2[[#This Row],[M5B_h]],Table2[[#This Row],[M5B]]))</f>
        <v>3</v>
      </c>
      <c r="H2358" s="13" t="str">
        <f>IF(Table2[[#This Row],[M1A]]="","",Table2[[#This Row],[M1A]]-Table2[[#This Row],[AWAL]])</f>
        <v/>
      </c>
      <c r="J2358" s="13" t="str">
        <f>IF(Table2[[#This Row],[M2A]]="","",SUM(Table2[[#This Row],[M2A]]-Table2[[#This Row],[M2B_h]]))</f>
        <v/>
      </c>
      <c r="L2358" s="13" t="str">
        <f>IF(Table2[[#This Row],[M3A]]="","",SUM(Table2[[#This Row],[M3A]]-Table2[[#This Row],[M3B_h]]))</f>
        <v/>
      </c>
      <c r="N2358" s="13" t="str">
        <f>IF(Table2[[#This Row],[M4A]]="","",SUM(Table2[[#This Row],[M4A]]-Table2[[#This Row],[M4B_h]]))</f>
        <v/>
      </c>
      <c r="O2358" s="15"/>
      <c r="P2358" s="15" t="str">
        <f>IF(Table2[[#This Row],[M5A]]="","",SUM(Table2[[#This Row],[M5A]]-Table2[[#This Row],[M5B_h]]))</f>
        <v/>
      </c>
      <c r="Q2358" s="15">
        <f>SUM(Table2[[#This Row],[AWAL]],Table2[[#This Row],[M1B]])</f>
        <v>3</v>
      </c>
      <c r="R2358" s="15">
        <f>SUM(Table2[[#This Row],[M2B]],Table2[[#This Row],[M2B_h]])</f>
        <v>3</v>
      </c>
      <c r="S2358" s="15">
        <f>SUM(Table2[[#This Row],[M3B]],Table2[[#This Row],[M3B_h]])</f>
        <v>3</v>
      </c>
      <c r="T2358" s="15">
        <f>SUM(Table2[[#This Row],[M4B]],Table2[[#This Row],[M4B_h]])</f>
        <v>3</v>
      </c>
    </row>
    <row r="2359" spans="1:20">
      <c r="A2359" s="12">
        <f>IF(Table2[[#This Row],[TT]]&lt;1,"",COUNT($A$2:$A2358)+1)</f>
        <v>1894</v>
      </c>
      <c r="B2359" s="12" t="str">
        <f>LOWER(SUBSTITUTE(SUBSTITUTE(SUBSTITUTE(SUBSTITUTE(SUBSTITUTE(SUBSTITUTE(SUBSTITUTE(SUBSTITUTE(Table2[[#This Row],[NAMA BARANG]]," ",""),"""",""),"-",""),"/",""),"(",""),")",""),"&amp;",""),",",""))</f>
        <v>stabillo12wdbsp701</v>
      </c>
      <c r="C2359" s="18" t="s">
        <v>2058</v>
      </c>
      <c r="D2359" s="19">
        <v>1</v>
      </c>
      <c r="E2359" s="19" t="s">
        <v>2059</v>
      </c>
      <c r="F2359" s="80">
        <f>IF(Table2[[#This Row],[M5B]]="",Table2[[#This Row],[M5B_h]],SUM(Table2[[#This Row],[M5B_h]],Table2[[#This Row],[M5B]]))</f>
        <v>1</v>
      </c>
      <c r="H2359" s="13" t="str">
        <f>IF(Table2[[#This Row],[M1A]]="","",Table2[[#This Row],[M1A]]-Table2[[#This Row],[AWAL]])</f>
        <v/>
      </c>
      <c r="J2359" s="13" t="str">
        <f>IF(Table2[[#This Row],[M2A]]="","",SUM(Table2[[#This Row],[M2A]]-Table2[[#This Row],[M2B_h]]))</f>
        <v/>
      </c>
      <c r="L2359" s="13" t="str">
        <f>IF(Table2[[#This Row],[M3A]]="","",SUM(Table2[[#This Row],[M3A]]-Table2[[#This Row],[M3B_h]]))</f>
        <v/>
      </c>
      <c r="N2359" s="13" t="str">
        <f>IF(Table2[[#This Row],[M4A]]="","",SUM(Table2[[#This Row],[M4A]]-Table2[[#This Row],[M4B_h]]))</f>
        <v/>
      </c>
      <c r="O2359" s="15"/>
      <c r="P2359" s="15" t="str">
        <f>IF(Table2[[#This Row],[M5A]]="","",SUM(Table2[[#This Row],[M5A]]-Table2[[#This Row],[M5B_h]]))</f>
        <v/>
      </c>
      <c r="Q2359" s="15">
        <f>SUM(Table2[[#This Row],[AWAL]],Table2[[#This Row],[M1B]])</f>
        <v>1</v>
      </c>
      <c r="R2359" s="15">
        <f>SUM(Table2[[#This Row],[M2B]],Table2[[#This Row],[M2B_h]])</f>
        <v>1</v>
      </c>
      <c r="S2359" s="15">
        <f>SUM(Table2[[#This Row],[M3B]],Table2[[#This Row],[M3B_h]])</f>
        <v>1</v>
      </c>
      <c r="T2359" s="15">
        <f>SUM(Table2[[#This Row],[M4B]],Table2[[#This Row],[M4B_h]])</f>
        <v>1</v>
      </c>
    </row>
    <row r="2360" spans="1:20">
      <c r="A2360" s="12">
        <f>IF(Table2[[#This Row],[TT]]&lt;1,"",COUNT($A$2:$A2359)+1)</f>
        <v>1895</v>
      </c>
      <c r="B2360" s="12" t="str">
        <f>LOWER(SUBSTITUTE(SUBSTITUTE(SUBSTITUTE(SUBSTITUTE(SUBSTITUTE(SUBSTITUTE(SUBSTITUTE(SUBSTITUTE(Table2[[#This Row],[NAMA BARANG]]," ",""),"""",""),"-",""),"/",""),"(",""),")",""),"&amp;",""),",",""))</f>
        <v>stabillo2whl219zendi</v>
      </c>
      <c r="C2360" s="18" t="s">
        <v>2060</v>
      </c>
      <c r="D2360" s="19">
        <v>66</v>
      </c>
      <c r="E2360" s="19" t="s">
        <v>14</v>
      </c>
      <c r="F2360" s="80">
        <f>IF(Table2[[#This Row],[M5B]]="",Table2[[#This Row],[M5B_h]],SUM(Table2[[#This Row],[M5B_h]],Table2[[#This Row],[M5B]]))</f>
        <v>65</v>
      </c>
      <c r="G2360" s="13">
        <v>65</v>
      </c>
      <c r="H2360" s="13">
        <f>IF(Table2[[#This Row],[M1A]]="","",Table2[[#This Row],[M1A]]-Table2[[#This Row],[AWAL]])</f>
        <v>-1</v>
      </c>
      <c r="J2360" s="13" t="str">
        <f>IF(Table2[[#This Row],[M2A]]="","",SUM(Table2[[#This Row],[M2A]]-Table2[[#This Row],[M2B_h]]))</f>
        <v/>
      </c>
      <c r="L2360" s="13" t="str">
        <f>IF(Table2[[#This Row],[M3A]]="","",SUM(Table2[[#This Row],[M3A]]-Table2[[#This Row],[M3B_h]]))</f>
        <v/>
      </c>
      <c r="N2360" s="13" t="str">
        <f>IF(Table2[[#This Row],[M4A]]="","",SUM(Table2[[#This Row],[M4A]]-Table2[[#This Row],[M4B_h]]))</f>
        <v/>
      </c>
      <c r="O2360" s="15"/>
      <c r="P2360" s="15" t="str">
        <f>IF(Table2[[#This Row],[M5A]]="","",SUM(Table2[[#This Row],[M5A]]-Table2[[#This Row],[M5B_h]]))</f>
        <v/>
      </c>
      <c r="Q2360" s="15">
        <f>SUM(Table2[[#This Row],[AWAL]],Table2[[#This Row],[M1B]])</f>
        <v>65</v>
      </c>
      <c r="R2360" s="15">
        <f>SUM(Table2[[#This Row],[M2B]],Table2[[#This Row],[M2B_h]])</f>
        <v>65</v>
      </c>
      <c r="S2360" s="15">
        <f>SUM(Table2[[#This Row],[M3B]],Table2[[#This Row],[M3B_h]])</f>
        <v>65</v>
      </c>
      <c r="T2360" s="15">
        <f>SUM(Table2[[#This Row],[M4B]],Table2[[#This Row],[M4B_h]])</f>
        <v>65</v>
      </c>
    </row>
    <row r="2361" spans="1:20">
      <c r="A2361" s="12">
        <f>IF(Table2[[#This Row],[TT]]&lt;1,"",COUNT($A$2:$A2360)+1)</f>
        <v>1896</v>
      </c>
      <c r="B2361" s="12" t="str">
        <f>LOWER(SUBSTITUTE(SUBSTITUTE(SUBSTITUTE(SUBSTITUTE(SUBSTITUTE(SUBSTITUTE(SUBSTITUTE(SUBSTITUTE(Table2[[#This Row],[NAMA BARANG]]," ",""),"""",""),"-",""),"/",""),"(",""),")",""),"&amp;",""),",",""))</f>
        <v>stabillo2whl220622112</v>
      </c>
      <c r="C2361" s="18" t="s">
        <v>4046</v>
      </c>
      <c r="D2361" s="19">
        <v>18</v>
      </c>
      <c r="E2361" s="19" t="s">
        <v>14</v>
      </c>
      <c r="F2361" s="80">
        <f>IF(Table2[[#This Row],[M5B]]="",Table2[[#This Row],[M5B_h]],SUM(Table2[[#This Row],[M5B_h]],Table2[[#This Row],[M5B]]))</f>
        <v>18</v>
      </c>
      <c r="H2361" s="13" t="str">
        <f>IF(Table2[[#This Row],[M1A]]="","",Table2[[#This Row],[M1A]]-Table2[[#This Row],[AWAL]])</f>
        <v/>
      </c>
      <c r="J2361" s="13" t="str">
        <f>IF(Table2[[#This Row],[M2A]]="","",SUM(Table2[[#This Row],[M2A]]-Table2[[#This Row],[M2B_h]]))</f>
        <v/>
      </c>
      <c r="L2361" s="13" t="str">
        <f>IF(Table2[[#This Row],[M3A]]="","",SUM(Table2[[#This Row],[M3A]]-Table2[[#This Row],[M3B_h]]))</f>
        <v/>
      </c>
      <c r="N2361" s="13" t="str">
        <f>IF(Table2[[#This Row],[M4A]]="","",SUM(Table2[[#This Row],[M4A]]-Table2[[#This Row],[M4B_h]]))</f>
        <v/>
      </c>
      <c r="O2361" s="15"/>
      <c r="P2361" s="15" t="str">
        <f>IF(Table2[[#This Row],[M5A]]="","",SUM(Table2[[#This Row],[M5A]]-Table2[[#This Row],[M5B_h]]))</f>
        <v/>
      </c>
      <c r="Q2361" s="15">
        <f>SUM(Table2[[#This Row],[AWAL]],Table2[[#This Row],[M1B]])</f>
        <v>18</v>
      </c>
      <c r="R2361" s="15">
        <f>SUM(Table2[[#This Row],[M2B]],Table2[[#This Row],[M2B_h]])</f>
        <v>18</v>
      </c>
      <c r="S2361" s="15">
        <f>SUM(Table2[[#This Row],[M3B]],Table2[[#This Row],[M3B_h]])</f>
        <v>18</v>
      </c>
      <c r="T2361" s="15">
        <f>SUM(Table2[[#This Row],[M4B]],Table2[[#This Row],[M4B_h]])</f>
        <v>18</v>
      </c>
    </row>
    <row r="2362" spans="1:20">
      <c r="A2362" s="12">
        <f>IF(Table2[[#This Row],[TT]]&lt;1,"",COUNT($A$2:$A2361)+1)</f>
        <v>1897</v>
      </c>
      <c r="B2362" s="12" t="str">
        <f>LOWER(SUBSTITUTE(SUBSTITUTE(SUBSTITUTE(SUBSTITUTE(SUBSTITUTE(SUBSTITUTE(SUBSTITUTE(SUBSTITUTE(Table2[[#This Row],[NAMA BARANG]]," ",""),"""",""),"-",""),"/",""),"(",""),")",""),"&amp;",""),",",""))</f>
        <v>stabillo6608</v>
      </c>
      <c r="C2362" s="18" t="s">
        <v>2061</v>
      </c>
      <c r="D2362" s="19">
        <v>1</v>
      </c>
      <c r="E2362" s="19" t="s">
        <v>2062</v>
      </c>
      <c r="F2362" s="80">
        <f>IF(Table2[[#This Row],[M5B]]="",Table2[[#This Row],[M5B_h]],SUM(Table2[[#This Row],[M5B_h]],Table2[[#This Row],[M5B]]))</f>
        <v>1</v>
      </c>
      <c r="H2362" s="13" t="str">
        <f>IF(Table2[[#This Row],[M1A]]="","",Table2[[#This Row],[M1A]]-Table2[[#This Row],[AWAL]])</f>
        <v/>
      </c>
      <c r="J2362" s="13" t="str">
        <f>IF(Table2[[#This Row],[M2A]]="","",SUM(Table2[[#This Row],[M2A]]-Table2[[#This Row],[M2B_h]]))</f>
        <v/>
      </c>
      <c r="L2362" s="13" t="str">
        <f>IF(Table2[[#This Row],[M3A]]="","",SUM(Table2[[#This Row],[M3A]]-Table2[[#This Row],[M3B_h]]))</f>
        <v/>
      </c>
      <c r="N2362" s="13" t="str">
        <f>IF(Table2[[#This Row],[M4A]]="","",SUM(Table2[[#This Row],[M4A]]-Table2[[#This Row],[M4B_h]]))</f>
        <v/>
      </c>
      <c r="O2362" s="15"/>
      <c r="P2362" s="15" t="str">
        <f>IF(Table2[[#This Row],[M5A]]="","",SUM(Table2[[#This Row],[M5A]]-Table2[[#This Row],[M5B_h]]))</f>
        <v/>
      </c>
      <c r="Q2362" s="15">
        <f>SUM(Table2[[#This Row],[AWAL]],Table2[[#This Row],[M1B]])</f>
        <v>1</v>
      </c>
      <c r="R2362" s="15">
        <f>SUM(Table2[[#This Row],[M2B]],Table2[[#This Row],[M2B_h]])</f>
        <v>1</v>
      </c>
      <c r="S2362" s="15">
        <f>SUM(Table2[[#This Row],[M3B]],Table2[[#This Row],[M3B_h]])</f>
        <v>1</v>
      </c>
      <c r="T2362" s="15">
        <f>SUM(Table2[[#This Row],[M4B]],Table2[[#This Row],[M4B_h]])</f>
        <v>1</v>
      </c>
    </row>
    <row r="2363" spans="1:20">
      <c r="A2363" s="12">
        <f>IF(Table2[[#This Row],[TT]]&lt;1,"",COUNT($A$2:$A2362)+1)</f>
        <v>1898</v>
      </c>
      <c r="B2363" s="12" t="str">
        <f>LOWER(SUBSTITUTE(SUBSTITUTE(SUBSTITUTE(SUBSTITUTE(SUBSTITUTE(SUBSTITUTE(SUBSTITUTE(SUBSTITUTE(Table2[[#This Row],[NAMA BARANG]]," ",""),"""",""),"-",""),"/",""),"(",""),")",""),"&amp;",""),",",""))</f>
        <v>stabillocs187</v>
      </c>
      <c r="C2363" s="18" t="s">
        <v>2063</v>
      </c>
      <c r="D2363" s="19">
        <v>1</v>
      </c>
      <c r="E2363" s="19" t="s">
        <v>14</v>
      </c>
      <c r="F2363" s="80">
        <f>IF(Table2[[#This Row],[M5B]]="",Table2[[#This Row],[M5B_h]],SUM(Table2[[#This Row],[M5B_h]],Table2[[#This Row],[M5B]]))</f>
        <v>1</v>
      </c>
      <c r="H2363" s="13" t="str">
        <f>IF(Table2[[#This Row],[M1A]]="","",Table2[[#This Row],[M1A]]-Table2[[#This Row],[AWAL]])</f>
        <v/>
      </c>
      <c r="J2363" s="13" t="str">
        <f>IF(Table2[[#This Row],[M2A]]="","",SUM(Table2[[#This Row],[M2A]]-Table2[[#This Row],[M2B_h]]))</f>
        <v/>
      </c>
      <c r="L2363" s="13" t="str">
        <f>IF(Table2[[#This Row],[M3A]]="","",SUM(Table2[[#This Row],[M3A]]-Table2[[#This Row],[M3B_h]]))</f>
        <v/>
      </c>
      <c r="N2363" s="13" t="str">
        <f>IF(Table2[[#This Row],[M4A]]="","",SUM(Table2[[#This Row],[M4A]]-Table2[[#This Row],[M4B_h]]))</f>
        <v/>
      </c>
      <c r="O2363" s="15"/>
      <c r="P2363" s="15" t="str">
        <f>IF(Table2[[#This Row],[M5A]]="","",SUM(Table2[[#This Row],[M5A]]-Table2[[#This Row],[M5B_h]]))</f>
        <v/>
      </c>
      <c r="Q2363" s="15">
        <f>SUM(Table2[[#This Row],[AWAL]],Table2[[#This Row],[M1B]])</f>
        <v>1</v>
      </c>
      <c r="R2363" s="15">
        <f>SUM(Table2[[#This Row],[M2B]],Table2[[#This Row],[M2B_h]])</f>
        <v>1</v>
      </c>
      <c r="S2363" s="15">
        <f>SUM(Table2[[#This Row],[M3B]],Table2[[#This Row],[M3B_h]])</f>
        <v>1</v>
      </c>
      <c r="T2363" s="15">
        <f>SUM(Table2[[#This Row],[M4B]],Table2[[#This Row],[M4B_h]])</f>
        <v>1</v>
      </c>
    </row>
    <row r="2364" spans="1:20">
      <c r="A2364" s="12">
        <f>IF(Table2[[#This Row],[TT]]&lt;1,"",COUNT($A$2:$A2363)+1)</f>
        <v>1899</v>
      </c>
      <c r="B2364" s="12" t="str">
        <f>LOWER(SUBSTITUTE(SUBSTITUTE(SUBSTITUTE(SUBSTITUTE(SUBSTITUTE(SUBSTITUTE(SUBSTITUTE(SUBSTITUTE(Table2[[#This Row],[NAMA BARANG]]," ",""),"""",""),"-",""),"/",""),"(",""),")",""),"&amp;",""),",",""))</f>
        <v>stabillocs2001coshblk</v>
      </c>
      <c r="C2364" s="18" t="s">
        <v>2064</v>
      </c>
      <c r="D2364" s="19">
        <v>13</v>
      </c>
      <c r="E2364" s="19" t="s">
        <v>14</v>
      </c>
      <c r="F2364" s="80">
        <f>IF(Table2[[#This Row],[M5B]]="",Table2[[#This Row],[M5B_h]],SUM(Table2[[#This Row],[M5B_h]],Table2[[#This Row],[M5B]]))</f>
        <v>13</v>
      </c>
      <c r="H2364" s="13" t="str">
        <f>IF(Table2[[#This Row],[M1A]]="","",Table2[[#This Row],[M1A]]-Table2[[#This Row],[AWAL]])</f>
        <v/>
      </c>
      <c r="J2364" s="13" t="str">
        <f>IF(Table2[[#This Row],[M2A]]="","",SUM(Table2[[#This Row],[M2A]]-Table2[[#This Row],[M2B_h]]))</f>
        <v/>
      </c>
      <c r="L2364" s="13" t="str">
        <f>IF(Table2[[#This Row],[M3A]]="","",SUM(Table2[[#This Row],[M3A]]-Table2[[#This Row],[M3B_h]]))</f>
        <v/>
      </c>
      <c r="N2364" s="13" t="str">
        <f>IF(Table2[[#This Row],[M4A]]="","",SUM(Table2[[#This Row],[M4A]]-Table2[[#This Row],[M4B_h]]))</f>
        <v/>
      </c>
      <c r="O2364" s="15"/>
      <c r="P2364" s="15" t="str">
        <f>IF(Table2[[#This Row],[M5A]]="","",SUM(Table2[[#This Row],[M5A]]-Table2[[#This Row],[M5B_h]]))</f>
        <v/>
      </c>
      <c r="Q2364" s="15">
        <f>SUM(Table2[[#This Row],[AWAL]],Table2[[#This Row],[M1B]])</f>
        <v>13</v>
      </c>
      <c r="R2364" s="15">
        <f>SUM(Table2[[#This Row],[M2B]],Table2[[#This Row],[M2B_h]])</f>
        <v>13</v>
      </c>
      <c r="S2364" s="15">
        <f>SUM(Table2[[#This Row],[M3B]],Table2[[#This Row],[M3B_h]])</f>
        <v>13</v>
      </c>
      <c r="T2364" s="15">
        <f>SUM(Table2[[#This Row],[M4B]],Table2[[#This Row],[M4B_h]])</f>
        <v>13</v>
      </c>
    </row>
    <row r="2365" spans="1:20">
      <c r="A2365" s="12">
        <f>IF(Table2[[#This Row],[TT]]&lt;1,"",COUNT($A$2:$A2364)+1)</f>
        <v>1900</v>
      </c>
      <c r="B2365" s="12" t="str">
        <f>LOWER(SUBSTITUTE(SUBSTITUTE(SUBSTITUTE(SUBSTITUTE(SUBSTITUTE(SUBSTITUTE(SUBSTITUTE(SUBSTITUTE(Table2[[#This Row],[NAMA BARANG]]," ",""),"""",""),"-",""),"/",""),"(",""),")",""),"&amp;",""),",",""))</f>
        <v>stabillofancystf2588mini</v>
      </c>
      <c r="C2365" s="18" t="s">
        <v>2065</v>
      </c>
      <c r="D2365" s="19">
        <v>1</v>
      </c>
      <c r="E2365" s="19" t="s">
        <v>117</v>
      </c>
      <c r="F2365" s="80">
        <f>IF(Table2[[#This Row],[M5B]]="",Table2[[#This Row],[M5B_h]],SUM(Table2[[#This Row],[M5B_h]],Table2[[#This Row],[M5B]]))</f>
        <v>1</v>
      </c>
      <c r="H2365" s="13" t="str">
        <f>IF(Table2[[#This Row],[M1A]]="","",Table2[[#This Row],[M1A]]-Table2[[#This Row],[AWAL]])</f>
        <v/>
      </c>
      <c r="J2365" s="13" t="str">
        <f>IF(Table2[[#This Row],[M2A]]="","",SUM(Table2[[#This Row],[M2A]]-Table2[[#This Row],[M2B_h]]))</f>
        <v/>
      </c>
      <c r="L2365" s="13" t="str">
        <f>IF(Table2[[#This Row],[M3A]]="","",SUM(Table2[[#This Row],[M3A]]-Table2[[#This Row],[M3B_h]]))</f>
        <v/>
      </c>
      <c r="N2365" s="13" t="str">
        <f>IF(Table2[[#This Row],[M4A]]="","",SUM(Table2[[#This Row],[M4A]]-Table2[[#This Row],[M4B_h]]))</f>
        <v/>
      </c>
      <c r="O2365" s="15"/>
      <c r="P2365" s="15" t="str">
        <f>IF(Table2[[#This Row],[M5A]]="","",SUM(Table2[[#This Row],[M5A]]-Table2[[#This Row],[M5B_h]]))</f>
        <v/>
      </c>
      <c r="Q2365" s="15">
        <f>SUM(Table2[[#This Row],[AWAL]],Table2[[#This Row],[M1B]])</f>
        <v>1</v>
      </c>
      <c r="R2365" s="15">
        <f>SUM(Table2[[#This Row],[M2B]],Table2[[#This Row],[M2B_h]])</f>
        <v>1</v>
      </c>
      <c r="S2365" s="15">
        <f>SUM(Table2[[#This Row],[M3B]],Table2[[#This Row],[M3B_h]])</f>
        <v>1</v>
      </c>
      <c r="T2365" s="15">
        <f>SUM(Table2[[#This Row],[M4B]],Table2[[#This Row],[M4B_h]])</f>
        <v>1</v>
      </c>
    </row>
    <row r="2366" spans="1:20">
      <c r="A2366" s="12">
        <f>IF(Table2[[#This Row],[TT]]&lt;1,"",COUNT($A$2:$A2365)+1)</f>
        <v>1901</v>
      </c>
      <c r="B2366" s="12" t="str">
        <f>LOWER(SUBSTITUTE(SUBSTITUTE(SUBSTITUTE(SUBSTITUTE(SUBSTITUTE(SUBSTITUTE(SUBSTITUTE(SUBSTITUTE(Table2[[#This Row],[NAMA BARANG]]," ",""),"""",""),"-",""),"/",""),"(",""),")",""),"&amp;",""),",",""))</f>
        <v>stabillogellgh789808joss</v>
      </c>
      <c r="C2366" s="25" t="s">
        <v>2066</v>
      </c>
      <c r="D2366" s="26">
        <v>5</v>
      </c>
      <c r="E2366" s="26" t="s">
        <v>142</v>
      </c>
      <c r="F2366" s="80">
        <f>IF(Table2[[#This Row],[M5B]]="",Table2[[#This Row],[M5B_h]],SUM(Table2[[#This Row],[M5B_h]],Table2[[#This Row],[M5B]]))</f>
        <v>5</v>
      </c>
      <c r="H2366" s="13" t="str">
        <f>IF(Table2[[#This Row],[M1A]]="","",Table2[[#This Row],[M1A]]-Table2[[#This Row],[AWAL]])</f>
        <v/>
      </c>
      <c r="J2366" s="13" t="str">
        <f>IF(Table2[[#This Row],[M2A]]="","",SUM(Table2[[#This Row],[M2A]]-Table2[[#This Row],[M2B_h]]))</f>
        <v/>
      </c>
      <c r="L2366" s="13" t="str">
        <f>IF(Table2[[#This Row],[M3A]]="","",SUM(Table2[[#This Row],[M3A]]-Table2[[#This Row],[M3B_h]]))</f>
        <v/>
      </c>
      <c r="N2366" s="13" t="str">
        <f>IF(Table2[[#This Row],[M4A]]="","",SUM(Table2[[#This Row],[M4A]]-Table2[[#This Row],[M4B_h]]))</f>
        <v/>
      </c>
      <c r="O2366" s="15"/>
      <c r="P2366" s="15" t="str">
        <f>IF(Table2[[#This Row],[M5A]]="","",SUM(Table2[[#This Row],[M5A]]-Table2[[#This Row],[M5B_h]]))</f>
        <v/>
      </c>
      <c r="Q2366" s="15">
        <f>SUM(Table2[[#This Row],[AWAL]],Table2[[#This Row],[M1B]])</f>
        <v>5</v>
      </c>
      <c r="R2366" s="15">
        <f>SUM(Table2[[#This Row],[M2B]],Table2[[#This Row],[M2B_h]])</f>
        <v>5</v>
      </c>
      <c r="S2366" s="15">
        <f>SUM(Table2[[#This Row],[M3B]],Table2[[#This Row],[M3B_h]])</f>
        <v>5</v>
      </c>
      <c r="T2366" s="15">
        <f>SUM(Table2[[#This Row],[M4B]],Table2[[#This Row],[M4B_h]])</f>
        <v>5</v>
      </c>
    </row>
    <row r="2367" spans="1:20">
      <c r="A2367" s="12" t="str">
        <f>IF(Table2[[#This Row],[TT]]&lt;1,"",COUNT($A$2:$A2366)+1)</f>
        <v/>
      </c>
      <c r="B2367" s="12" t="str">
        <f>LOWER(SUBSTITUTE(SUBSTITUTE(SUBSTITUTE(SUBSTITUTE(SUBSTITUTE(SUBSTITUTE(SUBSTITUTE(SUBSTITUTE(Table2[[#This Row],[NAMA BARANG]]," ",""),"""",""),"-",""),"/",""),"(",""),")",""),"&amp;",""),",",""))</f>
        <v>stabillohl510faktur</v>
      </c>
      <c r="C2367" s="25" t="s">
        <v>2067</v>
      </c>
      <c r="D2367" s="26">
        <v>2</v>
      </c>
      <c r="E2367" s="26" t="s">
        <v>513</v>
      </c>
      <c r="F2367" s="80">
        <f>IF(Table2[[#This Row],[M5B]]="",Table2[[#This Row],[M5B_h]],SUM(Table2[[#This Row],[M5B_h]],Table2[[#This Row],[M5B]]))</f>
        <v>0</v>
      </c>
      <c r="H2367" s="13" t="str">
        <f>IF(Table2[[#This Row],[M1A]]="","",Table2[[#This Row],[M1A]]-Table2[[#This Row],[AWAL]])</f>
        <v/>
      </c>
      <c r="J2367" s="13" t="str">
        <f>IF(Table2[[#This Row],[M2A]]="","",SUM(Table2[[#This Row],[M2A]]-Table2[[#This Row],[M2B_h]]))</f>
        <v/>
      </c>
      <c r="K2367" s="13">
        <v>0</v>
      </c>
      <c r="L2367" s="13">
        <f>IF(Table2[[#This Row],[M3A]]="","",SUM(Table2[[#This Row],[M3A]]-Table2[[#This Row],[M3B_h]]))</f>
        <v>-2</v>
      </c>
      <c r="N2367" s="13" t="str">
        <f>IF(Table2[[#This Row],[M4A]]="","",SUM(Table2[[#This Row],[M4A]]-Table2[[#This Row],[M4B_h]]))</f>
        <v/>
      </c>
      <c r="O2367" s="15"/>
      <c r="P2367" s="15" t="str">
        <f>IF(Table2[[#This Row],[M5A]]="","",SUM(Table2[[#This Row],[M5A]]-Table2[[#This Row],[M5B_h]]))</f>
        <v/>
      </c>
      <c r="Q2367" s="15">
        <f>SUM(Table2[[#This Row],[AWAL]],Table2[[#This Row],[M1B]])</f>
        <v>2</v>
      </c>
      <c r="R2367" s="15">
        <f>SUM(Table2[[#This Row],[M2B]],Table2[[#This Row],[M2B_h]])</f>
        <v>2</v>
      </c>
      <c r="S2367" s="15">
        <f>SUM(Table2[[#This Row],[M3B]],Table2[[#This Row],[M3B_h]])</f>
        <v>0</v>
      </c>
      <c r="T2367" s="15">
        <f>SUM(Table2[[#This Row],[M4B]],Table2[[#This Row],[M4B_h]])</f>
        <v>0</v>
      </c>
    </row>
    <row r="2368" spans="1:20">
      <c r="A2368" s="12">
        <f>IF(Table2[[#This Row],[TT]]&lt;1,"",COUNT($A$2:$A2367)+1)</f>
        <v>1902</v>
      </c>
      <c r="B2368" s="12" t="str">
        <f>LOWER(SUBSTITUTE(SUBSTITUTE(SUBSTITUTE(SUBSTITUTE(SUBSTITUTE(SUBSTITUTE(SUBSTITUTE(SUBSTITUTE(Table2[[#This Row],[NAMA BARANG]]," ",""),"""",""),"-",""),"/",""),"(",""),")",""),"&amp;",""),",",""))</f>
        <v>stabillohp6608ak</v>
      </c>
      <c r="C2368" s="25" t="s">
        <v>2068</v>
      </c>
      <c r="D2368" s="26">
        <v>26</v>
      </c>
      <c r="E2368" s="26" t="s">
        <v>200</v>
      </c>
      <c r="F2368" s="80">
        <f>IF(Table2[[#This Row],[M5B]]="",Table2[[#This Row],[M5B_h]],SUM(Table2[[#This Row],[M5B_h]],Table2[[#This Row],[M5B]]))</f>
        <v>26</v>
      </c>
      <c r="H2368" s="13" t="str">
        <f>IF(Table2[[#This Row],[M1A]]="","",Table2[[#This Row],[M1A]]-Table2[[#This Row],[AWAL]])</f>
        <v/>
      </c>
      <c r="J2368" s="13" t="str">
        <f>IF(Table2[[#This Row],[M2A]]="","",SUM(Table2[[#This Row],[M2A]]-Table2[[#This Row],[M2B_h]]))</f>
        <v/>
      </c>
      <c r="L2368" s="13" t="str">
        <f>IF(Table2[[#This Row],[M3A]]="","",SUM(Table2[[#This Row],[M3A]]-Table2[[#This Row],[M3B_h]]))</f>
        <v/>
      </c>
      <c r="N2368" s="13" t="str">
        <f>IF(Table2[[#This Row],[M4A]]="","",SUM(Table2[[#This Row],[M4A]]-Table2[[#This Row],[M4B_h]]))</f>
        <v/>
      </c>
      <c r="O2368" s="15"/>
      <c r="P2368" s="15" t="str">
        <f>IF(Table2[[#This Row],[M5A]]="","",SUM(Table2[[#This Row],[M5A]]-Table2[[#This Row],[M5B_h]]))</f>
        <v/>
      </c>
      <c r="Q2368" s="15">
        <f>SUM(Table2[[#This Row],[AWAL]],Table2[[#This Row],[M1B]])</f>
        <v>26</v>
      </c>
      <c r="R2368" s="15">
        <f>SUM(Table2[[#This Row],[M2B]],Table2[[#This Row],[M2B_h]])</f>
        <v>26</v>
      </c>
      <c r="S2368" s="15">
        <f>SUM(Table2[[#This Row],[M3B]],Table2[[#This Row],[M3B_h]])</f>
        <v>26</v>
      </c>
      <c r="T2368" s="15">
        <f>SUM(Table2[[#This Row],[M4B]],Table2[[#This Row],[M4B_h]])</f>
        <v>26</v>
      </c>
    </row>
    <row r="2369" spans="1:20">
      <c r="A2369" s="12">
        <f>IF(Table2[[#This Row],[TT]]&lt;1,"",COUNT($A$2:$A2368)+1)</f>
        <v>1903</v>
      </c>
      <c r="B2369" s="12" t="str">
        <f>LOWER(SUBSTITUTE(SUBSTITUTE(SUBSTITUTE(SUBSTITUTE(SUBSTITUTE(SUBSTITUTE(SUBSTITUTE(SUBSTITUTE(Table2[[#This Row],[NAMA BARANG]]," ",""),"""",""),"-",""),"/",""),"(",""),")",""),"&amp;",""),",",""))</f>
        <v>stabillopr9002</v>
      </c>
      <c r="C2369" s="25" t="s">
        <v>2069</v>
      </c>
      <c r="D2369" s="26">
        <v>1</v>
      </c>
      <c r="E2369" s="26" t="s">
        <v>140</v>
      </c>
      <c r="F2369" s="80">
        <f>IF(Table2[[#This Row],[M5B]]="",Table2[[#This Row],[M5B_h]],SUM(Table2[[#This Row],[M5B_h]],Table2[[#This Row],[M5B]]))</f>
        <v>1</v>
      </c>
      <c r="H2369" s="13" t="str">
        <f>IF(Table2[[#This Row],[M1A]]="","",Table2[[#This Row],[M1A]]-Table2[[#This Row],[AWAL]])</f>
        <v/>
      </c>
      <c r="J2369" s="13" t="str">
        <f>IF(Table2[[#This Row],[M2A]]="","",SUM(Table2[[#This Row],[M2A]]-Table2[[#This Row],[M2B_h]]))</f>
        <v/>
      </c>
      <c r="L2369" s="13" t="str">
        <f>IF(Table2[[#This Row],[M3A]]="","",SUM(Table2[[#This Row],[M3A]]-Table2[[#This Row],[M3B_h]]))</f>
        <v/>
      </c>
      <c r="N2369" s="13" t="str">
        <f>IF(Table2[[#This Row],[M4A]]="","",SUM(Table2[[#This Row],[M4A]]-Table2[[#This Row],[M4B_h]]))</f>
        <v/>
      </c>
      <c r="O2369" s="15"/>
      <c r="P2369" s="15" t="str">
        <f>IF(Table2[[#This Row],[M5A]]="","",SUM(Table2[[#This Row],[M5A]]-Table2[[#This Row],[M5B_h]]))</f>
        <v/>
      </c>
      <c r="Q2369" s="15">
        <f>SUM(Table2[[#This Row],[AWAL]],Table2[[#This Row],[M1B]])</f>
        <v>1</v>
      </c>
      <c r="R2369" s="15">
        <f>SUM(Table2[[#This Row],[M2B]],Table2[[#This Row],[M2B_h]])</f>
        <v>1</v>
      </c>
      <c r="S2369" s="15">
        <f>SUM(Table2[[#This Row],[M3B]],Table2[[#This Row],[M3B_h]])</f>
        <v>1</v>
      </c>
      <c r="T2369" s="15">
        <f>SUM(Table2[[#This Row],[M4B]],Table2[[#This Row],[M4B_h]])</f>
        <v>1</v>
      </c>
    </row>
    <row r="2370" spans="1:20">
      <c r="A2370" s="39" t="str">
        <f>IF(Table2[[#This Row],[TT]]&lt;1,"",COUNT($A$2:$A2369)+1)</f>
        <v/>
      </c>
      <c r="B2370" s="39" t="str">
        <f>LOWER(SUBSTITUTE(SUBSTITUTE(SUBSTITUTE(SUBSTITUTE(SUBSTITUTE(SUBSTITUTE(SUBSTITUTE(SUBSTITUTE(Table2[[#This Row],[NAMA BARANG]]," ",""),"""",""),"-",""),"/",""),"(",""),")",""),"&amp;",""),",",""))</f>
        <v>stabillotf616</v>
      </c>
      <c r="C2370" s="40" t="s">
        <v>2754</v>
      </c>
      <c r="D2370" s="41"/>
      <c r="E2370" s="61" t="s">
        <v>2753</v>
      </c>
      <c r="F2370" s="81">
        <f>IF(Table2[[#This Row],[M5B]]="",Table2[[#This Row],[M5B_h]],SUM(Table2[[#This Row],[M5B_h]],Table2[[#This Row],[M5B]]))</f>
        <v>0</v>
      </c>
      <c r="G2370" s="42"/>
      <c r="H2370" s="62" t="str">
        <f>IF(Table2[[#This Row],[M1A]]="","",Table2[[#This Row],[M1A]]-Table2[[#This Row],[AWAL]])</f>
        <v/>
      </c>
      <c r="I2370" s="42"/>
      <c r="J2370" s="62" t="str">
        <f>IF(Table2[[#This Row],[M2A]]="","",SUM(Table2[[#This Row],[M2A]]-Table2[[#This Row],[M2B_h]]))</f>
        <v/>
      </c>
      <c r="K2370" s="42"/>
      <c r="L2370" s="62" t="str">
        <f>IF(Table2[[#This Row],[M3A]]="","",SUM(Table2[[#This Row],[M3A]]-Table2[[#This Row],[M3B_h]]))</f>
        <v/>
      </c>
      <c r="M2370" s="42"/>
      <c r="N2370" s="62" t="str">
        <f>IF(Table2[[#This Row],[M4A]]="","",SUM(Table2[[#This Row],[M4A]]-Table2[[#This Row],[M4B_h]]))</f>
        <v/>
      </c>
      <c r="O2370" s="15"/>
      <c r="P2370" s="15" t="str">
        <f>IF(Table2[[#This Row],[M5A]]="","",SUM(Table2[[#This Row],[M5A]]-Table2[[#This Row],[M5B_h]]))</f>
        <v/>
      </c>
      <c r="Q2370" s="15">
        <f>SUM(Table2[[#This Row],[AWAL]],Table2[[#This Row],[M1B]])</f>
        <v>0</v>
      </c>
      <c r="R2370" s="15">
        <f>SUM(Table2[[#This Row],[M2B]],Table2[[#This Row],[M2B_h]])</f>
        <v>0</v>
      </c>
      <c r="S2370" s="15">
        <f>SUM(Table2[[#This Row],[M3B]],Table2[[#This Row],[M3B_h]])</f>
        <v>0</v>
      </c>
      <c r="T2370" s="15">
        <f>SUM(Table2[[#This Row],[M4B]],Table2[[#This Row],[M4B_h]])</f>
        <v>0</v>
      </c>
    </row>
    <row r="2371" spans="1:20">
      <c r="A2371" s="12">
        <f>IF(Table2[[#This Row],[TT]]&lt;1,"",COUNT($A$2:$A2370)+1)</f>
        <v>1904</v>
      </c>
      <c r="B2371" s="12" t="str">
        <f>LOWER(SUBSTITUTE(SUBSTITUTE(SUBSTITUTE(SUBSTITUTE(SUBSTITUTE(SUBSTITUTE(SUBSTITUTE(SUBSTITUTE(Table2[[#This Row],[NAMA BARANG]]," ",""),"""",""),"-",""),"/",""),"(",""),")",""),"&amp;",""),",",""))</f>
        <v>stabillotfjhp789jelly</v>
      </c>
      <c r="C2371" s="18" t="s">
        <v>2070</v>
      </c>
      <c r="D2371" s="19">
        <v>46</v>
      </c>
      <c r="E2371" s="19" t="s">
        <v>79</v>
      </c>
      <c r="F2371" s="80">
        <f>IF(Table2[[#This Row],[M5B]]="",Table2[[#This Row],[M5B_h]],SUM(Table2[[#This Row],[M5B_h]],Table2[[#This Row],[M5B]]))</f>
        <v>46</v>
      </c>
      <c r="H2371" s="13" t="str">
        <f>IF(Table2[[#This Row],[M1A]]="","",Table2[[#This Row],[M1A]]-Table2[[#This Row],[AWAL]])</f>
        <v/>
      </c>
      <c r="J2371" s="13" t="str">
        <f>IF(Table2[[#This Row],[M2A]]="","",SUM(Table2[[#This Row],[M2A]]-Table2[[#This Row],[M2B_h]]))</f>
        <v/>
      </c>
      <c r="L2371" s="13" t="str">
        <f>IF(Table2[[#This Row],[M3A]]="","",SUM(Table2[[#This Row],[M3A]]-Table2[[#This Row],[M3B_h]]))</f>
        <v/>
      </c>
      <c r="N2371" s="13" t="str">
        <f>IF(Table2[[#This Row],[M4A]]="","",SUM(Table2[[#This Row],[M4A]]-Table2[[#This Row],[M4B_h]]))</f>
        <v/>
      </c>
      <c r="O2371" s="15"/>
      <c r="P2371" s="15" t="str">
        <f>IF(Table2[[#This Row],[M5A]]="","",SUM(Table2[[#This Row],[M5A]]-Table2[[#This Row],[M5B_h]]))</f>
        <v/>
      </c>
      <c r="Q2371" s="15">
        <f>SUM(Table2[[#This Row],[AWAL]],Table2[[#This Row],[M1B]])</f>
        <v>46</v>
      </c>
      <c r="R2371" s="15">
        <f>SUM(Table2[[#This Row],[M2B]],Table2[[#This Row],[M2B_h]])</f>
        <v>46</v>
      </c>
      <c r="S2371" s="15">
        <f>SUM(Table2[[#This Row],[M3B]],Table2[[#This Row],[M3B_h]])</f>
        <v>46</v>
      </c>
      <c r="T2371" s="15">
        <f>SUM(Table2[[#This Row],[M4B]],Table2[[#This Row],[M4B_h]])</f>
        <v>46</v>
      </c>
    </row>
    <row r="2372" spans="1:20">
      <c r="A2372" s="12">
        <f>IF(Table2[[#This Row],[TT]]&lt;1,"",COUNT($A$2:$A2371)+1)</f>
        <v>1905</v>
      </c>
      <c r="B2372" s="12" t="str">
        <f>LOWER(SUBSTITUTE(SUBSTITUTE(SUBSTITUTE(SUBSTITUTE(SUBSTITUTE(SUBSTITUTE(SUBSTITUTE(SUBSTITUTE(Table2[[#This Row],[NAMA BARANG]]," ",""),"""",""),"-",""),"/",""),"(",""),")",""),"&amp;",""),",",""))</f>
        <v>stabillotfmini1054</v>
      </c>
      <c r="C2372" s="18" t="s">
        <v>2071</v>
      </c>
      <c r="D2372" s="19">
        <v>4</v>
      </c>
      <c r="E2372" s="19" t="s">
        <v>2072</v>
      </c>
      <c r="F2372" s="80">
        <f>IF(Table2[[#This Row],[M5B]]="",Table2[[#This Row],[M5B_h]],SUM(Table2[[#This Row],[M5B_h]],Table2[[#This Row],[M5B]]))</f>
        <v>4</v>
      </c>
      <c r="H2372" s="13" t="str">
        <f>IF(Table2[[#This Row],[M1A]]="","",Table2[[#This Row],[M1A]]-Table2[[#This Row],[AWAL]])</f>
        <v/>
      </c>
      <c r="J2372" s="13" t="str">
        <f>IF(Table2[[#This Row],[M2A]]="","",SUM(Table2[[#This Row],[M2A]]-Table2[[#This Row],[M2B_h]]))</f>
        <v/>
      </c>
      <c r="L2372" s="13" t="str">
        <f>IF(Table2[[#This Row],[M3A]]="","",SUM(Table2[[#This Row],[M3A]]-Table2[[#This Row],[M3B_h]]))</f>
        <v/>
      </c>
      <c r="N2372" s="13" t="str">
        <f>IF(Table2[[#This Row],[M4A]]="","",SUM(Table2[[#This Row],[M4A]]-Table2[[#This Row],[M4B_h]]))</f>
        <v/>
      </c>
      <c r="O2372" s="15"/>
      <c r="P2372" s="15" t="str">
        <f>IF(Table2[[#This Row],[M5A]]="","",SUM(Table2[[#This Row],[M5A]]-Table2[[#This Row],[M5B_h]]))</f>
        <v/>
      </c>
      <c r="Q2372" s="15">
        <f>SUM(Table2[[#This Row],[AWAL]],Table2[[#This Row],[M1B]])</f>
        <v>4</v>
      </c>
      <c r="R2372" s="15">
        <f>SUM(Table2[[#This Row],[M2B]],Table2[[#This Row],[M2B_h]])</f>
        <v>4</v>
      </c>
      <c r="S2372" s="15">
        <f>SUM(Table2[[#This Row],[M3B]],Table2[[#This Row],[M3B_h]])</f>
        <v>4</v>
      </c>
      <c r="T2372" s="15">
        <f>SUM(Table2[[#This Row],[M4B]],Table2[[#This Row],[M4B_h]])</f>
        <v>4</v>
      </c>
    </row>
    <row r="2373" spans="1:20">
      <c r="A2373" s="12">
        <f>IF(Table2[[#This Row],[TT]]&lt;1,"",COUNT($A$2:$A2372)+1)</f>
        <v>1906</v>
      </c>
      <c r="B2373" s="12" t="str">
        <f>LOWER(SUBSTITUTE(SUBSTITUTE(SUBSTITUTE(SUBSTITUTE(SUBSTITUTE(SUBSTITUTE(SUBSTITUTE(SUBSTITUTE(Table2[[#This Row],[NAMA BARANG]]," ",""),"""",""),"-",""),"/",""),"(",""),")",""),"&amp;",""),",",""))</f>
        <v>stabillowt7002@10pcexecutive</v>
      </c>
      <c r="C2373" s="18" t="s">
        <v>2073</v>
      </c>
      <c r="D2373" s="19">
        <v>8</v>
      </c>
      <c r="E2373" s="19" t="s">
        <v>217</v>
      </c>
      <c r="F2373" s="80">
        <f>IF(Table2[[#This Row],[M5B]]="",Table2[[#This Row],[M5B_h]],SUM(Table2[[#This Row],[M5B_h]],Table2[[#This Row],[M5B]]))</f>
        <v>8</v>
      </c>
      <c r="H2373" s="13" t="str">
        <f>IF(Table2[[#This Row],[M1A]]="","",Table2[[#This Row],[M1A]]-Table2[[#This Row],[AWAL]])</f>
        <v/>
      </c>
      <c r="J2373" s="13" t="str">
        <f>IF(Table2[[#This Row],[M2A]]="","",SUM(Table2[[#This Row],[M2A]]-Table2[[#This Row],[M2B_h]]))</f>
        <v/>
      </c>
      <c r="L2373" s="13" t="str">
        <f>IF(Table2[[#This Row],[M3A]]="","",SUM(Table2[[#This Row],[M3A]]-Table2[[#This Row],[M3B_h]]))</f>
        <v/>
      </c>
      <c r="N2373" s="13" t="str">
        <f>IF(Table2[[#This Row],[M4A]]="","",SUM(Table2[[#This Row],[M4A]]-Table2[[#This Row],[M4B_h]]))</f>
        <v/>
      </c>
      <c r="O2373" s="15"/>
      <c r="P2373" s="15" t="str">
        <f>IF(Table2[[#This Row],[M5A]]="","",SUM(Table2[[#This Row],[M5A]]-Table2[[#This Row],[M5B_h]]))</f>
        <v/>
      </c>
      <c r="Q2373" s="15">
        <f>SUM(Table2[[#This Row],[AWAL]],Table2[[#This Row],[M1B]])</f>
        <v>8</v>
      </c>
      <c r="R2373" s="15">
        <f>SUM(Table2[[#This Row],[M2B]],Table2[[#This Row],[M2B_h]])</f>
        <v>8</v>
      </c>
      <c r="S2373" s="15">
        <f>SUM(Table2[[#This Row],[M3B]],Table2[[#This Row],[M3B_h]])</f>
        <v>8</v>
      </c>
      <c r="T2373" s="15">
        <f>SUM(Table2[[#This Row],[M4B]],Table2[[#This Row],[M4B_h]])</f>
        <v>8</v>
      </c>
    </row>
    <row r="2374" spans="1:20">
      <c r="A2374" s="12" t="str">
        <f>IF(Table2[[#This Row],[TT]]&lt;1,"",COUNT($A$2:$A2373)+1)</f>
        <v/>
      </c>
      <c r="B2374" s="12" t="str">
        <f>LOWER(SUBSTITUTE(SUBSTITUTE(SUBSTITUTE(SUBSTITUTE(SUBSTITUTE(SUBSTITUTE(SUBSTITUTE(SUBSTITUTE(Table2[[#This Row],[NAMA BARANG]]," ",""),"""",""),"-",""),"/",""),"(",""),")",""),"&amp;",""),",",""))</f>
        <v>stabilloxdmmh54548pc</v>
      </c>
      <c r="C2374" s="18" t="s">
        <v>2074</v>
      </c>
      <c r="D2374" s="19"/>
      <c r="E2374" s="19" t="s">
        <v>1106</v>
      </c>
      <c r="F2374" s="80">
        <f>IF(Table2[[#This Row],[M5B]]="",Table2[[#This Row],[M5B_h]],SUM(Table2[[#This Row],[M5B_h]],Table2[[#This Row],[M5B]]))</f>
        <v>0</v>
      </c>
      <c r="H2374" s="13" t="str">
        <f>IF(Table2[[#This Row],[M1A]]="","",Table2[[#This Row],[M1A]]-Table2[[#This Row],[AWAL]])</f>
        <v/>
      </c>
      <c r="J2374" s="13" t="str">
        <f>IF(Table2[[#This Row],[M2A]]="","",SUM(Table2[[#This Row],[M2A]]-Table2[[#This Row],[M2B_h]]))</f>
        <v/>
      </c>
      <c r="L2374" s="13" t="str">
        <f>IF(Table2[[#This Row],[M3A]]="","",SUM(Table2[[#This Row],[M3A]]-Table2[[#This Row],[M3B_h]]))</f>
        <v/>
      </c>
      <c r="N2374" s="13" t="str">
        <f>IF(Table2[[#This Row],[M4A]]="","",SUM(Table2[[#This Row],[M4A]]-Table2[[#This Row],[M4B_h]]))</f>
        <v/>
      </c>
      <c r="O2374" s="15"/>
      <c r="P2374" s="15" t="str">
        <f>IF(Table2[[#This Row],[M5A]]="","",SUM(Table2[[#This Row],[M5A]]-Table2[[#This Row],[M5B_h]]))</f>
        <v/>
      </c>
      <c r="Q2374" s="15">
        <f>SUM(Table2[[#This Row],[AWAL]],Table2[[#This Row],[M1B]])</f>
        <v>0</v>
      </c>
      <c r="R2374" s="15">
        <f>SUM(Table2[[#This Row],[M2B]],Table2[[#This Row],[M2B_h]])</f>
        <v>0</v>
      </c>
      <c r="S2374" s="15">
        <f>SUM(Table2[[#This Row],[M3B]],Table2[[#This Row],[M3B_h]])</f>
        <v>0</v>
      </c>
      <c r="T2374" s="15">
        <f>SUM(Table2[[#This Row],[M4B]],Table2[[#This Row],[M4B_h]])</f>
        <v>0</v>
      </c>
    </row>
    <row r="2375" spans="1:20">
      <c r="A2375" s="14">
        <f>IF(Table2[[#This Row],[TT]]&lt;1,"",COUNT($A$2:$A2374)+1)</f>
        <v>1907</v>
      </c>
      <c r="B2375" s="14" t="str">
        <f>LOWER(SUBSTITUTE(SUBSTITUTE(SUBSTITUTE(SUBSTITUTE(SUBSTITUTE(SUBSTITUTE(SUBSTITUTE(SUBSTITUTE(Table2[[#This Row],[NAMA BARANG]]," ",""),"""",""),"-",""),"/",""),"(",""),")",""),"&amp;",""),",",""))</f>
        <v>stabillozrm103kuning</v>
      </c>
      <c r="C2375" s="17" t="s">
        <v>3020</v>
      </c>
      <c r="D2375" s="19">
        <v>4</v>
      </c>
      <c r="E2375" s="29" t="s">
        <v>2484</v>
      </c>
      <c r="F2375" s="80">
        <f>IF(Table2[[#This Row],[M5B]]="",Table2[[#This Row],[M5B_h]],SUM(Table2[[#This Row],[M5B_h]],Table2[[#This Row],[M5B]]))</f>
        <v>4</v>
      </c>
      <c r="H2375" s="15" t="str">
        <f>IF(Table2[[#This Row],[M1A]]="","",Table2[[#This Row],[M1A]]-Table2[[#This Row],[AWAL]])</f>
        <v/>
      </c>
      <c r="J2375" s="15" t="str">
        <f>IF(Table2[[#This Row],[M2A]]="","",SUM(Table2[[#This Row],[M2A]]-Table2[[#This Row],[M2B_h]]))</f>
        <v/>
      </c>
      <c r="L2375" s="15" t="str">
        <f>IF(Table2[[#This Row],[M3A]]="","",SUM(Table2[[#This Row],[M3A]]-Table2[[#This Row],[M3B_h]]))</f>
        <v/>
      </c>
      <c r="N2375" s="15" t="str">
        <f>IF(Table2[[#This Row],[M4A]]="","",SUM(Table2[[#This Row],[M4A]]-Table2[[#This Row],[M4B_h]]))</f>
        <v/>
      </c>
      <c r="O2375" s="15"/>
      <c r="P2375" s="15" t="str">
        <f>IF(Table2[[#This Row],[M5A]]="","",SUM(Table2[[#This Row],[M5A]]-Table2[[#This Row],[M5B_h]]))</f>
        <v/>
      </c>
      <c r="Q2375" s="15">
        <f>SUM(Table2[[#This Row],[AWAL]],Table2[[#This Row],[M1B]])</f>
        <v>4</v>
      </c>
      <c r="R2375" s="15">
        <f>SUM(Table2[[#This Row],[M2B]],Table2[[#This Row],[M2B_h]])</f>
        <v>4</v>
      </c>
      <c r="S2375" s="15">
        <f>SUM(Table2[[#This Row],[M3B]],Table2[[#This Row],[M3B_h]])</f>
        <v>4</v>
      </c>
      <c r="T2375" s="15">
        <f>SUM(Table2[[#This Row],[M4B]],Table2[[#This Row],[M4B_h]])</f>
        <v>4</v>
      </c>
    </row>
    <row r="2376" spans="1:20">
      <c r="A2376" s="103">
        <f>IF(Table2[[#This Row],[TT]]&lt;1,"",COUNT($A$2:$A2375)+1)</f>
        <v>1908</v>
      </c>
      <c r="B2376" s="96" t="str">
        <f>LOWER(SUBSTITUTE(SUBSTITUTE(SUBSTITUTE(SUBSTITUTE(SUBSTITUTE(SUBSTITUTE(SUBSTITUTE(SUBSTITUTE(Table2[[#This Row],[NAMA BARANG]]," ",""),"""",""),"-",""),"/",""),"(",""),")",""),"&amp;",""),",",""))</f>
        <v>stabilodebozz007</v>
      </c>
      <c r="C2376" s="97" t="s">
        <v>4325</v>
      </c>
      <c r="D2376" s="98"/>
      <c r="E2376" s="99" t="s">
        <v>4001</v>
      </c>
      <c r="F2376" s="100">
        <f>IF(Table2[[#This Row],[M5B]]="",Table2[[#This Row],[M5B_h]],SUM(Table2[[#This Row],[M5B_h]],Table2[[#This Row],[M5B]]))</f>
        <v>9</v>
      </c>
      <c r="G2376" s="101"/>
      <c r="H2376" s="102" t="str">
        <f>IF(Table2[[#This Row],[M1A]]="","",Table2[[#This Row],[M1A]]-Table2[[#This Row],[AWAL]])</f>
        <v/>
      </c>
      <c r="I2376" s="101"/>
      <c r="J2376" s="102" t="str">
        <f>IF(Table2[[#This Row],[M2A]]="","",SUM(Table2[[#This Row],[M2A]]-Table2[[#This Row],[M2B_h]]))</f>
        <v/>
      </c>
      <c r="K2376" s="101"/>
      <c r="L2376" s="102" t="str">
        <f>IF(Table2[[#This Row],[M3A]]="","",SUM(Table2[[#This Row],[M3A]]-Table2[[#This Row],[M3B_h]]))</f>
        <v/>
      </c>
      <c r="M2376" s="101">
        <v>9</v>
      </c>
      <c r="N2376" s="102">
        <f>IF(Table2[[#This Row],[M4A]]="","",SUM(Table2[[#This Row],[M4A]]-Table2[[#This Row],[M4B_h]]))</f>
        <v>9</v>
      </c>
      <c r="O2376" s="102"/>
      <c r="P2376" s="102" t="str">
        <f>IF(Table2[[#This Row],[M5A]]="","",SUM(Table2[[#This Row],[M5A]]-Table2[[#This Row],[M5B_h]]))</f>
        <v/>
      </c>
      <c r="Q2376" s="102">
        <f>SUM(Table2[[#This Row],[AWAL]],Table2[[#This Row],[M1B]])</f>
        <v>0</v>
      </c>
      <c r="R2376" s="102">
        <f>SUM(Table2[[#This Row],[M2B]],Table2[[#This Row],[M2B_h]])</f>
        <v>0</v>
      </c>
      <c r="S2376" s="102">
        <f>SUM(Table2[[#This Row],[M3B]],Table2[[#This Row],[M3B_h]])</f>
        <v>0</v>
      </c>
      <c r="T2376" s="102">
        <f>SUM(Table2[[#This Row],[M4B]],Table2[[#This Row],[M4B_h]])</f>
        <v>9</v>
      </c>
    </row>
    <row r="2377" spans="1:20">
      <c r="A2377" s="103">
        <f>IF(Table2[[#This Row],[TT]]&lt;1,"",COUNT($A$2:$A2376)+1)</f>
        <v>1909</v>
      </c>
      <c r="B2377" s="96" t="str">
        <f>LOWER(SUBSTITUTE(SUBSTITUTE(SUBSTITUTE(SUBSTITUTE(SUBSTITUTE(SUBSTITUTE(SUBSTITUTE(SUBSTITUTE(Table2[[#This Row],[NAMA BARANG]]," ",""),"""",""),"-",""),"/",""),"(",""),")",""),"&amp;",""),",",""))</f>
        <v>stabilotf616</v>
      </c>
      <c r="C2377" s="97" t="s">
        <v>4326</v>
      </c>
      <c r="D2377" s="98"/>
      <c r="E2377" s="99" t="s">
        <v>2753</v>
      </c>
      <c r="F2377" s="100">
        <f>IF(Table2[[#This Row],[M5B]]="",Table2[[#This Row],[M5B_h]],SUM(Table2[[#This Row],[M5B_h]],Table2[[#This Row],[M5B]]))</f>
        <v>1</v>
      </c>
      <c r="G2377" s="101"/>
      <c r="H2377" s="102" t="str">
        <f>IF(Table2[[#This Row],[M1A]]="","",Table2[[#This Row],[M1A]]-Table2[[#This Row],[AWAL]])</f>
        <v/>
      </c>
      <c r="I2377" s="101"/>
      <c r="J2377" s="102" t="str">
        <f>IF(Table2[[#This Row],[M2A]]="","",SUM(Table2[[#This Row],[M2A]]-Table2[[#This Row],[M2B_h]]))</f>
        <v/>
      </c>
      <c r="K2377" s="101"/>
      <c r="L2377" s="102" t="str">
        <f>IF(Table2[[#This Row],[M3A]]="","",SUM(Table2[[#This Row],[M3A]]-Table2[[#This Row],[M3B_h]]))</f>
        <v/>
      </c>
      <c r="M2377" s="101">
        <v>1</v>
      </c>
      <c r="N2377" s="102">
        <f>IF(Table2[[#This Row],[M4A]]="","",SUM(Table2[[#This Row],[M4A]]-Table2[[#This Row],[M4B_h]]))</f>
        <v>1</v>
      </c>
      <c r="O2377" s="102"/>
      <c r="P2377" s="102" t="str">
        <f>IF(Table2[[#This Row],[M5A]]="","",SUM(Table2[[#This Row],[M5A]]-Table2[[#This Row],[M5B_h]]))</f>
        <v/>
      </c>
      <c r="Q2377" s="102">
        <f>SUM(Table2[[#This Row],[AWAL]],Table2[[#This Row],[M1B]])</f>
        <v>0</v>
      </c>
      <c r="R2377" s="102">
        <f>SUM(Table2[[#This Row],[M2B]],Table2[[#This Row],[M2B_h]])</f>
        <v>0</v>
      </c>
      <c r="S2377" s="102">
        <f>SUM(Table2[[#This Row],[M3B]],Table2[[#This Row],[M3B_h]])</f>
        <v>0</v>
      </c>
      <c r="T2377" s="102">
        <f>SUM(Table2[[#This Row],[M4B]],Table2[[#This Row],[M4B_h]])</f>
        <v>1</v>
      </c>
    </row>
    <row r="2378" spans="1:20">
      <c r="A2378" s="12">
        <f>IF(Table2[[#This Row],[TT]]&lt;1,"",COUNT($A$2:$A2377)+1)</f>
        <v>1910</v>
      </c>
      <c r="B2378" s="12" t="str">
        <f>LOWER(SUBSTITUTE(SUBSTITUTE(SUBSTITUTE(SUBSTITUTE(SUBSTITUTE(SUBSTITUTE(SUBSTITUTE(SUBSTITUTE(Table2[[#This Row],[NAMA BARANG]]," ",""),"""",""),"-",""),"/",""),"(",""),")",""),"&amp;",""),",",""))</f>
        <v>stampflashpkc</v>
      </c>
      <c r="C2378" s="25" t="s">
        <v>2075</v>
      </c>
      <c r="D2378" s="26">
        <v>7</v>
      </c>
      <c r="E2378" s="26" t="s">
        <v>83</v>
      </c>
      <c r="F2378" s="80">
        <f>IF(Table2[[#This Row],[M5B]]="",Table2[[#This Row],[M5B_h]],SUM(Table2[[#This Row],[M5B_h]],Table2[[#This Row],[M5B]]))</f>
        <v>7</v>
      </c>
      <c r="H2378" s="13" t="str">
        <f>IF(Table2[[#This Row],[M1A]]="","",Table2[[#This Row],[M1A]]-Table2[[#This Row],[AWAL]])</f>
        <v/>
      </c>
      <c r="J2378" s="13" t="str">
        <f>IF(Table2[[#This Row],[M2A]]="","",SUM(Table2[[#This Row],[M2A]]-Table2[[#This Row],[M2B_h]]))</f>
        <v/>
      </c>
      <c r="L2378" s="13" t="str">
        <f>IF(Table2[[#This Row],[M3A]]="","",SUM(Table2[[#This Row],[M3A]]-Table2[[#This Row],[M3B_h]]))</f>
        <v/>
      </c>
      <c r="N2378" s="13" t="str">
        <f>IF(Table2[[#This Row],[M4A]]="","",SUM(Table2[[#This Row],[M4A]]-Table2[[#This Row],[M4B_h]]))</f>
        <v/>
      </c>
      <c r="O2378" s="15"/>
      <c r="P2378" s="15" t="str">
        <f>IF(Table2[[#This Row],[M5A]]="","",SUM(Table2[[#This Row],[M5A]]-Table2[[#This Row],[M5B_h]]))</f>
        <v/>
      </c>
      <c r="Q2378" s="15">
        <f>SUM(Table2[[#This Row],[AWAL]],Table2[[#This Row],[M1B]])</f>
        <v>7</v>
      </c>
      <c r="R2378" s="15">
        <f>SUM(Table2[[#This Row],[M2B]],Table2[[#This Row],[M2B_h]])</f>
        <v>7</v>
      </c>
      <c r="S2378" s="15">
        <f>SUM(Table2[[#This Row],[M3B]],Table2[[#This Row],[M3B_h]])</f>
        <v>7</v>
      </c>
      <c r="T2378" s="15">
        <f>SUM(Table2[[#This Row],[M4B]],Table2[[#This Row],[M4B_h]])</f>
        <v>7</v>
      </c>
    </row>
    <row r="2379" spans="1:20">
      <c r="A2379" s="12">
        <f>IF(Table2[[#This Row],[TT]]&lt;1,"",COUNT($A$2:$A2378)+1)</f>
        <v>1911</v>
      </c>
      <c r="B2379" s="12" t="str">
        <f>LOWER(SUBSTITUTE(SUBSTITUTE(SUBSTITUTE(SUBSTITUTE(SUBSTITUTE(SUBSTITUTE(SUBSTITUTE(SUBSTITUTE(Table2[[#This Row],[NAMA BARANG]]," ",""),"""",""),"-",""),"/",""),"(",""),")",""),"&amp;",""),",",""))</f>
        <v>stampset34002</v>
      </c>
      <c r="C2379" s="18" t="s">
        <v>2076</v>
      </c>
      <c r="D2379" s="19">
        <v>1</v>
      </c>
      <c r="E2379" s="19" t="s">
        <v>83</v>
      </c>
      <c r="F2379" s="80">
        <f>IF(Table2[[#This Row],[M5B]]="",Table2[[#This Row],[M5B_h]],SUM(Table2[[#This Row],[M5B_h]],Table2[[#This Row],[M5B]]))</f>
        <v>1</v>
      </c>
      <c r="H2379" s="13" t="str">
        <f>IF(Table2[[#This Row],[M1A]]="","",Table2[[#This Row],[M1A]]-Table2[[#This Row],[AWAL]])</f>
        <v/>
      </c>
      <c r="J2379" s="13" t="str">
        <f>IF(Table2[[#This Row],[M2A]]="","",SUM(Table2[[#This Row],[M2A]]-Table2[[#This Row],[M2B_h]]))</f>
        <v/>
      </c>
      <c r="L2379" s="13" t="str">
        <f>IF(Table2[[#This Row],[M3A]]="","",SUM(Table2[[#This Row],[M3A]]-Table2[[#This Row],[M3B_h]]))</f>
        <v/>
      </c>
      <c r="N2379" s="13" t="str">
        <f>IF(Table2[[#This Row],[M4A]]="","",SUM(Table2[[#This Row],[M4A]]-Table2[[#This Row],[M4B_h]]))</f>
        <v/>
      </c>
      <c r="O2379" s="15"/>
      <c r="P2379" s="15" t="str">
        <f>IF(Table2[[#This Row],[M5A]]="","",SUM(Table2[[#This Row],[M5A]]-Table2[[#This Row],[M5B_h]]))</f>
        <v/>
      </c>
      <c r="Q2379" s="15">
        <f>SUM(Table2[[#This Row],[AWAL]],Table2[[#This Row],[M1B]])</f>
        <v>1</v>
      </c>
      <c r="R2379" s="15">
        <f>SUM(Table2[[#This Row],[M2B]],Table2[[#This Row],[M2B_h]])</f>
        <v>1</v>
      </c>
      <c r="S2379" s="15">
        <f>SUM(Table2[[#This Row],[M3B]],Table2[[#This Row],[M3B_h]])</f>
        <v>1</v>
      </c>
      <c r="T2379" s="15">
        <f>SUM(Table2[[#This Row],[M4B]],Table2[[#This Row],[M4B_h]])</f>
        <v>1</v>
      </c>
    </row>
    <row r="2380" spans="1:20">
      <c r="A2380" s="12">
        <f>IF(Table2[[#This Row],[TT]]&lt;1,"",COUNT($A$2:$A2379)+1)</f>
        <v>1912</v>
      </c>
      <c r="B2380" s="12" t="str">
        <f>LOWER(SUBSTITUTE(SUBSTITUTE(SUBSTITUTE(SUBSTITUTE(SUBSTITUTE(SUBSTITUTE(SUBSTITUTE(SUBSTITUTE(Table2[[#This Row],[NAMA BARANG]]," ",""),"""",""),"-",""),"/",""),"(",""),")",""),"&amp;",""),",",""))</f>
        <v>stampad1000g</v>
      </c>
      <c r="C2380" s="18" t="s">
        <v>2077</v>
      </c>
      <c r="D2380" s="19">
        <v>1</v>
      </c>
      <c r="E2380" s="19" t="s">
        <v>478</v>
      </c>
      <c r="F2380" s="80">
        <f>IF(Table2[[#This Row],[M5B]]="",Table2[[#This Row],[M5B_h]],SUM(Table2[[#This Row],[M5B_h]],Table2[[#This Row],[M5B]]))</f>
        <v>1</v>
      </c>
      <c r="H2380" s="13" t="str">
        <f>IF(Table2[[#This Row],[M1A]]="","",Table2[[#This Row],[M1A]]-Table2[[#This Row],[AWAL]])</f>
        <v/>
      </c>
      <c r="J2380" s="13" t="str">
        <f>IF(Table2[[#This Row],[M2A]]="","",SUM(Table2[[#This Row],[M2A]]-Table2[[#This Row],[M2B_h]]))</f>
        <v/>
      </c>
      <c r="L2380" s="13" t="str">
        <f>IF(Table2[[#This Row],[M3A]]="","",SUM(Table2[[#This Row],[M3A]]-Table2[[#This Row],[M3B_h]]))</f>
        <v/>
      </c>
      <c r="N2380" s="13" t="str">
        <f>IF(Table2[[#This Row],[M4A]]="","",SUM(Table2[[#This Row],[M4A]]-Table2[[#This Row],[M4B_h]]))</f>
        <v/>
      </c>
      <c r="O2380" s="15"/>
      <c r="P2380" s="15" t="str">
        <f>IF(Table2[[#This Row],[M5A]]="","",SUM(Table2[[#This Row],[M5A]]-Table2[[#This Row],[M5B_h]]))</f>
        <v/>
      </c>
      <c r="Q2380" s="15">
        <f>SUM(Table2[[#This Row],[AWAL]],Table2[[#This Row],[M1B]])</f>
        <v>1</v>
      </c>
      <c r="R2380" s="15">
        <f>SUM(Table2[[#This Row],[M2B]],Table2[[#This Row],[M2B_h]])</f>
        <v>1</v>
      </c>
      <c r="S2380" s="15">
        <f>SUM(Table2[[#This Row],[M3B]],Table2[[#This Row],[M3B_h]])</f>
        <v>1</v>
      </c>
      <c r="T2380" s="15">
        <f>SUM(Table2[[#This Row],[M4B]],Table2[[#This Row],[M4B_h]])</f>
        <v>1</v>
      </c>
    </row>
    <row r="2381" spans="1:20">
      <c r="A2381" s="12">
        <f>IF(Table2[[#This Row],[TT]]&lt;1,"",COUNT($A$2:$A2380)+1)</f>
        <v>1913</v>
      </c>
      <c r="B2381" s="12" t="str">
        <f>LOWER(SUBSTITUTE(SUBSTITUTE(SUBSTITUTE(SUBSTITUTE(SUBSTITUTE(SUBSTITUTE(SUBSTITUTE(SUBSTITUTE(Table2[[#This Row],[NAMA BARANG]]," ",""),"""",""),"-",""),"/",""),"(",""),")",""),"&amp;",""),",",""))</f>
        <v>stampaddebozdb03</v>
      </c>
      <c r="C2381" s="18" t="s">
        <v>2078</v>
      </c>
      <c r="D2381" s="19">
        <v>2</v>
      </c>
      <c r="E2381" s="19" t="s">
        <v>38</v>
      </c>
      <c r="F2381" s="80">
        <f>IF(Table2[[#This Row],[M5B]]="",Table2[[#This Row],[M5B_h]],SUM(Table2[[#This Row],[M5B_h]],Table2[[#This Row],[M5B]]))</f>
        <v>2</v>
      </c>
      <c r="H2381" s="13" t="str">
        <f>IF(Table2[[#This Row],[M1A]]="","",Table2[[#This Row],[M1A]]-Table2[[#This Row],[AWAL]])</f>
        <v/>
      </c>
      <c r="J2381" s="13" t="str">
        <f>IF(Table2[[#This Row],[M2A]]="","",SUM(Table2[[#This Row],[M2A]]-Table2[[#This Row],[M2B_h]]))</f>
        <v/>
      </c>
      <c r="L2381" s="13" t="str">
        <f>IF(Table2[[#This Row],[M3A]]="","",SUM(Table2[[#This Row],[M3A]]-Table2[[#This Row],[M3B_h]]))</f>
        <v/>
      </c>
      <c r="N2381" s="13" t="str">
        <f>IF(Table2[[#This Row],[M4A]]="","",SUM(Table2[[#This Row],[M4A]]-Table2[[#This Row],[M4B_h]]))</f>
        <v/>
      </c>
      <c r="O2381" s="15"/>
      <c r="P2381" s="15" t="str">
        <f>IF(Table2[[#This Row],[M5A]]="","",SUM(Table2[[#This Row],[M5A]]-Table2[[#This Row],[M5B_h]]))</f>
        <v/>
      </c>
      <c r="Q2381" s="15">
        <f>SUM(Table2[[#This Row],[AWAL]],Table2[[#This Row],[M1B]])</f>
        <v>2</v>
      </c>
      <c r="R2381" s="15">
        <f>SUM(Table2[[#This Row],[M2B]],Table2[[#This Row],[M2B_h]])</f>
        <v>2</v>
      </c>
      <c r="S2381" s="15">
        <f>SUM(Table2[[#This Row],[M3B]],Table2[[#This Row],[M3B_h]])</f>
        <v>2</v>
      </c>
      <c r="T2381" s="15">
        <f>SUM(Table2[[#This Row],[M4B]],Table2[[#This Row],[M4B_h]])</f>
        <v>2</v>
      </c>
    </row>
    <row r="2382" spans="1:20">
      <c r="A2382" s="96">
        <f>IF(Table2[[#This Row],[TT]]&lt;1,"",COUNT($A$2:$A2381)+1)</f>
        <v>1914</v>
      </c>
      <c r="B2382" s="96" t="str">
        <f>LOWER(SUBSTITUTE(SUBSTITUTE(SUBSTITUTE(SUBSTITUTE(SUBSTITUTE(SUBSTITUTE(SUBSTITUTE(SUBSTITUTE(Table2[[#This Row],[NAMA BARANG]]," ",""),"""",""),"-",""),"/",""),"(",""),")",""),"&amp;",""),",",""))</f>
        <v>stampadherob</v>
      </c>
      <c r="C2382" s="97" t="s">
        <v>4146</v>
      </c>
      <c r="D2382" s="98">
        <v>13</v>
      </c>
      <c r="E2382" s="99" t="s">
        <v>2488</v>
      </c>
      <c r="F2382" s="100">
        <f>IF(Table2[[#This Row],[M5B]]="",Table2[[#This Row],[M5B_h]],SUM(Table2[[#This Row],[M5B_h]],Table2[[#This Row],[M5B]]))</f>
        <v>11</v>
      </c>
      <c r="G2382" s="101">
        <v>12</v>
      </c>
      <c r="H2382" s="102">
        <f>IF(Table2[[#This Row],[M1A]]="","",Table2[[#This Row],[M1A]]-Table2[[#This Row],[AWAL]])</f>
        <v>-1</v>
      </c>
      <c r="I2382" s="101">
        <v>11</v>
      </c>
      <c r="J2382" s="102">
        <f>IF(Table2[[#This Row],[M2A]]="","",SUM(Table2[[#This Row],[M2A]]-Table2[[#This Row],[M2B_h]]))</f>
        <v>-1</v>
      </c>
      <c r="K2382" s="101"/>
      <c r="L2382" s="102" t="str">
        <f>IF(Table2[[#This Row],[M3A]]="","",SUM(Table2[[#This Row],[M3A]]-Table2[[#This Row],[M3B_h]]))</f>
        <v/>
      </c>
      <c r="M2382" s="101"/>
      <c r="N2382" s="102" t="str">
        <f>IF(Table2[[#This Row],[M4A]]="","",SUM(Table2[[#This Row],[M4A]]-Table2[[#This Row],[M4B_h]]))</f>
        <v/>
      </c>
      <c r="O2382" s="101"/>
      <c r="P2382" s="102" t="str">
        <f>IF(Table2[[#This Row],[M5A]]="","",SUM(Table2[[#This Row],[M5A]]-Table2[[#This Row],[M5B_h]]))</f>
        <v/>
      </c>
      <c r="Q2382" s="102">
        <f>SUM(Table2[[#This Row],[AWAL]],Table2[[#This Row],[M1B]])</f>
        <v>12</v>
      </c>
      <c r="R2382" s="102">
        <f>SUM(Table2[[#This Row],[M2B]],Table2[[#This Row],[M2B_h]])</f>
        <v>11</v>
      </c>
      <c r="S2382" s="102">
        <f>SUM(Table2[[#This Row],[M3B]],Table2[[#This Row],[M3B_h]])</f>
        <v>11</v>
      </c>
      <c r="T2382" s="102">
        <f>SUM(Table2[[#This Row],[M4B]],Table2[[#This Row],[M4B_h]])</f>
        <v>11</v>
      </c>
    </row>
    <row r="2383" spans="1:20">
      <c r="A2383" s="12">
        <f>IF(Table2[[#This Row],[TT]]&lt;1,"",COUNT($A$2:$A2382)+1)</f>
        <v>1915</v>
      </c>
      <c r="B2383" s="12" t="str">
        <f>LOWER(SUBSTITUTE(SUBSTITUTE(SUBSTITUTE(SUBSTITUTE(SUBSTITUTE(SUBSTITUTE(SUBSTITUTE(SUBSTITUTE(Table2[[#This Row],[NAMA BARANG]]," ",""),"""",""),"-",""),"/",""),"(",""),")",""),"&amp;",""),",",""))</f>
        <v>stampadherok</v>
      </c>
      <c r="C2383" s="18" t="s">
        <v>2079</v>
      </c>
      <c r="D2383" s="19">
        <v>24</v>
      </c>
      <c r="E2383" s="19" t="s">
        <v>66</v>
      </c>
      <c r="F2383" s="80">
        <f>IF(Table2[[#This Row],[M5B]]="",Table2[[#This Row],[M5B_h]],SUM(Table2[[#This Row],[M5B_h]],Table2[[#This Row],[M5B]]))</f>
        <v>22</v>
      </c>
      <c r="H2383" s="13" t="str">
        <f>IF(Table2[[#This Row],[M1A]]="","",Table2[[#This Row],[M1A]]-Table2[[#This Row],[AWAL]])</f>
        <v/>
      </c>
      <c r="I2383" s="13">
        <v>22</v>
      </c>
      <c r="J2383" s="13">
        <f>IF(Table2[[#This Row],[M2A]]="","",SUM(Table2[[#This Row],[M2A]]-Table2[[#This Row],[M2B_h]]))</f>
        <v>-2</v>
      </c>
      <c r="L2383" s="13" t="str">
        <f>IF(Table2[[#This Row],[M3A]]="","",SUM(Table2[[#This Row],[M3A]]-Table2[[#This Row],[M3B_h]]))</f>
        <v/>
      </c>
      <c r="N2383" s="13" t="str">
        <f>IF(Table2[[#This Row],[M4A]]="","",SUM(Table2[[#This Row],[M4A]]-Table2[[#This Row],[M4B_h]]))</f>
        <v/>
      </c>
      <c r="O2383" s="15"/>
      <c r="P2383" s="15" t="str">
        <f>IF(Table2[[#This Row],[M5A]]="","",SUM(Table2[[#This Row],[M5A]]-Table2[[#This Row],[M5B_h]]))</f>
        <v/>
      </c>
      <c r="Q2383" s="15">
        <f>SUM(Table2[[#This Row],[AWAL]],Table2[[#This Row],[M1B]])</f>
        <v>24</v>
      </c>
      <c r="R2383" s="15">
        <f>SUM(Table2[[#This Row],[M2B]],Table2[[#This Row],[M2B_h]])</f>
        <v>22</v>
      </c>
      <c r="S2383" s="15">
        <f>SUM(Table2[[#This Row],[M3B]],Table2[[#This Row],[M3B_h]])</f>
        <v>22</v>
      </c>
      <c r="T2383" s="15">
        <f>SUM(Table2[[#This Row],[M4B]],Table2[[#This Row],[M4B_h]])</f>
        <v>22</v>
      </c>
    </row>
    <row r="2384" spans="1:20">
      <c r="A2384" s="12" t="str">
        <f>IF(Table2[[#This Row],[TT]]&lt;1,"",COUNT($A$2:$A2383)+1)</f>
        <v/>
      </c>
      <c r="B2384" s="12" t="str">
        <f>LOWER(SUBSTITUTE(SUBSTITUTE(SUBSTITUTE(SUBSTITUTE(SUBSTITUTE(SUBSTITUTE(SUBSTITUTE(SUBSTITUTE(Table2[[#This Row],[NAMA BARANG]]," ",""),"""",""),"-",""),"/",""),"(",""),")",""),"&amp;",""),",",""))</f>
        <v>stampadherono2</v>
      </c>
      <c r="C2384" s="18" t="s">
        <v>2080</v>
      </c>
      <c r="D2384" s="19"/>
      <c r="E2384" s="19" t="s">
        <v>43</v>
      </c>
      <c r="F2384" s="80">
        <f>IF(Table2[[#This Row],[M5B]]="",Table2[[#This Row],[M5B_h]],SUM(Table2[[#This Row],[M5B_h]],Table2[[#This Row],[M5B]]))</f>
        <v>0</v>
      </c>
      <c r="H2384" s="13" t="str">
        <f>IF(Table2[[#This Row],[M1A]]="","",Table2[[#This Row],[M1A]]-Table2[[#This Row],[AWAL]])</f>
        <v/>
      </c>
      <c r="J2384" s="13" t="str">
        <f>IF(Table2[[#This Row],[M2A]]="","",SUM(Table2[[#This Row],[M2A]]-Table2[[#This Row],[M2B_h]]))</f>
        <v/>
      </c>
      <c r="L2384" s="13" t="str">
        <f>IF(Table2[[#This Row],[M3A]]="","",SUM(Table2[[#This Row],[M3A]]-Table2[[#This Row],[M3B_h]]))</f>
        <v/>
      </c>
      <c r="N2384" s="13" t="str">
        <f>IF(Table2[[#This Row],[M4A]]="","",SUM(Table2[[#This Row],[M4A]]-Table2[[#This Row],[M4B_h]]))</f>
        <v/>
      </c>
      <c r="O2384" s="15"/>
      <c r="P2384" s="15" t="str">
        <f>IF(Table2[[#This Row],[M5A]]="","",SUM(Table2[[#This Row],[M5A]]-Table2[[#This Row],[M5B_h]]))</f>
        <v/>
      </c>
      <c r="Q2384" s="15">
        <f>SUM(Table2[[#This Row],[AWAL]],Table2[[#This Row],[M1B]])</f>
        <v>0</v>
      </c>
      <c r="R2384" s="15">
        <f>SUM(Table2[[#This Row],[M2B]],Table2[[#This Row],[M2B_h]])</f>
        <v>0</v>
      </c>
      <c r="S2384" s="15">
        <f>SUM(Table2[[#This Row],[M3B]],Table2[[#This Row],[M3B_h]])</f>
        <v>0</v>
      </c>
      <c r="T2384" s="15">
        <f>SUM(Table2[[#This Row],[M4B]],Table2[[#This Row],[M4B_h]])</f>
        <v>0</v>
      </c>
    </row>
    <row r="2385" spans="1:20">
      <c r="A2385" s="12">
        <f>IF(Table2[[#This Row],[TT]]&lt;1,"",COUNT($A$2:$A2384)+1)</f>
        <v>1916</v>
      </c>
      <c r="B2385" s="12" t="str">
        <f>LOWER(SUBSTITUTE(SUBSTITUTE(SUBSTITUTE(SUBSTITUTE(SUBSTITUTE(SUBSTITUTE(SUBSTITUTE(SUBSTITUTE(Table2[[#This Row],[NAMA BARANG]]," ",""),"""",""),"-",""),"/",""),"(",""),")",""),"&amp;",""),",",""))</f>
        <v>stampadksdbhd2</v>
      </c>
      <c r="C2385" s="18" t="s">
        <v>2081</v>
      </c>
      <c r="D2385" s="19">
        <v>1</v>
      </c>
      <c r="E2385" s="19" t="s">
        <v>38</v>
      </c>
      <c r="F2385" s="80">
        <f>IF(Table2[[#This Row],[M5B]]="",Table2[[#This Row],[M5B_h]],SUM(Table2[[#This Row],[M5B_h]],Table2[[#This Row],[M5B]]))</f>
        <v>1</v>
      </c>
      <c r="H2385" s="13" t="str">
        <f>IF(Table2[[#This Row],[M1A]]="","",Table2[[#This Row],[M1A]]-Table2[[#This Row],[AWAL]])</f>
        <v/>
      </c>
      <c r="J2385" s="13" t="str">
        <f>IF(Table2[[#This Row],[M2A]]="","",SUM(Table2[[#This Row],[M2A]]-Table2[[#This Row],[M2B_h]]))</f>
        <v/>
      </c>
      <c r="L2385" s="13" t="str">
        <f>IF(Table2[[#This Row],[M3A]]="","",SUM(Table2[[#This Row],[M3A]]-Table2[[#This Row],[M3B_h]]))</f>
        <v/>
      </c>
      <c r="N2385" s="13" t="str">
        <f>IF(Table2[[#This Row],[M4A]]="","",SUM(Table2[[#This Row],[M4A]]-Table2[[#This Row],[M4B_h]]))</f>
        <v/>
      </c>
      <c r="O2385" s="15"/>
      <c r="P2385" s="15" t="str">
        <f>IF(Table2[[#This Row],[M5A]]="","",SUM(Table2[[#This Row],[M5A]]-Table2[[#This Row],[M5B_h]]))</f>
        <v/>
      </c>
      <c r="Q2385" s="15">
        <f>SUM(Table2[[#This Row],[AWAL]],Table2[[#This Row],[M1B]])</f>
        <v>1</v>
      </c>
      <c r="R2385" s="15">
        <f>SUM(Table2[[#This Row],[M2B]],Table2[[#This Row],[M2B_h]])</f>
        <v>1</v>
      </c>
      <c r="S2385" s="15">
        <f>SUM(Table2[[#This Row],[M3B]],Table2[[#This Row],[M3B_h]])</f>
        <v>1</v>
      </c>
      <c r="T2385" s="15">
        <f>SUM(Table2[[#This Row],[M4B]],Table2[[#This Row],[M4B_h]])</f>
        <v>1</v>
      </c>
    </row>
    <row r="2386" spans="1:20">
      <c r="A2386" s="12">
        <f>IF(Table2[[#This Row],[TT]]&lt;1,"",COUNT($A$2:$A2385)+1)</f>
        <v>1917</v>
      </c>
      <c r="B2386" s="12" t="str">
        <f>LOWER(SUBSTITUTE(SUBSTITUTE(SUBSTITUTE(SUBSTITUTE(SUBSTITUTE(SUBSTITUTE(SUBSTITUTE(SUBSTITUTE(Table2[[#This Row],[NAMA BARANG]]," ",""),"""",""),"-",""),"/",""),"(",""),")",""),"&amp;",""),",",""))</f>
        <v>stampalfancy25090</v>
      </c>
      <c r="C2386" s="18" t="s">
        <v>2082</v>
      </c>
      <c r="D2386" s="19">
        <v>1</v>
      </c>
      <c r="E2386" s="19" t="s">
        <v>50</v>
      </c>
      <c r="F2386" s="80">
        <f>IF(Table2[[#This Row],[M5B]]="",Table2[[#This Row],[M5B_h]],SUM(Table2[[#This Row],[M5B_h]],Table2[[#This Row],[M5B]]))</f>
        <v>1</v>
      </c>
      <c r="H2386" s="13" t="str">
        <f>IF(Table2[[#This Row],[M1A]]="","",Table2[[#This Row],[M1A]]-Table2[[#This Row],[AWAL]])</f>
        <v/>
      </c>
      <c r="J2386" s="13" t="str">
        <f>IF(Table2[[#This Row],[M2A]]="","",SUM(Table2[[#This Row],[M2A]]-Table2[[#This Row],[M2B_h]]))</f>
        <v/>
      </c>
      <c r="L2386" s="13" t="str">
        <f>IF(Table2[[#This Row],[M3A]]="","",SUM(Table2[[#This Row],[M3A]]-Table2[[#This Row],[M3B_h]]))</f>
        <v/>
      </c>
      <c r="N2386" s="13" t="str">
        <f>IF(Table2[[#This Row],[M4A]]="","",SUM(Table2[[#This Row],[M4A]]-Table2[[#This Row],[M4B_h]]))</f>
        <v/>
      </c>
      <c r="O2386" s="15"/>
      <c r="P2386" s="15" t="str">
        <f>IF(Table2[[#This Row],[M5A]]="","",SUM(Table2[[#This Row],[M5A]]-Table2[[#This Row],[M5B_h]]))</f>
        <v/>
      </c>
      <c r="Q2386" s="15">
        <f>SUM(Table2[[#This Row],[AWAL]],Table2[[#This Row],[M1B]])</f>
        <v>1</v>
      </c>
      <c r="R2386" s="15">
        <f>SUM(Table2[[#This Row],[M2B]],Table2[[#This Row],[M2B_h]])</f>
        <v>1</v>
      </c>
      <c r="S2386" s="15">
        <f>SUM(Table2[[#This Row],[M3B]],Table2[[#This Row],[M3B_h]])</f>
        <v>1</v>
      </c>
      <c r="T2386" s="15">
        <f>SUM(Table2[[#This Row],[M4B]],Table2[[#This Row],[M4B_h]])</f>
        <v>1</v>
      </c>
    </row>
    <row r="2387" spans="1:20">
      <c r="A2387" s="12">
        <f>IF(Table2[[#This Row],[TT]]&lt;1,"",COUNT($A$2:$A2386)+1)</f>
        <v>1918</v>
      </c>
      <c r="B2387" s="12" t="str">
        <f>LOWER(SUBSTITUTE(SUBSTITUTE(SUBSTITUTE(SUBSTITUTE(SUBSTITUTE(SUBSTITUTE(SUBSTITUTE(SUBSTITUTE(Table2[[#This Row],[NAMA BARANG]]," ",""),"""",""),"-",""),"/",""),"(",""),")",""),"&amp;",""),",",""))</f>
        <v>standartbkvtech6.5</v>
      </c>
      <c r="C2387" s="18" t="s">
        <v>2083</v>
      </c>
      <c r="D2387" s="19">
        <v>32</v>
      </c>
      <c r="E2387" s="19" t="s">
        <v>904</v>
      </c>
      <c r="F2387" s="80">
        <f>IF(Table2[[#This Row],[M5B]]="",Table2[[#This Row],[M5B_h]],SUM(Table2[[#This Row],[M5B_h]],Table2[[#This Row],[M5B]]))</f>
        <v>27</v>
      </c>
      <c r="G2387" s="13">
        <v>31</v>
      </c>
      <c r="H2387" s="13">
        <f>IF(Table2[[#This Row],[M1A]]="","",Table2[[#This Row],[M1A]]-Table2[[#This Row],[AWAL]])</f>
        <v>-1</v>
      </c>
      <c r="J2387" s="13" t="str">
        <f>IF(Table2[[#This Row],[M2A]]="","",SUM(Table2[[#This Row],[M2A]]-Table2[[#This Row],[M2B_h]]))</f>
        <v/>
      </c>
      <c r="K2387" s="13">
        <v>30</v>
      </c>
      <c r="L2387" s="13">
        <f>IF(Table2[[#This Row],[M3A]]="","",SUM(Table2[[#This Row],[M3A]]-Table2[[#This Row],[M3B_h]]))</f>
        <v>-1</v>
      </c>
      <c r="M2387" s="13">
        <v>27</v>
      </c>
      <c r="N2387" s="13">
        <f>IF(Table2[[#This Row],[M4A]]="","",SUM(Table2[[#This Row],[M4A]]-Table2[[#This Row],[M4B_h]]))</f>
        <v>-3</v>
      </c>
      <c r="O2387" s="15"/>
      <c r="P2387" s="15" t="str">
        <f>IF(Table2[[#This Row],[M5A]]="","",SUM(Table2[[#This Row],[M5A]]-Table2[[#This Row],[M5B_h]]))</f>
        <v/>
      </c>
      <c r="Q2387" s="15">
        <f>SUM(Table2[[#This Row],[AWAL]],Table2[[#This Row],[M1B]])</f>
        <v>31</v>
      </c>
      <c r="R2387" s="15">
        <f>SUM(Table2[[#This Row],[M2B]],Table2[[#This Row],[M2B_h]])</f>
        <v>31</v>
      </c>
      <c r="S2387" s="15">
        <f>SUM(Table2[[#This Row],[M3B]],Table2[[#This Row],[M3B_h]])</f>
        <v>30</v>
      </c>
      <c r="T2387" s="15">
        <f>SUM(Table2[[#This Row],[M4B]],Table2[[#This Row],[M4B_h]])</f>
        <v>27</v>
      </c>
    </row>
    <row r="2388" spans="1:20">
      <c r="A2388" s="12">
        <f>IF(Table2[[#This Row],[TT]]&lt;1,"",COUNT($A$2:$A2387)+1)</f>
        <v>1919</v>
      </c>
      <c r="B2388" s="12" t="str">
        <f>LOWER(SUBSTITUTE(SUBSTITUTE(SUBSTITUTE(SUBSTITUTE(SUBSTITUTE(SUBSTITUTE(SUBSTITUTE(SUBSTITUTE(Table2[[#This Row],[NAMA BARANG]]," ",""),"""",""),"-",""),"/",""),"(",""),")",""),"&amp;",""),",",""))</f>
        <v>standartbkvtechno7</v>
      </c>
      <c r="C2388" s="18" t="s">
        <v>2084</v>
      </c>
      <c r="D2388" s="19">
        <v>77</v>
      </c>
      <c r="E2388" s="19" t="s">
        <v>28</v>
      </c>
      <c r="F2388" s="80">
        <f>IF(Table2[[#This Row],[M5B]]="",Table2[[#This Row],[M5B_h]],SUM(Table2[[#This Row],[M5B_h]],Table2[[#This Row],[M5B]]))</f>
        <v>77</v>
      </c>
      <c r="H2388" s="13" t="str">
        <f>IF(Table2[[#This Row],[M1A]]="","",Table2[[#This Row],[M1A]]-Table2[[#This Row],[AWAL]])</f>
        <v/>
      </c>
      <c r="J2388" s="13" t="str">
        <f>IF(Table2[[#This Row],[M2A]]="","",SUM(Table2[[#This Row],[M2A]]-Table2[[#This Row],[M2B_h]]))</f>
        <v/>
      </c>
      <c r="L2388" s="13" t="str">
        <f>IF(Table2[[#This Row],[M3A]]="","",SUM(Table2[[#This Row],[M3A]]-Table2[[#This Row],[M3B_h]]))</f>
        <v/>
      </c>
      <c r="N2388" s="13" t="str">
        <f>IF(Table2[[#This Row],[M4A]]="","",SUM(Table2[[#This Row],[M4A]]-Table2[[#This Row],[M4B_h]]))</f>
        <v/>
      </c>
      <c r="O2388" s="15"/>
      <c r="P2388" s="15" t="str">
        <f>IF(Table2[[#This Row],[M5A]]="","",SUM(Table2[[#This Row],[M5A]]-Table2[[#This Row],[M5B_h]]))</f>
        <v/>
      </c>
      <c r="Q2388" s="15">
        <f>SUM(Table2[[#This Row],[AWAL]],Table2[[#This Row],[M1B]])</f>
        <v>77</v>
      </c>
      <c r="R2388" s="15">
        <f>SUM(Table2[[#This Row],[M2B]],Table2[[#This Row],[M2B_h]])</f>
        <v>77</v>
      </c>
      <c r="S2388" s="15">
        <f>SUM(Table2[[#This Row],[M3B]],Table2[[#This Row],[M3B_h]])</f>
        <v>77</v>
      </c>
      <c r="T2388" s="15">
        <f>SUM(Table2[[#This Row],[M4B]],Table2[[#This Row],[M4B_h]])</f>
        <v>77</v>
      </c>
    </row>
    <row r="2389" spans="1:20">
      <c r="A2389" s="12">
        <f>IF(Table2[[#This Row],[TT]]&lt;1,"",COUNT($A$2:$A2388)+1)</f>
        <v>1920</v>
      </c>
      <c r="B2389" s="12" t="str">
        <f>LOWER(SUBSTITUTE(SUBSTITUTE(SUBSTITUTE(SUBSTITUTE(SUBSTITUTE(SUBSTITUTE(SUBSTITUTE(SUBSTITUTE(Table2[[#This Row],[NAMA BARANG]]," ",""),"""",""),"-",""),"/",""),"(",""),")",""),"&amp;",""),",",""))</f>
        <v>stapler414yuanchong414faktur24</v>
      </c>
      <c r="C2389" s="18" t="s">
        <v>4340</v>
      </c>
      <c r="D2389" s="19">
        <v>25</v>
      </c>
      <c r="E2389" s="19" t="s">
        <v>904</v>
      </c>
      <c r="F2389" s="80">
        <f>IF(Table2[[#This Row],[M5B]]="",Table2[[#This Row],[M5B_h]],SUM(Table2[[#This Row],[M5B_h]],Table2[[#This Row],[M5B]]))</f>
        <v>24</v>
      </c>
      <c r="H2389" s="13" t="str">
        <f>IF(Table2[[#This Row],[M1A]]="","",Table2[[#This Row],[M1A]]-Table2[[#This Row],[AWAL]])</f>
        <v/>
      </c>
      <c r="J2389" s="13" t="str">
        <f>IF(Table2[[#This Row],[M2A]]="","",SUM(Table2[[#This Row],[M2A]]-Table2[[#This Row],[M2B_h]]))</f>
        <v/>
      </c>
      <c r="L2389" s="13" t="str">
        <f>IF(Table2[[#This Row],[M3A]]="","",SUM(Table2[[#This Row],[M3A]]-Table2[[#This Row],[M3B_h]]))</f>
        <v/>
      </c>
      <c r="M2389" s="13">
        <v>24</v>
      </c>
      <c r="N2389" s="13">
        <f>IF(Table2[[#This Row],[M4A]]="","",SUM(Table2[[#This Row],[M4A]]-Table2[[#This Row],[M4B_h]]))</f>
        <v>-1</v>
      </c>
      <c r="O2389" s="15"/>
      <c r="P2389" s="15" t="str">
        <f>IF(Table2[[#This Row],[M5A]]="","",SUM(Table2[[#This Row],[M5A]]-Table2[[#This Row],[M5B_h]]))</f>
        <v/>
      </c>
      <c r="Q2389" s="15">
        <f>SUM(Table2[[#This Row],[AWAL]],Table2[[#This Row],[M1B]])</f>
        <v>25</v>
      </c>
      <c r="R2389" s="15">
        <f>SUM(Table2[[#This Row],[M2B]],Table2[[#This Row],[M2B_h]])</f>
        <v>25</v>
      </c>
      <c r="S2389" s="15">
        <f>SUM(Table2[[#This Row],[M3B]],Table2[[#This Row],[M3B_h]])</f>
        <v>25</v>
      </c>
      <c r="T2389" s="15">
        <f>SUM(Table2[[#This Row],[M4B]],Table2[[#This Row],[M4B_h]])</f>
        <v>24</v>
      </c>
    </row>
    <row r="2390" spans="1:20">
      <c r="A2390" s="12">
        <f>IF(Table2[[#This Row],[TT]]&lt;1,"",COUNT($A$2:$A2389)+1)</f>
        <v>1921</v>
      </c>
      <c r="B2390" s="12" t="str">
        <f>LOWER(SUBSTITUTE(SUBSTITUTE(SUBSTITUTE(SUBSTITUTE(SUBSTITUTE(SUBSTITUTE(SUBSTITUTE(SUBSTITUTE(Table2[[#This Row],[NAMA BARANG]]," ",""),"""",""),"-",""),"/",""),"(",""),")",""),"&amp;",""),",",""))</f>
        <v>staplerachuna110</v>
      </c>
      <c r="C2390" s="18" t="s">
        <v>2085</v>
      </c>
      <c r="D2390" s="19">
        <v>4</v>
      </c>
      <c r="E2390" s="19" t="s">
        <v>77</v>
      </c>
      <c r="F2390" s="80">
        <f>IF(Table2[[#This Row],[M5B]]="",Table2[[#This Row],[M5B_h]],SUM(Table2[[#This Row],[M5B_h]],Table2[[#This Row],[M5B]]))</f>
        <v>4</v>
      </c>
      <c r="H2390" s="13" t="str">
        <f>IF(Table2[[#This Row],[M1A]]="","",Table2[[#This Row],[M1A]]-Table2[[#This Row],[AWAL]])</f>
        <v/>
      </c>
      <c r="J2390" s="13" t="str">
        <f>IF(Table2[[#This Row],[M2A]]="","",SUM(Table2[[#This Row],[M2A]]-Table2[[#This Row],[M2B_h]]))</f>
        <v/>
      </c>
      <c r="L2390" s="13" t="str">
        <f>IF(Table2[[#This Row],[M3A]]="","",SUM(Table2[[#This Row],[M3A]]-Table2[[#This Row],[M3B_h]]))</f>
        <v/>
      </c>
      <c r="N2390" s="13" t="str">
        <f>IF(Table2[[#This Row],[M4A]]="","",SUM(Table2[[#This Row],[M4A]]-Table2[[#This Row],[M4B_h]]))</f>
        <v/>
      </c>
      <c r="O2390" s="15"/>
      <c r="P2390" s="15" t="str">
        <f>IF(Table2[[#This Row],[M5A]]="","",SUM(Table2[[#This Row],[M5A]]-Table2[[#This Row],[M5B_h]]))</f>
        <v/>
      </c>
      <c r="Q2390" s="15">
        <f>SUM(Table2[[#This Row],[AWAL]],Table2[[#This Row],[M1B]])</f>
        <v>4</v>
      </c>
      <c r="R2390" s="15">
        <f>SUM(Table2[[#This Row],[M2B]],Table2[[#This Row],[M2B_h]])</f>
        <v>4</v>
      </c>
      <c r="S2390" s="15">
        <f>SUM(Table2[[#This Row],[M3B]],Table2[[#This Row],[M3B_h]])</f>
        <v>4</v>
      </c>
      <c r="T2390" s="15">
        <f>SUM(Table2[[#This Row],[M4B]],Table2[[#This Row],[M4B_h]])</f>
        <v>4</v>
      </c>
    </row>
    <row r="2391" spans="1:20">
      <c r="A2391" s="12">
        <f>IF(Table2[[#This Row],[TT]]&lt;1,"",COUNT($A$2:$A2390)+1)</f>
        <v>1922</v>
      </c>
      <c r="B2391" s="12" t="str">
        <f>LOWER(SUBSTITUTE(SUBSTITUTE(SUBSTITUTE(SUBSTITUTE(SUBSTITUTE(SUBSTITUTE(SUBSTITUTE(SUBSTITUTE(Table2[[#This Row],[NAMA BARANG]]," ",""),"""",""),"-",""),"/",""),"(",""),")",""),"&amp;",""),",",""))</f>
        <v>staplerhd10sthd10</v>
      </c>
      <c r="C2391" s="18" t="s">
        <v>2086</v>
      </c>
      <c r="D2391" s="19">
        <v>4</v>
      </c>
      <c r="E2391" s="19" t="s">
        <v>1463</v>
      </c>
      <c r="F2391" s="80">
        <f>IF(Table2[[#This Row],[M5B]]="",Table2[[#This Row],[M5B_h]],SUM(Table2[[#This Row],[M5B_h]],Table2[[#This Row],[M5B]]))</f>
        <v>4</v>
      </c>
      <c r="H2391" s="13" t="str">
        <f>IF(Table2[[#This Row],[M1A]]="","",Table2[[#This Row],[M1A]]-Table2[[#This Row],[AWAL]])</f>
        <v/>
      </c>
      <c r="J2391" s="13" t="str">
        <f>IF(Table2[[#This Row],[M2A]]="","",SUM(Table2[[#This Row],[M2A]]-Table2[[#This Row],[M2B_h]]))</f>
        <v/>
      </c>
      <c r="L2391" s="13" t="str">
        <f>IF(Table2[[#This Row],[M3A]]="","",SUM(Table2[[#This Row],[M3A]]-Table2[[#This Row],[M3B_h]]))</f>
        <v/>
      </c>
      <c r="N2391" s="13" t="str">
        <f>IF(Table2[[#This Row],[M4A]]="","",SUM(Table2[[#This Row],[M4A]]-Table2[[#This Row],[M4B_h]]))</f>
        <v/>
      </c>
      <c r="O2391" s="15"/>
      <c r="P2391" s="15" t="str">
        <f>IF(Table2[[#This Row],[M5A]]="","",SUM(Table2[[#This Row],[M5A]]-Table2[[#This Row],[M5B_h]]))</f>
        <v/>
      </c>
      <c r="Q2391" s="15">
        <f>SUM(Table2[[#This Row],[AWAL]],Table2[[#This Row],[M1B]])</f>
        <v>4</v>
      </c>
      <c r="R2391" s="15">
        <f>SUM(Table2[[#This Row],[M2B]],Table2[[#This Row],[M2B_h]])</f>
        <v>4</v>
      </c>
      <c r="S2391" s="15">
        <f>SUM(Table2[[#This Row],[M3B]],Table2[[#This Row],[M3B_h]])</f>
        <v>4</v>
      </c>
      <c r="T2391" s="15">
        <f>SUM(Table2[[#This Row],[M4B]],Table2[[#This Row],[M4B_h]])</f>
        <v>4</v>
      </c>
    </row>
    <row r="2392" spans="1:20">
      <c r="A2392" s="12">
        <f>IF(Table2[[#This Row],[TT]]&lt;1,"",COUNT($A$2:$A2391)+1)</f>
        <v>1923</v>
      </c>
      <c r="B2392" s="12" t="str">
        <f>LOWER(SUBSTITUTE(SUBSTITUTE(SUBSTITUTE(SUBSTITUTE(SUBSTITUTE(SUBSTITUTE(SUBSTITUTE(SUBSTITUTE(Table2[[#This Row],[NAMA BARANG]]," ",""),"""",""),"-",""),"/",""),"(",""),")",""),"&amp;",""),",",""))</f>
        <v>staplerrapidsoon</v>
      </c>
      <c r="C2392" s="18" t="s">
        <v>2087</v>
      </c>
      <c r="D2392" s="19">
        <v>1</v>
      </c>
      <c r="E2392" s="19" t="s">
        <v>925</v>
      </c>
      <c r="F2392" s="80">
        <f>IF(Table2[[#This Row],[M5B]]="",Table2[[#This Row],[M5B_h]],SUM(Table2[[#This Row],[M5B_h]],Table2[[#This Row],[M5B]]))</f>
        <v>1</v>
      </c>
      <c r="H2392" s="13" t="str">
        <f>IF(Table2[[#This Row],[M1A]]="","",Table2[[#This Row],[M1A]]-Table2[[#This Row],[AWAL]])</f>
        <v/>
      </c>
      <c r="J2392" s="13" t="str">
        <f>IF(Table2[[#This Row],[M2A]]="","",SUM(Table2[[#This Row],[M2A]]-Table2[[#This Row],[M2B_h]]))</f>
        <v/>
      </c>
      <c r="L2392" s="13" t="str">
        <f>IF(Table2[[#This Row],[M3A]]="","",SUM(Table2[[#This Row],[M3A]]-Table2[[#This Row],[M3B_h]]))</f>
        <v/>
      </c>
      <c r="N2392" s="13" t="str">
        <f>IF(Table2[[#This Row],[M4A]]="","",SUM(Table2[[#This Row],[M4A]]-Table2[[#This Row],[M4B_h]]))</f>
        <v/>
      </c>
      <c r="O2392" s="15"/>
      <c r="P2392" s="15" t="str">
        <f>IF(Table2[[#This Row],[M5A]]="","",SUM(Table2[[#This Row],[M5A]]-Table2[[#This Row],[M5B_h]]))</f>
        <v/>
      </c>
      <c r="Q2392" s="15">
        <f>SUM(Table2[[#This Row],[AWAL]],Table2[[#This Row],[M1B]])</f>
        <v>1</v>
      </c>
      <c r="R2392" s="15">
        <f>SUM(Table2[[#This Row],[M2B]],Table2[[#This Row],[M2B_h]])</f>
        <v>1</v>
      </c>
      <c r="S2392" s="15">
        <f>SUM(Table2[[#This Row],[M3B]],Table2[[#This Row],[M3B_h]])</f>
        <v>1</v>
      </c>
      <c r="T2392" s="15">
        <f>SUM(Table2[[#This Row],[M4B]],Table2[[#This Row],[M4B_h]])</f>
        <v>1</v>
      </c>
    </row>
    <row r="2393" spans="1:20">
      <c r="A2393" s="96" t="str">
        <f>IF(Table2[[#This Row],[TT]]&lt;1,"",COUNT($A$2:$A2392)+1)</f>
        <v/>
      </c>
      <c r="B2393" s="96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393" s="97" t="s">
        <v>2860</v>
      </c>
      <c r="D2393" s="98">
        <v>1</v>
      </c>
      <c r="E2393" s="99" t="s">
        <v>2505</v>
      </c>
      <c r="F2393" s="100">
        <f>IF(Table2[[#This Row],[M5B]]="",Table2[[#This Row],[M5B_h]],SUM(Table2[[#This Row],[M5B_h]],Table2[[#This Row],[M5B]]))</f>
        <v>0</v>
      </c>
      <c r="G2393" s="101"/>
      <c r="H2393" s="102" t="str">
        <f>IF(Table2[[#This Row],[M1A]]="","",Table2[[#This Row],[M1A]]-Table2[[#This Row],[AWAL]])</f>
        <v/>
      </c>
      <c r="I2393" s="101"/>
      <c r="J2393" s="102" t="str">
        <f>IF(Table2[[#This Row],[M2A]]="","",SUM(Table2[[#This Row],[M2A]]-Table2[[#This Row],[M2B_h]]))</f>
        <v/>
      </c>
      <c r="K2393" s="101"/>
      <c r="L2393" s="102" t="str">
        <f>IF(Table2[[#This Row],[M3A]]="","",SUM(Table2[[#This Row],[M3A]]-Table2[[#This Row],[M3B_h]]))</f>
        <v/>
      </c>
      <c r="M2393" s="101">
        <v>0</v>
      </c>
      <c r="N2393" s="102">
        <f>IF(Table2[[#This Row],[M4A]]="","",SUM(Table2[[#This Row],[M4A]]-Table2[[#This Row],[M4B_h]]))</f>
        <v>-1</v>
      </c>
      <c r="O2393" s="101"/>
      <c r="P2393" s="102" t="str">
        <f>IF(Table2[[#This Row],[M5A]]="","",SUM(Table2[[#This Row],[M5A]]-Table2[[#This Row],[M5B_h]]))</f>
        <v/>
      </c>
      <c r="Q2393" s="102">
        <f>SUM(Table2[[#This Row],[AWAL]],Table2[[#This Row],[M1B]])</f>
        <v>1</v>
      </c>
      <c r="R2393" s="102">
        <f>SUM(Table2[[#This Row],[M2B]],Table2[[#This Row],[M2B_h]])</f>
        <v>1</v>
      </c>
      <c r="S2393" s="102">
        <f>SUM(Table2[[#This Row],[M3B]],Table2[[#This Row],[M3B_h]])</f>
        <v>1</v>
      </c>
      <c r="T2393" s="102">
        <f>SUM(Table2[[#This Row],[M4B]],Table2[[#This Row],[M4B_h]])</f>
        <v>0</v>
      </c>
    </row>
    <row r="2394" spans="1:20">
      <c r="A2394" s="22" t="str">
        <f>IF(Table2[[#This Row],[TT]]&lt;1,"",COUNT($A$2:$A2393)+1)</f>
        <v/>
      </c>
      <c r="B2394" s="22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394" s="17" t="s">
        <v>2860</v>
      </c>
      <c r="E2394" s="66" t="s">
        <v>2505</v>
      </c>
      <c r="F2394" s="86">
        <f>IF(Table2[[#This Row],[M5B]]="",Table2[[#This Row],[M5B_h]],SUM(Table2[[#This Row],[M5B_h]],Table2[[#This Row],[M5B]]))</f>
        <v>0</v>
      </c>
      <c r="G2394" s="23"/>
      <c r="H2394" s="24" t="str">
        <f>IF(Table2[[#This Row],[M1A]]="","",Table2[[#This Row],[M1A]]-Table2[[#This Row],[AWAL]])</f>
        <v/>
      </c>
      <c r="I2394" s="23"/>
      <c r="J2394" s="24" t="str">
        <f>IF(Table2[[#This Row],[M2A]]="","",SUM(Table2[[#This Row],[M2A]]-Table2[[#This Row],[M2B_h]]))</f>
        <v/>
      </c>
      <c r="K2394" s="23"/>
      <c r="L2394" s="24" t="str">
        <f>IF(Table2[[#This Row],[M3A]]="","",SUM(Table2[[#This Row],[M3A]]-Table2[[#This Row],[M3B_h]]))</f>
        <v/>
      </c>
      <c r="M2394" s="23"/>
      <c r="N2394" s="24" t="str">
        <f>IF(Table2[[#This Row],[M4A]]="","",SUM(Table2[[#This Row],[M4A]]-Table2[[#This Row],[M4B_h]]))</f>
        <v/>
      </c>
      <c r="O2394" s="15"/>
      <c r="P2394" s="15" t="str">
        <f>IF(Table2[[#This Row],[M5A]]="","",SUM(Table2[[#This Row],[M5A]]-Table2[[#This Row],[M5B_h]]))</f>
        <v/>
      </c>
      <c r="Q2394" s="15">
        <f>SUM(Table2[[#This Row],[AWAL]],Table2[[#This Row],[M1B]])</f>
        <v>0</v>
      </c>
      <c r="R2394" s="15">
        <f>SUM(Table2[[#This Row],[M2B]],Table2[[#This Row],[M2B_h]])</f>
        <v>0</v>
      </c>
      <c r="S2394" s="15">
        <f>SUM(Table2[[#This Row],[M3B]],Table2[[#This Row],[M3B_h]])</f>
        <v>0</v>
      </c>
      <c r="T2394" s="15">
        <f>SUM(Table2[[#This Row],[M4B]],Table2[[#This Row],[M4B_h]])</f>
        <v>0</v>
      </c>
    </row>
    <row r="2395" spans="1:20">
      <c r="A2395" s="12">
        <f>IF(Table2[[#This Row],[TT]]&lt;1,"",COUNT($A$2:$A2394)+1)</f>
        <v>1924</v>
      </c>
      <c r="B2395" s="12" t="str">
        <f>LOWER(SUBSTITUTE(SUBSTITUTE(SUBSTITUTE(SUBSTITUTE(SUBSTITUTE(SUBSTITUTE(SUBSTITUTE(SUBSTITUTE(Table2[[#This Row],[NAMA BARANG]]," ",""),"""",""),"-",""),"/",""),"(",""),")",""),"&amp;",""),",",""))</f>
        <v>staplervtechhd10nr</v>
      </c>
      <c r="C2395" s="18" t="s">
        <v>2088</v>
      </c>
      <c r="D2395" s="19">
        <v>1</v>
      </c>
      <c r="E2395" s="19" t="s">
        <v>56</v>
      </c>
      <c r="F2395" s="80">
        <f>IF(Table2[[#This Row],[M5B]]="",Table2[[#This Row],[M5B_h]],SUM(Table2[[#This Row],[M5B_h]],Table2[[#This Row],[M5B]]))</f>
        <v>1</v>
      </c>
      <c r="H2395" s="13" t="str">
        <f>IF(Table2[[#This Row],[M1A]]="","",Table2[[#This Row],[M1A]]-Table2[[#This Row],[AWAL]])</f>
        <v/>
      </c>
      <c r="J2395" s="13" t="str">
        <f>IF(Table2[[#This Row],[M2A]]="","",SUM(Table2[[#This Row],[M2A]]-Table2[[#This Row],[M2B_h]]))</f>
        <v/>
      </c>
      <c r="L2395" s="13" t="str">
        <f>IF(Table2[[#This Row],[M3A]]="","",SUM(Table2[[#This Row],[M3A]]-Table2[[#This Row],[M3B_h]]))</f>
        <v/>
      </c>
      <c r="N2395" s="13" t="str">
        <f>IF(Table2[[#This Row],[M4A]]="","",SUM(Table2[[#This Row],[M4A]]-Table2[[#This Row],[M4B_h]]))</f>
        <v/>
      </c>
      <c r="O2395" s="15"/>
      <c r="P2395" s="15" t="str">
        <f>IF(Table2[[#This Row],[M5A]]="","",SUM(Table2[[#This Row],[M5A]]-Table2[[#This Row],[M5B_h]]))</f>
        <v/>
      </c>
      <c r="Q2395" s="15">
        <f>SUM(Table2[[#This Row],[AWAL]],Table2[[#This Row],[M1B]])</f>
        <v>1</v>
      </c>
      <c r="R2395" s="15">
        <f>SUM(Table2[[#This Row],[M2B]],Table2[[#This Row],[M2B_h]])</f>
        <v>1</v>
      </c>
      <c r="S2395" s="15">
        <f>SUM(Table2[[#This Row],[M3B]],Table2[[#This Row],[M3B_h]])</f>
        <v>1</v>
      </c>
      <c r="T2395" s="15">
        <f>SUM(Table2[[#This Row],[M4B]],Table2[[#This Row],[M4B_h]])</f>
        <v>1</v>
      </c>
    </row>
    <row r="2396" spans="1:20">
      <c r="A2396" s="12">
        <f>IF(Table2[[#This Row],[TT]]&lt;1,"",COUNT($A$2:$A2395)+1)</f>
        <v>1925</v>
      </c>
      <c r="B2396" s="12" t="str">
        <f>LOWER(SUBSTITUTE(SUBSTITUTE(SUBSTITUTE(SUBSTITUTE(SUBSTITUTE(SUBSTITUTE(SUBSTITUTE(SUBSTITUTE(Table2[[#This Row],[NAMA BARANG]]," ",""),"""",""),"-",""),"/",""),"(",""),")",""),"&amp;",""),",",""))</f>
        <v>staplervtechhd45l</v>
      </c>
      <c r="C2396" s="18" t="s">
        <v>2089</v>
      </c>
      <c r="D2396" s="19">
        <v>2</v>
      </c>
      <c r="E2396" s="19" t="s">
        <v>48</v>
      </c>
      <c r="F2396" s="80">
        <f>IF(Table2[[#This Row],[M5B]]="",Table2[[#This Row],[M5B_h]],SUM(Table2[[#This Row],[M5B_h]],Table2[[#This Row],[M5B]]))</f>
        <v>2</v>
      </c>
      <c r="H2396" s="13" t="str">
        <f>IF(Table2[[#This Row],[M1A]]="","",Table2[[#This Row],[M1A]]-Table2[[#This Row],[AWAL]])</f>
        <v/>
      </c>
      <c r="J2396" s="13" t="str">
        <f>IF(Table2[[#This Row],[M2A]]="","",SUM(Table2[[#This Row],[M2A]]-Table2[[#This Row],[M2B_h]]))</f>
        <v/>
      </c>
      <c r="L2396" s="13" t="str">
        <f>IF(Table2[[#This Row],[M3A]]="","",SUM(Table2[[#This Row],[M3A]]-Table2[[#This Row],[M3B_h]]))</f>
        <v/>
      </c>
      <c r="N2396" s="13" t="str">
        <f>IF(Table2[[#This Row],[M4A]]="","",SUM(Table2[[#This Row],[M4A]]-Table2[[#This Row],[M4B_h]]))</f>
        <v/>
      </c>
      <c r="O2396" s="15"/>
      <c r="P2396" s="15" t="str">
        <f>IF(Table2[[#This Row],[M5A]]="","",SUM(Table2[[#This Row],[M5A]]-Table2[[#This Row],[M5B_h]]))</f>
        <v/>
      </c>
      <c r="Q2396" s="15">
        <f>SUM(Table2[[#This Row],[AWAL]],Table2[[#This Row],[M1B]])</f>
        <v>2</v>
      </c>
      <c r="R2396" s="15">
        <f>SUM(Table2[[#This Row],[M2B]],Table2[[#This Row],[M2B_h]])</f>
        <v>2</v>
      </c>
      <c r="S2396" s="15">
        <f>SUM(Table2[[#This Row],[M3B]],Table2[[#This Row],[M3B_h]])</f>
        <v>2</v>
      </c>
      <c r="T2396" s="15">
        <f>SUM(Table2[[#This Row],[M4B]],Table2[[#This Row],[M4B_h]])</f>
        <v>2</v>
      </c>
    </row>
    <row r="2397" spans="1:20">
      <c r="A2397" s="12">
        <f>IF(Table2[[#This Row],[TT]]&lt;1,"",COUNT($A$2:$A2396)+1)</f>
        <v>1926</v>
      </c>
      <c r="B2397" s="12" t="str">
        <f>LOWER(SUBSTITUTE(SUBSTITUTE(SUBSTITUTE(SUBSTITUTE(SUBSTITUTE(SUBSTITUTE(SUBSTITUTE(SUBSTITUTE(Table2[[#This Row],[NAMA BARANG]]," ",""),"""",""),"-",""),"/",""),"(",""),")",""),"&amp;",""),",",""))</f>
        <v>staplervtechhdz10m</v>
      </c>
      <c r="C2397" s="18" t="s">
        <v>2090</v>
      </c>
      <c r="D2397" s="19">
        <v>4</v>
      </c>
      <c r="E2397" s="19" t="s">
        <v>929</v>
      </c>
      <c r="F2397" s="80">
        <f>IF(Table2[[#This Row],[M5B]]="",Table2[[#This Row],[M5B_h]],SUM(Table2[[#This Row],[M5B_h]],Table2[[#This Row],[M5B]]))</f>
        <v>4</v>
      </c>
      <c r="H2397" s="13" t="str">
        <f>IF(Table2[[#This Row],[M1A]]="","",Table2[[#This Row],[M1A]]-Table2[[#This Row],[AWAL]])</f>
        <v/>
      </c>
      <c r="J2397" s="13" t="str">
        <f>IF(Table2[[#This Row],[M2A]]="","",SUM(Table2[[#This Row],[M2A]]-Table2[[#This Row],[M2B_h]]))</f>
        <v/>
      </c>
      <c r="L2397" s="13" t="str">
        <f>IF(Table2[[#This Row],[M3A]]="","",SUM(Table2[[#This Row],[M3A]]-Table2[[#This Row],[M3B_h]]))</f>
        <v/>
      </c>
      <c r="N2397" s="13" t="str">
        <f>IF(Table2[[#This Row],[M4A]]="","",SUM(Table2[[#This Row],[M4A]]-Table2[[#This Row],[M4B_h]]))</f>
        <v/>
      </c>
      <c r="O2397" s="15"/>
      <c r="P2397" s="15" t="str">
        <f>IF(Table2[[#This Row],[M5A]]="","",SUM(Table2[[#This Row],[M5A]]-Table2[[#This Row],[M5B_h]]))</f>
        <v/>
      </c>
      <c r="Q2397" s="15">
        <f>SUM(Table2[[#This Row],[AWAL]],Table2[[#This Row],[M1B]])</f>
        <v>4</v>
      </c>
      <c r="R2397" s="15">
        <f>SUM(Table2[[#This Row],[M2B]],Table2[[#This Row],[M2B_h]])</f>
        <v>4</v>
      </c>
      <c r="S2397" s="15">
        <f>SUM(Table2[[#This Row],[M3B]],Table2[[#This Row],[M3B_h]])</f>
        <v>4</v>
      </c>
      <c r="T2397" s="15">
        <f>SUM(Table2[[#This Row],[M4B]],Table2[[#This Row],[M4B_h]])</f>
        <v>4</v>
      </c>
    </row>
    <row r="2398" spans="1:20">
      <c r="A2398" s="12">
        <f>IF(Table2[[#This Row],[TT]]&lt;1,"",COUNT($A$2:$A2397)+1)</f>
        <v>1927</v>
      </c>
      <c r="B2398" s="12" t="str">
        <f>LOWER(SUBSTITUTE(SUBSTITUTE(SUBSTITUTE(SUBSTITUTE(SUBSTITUTE(SUBSTITUTE(SUBSTITUTE(SUBSTITUTE(Table2[[#This Row],[NAMA BARANG]]," ",""),"""",""),"-",""),"/",""),"(",""),")",""),"&amp;",""),",",""))</f>
        <v>staplervtechmod10</v>
      </c>
      <c r="C2398" s="18" t="s">
        <v>2091</v>
      </c>
      <c r="D2398" s="19">
        <v>7</v>
      </c>
      <c r="E2398" s="19" t="s">
        <v>56</v>
      </c>
      <c r="F2398" s="80">
        <f>IF(Table2[[#This Row],[M5B]]="",Table2[[#This Row],[M5B_h]],SUM(Table2[[#This Row],[M5B_h]],Table2[[#This Row],[M5B]]))</f>
        <v>7</v>
      </c>
      <c r="H2398" s="13" t="str">
        <f>IF(Table2[[#This Row],[M1A]]="","",Table2[[#This Row],[M1A]]-Table2[[#This Row],[AWAL]])</f>
        <v/>
      </c>
      <c r="J2398" s="13" t="str">
        <f>IF(Table2[[#This Row],[M2A]]="","",SUM(Table2[[#This Row],[M2A]]-Table2[[#This Row],[M2B_h]]))</f>
        <v/>
      </c>
      <c r="L2398" s="13" t="str">
        <f>IF(Table2[[#This Row],[M3A]]="","",SUM(Table2[[#This Row],[M3A]]-Table2[[#This Row],[M3B_h]]))</f>
        <v/>
      </c>
      <c r="N2398" s="13" t="str">
        <f>IF(Table2[[#This Row],[M4A]]="","",SUM(Table2[[#This Row],[M4A]]-Table2[[#This Row],[M4B_h]]))</f>
        <v/>
      </c>
      <c r="O2398" s="15"/>
      <c r="P2398" s="15" t="str">
        <f>IF(Table2[[#This Row],[M5A]]="","",SUM(Table2[[#This Row],[M5A]]-Table2[[#This Row],[M5B_h]]))</f>
        <v/>
      </c>
      <c r="Q2398" s="15">
        <f>SUM(Table2[[#This Row],[AWAL]],Table2[[#This Row],[M1B]])</f>
        <v>7</v>
      </c>
      <c r="R2398" s="15">
        <f>SUM(Table2[[#This Row],[M2B]],Table2[[#This Row],[M2B_h]])</f>
        <v>7</v>
      </c>
      <c r="S2398" s="15">
        <f>SUM(Table2[[#This Row],[M3B]],Table2[[#This Row],[M3B_h]])</f>
        <v>7</v>
      </c>
      <c r="T2398" s="15">
        <f>SUM(Table2[[#This Row],[M4B]],Table2[[#This Row],[M4B_h]])</f>
        <v>7</v>
      </c>
    </row>
    <row r="2399" spans="1:20">
      <c r="A2399" s="12">
        <f>IF(Table2[[#This Row],[TT]]&lt;1,"",COUNT($A$2:$A2398)+1)</f>
        <v>1928</v>
      </c>
      <c r="B2399" s="12" t="str">
        <f>LOWER(SUBSTITUTE(SUBSTITUTE(SUBSTITUTE(SUBSTITUTE(SUBSTITUTE(SUBSTITUTE(SUBSTITUTE(SUBSTITUTE(Table2[[#This Row],[NAMA BARANG]]," ",""),"""",""),"-",""),"/",""),"(",""),")",""),"&amp;",""),",",""))</f>
        <v>staplervtechmod10m</v>
      </c>
      <c r="C2399" s="18" t="s">
        <v>2092</v>
      </c>
      <c r="D2399" s="19">
        <v>3</v>
      </c>
      <c r="E2399" s="19" t="s">
        <v>929</v>
      </c>
      <c r="F2399" s="80">
        <f>IF(Table2[[#This Row],[M5B]]="",Table2[[#This Row],[M5B_h]],SUM(Table2[[#This Row],[M5B_h]],Table2[[#This Row],[M5B]]))</f>
        <v>3</v>
      </c>
      <c r="H2399" s="13" t="str">
        <f>IF(Table2[[#This Row],[M1A]]="","",Table2[[#This Row],[M1A]]-Table2[[#This Row],[AWAL]])</f>
        <v/>
      </c>
      <c r="J2399" s="13" t="str">
        <f>IF(Table2[[#This Row],[M2A]]="","",SUM(Table2[[#This Row],[M2A]]-Table2[[#This Row],[M2B_h]]))</f>
        <v/>
      </c>
      <c r="L2399" s="13" t="str">
        <f>IF(Table2[[#This Row],[M3A]]="","",SUM(Table2[[#This Row],[M3A]]-Table2[[#This Row],[M3B_h]]))</f>
        <v/>
      </c>
      <c r="N2399" s="13" t="str">
        <f>IF(Table2[[#This Row],[M4A]]="","",SUM(Table2[[#This Row],[M4A]]-Table2[[#This Row],[M4B_h]]))</f>
        <v/>
      </c>
      <c r="O2399" s="15"/>
      <c r="P2399" s="15" t="str">
        <f>IF(Table2[[#This Row],[M5A]]="","",SUM(Table2[[#This Row],[M5A]]-Table2[[#This Row],[M5B_h]]))</f>
        <v/>
      </c>
      <c r="Q2399" s="15">
        <f>SUM(Table2[[#This Row],[AWAL]],Table2[[#This Row],[M1B]])</f>
        <v>3</v>
      </c>
      <c r="R2399" s="15">
        <f>SUM(Table2[[#This Row],[M2B]],Table2[[#This Row],[M2B_h]])</f>
        <v>3</v>
      </c>
      <c r="S2399" s="15">
        <f>SUM(Table2[[#This Row],[M3B]],Table2[[#This Row],[M3B_h]])</f>
        <v>3</v>
      </c>
      <c r="T2399" s="15">
        <f>SUM(Table2[[#This Row],[M4B]],Table2[[#This Row],[M4B_h]])</f>
        <v>3</v>
      </c>
    </row>
    <row r="2400" spans="1:20">
      <c r="A2400" s="12">
        <f>IF(Table2[[#This Row],[TT]]&lt;1,"",COUNT($A$2:$A2399)+1)</f>
        <v>1929</v>
      </c>
      <c r="B2400" s="12" t="str">
        <f>LOWER(SUBSTITUTE(SUBSTITUTE(SUBSTITUTE(SUBSTITUTE(SUBSTITUTE(SUBSTITUTE(SUBSTITUTE(SUBSTITUTE(Table2[[#This Row],[NAMA BARANG]]," ",""),"""",""),"-",""),"/",""),"(",""),")",""),"&amp;",""),",",""))</f>
        <v>staplervtechmod45m</v>
      </c>
      <c r="C2400" s="18" t="s">
        <v>2093</v>
      </c>
      <c r="D2400" s="19">
        <v>6</v>
      </c>
      <c r="E2400" s="19" t="s">
        <v>342</v>
      </c>
      <c r="F2400" s="80">
        <f>IF(Table2[[#This Row],[M5B]]="",Table2[[#This Row],[M5B_h]],SUM(Table2[[#This Row],[M5B_h]],Table2[[#This Row],[M5B]]))</f>
        <v>6</v>
      </c>
      <c r="H2400" s="13" t="str">
        <f>IF(Table2[[#This Row],[M1A]]="","",Table2[[#This Row],[M1A]]-Table2[[#This Row],[AWAL]])</f>
        <v/>
      </c>
      <c r="J2400" s="13" t="str">
        <f>IF(Table2[[#This Row],[M2A]]="","",SUM(Table2[[#This Row],[M2A]]-Table2[[#This Row],[M2B_h]]))</f>
        <v/>
      </c>
      <c r="L2400" s="13" t="str">
        <f>IF(Table2[[#This Row],[M3A]]="","",SUM(Table2[[#This Row],[M3A]]-Table2[[#This Row],[M3B_h]]))</f>
        <v/>
      </c>
      <c r="N2400" s="13" t="str">
        <f>IF(Table2[[#This Row],[M4A]]="","",SUM(Table2[[#This Row],[M4A]]-Table2[[#This Row],[M4B_h]]))</f>
        <v/>
      </c>
      <c r="O2400" s="15"/>
      <c r="P2400" s="15" t="str">
        <f>IF(Table2[[#This Row],[M5A]]="","",SUM(Table2[[#This Row],[M5A]]-Table2[[#This Row],[M5B_h]]))</f>
        <v/>
      </c>
      <c r="Q2400" s="15">
        <f>SUM(Table2[[#This Row],[AWAL]],Table2[[#This Row],[M1B]])</f>
        <v>6</v>
      </c>
      <c r="R2400" s="15">
        <f>SUM(Table2[[#This Row],[M2B]],Table2[[#This Row],[M2B_h]])</f>
        <v>6</v>
      </c>
      <c r="S2400" s="15">
        <f>SUM(Table2[[#This Row],[M3B]],Table2[[#This Row],[M3B_h]])</f>
        <v>6</v>
      </c>
      <c r="T2400" s="15">
        <f>SUM(Table2[[#This Row],[M4B]],Table2[[#This Row],[M4B_h]])</f>
        <v>6</v>
      </c>
    </row>
    <row r="2401" spans="1:20">
      <c r="A2401" s="12">
        <f>IF(Table2[[#This Row],[TT]]&lt;1,"",COUNT($A$2:$A2400)+1)</f>
        <v>1930</v>
      </c>
      <c r="B2401" s="12" t="str">
        <f>LOWER(SUBSTITUTE(SUBSTITUTE(SUBSTITUTE(SUBSTITUTE(SUBSTITUTE(SUBSTITUTE(SUBSTITUTE(SUBSTITUTE(Table2[[#This Row],[NAMA BARANG]]," ",""),"""",""),"-",""),"/",""),"(",""),")",""),"&amp;",""),",",""))</f>
        <v>staplervtechnr10</v>
      </c>
      <c r="C2401" s="18" t="s">
        <v>2094</v>
      </c>
      <c r="D2401" s="19">
        <v>9</v>
      </c>
      <c r="E2401" s="19" t="s">
        <v>56</v>
      </c>
      <c r="F2401" s="80">
        <f>IF(Table2[[#This Row],[M5B]]="",Table2[[#This Row],[M5B_h]],SUM(Table2[[#This Row],[M5B_h]],Table2[[#This Row],[M5B]]))</f>
        <v>9</v>
      </c>
      <c r="H2401" s="13" t="str">
        <f>IF(Table2[[#This Row],[M1A]]="","",Table2[[#This Row],[M1A]]-Table2[[#This Row],[AWAL]])</f>
        <v/>
      </c>
      <c r="J2401" s="13" t="str">
        <f>IF(Table2[[#This Row],[M2A]]="","",SUM(Table2[[#This Row],[M2A]]-Table2[[#This Row],[M2B_h]]))</f>
        <v/>
      </c>
      <c r="L2401" s="13" t="str">
        <f>IF(Table2[[#This Row],[M3A]]="","",SUM(Table2[[#This Row],[M3A]]-Table2[[#This Row],[M3B_h]]))</f>
        <v/>
      </c>
      <c r="N2401" s="13" t="str">
        <f>IF(Table2[[#This Row],[M4A]]="","",SUM(Table2[[#This Row],[M4A]]-Table2[[#This Row],[M4B_h]]))</f>
        <v/>
      </c>
      <c r="O2401" s="15"/>
      <c r="P2401" s="15" t="str">
        <f>IF(Table2[[#This Row],[M5A]]="","",SUM(Table2[[#This Row],[M5A]]-Table2[[#This Row],[M5B_h]]))</f>
        <v/>
      </c>
      <c r="Q2401" s="15">
        <f>SUM(Table2[[#This Row],[AWAL]],Table2[[#This Row],[M1B]])</f>
        <v>9</v>
      </c>
      <c r="R2401" s="15">
        <f>SUM(Table2[[#This Row],[M2B]],Table2[[#This Row],[M2B_h]])</f>
        <v>9</v>
      </c>
      <c r="S2401" s="15">
        <f>SUM(Table2[[#This Row],[M3B]],Table2[[#This Row],[M3B_h]])</f>
        <v>9</v>
      </c>
      <c r="T2401" s="15">
        <f>SUM(Table2[[#This Row],[M4B]],Table2[[#This Row],[M4B_h]])</f>
        <v>9</v>
      </c>
    </row>
    <row r="2402" spans="1:20">
      <c r="A2402" s="12">
        <f>IF(Table2[[#This Row],[TT]]&lt;1,"",COUNT($A$2:$A2401)+1)</f>
        <v>1931</v>
      </c>
      <c r="B2402" s="12" t="str">
        <f>LOWER(SUBSTITUTE(SUBSTITUTE(SUBSTITUTE(SUBSTITUTE(SUBSTITUTE(SUBSTITUTE(SUBSTITUTE(SUBSTITUTE(Table2[[#This Row],[NAMA BARANG]]," ",""),"""",""),"-",""),"/",""),"(",""),")",""),"&amp;",""),",",""))</f>
        <v>staplervtechstandy10</v>
      </c>
      <c r="C2402" s="18" t="s">
        <v>2095</v>
      </c>
      <c r="D2402" s="19">
        <v>1</v>
      </c>
      <c r="E2402" s="19" t="s">
        <v>174</v>
      </c>
      <c r="F2402" s="80">
        <f>IF(Table2[[#This Row],[M5B]]="",Table2[[#This Row],[M5B_h]],SUM(Table2[[#This Row],[M5B_h]],Table2[[#This Row],[M5B]]))</f>
        <v>1</v>
      </c>
      <c r="H2402" s="13" t="str">
        <f>IF(Table2[[#This Row],[M1A]]="","",Table2[[#This Row],[M1A]]-Table2[[#This Row],[AWAL]])</f>
        <v/>
      </c>
      <c r="J2402" s="13" t="str">
        <f>IF(Table2[[#This Row],[M2A]]="","",SUM(Table2[[#This Row],[M2A]]-Table2[[#This Row],[M2B_h]]))</f>
        <v/>
      </c>
      <c r="L2402" s="13" t="str">
        <f>IF(Table2[[#This Row],[M3A]]="","",SUM(Table2[[#This Row],[M3A]]-Table2[[#This Row],[M3B_h]]))</f>
        <v/>
      </c>
      <c r="N2402" s="13" t="str">
        <f>IF(Table2[[#This Row],[M4A]]="","",SUM(Table2[[#This Row],[M4A]]-Table2[[#This Row],[M4B_h]]))</f>
        <v/>
      </c>
      <c r="O2402" s="15"/>
      <c r="P2402" s="15" t="str">
        <f>IF(Table2[[#This Row],[M5A]]="","",SUM(Table2[[#This Row],[M5A]]-Table2[[#This Row],[M5B_h]]))</f>
        <v/>
      </c>
      <c r="Q2402" s="15">
        <f>SUM(Table2[[#This Row],[AWAL]],Table2[[#This Row],[M1B]])</f>
        <v>1</v>
      </c>
      <c r="R2402" s="15">
        <f>SUM(Table2[[#This Row],[M2B]],Table2[[#This Row],[M2B_h]])</f>
        <v>1</v>
      </c>
      <c r="S2402" s="15">
        <f>SUM(Table2[[#This Row],[M3B]],Table2[[#This Row],[M3B_h]])</f>
        <v>1</v>
      </c>
      <c r="T2402" s="15">
        <f>SUM(Table2[[#This Row],[M4B]],Table2[[#This Row],[M4B_h]])</f>
        <v>1</v>
      </c>
    </row>
    <row r="2403" spans="1:20">
      <c r="A2403" s="12">
        <f>IF(Table2[[#This Row],[TT]]&lt;1,"",COUNT($A$2:$A2402)+1)</f>
        <v>1932</v>
      </c>
      <c r="B2403" s="12" t="str">
        <f>LOWER(SUBSTITUTE(SUBSTITUTE(SUBSTITUTE(SUBSTITUTE(SUBSTITUTE(SUBSTITUTE(SUBSTITUTE(SUBSTITUTE(Table2[[#This Row],[NAMA BARANG]]," ",""),"""",""),"-",""),"/",""),"(",""),")",""),"&amp;",""),",",""))</f>
        <v>stationeryboxfy03hp</v>
      </c>
      <c r="C2403" s="18" t="s">
        <v>2096</v>
      </c>
      <c r="D2403" s="19">
        <v>1</v>
      </c>
      <c r="E2403" s="19" t="s">
        <v>803</v>
      </c>
      <c r="F2403" s="80">
        <f>IF(Table2[[#This Row],[M5B]]="",Table2[[#This Row],[M5B_h]],SUM(Table2[[#This Row],[M5B_h]],Table2[[#This Row],[M5B]]))</f>
        <v>1</v>
      </c>
      <c r="H2403" s="13" t="str">
        <f>IF(Table2[[#This Row],[M1A]]="","",Table2[[#This Row],[M1A]]-Table2[[#This Row],[AWAL]])</f>
        <v/>
      </c>
      <c r="J2403" s="13" t="str">
        <f>IF(Table2[[#This Row],[M2A]]="","",SUM(Table2[[#This Row],[M2A]]-Table2[[#This Row],[M2B_h]]))</f>
        <v/>
      </c>
      <c r="L2403" s="13" t="str">
        <f>IF(Table2[[#This Row],[M3A]]="","",SUM(Table2[[#This Row],[M3A]]-Table2[[#This Row],[M3B_h]]))</f>
        <v/>
      </c>
      <c r="N2403" s="13" t="str">
        <f>IF(Table2[[#This Row],[M4A]]="","",SUM(Table2[[#This Row],[M4A]]-Table2[[#This Row],[M4B_h]]))</f>
        <v/>
      </c>
      <c r="O2403" s="15"/>
      <c r="P2403" s="15" t="str">
        <f>IF(Table2[[#This Row],[M5A]]="","",SUM(Table2[[#This Row],[M5A]]-Table2[[#This Row],[M5B_h]]))</f>
        <v/>
      </c>
      <c r="Q2403" s="15">
        <f>SUM(Table2[[#This Row],[AWAL]],Table2[[#This Row],[M1B]])</f>
        <v>1</v>
      </c>
      <c r="R2403" s="15">
        <f>SUM(Table2[[#This Row],[M2B]],Table2[[#This Row],[M2B_h]])</f>
        <v>1</v>
      </c>
      <c r="S2403" s="15">
        <f>SUM(Table2[[#This Row],[M3B]],Table2[[#This Row],[M3B_h]])</f>
        <v>1</v>
      </c>
      <c r="T2403" s="15">
        <f>SUM(Table2[[#This Row],[M4B]],Table2[[#This Row],[M4B_h]])</f>
        <v>1</v>
      </c>
    </row>
    <row r="2404" spans="1:20">
      <c r="A2404" s="12">
        <f>IF(Table2[[#This Row],[TT]]&lt;1,"",COUNT($A$2:$A2403)+1)</f>
        <v>1933</v>
      </c>
      <c r="B2404" s="12" t="str">
        <f>LOWER(SUBSTITUTE(SUBSTITUTE(SUBSTITUTE(SUBSTITUTE(SUBSTITUTE(SUBSTITUTE(SUBSTITUTE(SUBSTITUTE(Table2[[#This Row],[NAMA BARANG]]," ",""),"""",""),"-",""),"/",""),"(",""),")",""),"&amp;",""),",",""))</f>
        <v>stempelsk1602</v>
      </c>
      <c r="C2404" s="18" t="s">
        <v>2097</v>
      </c>
      <c r="D2404" s="19">
        <v>8</v>
      </c>
      <c r="E2404" s="19" t="s">
        <v>1336</v>
      </c>
      <c r="F2404" s="80">
        <f>IF(Table2[[#This Row],[M5B]]="",Table2[[#This Row],[M5B_h]],SUM(Table2[[#This Row],[M5B_h]],Table2[[#This Row],[M5B]]))</f>
        <v>8</v>
      </c>
      <c r="H2404" s="13" t="str">
        <f>IF(Table2[[#This Row],[M1A]]="","",Table2[[#This Row],[M1A]]-Table2[[#This Row],[AWAL]])</f>
        <v/>
      </c>
      <c r="J2404" s="13" t="str">
        <f>IF(Table2[[#This Row],[M2A]]="","",SUM(Table2[[#This Row],[M2A]]-Table2[[#This Row],[M2B_h]]))</f>
        <v/>
      </c>
      <c r="L2404" s="13" t="str">
        <f>IF(Table2[[#This Row],[M3A]]="","",SUM(Table2[[#This Row],[M3A]]-Table2[[#This Row],[M3B_h]]))</f>
        <v/>
      </c>
      <c r="N2404" s="13" t="str">
        <f>IF(Table2[[#This Row],[M4A]]="","",SUM(Table2[[#This Row],[M4A]]-Table2[[#This Row],[M4B_h]]))</f>
        <v/>
      </c>
      <c r="O2404" s="15"/>
      <c r="P2404" s="15" t="str">
        <f>IF(Table2[[#This Row],[M5A]]="","",SUM(Table2[[#This Row],[M5A]]-Table2[[#This Row],[M5B_h]]))</f>
        <v/>
      </c>
      <c r="Q2404" s="15">
        <f>SUM(Table2[[#This Row],[AWAL]],Table2[[#This Row],[M1B]])</f>
        <v>8</v>
      </c>
      <c r="R2404" s="15">
        <f>SUM(Table2[[#This Row],[M2B]],Table2[[#This Row],[M2B_h]])</f>
        <v>8</v>
      </c>
      <c r="S2404" s="15">
        <f>SUM(Table2[[#This Row],[M3B]],Table2[[#This Row],[M3B_h]])</f>
        <v>8</v>
      </c>
      <c r="T2404" s="15">
        <f>SUM(Table2[[#This Row],[M4B]],Table2[[#This Row],[M4B_h]])</f>
        <v>8</v>
      </c>
    </row>
    <row r="2405" spans="1:20">
      <c r="A2405" s="12">
        <f>IF(Table2[[#This Row],[TT]]&lt;1,"",COUNT($A$2:$A2404)+1)</f>
        <v>1934</v>
      </c>
      <c r="B2405" s="12" t="str">
        <f>LOWER(SUBSTITUTE(SUBSTITUTE(SUBSTITUTE(SUBSTITUTE(SUBSTITUTE(SUBSTITUTE(SUBSTITUTE(SUBSTITUTE(Table2[[#This Row],[NAMA BARANG]]," ",""),"""",""),"-",""),"/",""),"(",""),")",""),"&amp;",""),",",""))</f>
        <v>stempelsk849k</v>
      </c>
      <c r="C2405" s="18" t="s">
        <v>2098</v>
      </c>
      <c r="D2405" s="19">
        <v>8</v>
      </c>
      <c r="E2405" s="19" t="s">
        <v>56</v>
      </c>
      <c r="F2405" s="80">
        <f>IF(Table2[[#This Row],[M5B]]="",Table2[[#This Row],[M5B_h]],SUM(Table2[[#This Row],[M5B_h]],Table2[[#This Row],[M5B]]))</f>
        <v>8</v>
      </c>
      <c r="H2405" s="13" t="str">
        <f>IF(Table2[[#This Row],[M1A]]="","",Table2[[#This Row],[M1A]]-Table2[[#This Row],[AWAL]])</f>
        <v/>
      </c>
      <c r="J2405" s="13" t="str">
        <f>IF(Table2[[#This Row],[M2A]]="","",SUM(Table2[[#This Row],[M2A]]-Table2[[#This Row],[M2B_h]]))</f>
        <v/>
      </c>
      <c r="L2405" s="13" t="str">
        <f>IF(Table2[[#This Row],[M3A]]="","",SUM(Table2[[#This Row],[M3A]]-Table2[[#This Row],[M3B_h]]))</f>
        <v/>
      </c>
      <c r="N2405" s="13" t="str">
        <f>IF(Table2[[#This Row],[M4A]]="","",SUM(Table2[[#This Row],[M4A]]-Table2[[#This Row],[M4B_h]]))</f>
        <v/>
      </c>
      <c r="O2405" s="15"/>
      <c r="P2405" s="15" t="str">
        <f>IF(Table2[[#This Row],[M5A]]="","",SUM(Table2[[#This Row],[M5A]]-Table2[[#This Row],[M5B_h]]))</f>
        <v/>
      </c>
      <c r="Q2405" s="15">
        <f>SUM(Table2[[#This Row],[AWAL]],Table2[[#This Row],[M1B]])</f>
        <v>8</v>
      </c>
      <c r="R2405" s="15">
        <f>SUM(Table2[[#This Row],[M2B]],Table2[[#This Row],[M2B_h]])</f>
        <v>8</v>
      </c>
      <c r="S2405" s="15">
        <f>SUM(Table2[[#This Row],[M3B]],Table2[[#This Row],[M3B_h]])</f>
        <v>8</v>
      </c>
      <c r="T2405" s="15">
        <f>SUM(Table2[[#This Row],[M4B]],Table2[[#This Row],[M4B_h]])</f>
        <v>8</v>
      </c>
    </row>
    <row r="2406" spans="1:20">
      <c r="A2406" s="14">
        <f>IF(Table2[[#This Row],[TT]]&lt;1,"",COUNT($A$2:$A2405)+1)</f>
        <v>1935</v>
      </c>
      <c r="B2406" s="14" t="str">
        <f>LOWER(SUBSTITUTE(SUBSTITUTE(SUBSTITUTE(SUBSTITUTE(SUBSTITUTE(SUBSTITUTE(SUBSTITUTE(SUBSTITUTE(Table2[[#This Row],[NAMA BARANG]]," ",""),"""",""),"-",""),"/",""),"(",""),")",""),"&amp;",""),",",""))</f>
        <v>sticknote6544c</v>
      </c>
      <c r="C2406" s="18" t="s">
        <v>2099</v>
      </c>
      <c r="D2406" s="19">
        <v>6</v>
      </c>
      <c r="E2406" s="19" t="s">
        <v>192</v>
      </c>
      <c r="F2406" s="80">
        <f>IF(Table2[[#This Row],[M5B]]="",Table2[[#This Row],[M5B_h]],SUM(Table2[[#This Row],[M5B_h]],Table2[[#This Row],[M5B]]))</f>
        <v>6</v>
      </c>
      <c r="H2406" s="15" t="str">
        <f>IF(Table2[[#This Row],[M1A]]="","",Table2[[#This Row],[M1A]]-Table2[[#This Row],[AWAL]])</f>
        <v/>
      </c>
      <c r="J2406" s="15" t="str">
        <f>IF(Table2[[#This Row],[M2A]]="","",SUM(Table2[[#This Row],[M2A]]-Table2[[#This Row],[M2B_h]]))</f>
        <v/>
      </c>
      <c r="K2406" s="15"/>
      <c r="L2406" s="15" t="str">
        <f>IF(Table2[[#This Row],[M3A]]="","",SUM(Table2[[#This Row],[M3A]]-Table2[[#This Row],[M3B_h]]))</f>
        <v/>
      </c>
      <c r="M2406" s="15"/>
      <c r="N2406" s="15" t="str">
        <f>IF(Table2[[#This Row],[M4A]]="","",SUM(Table2[[#This Row],[M4A]]-Table2[[#This Row],[M4B_h]]))</f>
        <v/>
      </c>
      <c r="O2406" s="15"/>
      <c r="P2406" s="15" t="str">
        <f>IF(Table2[[#This Row],[M5A]]="","",SUM(Table2[[#This Row],[M5A]]-Table2[[#This Row],[M5B_h]]))</f>
        <v/>
      </c>
      <c r="Q2406" s="15">
        <f>SUM(Table2[[#This Row],[AWAL]],Table2[[#This Row],[M1B]])</f>
        <v>6</v>
      </c>
      <c r="R2406" s="15">
        <f>SUM(Table2[[#This Row],[M2B]],Table2[[#This Row],[M2B_h]])</f>
        <v>6</v>
      </c>
      <c r="S2406" s="15">
        <f>SUM(Table2[[#This Row],[M3B]],Table2[[#This Row],[M3B_h]])</f>
        <v>6</v>
      </c>
      <c r="T2406" s="15">
        <f>SUM(Table2[[#This Row],[M4B]],Table2[[#This Row],[M4B_h]])</f>
        <v>6</v>
      </c>
    </row>
    <row r="2407" spans="1:20">
      <c r="A2407" s="12">
        <f>IF(Table2[[#This Row],[TT]]&lt;1,"",COUNT($A$2:$A2406)+1)</f>
        <v>1936</v>
      </c>
      <c r="B2407" s="12" t="str">
        <f>LOWER(SUBSTITUTE(SUBSTITUTE(SUBSTITUTE(SUBSTITUTE(SUBSTITUTE(SUBSTITUTE(SUBSTITUTE(SUBSTITUTE(Table2[[#This Row],[NAMA BARANG]]," ",""),"""",""),"-",""),"/",""),"(",""),")",""),"&amp;",""),",",""))</f>
        <v>sticknotedfao3lgaris</v>
      </c>
      <c r="C2407" s="18" t="s">
        <v>2100</v>
      </c>
      <c r="D2407" s="19">
        <v>16</v>
      </c>
      <c r="E2407" s="19" t="s">
        <v>434</v>
      </c>
      <c r="F2407" s="80">
        <f>IF(Table2[[#This Row],[M5B]]="",Table2[[#This Row],[M5B_h]],SUM(Table2[[#This Row],[M5B_h]],Table2[[#This Row],[M5B]]))</f>
        <v>16</v>
      </c>
      <c r="H2407" s="13" t="str">
        <f>IF(Table2[[#This Row],[M1A]]="","",Table2[[#This Row],[M1A]]-Table2[[#This Row],[AWAL]])</f>
        <v/>
      </c>
      <c r="J2407" s="13" t="str">
        <f>IF(Table2[[#This Row],[M2A]]="","",SUM(Table2[[#This Row],[M2A]]-Table2[[#This Row],[M2B_h]]))</f>
        <v/>
      </c>
      <c r="L2407" s="13" t="str">
        <f>IF(Table2[[#This Row],[M3A]]="","",SUM(Table2[[#This Row],[M3A]]-Table2[[#This Row],[M3B_h]]))</f>
        <v/>
      </c>
      <c r="N2407" s="13" t="str">
        <f>IF(Table2[[#This Row],[M4A]]="","",SUM(Table2[[#This Row],[M4A]]-Table2[[#This Row],[M4B_h]]))</f>
        <v/>
      </c>
      <c r="O2407" s="15"/>
      <c r="P2407" s="15" t="str">
        <f>IF(Table2[[#This Row],[M5A]]="","",SUM(Table2[[#This Row],[M5A]]-Table2[[#This Row],[M5B_h]]))</f>
        <v/>
      </c>
      <c r="Q2407" s="15">
        <f>SUM(Table2[[#This Row],[AWAL]],Table2[[#This Row],[M1B]])</f>
        <v>16</v>
      </c>
      <c r="R2407" s="15">
        <f>SUM(Table2[[#This Row],[M2B]],Table2[[#This Row],[M2B_h]])</f>
        <v>16</v>
      </c>
      <c r="S2407" s="15">
        <f>SUM(Table2[[#This Row],[M3B]],Table2[[#This Row],[M3B_h]])</f>
        <v>16</v>
      </c>
      <c r="T2407" s="15">
        <f>SUM(Table2[[#This Row],[M4B]],Table2[[#This Row],[M4B_h]])</f>
        <v>16</v>
      </c>
    </row>
    <row r="2408" spans="1:20">
      <c r="A2408" s="12" t="str">
        <f>IF(Table2[[#This Row],[TT]]&lt;1,"",COUNT($A$2:$A2407)+1)</f>
        <v/>
      </c>
      <c r="B2408" s="12" t="str">
        <f>LOWER(SUBSTITUTE(SUBSTITUTE(SUBSTITUTE(SUBSTITUTE(SUBSTITUTE(SUBSTITUTE(SUBSTITUTE(SUBSTITUTE(Table2[[#This Row],[NAMA BARANG]]," ",""),"""",""),"-",""),"/",""),"(",""),")",""),"&amp;",""),",",""))</f>
        <v>sticknoteholoplastik9083</v>
      </c>
      <c r="C2408" s="18" t="s">
        <v>2469</v>
      </c>
      <c r="D2408" s="19">
        <v>1</v>
      </c>
      <c r="E2408" s="19">
        <v>1800</v>
      </c>
      <c r="F2408" s="80">
        <f>IF(Table2[[#This Row],[M5B]]="",Table2[[#This Row],[M5B_h]],SUM(Table2[[#This Row],[M5B_h]],Table2[[#This Row],[M5B]]))</f>
        <v>0</v>
      </c>
      <c r="H2408" s="13" t="str">
        <f>IF(Table2[[#This Row],[M1A]]="","",Table2[[#This Row],[M1A]]-Table2[[#This Row],[AWAL]])</f>
        <v/>
      </c>
      <c r="J2408" s="13" t="str">
        <f>IF(Table2[[#This Row],[M2A]]="","",SUM(Table2[[#This Row],[M2A]]-Table2[[#This Row],[M2B_h]]))</f>
        <v/>
      </c>
      <c r="K2408" s="13">
        <v>0</v>
      </c>
      <c r="L2408" s="13">
        <f>IF(Table2[[#This Row],[M3A]]="","",SUM(Table2[[#This Row],[M3A]]-Table2[[#This Row],[M3B_h]]))</f>
        <v>-1</v>
      </c>
      <c r="N2408" s="13" t="str">
        <f>IF(Table2[[#This Row],[M4A]]="","",SUM(Table2[[#This Row],[M4A]]-Table2[[#This Row],[M4B_h]]))</f>
        <v/>
      </c>
      <c r="O2408" s="15"/>
      <c r="P2408" s="15" t="str">
        <f>IF(Table2[[#This Row],[M5A]]="","",SUM(Table2[[#This Row],[M5A]]-Table2[[#This Row],[M5B_h]]))</f>
        <v/>
      </c>
      <c r="Q2408" s="15">
        <f>SUM(Table2[[#This Row],[AWAL]],Table2[[#This Row],[M1B]])</f>
        <v>1</v>
      </c>
      <c r="R2408" s="15">
        <f>SUM(Table2[[#This Row],[M2B]],Table2[[#This Row],[M2B_h]])</f>
        <v>1</v>
      </c>
      <c r="S2408" s="15">
        <f>SUM(Table2[[#This Row],[M3B]],Table2[[#This Row],[M3B_h]])</f>
        <v>0</v>
      </c>
      <c r="T2408" s="15">
        <f>SUM(Table2[[#This Row],[M4B]],Table2[[#This Row],[M4B_h]])</f>
        <v>0</v>
      </c>
    </row>
    <row r="2409" spans="1:20">
      <c r="A2409" s="12">
        <f>IF(Table2[[#This Row],[TT]]&lt;1,"",COUNT($A$2:$A2408)+1)</f>
        <v>1937</v>
      </c>
      <c r="B2409" s="12" t="str">
        <f>LOWER(SUBSTITUTE(SUBSTITUTE(SUBSTITUTE(SUBSTITUTE(SUBSTITUTE(SUBSTITUTE(SUBSTITUTE(SUBSTITUTE(Table2[[#This Row],[NAMA BARANG]]," ",""),"""",""),"-",""),"/",""),"(",""),")",""),"&amp;",""),",",""))</f>
        <v>sticknotekc5830</v>
      </c>
      <c r="C2409" s="18" t="s">
        <v>2101</v>
      </c>
      <c r="D2409" s="19">
        <v>9</v>
      </c>
      <c r="E2409" s="19">
        <v>1600</v>
      </c>
      <c r="F2409" s="80">
        <f>IF(Table2[[#This Row],[M5B]]="",Table2[[#This Row],[M5B_h]],SUM(Table2[[#This Row],[M5B_h]],Table2[[#This Row],[M5B]]))</f>
        <v>9</v>
      </c>
      <c r="H2409" s="13" t="str">
        <f>IF(Table2[[#This Row],[M1A]]="","",Table2[[#This Row],[M1A]]-Table2[[#This Row],[AWAL]])</f>
        <v/>
      </c>
      <c r="J2409" s="13" t="str">
        <f>IF(Table2[[#This Row],[M2A]]="","",SUM(Table2[[#This Row],[M2A]]-Table2[[#This Row],[M2B_h]]))</f>
        <v/>
      </c>
      <c r="L2409" s="13" t="str">
        <f>IF(Table2[[#This Row],[M3A]]="","",SUM(Table2[[#This Row],[M3A]]-Table2[[#This Row],[M3B_h]]))</f>
        <v/>
      </c>
      <c r="N2409" s="13" t="str">
        <f>IF(Table2[[#This Row],[M4A]]="","",SUM(Table2[[#This Row],[M4A]]-Table2[[#This Row],[M4B_h]]))</f>
        <v/>
      </c>
      <c r="O2409" s="15"/>
      <c r="P2409" s="15" t="str">
        <f>IF(Table2[[#This Row],[M5A]]="","",SUM(Table2[[#This Row],[M5A]]-Table2[[#This Row],[M5B_h]]))</f>
        <v/>
      </c>
      <c r="Q2409" s="15">
        <f>SUM(Table2[[#This Row],[AWAL]],Table2[[#This Row],[M1B]])</f>
        <v>9</v>
      </c>
      <c r="R2409" s="15">
        <f>SUM(Table2[[#This Row],[M2B]],Table2[[#This Row],[M2B_h]])</f>
        <v>9</v>
      </c>
      <c r="S2409" s="15">
        <f>SUM(Table2[[#This Row],[M3B]],Table2[[#This Row],[M3B_h]])</f>
        <v>9</v>
      </c>
      <c r="T2409" s="15">
        <f>SUM(Table2[[#This Row],[M4B]],Table2[[#This Row],[M4B_h]])</f>
        <v>9</v>
      </c>
    </row>
    <row r="2410" spans="1:20">
      <c r="A2410" s="14">
        <f>IF(Table2[[#This Row],[TT]]&lt;1,"",COUNT($A$2:$A2409)+1)</f>
        <v>1938</v>
      </c>
      <c r="B2410" s="14" t="str">
        <f>LOWER(SUBSTITUTE(SUBSTITUTE(SUBSTITUTE(SUBSTITUTE(SUBSTITUTE(SUBSTITUTE(SUBSTITUTE(SUBSTITUTE(Table2[[#This Row],[NAMA BARANG]]," ",""),"""",""),"-",""),"/",""),"(",""),")",""),"&amp;",""),",",""))</f>
        <v>sticknoteplastik112</v>
      </c>
      <c r="C2410" s="18" t="s">
        <v>2102</v>
      </c>
      <c r="D2410" s="19">
        <v>1</v>
      </c>
      <c r="E2410" s="19" t="s">
        <v>200</v>
      </c>
      <c r="F2410" s="80">
        <f>IF(Table2[[#This Row],[M5B]]="",Table2[[#This Row],[M5B_h]],SUM(Table2[[#This Row],[M5B_h]],Table2[[#This Row],[M5B]]))</f>
        <v>1</v>
      </c>
      <c r="H2410" s="15" t="str">
        <f>IF(Table2[[#This Row],[M1A]]="","",Table2[[#This Row],[M1A]]-Table2[[#This Row],[AWAL]])</f>
        <v/>
      </c>
      <c r="J2410" s="15" t="str">
        <f>IF(Table2[[#This Row],[M2A]]="","",SUM(Table2[[#This Row],[M2A]]-Table2[[#This Row],[M2B_h]]))</f>
        <v/>
      </c>
      <c r="K2410" s="15"/>
      <c r="L2410" s="15" t="str">
        <f>IF(Table2[[#This Row],[M3A]]="","",SUM(Table2[[#This Row],[M3A]]-Table2[[#This Row],[M3B_h]]))</f>
        <v/>
      </c>
      <c r="M2410" s="15"/>
      <c r="N2410" s="15" t="str">
        <f>IF(Table2[[#This Row],[M4A]]="","",SUM(Table2[[#This Row],[M4A]]-Table2[[#This Row],[M4B_h]]))</f>
        <v/>
      </c>
      <c r="O2410" s="15"/>
      <c r="P2410" s="15" t="str">
        <f>IF(Table2[[#This Row],[M5A]]="","",SUM(Table2[[#This Row],[M5A]]-Table2[[#This Row],[M5B_h]]))</f>
        <v/>
      </c>
      <c r="Q2410" s="15">
        <f>SUM(Table2[[#This Row],[AWAL]],Table2[[#This Row],[M1B]])</f>
        <v>1</v>
      </c>
      <c r="R2410" s="15">
        <f>SUM(Table2[[#This Row],[M2B]],Table2[[#This Row],[M2B_h]])</f>
        <v>1</v>
      </c>
      <c r="S2410" s="15">
        <f>SUM(Table2[[#This Row],[M3B]],Table2[[#This Row],[M3B_h]])</f>
        <v>1</v>
      </c>
      <c r="T2410" s="15">
        <f>SUM(Table2[[#This Row],[M4B]],Table2[[#This Row],[M4B_h]])</f>
        <v>1</v>
      </c>
    </row>
    <row r="2411" spans="1:20">
      <c r="A2411" s="12">
        <f>IF(Table2[[#This Row],[TT]]&lt;1,"",COUNT($A$2:$A2410)+1)</f>
        <v>1939</v>
      </c>
      <c r="B2411" s="12" t="str">
        <f>LOWER(SUBSTITUTE(SUBSTITUTE(SUBSTITUTE(SUBSTITUTE(SUBSTITUTE(SUBSTITUTE(SUBSTITUTE(SUBSTITUTE(Table2[[#This Row],[NAMA BARANG]]," ",""),"""",""),"-",""),"/",""),"(",""),")",""),"&amp;",""),",",""))</f>
        <v>sticknotetf0243</v>
      </c>
      <c r="C2411" s="25" t="s">
        <v>2103</v>
      </c>
      <c r="D2411" s="26">
        <v>35</v>
      </c>
      <c r="E2411" s="26" t="s">
        <v>36</v>
      </c>
      <c r="F2411" s="80">
        <f>IF(Table2[[#This Row],[M5B]]="",Table2[[#This Row],[M5B_h]],SUM(Table2[[#This Row],[M5B_h]],Table2[[#This Row],[M5B]]))</f>
        <v>32</v>
      </c>
      <c r="G2411" s="13">
        <v>34</v>
      </c>
      <c r="H2411" s="13">
        <f>IF(Table2[[#This Row],[M1A]]="","",Table2[[#This Row],[M1A]]-Table2[[#This Row],[AWAL]])</f>
        <v>-1</v>
      </c>
      <c r="J2411" s="13" t="str">
        <f>IF(Table2[[#This Row],[M2A]]="","",SUM(Table2[[#This Row],[M2A]]-Table2[[#This Row],[M2B_h]]))</f>
        <v/>
      </c>
      <c r="K2411" s="13">
        <v>33</v>
      </c>
      <c r="L2411" s="13">
        <f>IF(Table2[[#This Row],[M3A]]="","",SUM(Table2[[#This Row],[M3A]]-Table2[[#This Row],[M3B_h]]))</f>
        <v>-1</v>
      </c>
      <c r="M2411" s="13">
        <v>32</v>
      </c>
      <c r="N2411" s="13">
        <f>IF(Table2[[#This Row],[M4A]]="","",SUM(Table2[[#This Row],[M4A]]-Table2[[#This Row],[M4B_h]]))</f>
        <v>-1</v>
      </c>
      <c r="O2411" s="15"/>
      <c r="P2411" s="15" t="str">
        <f>IF(Table2[[#This Row],[M5A]]="","",SUM(Table2[[#This Row],[M5A]]-Table2[[#This Row],[M5B_h]]))</f>
        <v/>
      </c>
      <c r="Q2411" s="15">
        <f>SUM(Table2[[#This Row],[AWAL]],Table2[[#This Row],[M1B]])</f>
        <v>34</v>
      </c>
      <c r="R2411" s="15">
        <f>SUM(Table2[[#This Row],[M2B]],Table2[[#This Row],[M2B_h]])</f>
        <v>34</v>
      </c>
      <c r="S2411" s="15">
        <f>SUM(Table2[[#This Row],[M3B]],Table2[[#This Row],[M3B_h]])</f>
        <v>33</v>
      </c>
      <c r="T2411" s="15">
        <f>SUM(Table2[[#This Row],[M4B]],Table2[[#This Row],[M4B_h]])</f>
        <v>32</v>
      </c>
    </row>
    <row r="2412" spans="1:20">
      <c r="A2412" s="14" t="str">
        <f>IF(Table2[[#This Row],[TT]]&lt;1,"",COUNT($A$2:$A2411)+1)</f>
        <v/>
      </c>
      <c r="B2412" s="14" t="str">
        <f>LOWER(SUBSTITUTE(SUBSTITUTE(SUBSTITUTE(SUBSTITUTE(SUBSTITUTE(SUBSTITUTE(SUBSTITUTE(SUBSTITUTE(Table2[[#This Row],[NAMA BARANG]]," ",""),"""",""),"-",""),"/",""),"(",""),")",""),"&amp;",""),",",""))</f>
        <v>sticknotetf0244400</v>
      </c>
      <c r="C2412" s="17" t="s">
        <v>3149</v>
      </c>
      <c r="D2412" s="19"/>
      <c r="E2412" s="29" t="s">
        <v>3150</v>
      </c>
      <c r="F2412" s="80">
        <f>IF(Table2[[#This Row],[M5B]]="",Table2[[#This Row],[M5B_h]],SUM(Table2[[#This Row],[M5B_h]],Table2[[#This Row],[M5B]]))</f>
        <v>0</v>
      </c>
      <c r="H2412" s="15" t="str">
        <f>IF(Table2[[#This Row],[M1A]]="","",Table2[[#This Row],[M1A]]-Table2[[#This Row],[AWAL]])</f>
        <v/>
      </c>
      <c r="J2412" s="15" t="str">
        <f>IF(Table2[[#This Row],[M2A]]="","",SUM(Table2[[#This Row],[M2A]]-Table2[[#This Row],[M2B_h]]))</f>
        <v/>
      </c>
      <c r="L2412" s="15" t="str">
        <f>IF(Table2[[#This Row],[M3A]]="","",SUM(Table2[[#This Row],[M3A]]-Table2[[#This Row],[M3B_h]]))</f>
        <v/>
      </c>
      <c r="N2412" s="15" t="str">
        <f>IF(Table2[[#This Row],[M4A]]="","",SUM(Table2[[#This Row],[M4A]]-Table2[[#This Row],[M4B_h]]))</f>
        <v/>
      </c>
      <c r="O2412" s="15"/>
      <c r="P2412" s="15" t="str">
        <f>IF(Table2[[#This Row],[M5A]]="","",SUM(Table2[[#This Row],[M5A]]-Table2[[#This Row],[M5B_h]]))</f>
        <v/>
      </c>
      <c r="Q2412" s="15">
        <f>SUM(Table2[[#This Row],[AWAL]],Table2[[#This Row],[M1B]])</f>
        <v>0</v>
      </c>
      <c r="R2412" s="15">
        <f>SUM(Table2[[#This Row],[M2B]],Table2[[#This Row],[M2B_h]])</f>
        <v>0</v>
      </c>
      <c r="S2412" s="15">
        <f>SUM(Table2[[#This Row],[M3B]],Table2[[#This Row],[M3B_h]])</f>
        <v>0</v>
      </c>
      <c r="T2412" s="15">
        <f>SUM(Table2[[#This Row],[M4B]],Table2[[#This Row],[M4B_h]])</f>
        <v>0</v>
      </c>
    </row>
    <row r="2413" spans="1:20">
      <c r="A2413" s="96">
        <f>IF(Table2[[#This Row],[TT]]&lt;1,"",COUNT($A$2:$A2412)+1)</f>
        <v>1940</v>
      </c>
      <c r="B2413" s="96" t="str">
        <f>LOWER(SUBSTITUTE(SUBSTITUTE(SUBSTITUTE(SUBSTITUTE(SUBSTITUTE(SUBSTITUTE(SUBSTITUTE(SUBSTITUTE(Table2[[#This Row],[NAMA BARANG]]," ",""),"""",""),"-",""),"/",""),"(",""),")",""),"&amp;",""),",",""))</f>
        <v>sticknotetf0244400lb</v>
      </c>
      <c r="C2413" s="97" t="s">
        <v>4147</v>
      </c>
      <c r="D2413" s="98">
        <v>2</v>
      </c>
      <c r="E2413" s="99" t="s">
        <v>3150</v>
      </c>
      <c r="F2413" s="100">
        <f>IF(Table2[[#This Row],[M5B]]="",Table2[[#This Row],[M5B_h]],SUM(Table2[[#This Row],[M5B_h]],Table2[[#This Row],[M5B]]))</f>
        <v>1</v>
      </c>
      <c r="G2413" s="101"/>
      <c r="H2413" s="102" t="str">
        <f>IF(Table2[[#This Row],[M1A]]="","",Table2[[#This Row],[M1A]]-Table2[[#This Row],[AWAL]])</f>
        <v/>
      </c>
      <c r="I2413" s="101"/>
      <c r="J2413" s="102" t="str">
        <f>IF(Table2[[#This Row],[M2A]]="","",SUM(Table2[[#This Row],[M2A]]-Table2[[#This Row],[M2B_h]]))</f>
        <v/>
      </c>
      <c r="K2413" s="101"/>
      <c r="L2413" s="102" t="str">
        <f>IF(Table2[[#This Row],[M3A]]="","",SUM(Table2[[#This Row],[M3A]]-Table2[[#This Row],[M3B_h]]))</f>
        <v/>
      </c>
      <c r="M2413" s="101">
        <v>1</v>
      </c>
      <c r="N2413" s="102">
        <f>IF(Table2[[#This Row],[M4A]]="","",SUM(Table2[[#This Row],[M4A]]-Table2[[#This Row],[M4B_h]]))</f>
        <v>-1</v>
      </c>
      <c r="O2413" s="101"/>
      <c r="P2413" s="102" t="str">
        <f>IF(Table2[[#This Row],[M5A]]="","",SUM(Table2[[#This Row],[M5A]]-Table2[[#This Row],[M5B_h]]))</f>
        <v/>
      </c>
      <c r="Q2413" s="102">
        <f>SUM(Table2[[#This Row],[AWAL]],Table2[[#This Row],[M1B]])</f>
        <v>2</v>
      </c>
      <c r="R2413" s="102">
        <f>SUM(Table2[[#This Row],[M2B]],Table2[[#This Row],[M2B_h]])</f>
        <v>2</v>
      </c>
      <c r="S2413" s="102">
        <f>SUM(Table2[[#This Row],[M3B]],Table2[[#This Row],[M3B_h]])</f>
        <v>2</v>
      </c>
      <c r="T2413" s="102">
        <f>SUM(Table2[[#This Row],[M4B]],Table2[[#This Row],[M4B_h]])</f>
        <v>1</v>
      </c>
    </row>
    <row r="2414" spans="1:20">
      <c r="A2414" s="12">
        <f>IF(Table2[[#This Row],[TT]]&lt;1,"",COUNT($A$2:$A2413)+1)</f>
        <v>1941</v>
      </c>
      <c r="B2414" s="12" t="str">
        <f>LOWER(SUBSTITUTE(SUBSTITUTE(SUBSTITUTE(SUBSTITUTE(SUBSTITUTE(SUBSTITUTE(SUBSTITUTE(SUBSTITUTE(Table2[[#This Row],[NAMA BARANG]]," ",""),"""",""),"-",""),"/",""),"(",""),")",""),"&amp;",""),",",""))</f>
        <v>sticknotetf6545c</v>
      </c>
      <c r="C2414" s="25" t="s">
        <v>2104</v>
      </c>
      <c r="D2414" s="26">
        <v>2</v>
      </c>
      <c r="E2414" s="26" t="s">
        <v>154</v>
      </c>
      <c r="F2414" s="80">
        <f>IF(Table2[[#This Row],[M5B]]="",Table2[[#This Row],[M5B_h]],SUM(Table2[[#This Row],[M5B_h]],Table2[[#This Row],[M5B]]))</f>
        <v>2</v>
      </c>
      <c r="H2414" s="13" t="str">
        <f>IF(Table2[[#This Row],[M1A]]="","",Table2[[#This Row],[M1A]]-Table2[[#This Row],[AWAL]])</f>
        <v/>
      </c>
      <c r="J2414" s="13" t="str">
        <f>IF(Table2[[#This Row],[M2A]]="","",SUM(Table2[[#This Row],[M2A]]-Table2[[#This Row],[M2B_h]]))</f>
        <v/>
      </c>
      <c r="L2414" s="13" t="str">
        <f>IF(Table2[[#This Row],[M3A]]="","",SUM(Table2[[#This Row],[M3A]]-Table2[[#This Row],[M3B_h]]))</f>
        <v/>
      </c>
      <c r="N2414" s="13" t="str">
        <f>IF(Table2[[#This Row],[M4A]]="","",SUM(Table2[[#This Row],[M4A]]-Table2[[#This Row],[M4B_h]]))</f>
        <v/>
      </c>
      <c r="O2414" s="15"/>
      <c r="P2414" s="15" t="str">
        <f>IF(Table2[[#This Row],[M5A]]="","",SUM(Table2[[#This Row],[M5A]]-Table2[[#This Row],[M5B_h]]))</f>
        <v/>
      </c>
      <c r="Q2414" s="15">
        <f>SUM(Table2[[#This Row],[AWAL]],Table2[[#This Row],[M1B]])</f>
        <v>2</v>
      </c>
      <c r="R2414" s="15">
        <f>SUM(Table2[[#This Row],[M2B]],Table2[[#This Row],[M2B_h]])</f>
        <v>2</v>
      </c>
      <c r="S2414" s="15">
        <f>SUM(Table2[[#This Row],[M3B]],Table2[[#This Row],[M3B_h]])</f>
        <v>2</v>
      </c>
      <c r="T2414" s="15">
        <f>SUM(Table2[[#This Row],[M4B]],Table2[[#This Row],[M4B_h]])</f>
        <v>2</v>
      </c>
    </row>
    <row r="2415" spans="1:20">
      <c r="A2415" s="14" t="str">
        <f>IF(Table2[[#This Row],[TT]]&lt;1,"",COUNT($A$2:$A2414)+1)</f>
        <v/>
      </c>
      <c r="B2415" s="14" t="str">
        <f>LOWER(SUBSTITUTE(SUBSTITUTE(SUBSTITUTE(SUBSTITUTE(SUBSTITUTE(SUBSTITUTE(SUBSTITUTE(SUBSTITUTE(Table2[[#This Row],[NAMA BARANG]]," ",""),"""",""),"-",""),"/",""),"(",""),")",""),"&amp;",""),",",""))</f>
        <v>sticknotetf6548c200</v>
      </c>
      <c r="C2415" s="17" t="s">
        <v>3151</v>
      </c>
      <c r="D2415" s="19">
        <v>1</v>
      </c>
      <c r="E2415" s="29">
        <v>300</v>
      </c>
      <c r="F2415" s="80">
        <f>IF(Table2[[#This Row],[M5B]]="",Table2[[#This Row],[M5B_h]],SUM(Table2[[#This Row],[M5B_h]],Table2[[#This Row],[M5B]]))</f>
        <v>0</v>
      </c>
      <c r="G2415" s="13">
        <v>0</v>
      </c>
      <c r="H2415" s="15">
        <f>IF(Table2[[#This Row],[M1A]]="","",Table2[[#This Row],[M1A]]-Table2[[#This Row],[AWAL]])</f>
        <v>-1</v>
      </c>
      <c r="J2415" s="15" t="str">
        <f>IF(Table2[[#This Row],[M2A]]="","",SUM(Table2[[#This Row],[M2A]]-Table2[[#This Row],[M2B_h]]))</f>
        <v/>
      </c>
      <c r="L2415" s="15" t="str">
        <f>IF(Table2[[#This Row],[M3A]]="","",SUM(Table2[[#This Row],[M3A]]-Table2[[#This Row],[M3B_h]]))</f>
        <v/>
      </c>
      <c r="N2415" s="15" t="str">
        <f>IF(Table2[[#This Row],[M4A]]="","",SUM(Table2[[#This Row],[M4A]]-Table2[[#This Row],[M4B_h]]))</f>
        <v/>
      </c>
      <c r="O2415" s="15"/>
      <c r="P2415" s="15" t="str">
        <f>IF(Table2[[#This Row],[M5A]]="","",SUM(Table2[[#This Row],[M5A]]-Table2[[#This Row],[M5B_h]]))</f>
        <v/>
      </c>
      <c r="Q2415" s="15">
        <f>SUM(Table2[[#This Row],[AWAL]],Table2[[#This Row],[M1B]])</f>
        <v>0</v>
      </c>
      <c r="R2415" s="15">
        <f>SUM(Table2[[#This Row],[M2B]],Table2[[#This Row],[M2B_h]])</f>
        <v>0</v>
      </c>
      <c r="S2415" s="15">
        <f>SUM(Table2[[#This Row],[M3B]],Table2[[#This Row],[M3B_h]])</f>
        <v>0</v>
      </c>
      <c r="T2415" s="15">
        <f>SUM(Table2[[#This Row],[M4B]],Table2[[#This Row],[M4B_h]])</f>
        <v>0</v>
      </c>
    </row>
    <row r="2416" spans="1:20">
      <c r="A2416" s="31" t="str">
        <f>IF(Table2[[#This Row],[TT]]&lt;1,"",COUNT($A$2:$A2415)+1)</f>
        <v/>
      </c>
      <c r="B2416" s="31" t="str">
        <f>LOWER(SUBSTITUTE(SUBSTITUTE(SUBSTITUTE(SUBSTITUTE(SUBSTITUTE(SUBSTITUTE(SUBSTITUTE(SUBSTITUTE(Table2[[#This Row],[NAMA BARANG]]," ",""),"""",""),"-",""),"/",""),"(",""),")",""),"&amp;",""),",",""))</f>
        <v>sticknotetfsh02458c</v>
      </c>
      <c r="C2416" s="33" t="s">
        <v>2889</v>
      </c>
      <c r="E2416" s="35">
        <v>108</v>
      </c>
      <c r="F2416" s="84">
        <f>IF(Table2[[#This Row],[M5B]]="",Table2[[#This Row],[M5B_h]],SUM(Table2[[#This Row],[M5B_h]],Table2[[#This Row],[M5B]]))</f>
        <v>0</v>
      </c>
      <c r="G2416" s="32"/>
      <c r="H2416" s="36" t="str">
        <f>IF(Table2[[#This Row],[M1A]]="","",Table2[[#This Row],[M1A]]-Table2[[#This Row],[AWAL]])</f>
        <v/>
      </c>
      <c r="I2416" s="32"/>
      <c r="J2416" s="36" t="str">
        <f>IF(Table2[[#This Row],[M2A]]="","",SUM(Table2[[#This Row],[M2A]]-Table2[[#This Row],[M2B_h]]))</f>
        <v/>
      </c>
      <c r="K2416" s="32"/>
      <c r="L2416" s="36" t="str">
        <f>IF(Table2[[#This Row],[M3A]]="","",SUM(Table2[[#This Row],[M3A]]-Table2[[#This Row],[M3B_h]]))</f>
        <v/>
      </c>
      <c r="M2416" s="32"/>
      <c r="N2416" s="36" t="str">
        <f>IF(Table2[[#This Row],[M4A]]="","",SUM(Table2[[#This Row],[M4A]]-Table2[[#This Row],[M4B_h]]))</f>
        <v/>
      </c>
      <c r="O2416" s="15"/>
      <c r="P2416" s="15" t="str">
        <f>IF(Table2[[#This Row],[M5A]]="","",SUM(Table2[[#This Row],[M5A]]-Table2[[#This Row],[M5B_h]]))</f>
        <v/>
      </c>
      <c r="Q2416" s="15">
        <f>SUM(Table2[[#This Row],[AWAL]],Table2[[#This Row],[M1B]])</f>
        <v>0</v>
      </c>
      <c r="R2416" s="15">
        <f>SUM(Table2[[#This Row],[M2B]],Table2[[#This Row],[M2B_h]])</f>
        <v>0</v>
      </c>
      <c r="S2416" s="15">
        <f>SUM(Table2[[#This Row],[M3B]],Table2[[#This Row],[M3B_h]])</f>
        <v>0</v>
      </c>
      <c r="T2416" s="15">
        <f>SUM(Table2[[#This Row],[M4B]],Table2[[#This Row],[M4B_h]])</f>
        <v>0</v>
      </c>
    </row>
    <row r="2417" spans="1:20">
      <c r="A2417" s="12">
        <f>IF(Table2[[#This Row],[TT]]&lt;1,"",COUNT($A$2:$A2416)+1)</f>
        <v>1942</v>
      </c>
      <c r="B2417" s="12" t="str">
        <f>LOWER(SUBSTITUTE(SUBSTITUTE(SUBSTITUTE(SUBSTITUTE(SUBSTITUTE(SUBSTITUTE(SUBSTITUTE(SUBSTITUTE(Table2[[#This Row],[NAMA BARANG]]," ",""),"""",""),"-",""),"/",""),"(",""),")",""),"&amp;",""),",",""))</f>
        <v>sticktransparantmhwiww01balon</v>
      </c>
      <c r="C2417" s="25" t="s">
        <v>2105</v>
      </c>
      <c r="D2417" s="26">
        <v>1</v>
      </c>
      <c r="E2417" s="26">
        <v>100</v>
      </c>
      <c r="F2417" s="80">
        <f>IF(Table2[[#This Row],[M5B]]="",Table2[[#This Row],[M5B_h]],SUM(Table2[[#This Row],[M5B_h]],Table2[[#This Row],[M5B]]))</f>
        <v>1</v>
      </c>
      <c r="H2417" s="13" t="str">
        <f>IF(Table2[[#This Row],[M1A]]="","",Table2[[#This Row],[M1A]]-Table2[[#This Row],[AWAL]])</f>
        <v/>
      </c>
      <c r="J2417" s="13" t="str">
        <f>IF(Table2[[#This Row],[M2A]]="","",SUM(Table2[[#This Row],[M2A]]-Table2[[#This Row],[M2B_h]]))</f>
        <v/>
      </c>
      <c r="L2417" s="13" t="str">
        <f>IF(Table2[[#This Row],[M3A]]="","",SUM(Table2[[#This Row],[M3A]]-Table2[[#This Row],[M3B_h]]))</f>
        <v/>
      </c>
      <c r="N2417" s="13" t="str">
        <f>IF(Table2[[#This Row],[M4A]]="","",SUM(Table2[[#This Row],[M4A]]-Table2[[#This Row],[M4B_h]]))</f>
        <v/>
      </c>
      <c r="O2417" s="15"/>
      <c r="P2417" s="15" t="str">
        <f>IF(Table2[[#This Row],[M5A]]="","",SUM(Table2[[#This Row],[M5A]]-Table2[[#This Row],[M5B_h]]))</f>
        <v/>
      </c>
      <c r="Q2417" s="15">
        <f>SUM(Table2[[#This Row],[AWAL]],Table2[[#This Row],[M1B]])</f>
        <v>1</v>
      </c>
      <c r="R2417" s="15">
        <f>SUM(Table2[[#This Row],[M2B]],Table2[[#This Row],[M2B_h]])</f>
        <v>1</v>
      </c>
      <c r="S2417" s="15">
        <f>SUM(Table2[[#This Row],[M3B]],Table2[[#This Row],[M3B_h]])</f>
        <v>1</v>
      </c>
      <c r="T2417" s="15">
        <f>SUM(Table2[[#This Row],[M4B]],Table2[[#This Row],[M4B_h]])</f>
        <v>1</v>
      </c>
    </row>
    <row r="2418" spans="1:20">
      <c r="A2418" s="12">
        <f>IF(Table2[[#This Row],[TT]]&lt;1,"",COUNT($A$2:$A2417)+1)</f>
        <v>1943</v>
      </c>
      <c r="B2418" s="12" t="str">
        <f>LOWER(SUBSTITUTE(SUBSTITUTE(SUBSTITUTE(SUBSTITUTE(SUBSTITUTE(SUBSTITUTE(SUBSTITUTE(SUBSTITUTE(Table2[[#This Row],[NAMA BARANG]]," ",""),"""",""),"-",""),"/",""),"(",""),")",""),"&amp;",""),",",""))</f>
        <v>sticker2u501520</v>
      </c>
      <c r="C2418" s="18" t="s">
        <v>2106</v>
      </c>
      <c r="D2418" s="19">
        <v>1</v>
      </c>
      <c r="E2418" s="19" t="s">
        <v>136</v>
      </c>
      <c r="F2418" s="80">
        <f>IF(Table2[[#This Row],[M5B]]="",Table2[[#This Row],[M5B_h]],SUM(Table2[[#This Row],[M5B_h]],Table2[[#This Row],[M5B]]))</f>
        <v>1</v>
      </c>
      <c r="H2418" s="13" t="str">
        <f>IF(Table2[[#This Row],[M1A]]="","",Table2[[#This Row],[M1A]]-Table2[[#This Row],[AWAL]])</f>
        <v/>
      </c>
      <c r="J2418" s="13" t="str">
        <f>IF(Table2[[#This Row],[M2A]]="","",SUM(Table2[[#This Row],[M2A]]-Table2[[#This Row],[M2B_h]]))</f>
        <v/>
      </c>
      <c r="L2418" s="13" t="str">
        <f>IF(Table2[[#This Row],[M3A]]="","",SUM(Table2[[#This Row],[M3A]]-Table2[[#This Row],[M3B_h]]))</f>
        <v/>
      </c>
      <c r="N2418" s="13" t="str">
        <f>IF(Table2[[#This Row],[M4A]]="","",SUM(Table2[[#This Row],[M4A]]-Table2[[#This Row],[M4B_h]]))</f>
        <v/>
      </c>
      <c r="O2418" s="15"/>
      <c r="P2418" s="15" t="str">
        <f>IF(Table2[[#This Row],[M5A]]="","",SUM(Table2[[#This Row],[M5A]]-Table2[[#This Row],[M5B_h]]))</f>
        <v/>
      </c>
      <c r="Q2418" s="15">
        <f>SUM(Table2[[#This Row],[AWAL]],Table2[[#This Row],[M1B]])</f>
        <v>1</v>
      </c>
      <c r="R2418" s="15">
        <f>SUM(Table2[[#This Row],[M2B]],Table2[[#This Row],[M2B_h]])</f>
        <v>1</v>
      </c>
      <c r="S2418" s="15">
        <f>SUM(Table2[[#This Row],[M3B]],Table2[[#This Row],[M3B_h]])</f>
        <v>1</v>
      </c>
      <c r="T2418" s="15">
        <f>SUM(Table2[[#This Row],[M4B]],Table2[[#This Row],[M4B_h]])</f>
        <v>1</v>
      </c>
    </row>
    <row r="2419" spans="1:20">
      <c r="A2419" s="12">
        <f>IF(Table2[[#This Row],[TT]]&lt;1,"",COUNT($A$2:$A2418)+1)</f>
        <v>1944</v>
      </c>
      <c r="B2419" s="12" t="str">
        <f>LOWER(SUBSTITUTE(SUBSTITUTE(SUBSTITUTE(SUBSTITUTE(SUBSTITUTE(SUBSTITUTE(SUBSTITUTE(SUBSTITUTE(Table2[[#This Row],[NAMA BARANG]]," ",""),"""",""),"-",""),"/",""),"(",""),")",""),"&amp;",""),",",""))</f>
        <v>stickerbookseal5001x90</v>
      </c>
      <c r="C2419" s="18" t="s">
        <v>2107</v>
      </c>
      <c r="D2419" s="19">
        <v>2</v>
      </c>
      <c r="E2419" s="19" t="s">
        <v>2108</v>
      </c>
      <c r="F2419" s="80">
        <f>IF(Table2[[#This Row],[M5B]]="",Table2[[#This Row],[M5B_h]],SUM(Table2[[#This Row],[M5B_h]],Table2[[#This Row],[M5B]]))</f>
        <v>2</v>
      </c>
      <c r="H2419" s="13" t="str">
        <f>IF(Table2[[#This Row],[M1A]]="","",Table2[[#This Row],[M1A]]-Table2[[#This Row],[AWAL]])</f>
        <v/>
      </c>
      <c r="J2419" s="13" t="str">
        <f>IF(Table2[[#This Row],[M2A]]="","",SUM(Table2[[#This Row],[M2A]]-Table2[[#This Row],[M2B_h]]))</f>
        <v/>
      </c>
      <c r="L2419" s="13" t="str">
        <f>IF(Table2[[#This Row],[M3A]]="","",SUM(Table2[[#This Row],[M3A]]-Table2[[#This Row],[M3B_h]]))</f>
        <v/>
      </c>
      <c r="N2419" s="13" t="str">
        <f>IF(Table2[[#This Row],[M4A]]="","",SUM(Table2[[#This Row],[M4A]]-Table2[[#This Row],[M4B_h]]))</f>
        <v/>
      </c>
      <c r="O2419" s="15"/>
      <c r="P2419" s="15" t="str">
        <f>IF(Table2[[#This Row],[M5A]]="","",SUM(Table2[[#This Row],[M5A]]-Table2[[#This Row],[M5B_h]]))</f>
        <v/>
      </c>
      <c r="Q2419" s="15">
        <f>SUM(Table2[[#This Row],[AWAL]],Table2[[#This Row],[M1B]])</f>
        <v>2</v>
      </c>
      <c r="R2419" s="15">
        <f>SUM(Table2[[#This Row],[M2B]],Table2[[#This Row],[M2B_h]])</f>
        <v>2</v>
      </c>
      <c r="S2419" s="15">
        <f>SUM(Table2[[#This Row],[M3B]],Table2[[#This Row],[M3B_h]])</f>
        <v>2</v>
      </c>
      <c r="T2419" s="15">
        <f>SUM(Table2[[#This Row],[M4B]],Table2[[#This Row],[M4B_h]])</f>
        <v>2</v>
      </c>
    </row>
    <row r="2420" spans="1:20">
      <c r="A2420" s="12">
        <f>IF(Table2[[#This Row],[TT]]&lt;1,"",COUNT($A$2:$A2419)+1)</f>
        <v>1945</v>
      </c>
      <c r="B2420" s="12" t="str">
        <f>LOWER(SUBSTITUTE(SUBSTITUTE(SUBSTITUTE(SUBSTITUTE(SUBSTITUTE(SUBSTITUTE(SUBSTITUTE(SUBSTITUTE(Table2[[#This Row],[NAMA BARANG]]," ",""),"""",""),"-",""),"/",""),"(",""),")",""),"&amp;",""),",",""))</f>
        <v>stickerjb96</v>
      </c>
      <c r="C2420" s="18" t="s">
        <v>2109</v>
      </c>
      <c r="D2420" s="19">
        <v>1</v>
      </c>
      <c r="E2420" s="19" t="s">
        <v>390</v>
      </c>
      <c r="F2420" s="80">
        <f>IF(Table2[[#This Row],[M5B]]="",Table2[[#This Row],[M5B_h]],SUM(Table2[[#This Row],[M5B_h]],Table2[[#This Row],[M5B]]))</f>
        <v>1</v>
      </c>
      <c r="H2420" s="13" t="str">
        <f>IF(Table2[[#This Row],[M1A]]="","",Table2[[#This Row],[M1A]]-Table2[[#This Row],[AWAL]])</f>
        <v/>
      </c>
      <c r="J2420" s="13" t="str">
        <f>IF(Table2[[#This Row],[M2A]]="","",SUM(Table2[[#This Row],[M2A]]-Table2[[#This Row],[M2B_h]]))</f>
        <v/>
      </c>
      <c r="L2420" s="13" t="str">
        <f>IF(Table2[[#This Row],[M3A]]="","",SUM(Table2[[#This Row],[M3A]]-Table2[[#This Row],[M3B_h]]))</f>
        <v/>
      </c>
      <c r="N2420" s="13" t="str">
        <f>IF(Table2[[#This Row],[M4A]]="","",SUM(Table2[[#This Row],[M4A]]-Table2[[#This Row],[M4B_h]]))</f>
        <v/>
      </c>
      <c r="O2420" s="15"/>
      <c r="P2420" s="15" t="str">
        <f>IF(Table2[[#This Row],[M5A]]="","",SUM(Table2[[#This Row],[M5A]]-Table2[[#This Row],[M5B_h]]))</f>
        <v/>
      </c>
      <c r="Q2420" s="15">
        <f>SUM(Table2[[#This Row],[AWAL]],Table2[[#This Row],[M1B]])</f>
        <v>1</v>
      </c>
      <c r="R2420" s="15">
        <f>SUM(Table2[[#This Row],[M2B]],Table2[[#This Row],[M2B_h]])</f>
        <v>1</v>
      </c>
      <c r="S2420" s="15">
        <f>SUM(Table2[[#This Row],[M3B]],Table2[[#This Row],[M3B_h]])</f>
        <v>1</v>
      </c>
      <c r="T2420" s="15">
        <f>SUM(Table2[[#This Row],[M4B]],Table2[[#This Row],[M4B_h]])</f>
        <v>1</v>
      </c>
    </row>
    <row r="2421" spans="1:20">
      <c r="A2421" s="12">
        <f>IF(Table2[[#This Row],[TT]]&lt;1,"",COUNT($A$2:$A2420)+1)</f>
        <v>1946</v>
      </c>
      <c r="B2421" s="12" t="str">
        <f>LOWER(SUBSTITUTE(SUBSTITUTE(SUBSTITUTE(SUBSTITUTE(SUBSTITUTE(SUBSTITUTE(SUBSTITUTE(SUBSTITUTE(Table2[[#This Row],[NAMA BARANG]]," ",""),"""",""),"-",""),"/",""),"(",""),")",""),"&amp;",""),",",""))</f>
        <v>stickernamadisneyblmjadi1pak2pc</v>
      </c>
      <c r="C2421" s="18" t="s">
        <v>2110</v>
      </c>
      <c r="D2421" s="19">
        <v>4</v>
      </c>
      <c r="E2421" s="19" t="s">
        <v>54</v>
      </c>
      <c r="F2421" s="80">
        <f>IF(Table2[[#This Row],[M5B]]="",Table2[[#This Row],[M5B_h]],SUM(Table2[[#This Row],[M5B_h]],Table2[[#This Row],[M5B]]))</f>
        <v>4</v>
      </c>
      <c r="H2421" s="13" t="str">
        <f>IF(Table2[[#This Row],[M1A]]="","",Table2[[#This Row],[M1A]]-Table2[[#This Row],[AWAL]])</f>
        <v/>
      </c>
      <c r="J2421" s="13" t="str">
        <f>IF(Table2[[#This Row],[M2A]]="","",SUM(Table2[[#This Row],[M2A]]-Table2[[#This Row],[M2B_h]]))</f>
        <v/>
      </c>
      <c r="L2421" s="13" t="str">
        <f>IF(Table2[[#This Row],[M3A]]="","",SUM(Table2[[#This Row],[M3A]]-Table2[[#This Row],[M3B_h]]))</f>
        <v/>
      </c>
      <c r="N2421" s="13" t="str">
        <f>IF(Table2[[#This Row],[M4A]]="","",SUM(Table2[[#This Row],[M4A]]-Table2[[#This Row],[M4B_h]]))</f>
        <v/>
      </c>
      <c r="O2421" s="15"/>
      <c r="P2421" s="15" t="str">
        <f>IF(Table2[[#This Row],[M5A]]="","",SUM(Table2[[#This Row],[M5A]]-Table2[[#This Row],[M5B_h]]))</f>
        <v/>
      </c>
      <c r="Q2421" s="15">
        <f>SUM(Table2[[#This Row],[AWAL]],Table2[[#This Row],[M1B]])</f>
        <v>4</v>
      </c>
      <c r="R2421" s="15">
        <f>SUM(Table2[[#This Row],[M2B]],Table2[[#This Row],[M2B_h]])</f>
        <v>4</v>
      </c>
      <c r="S2421" s="15">
        <f>SUM(Table2[[#This Row],[M3B]],Table2[[#This Row],[M3B_h]])</f>
        <v>4</v>
      </c>
      <c r="T2421" s="15">
        <f>SUM(Table2[[#This Row],[M4B]],Table2[[#This Row],[M4B_h]])</f>
        <v>4</v>
      </c>
    </row>
    <row r="2422" spans="1:20">
      <c r="A2422" s="12">
        <f>IF(Table2[[#This Row],[TT]]&lt;1,"",COUNT($A$2:$A2421)+1)</f>
        <v>1947</v>
      </c>
      <c r="B2422" s="12" t="str">
        <f>LOWER(SUBSTITUTE(SUBSTITUTE(SUBSTITUTE(SUBSTITUTE(SUBSTITUTE(SUBSTITUTE(SUBSTITUTE(SUBSTITUTE(Table2[[#This Row],[NAMA BARANG]]," ",""),"""",""),"-",""),"/",""),"(",""),")",""),"&amp;",""),",",""))</f>
        <v>stickertwm10011012</v>
      </c>
      <c r="C2422" s="25" t="s">
        <v>2111</v>
      </c>
      <c r="D2422" s="26">
        <v>4</v>
      </c>
      <c r="E2422" s="26">
        <v>480</v>
      </c>
      <c r="F2422" s="80">
        <f>IF(Table2[[#This Row],[M5B]]="",Table2[[#This Row],[M5B_h]],SUM(Table2[[#This Row],[M5B_h]],Table2[[#This Row],[M5B]]))</f>
        <v>4</v>
      </c>
      <c r="H2422" s="13" t="str">
        <f>IF(Table2[[#This Row],[M1A]]="","",Table2[[#This Row],[M1A]]-Table2[[#This Row],[AWAL]])</f>
        <v/>
      </c>
      <c r="J2422" s="13" t="str">
        <f>IF(Table2[[#This Row],[M2A]]="","",SUM(Table2[[#This Row],[M2A]]-Table2[[#This Row],[M2B_h]]))</f>
        <v/>
      </c>
      <c r="L2422" s="13" t="str">
        <f>IF(Table2[[#This Row],[M3A]]="","",SUM(Table2[[#This Row],[M3A]]-Table2[[#This Row],[M3B_h]]))</f>
        <v/>
      </c>
      <c r="N2422" s="13" t="str">
        <f>IF(Table2[[#This Row],[M4A]]="","",SUM(Table2[[#This Row],[M4A]]-Table2[[#This Row],[M4B_h]]))</f>
        <v/>
      </c>
      <c r="O2422" s="15"/>
      <c r="P2422" s="15" t="str">
        <f>IF(Table2[[#This Row],[M5A]]="","",SUM(Table2[[#This Row],[M5A]]-Table2[[#This Row],[M5B_h]]))</f>
        <v/>
      </c>
      <c r="Q2422" s="15">
        <f>SUM(Table2[[#This Row],[AWAL]],Table2[[#This Row],[M1B]])</f>
        <v>4</v>
      </c>
      <c r="R2422" s="15">
        <f>SUM(Table2[[#This Row],[M2B]],Table2[[#This Row],[M2B_h]])</f>
        <v>4</v>
      </c>
      <c r="S2422" s="15">
        <f>SUM(Table2[[#This Row],[M3B]],Table2[[#This Row],[M3B_h]])</f>
        <v>4</v>
      </c>
      <c r="T2422" s="15">
        <f>SUM(Table2[[#This Row],[M4B]],Table2[[#This Row],[M4B_h]])</f>
        <v>4</v>
      </c>
    </row>
    <row r="2423" spans="1:20">
      <c r="A2423" s="12">
        <f>IF(Table2[[#This Row],[TT]]&lt;1,"",COUNT($A$2:$A2422)+1)</f>
        <v>1948</v>
      </c>
      <c r="B2423" s="12" t="str">
        <f>LOWER(SUBSTITUTE(SUBSTITUTE(SUBSTITUTE(SUBSTITUTE(SUBSTITUTE(SUBSTITUTE(SUBSTITUTE(SUBSTITUTE(Table2[[#This Row],[NAMA BARANG]]," ",""),"""",""),"-",""),"/",""),"(",""),")",""),"&amp;",""),",",""))</f>
        <v>stickerwtptimbul4design@30pc</v>
      </c>
      <c r="C2423" s="18" t="s">
        <v>2112</v>
      </c>
      <c r="D2423" s="19">
        <v>1</v>
      </c>
      <c r="E2423" s="19" t="s">
        <v>2113</v>
      </c>
      <c r="F2423" s="80">
        <f>IF(Table2[[#This Row],[M5B]]="",Table2[[#This Row],[M5B_h]],SUM(Table2[[#This Row],[M5B_h]],Table2[[#This Row],[M5B]]))</f>
        <v>1</v>
      </c>
      <c r="H2423" s="13" t="str">
        <f>IF(Table2[[#This Row],[M1A]]="","",Table2[[#This Row],[M1A]]-Table2[[#This Row],[AWAL]])</f>
        <v/>
      </c>
      <c r="J2423" s="13" t="str">
        <f>IF(Table2[[#This Row],[M2A]]="","",SUM(Table2[[#This Row],[M2A]]-Table2[[#This Row],[M2B_h]]))</f>
        <v/>
      </c>
      <c r="L2423" s="13" t="str">
        <f>IF(Table2[[#This Row],[M3A]]="","",SUM(Table2[[#This Row],[M3A]]-Table2[[#This Row],[M3B_h]]))</f>
        <v/>
      </c>
      <c r="N2423" s="13" t="str">
        <f>IF(Table2[[#This Row],[M4A]]="","",SUM(Table2[[#This Row],[M4A]]-Table2[[#This Row],[M4B_h]]))</f>
        <v/>
      </c>
      <c r="O2423" s="15"/>
      <c r="P2423" s="15" t="str">
        <f>IF(Table2[[#This Row],[M5A]]="","",SUM(Table2[[#This Row],[M5A]]-Table2[[#This Row],[M5B_h]]))</f>
        <v/>
      </c>
      <c r="Q2423" s="15">
        <f>SUM(Table2[[#This Row],[AWAL]],Table2[[#This Row],[M1B]])</f>
        <v>1</v>
      </c>
      <c r="R2423" s="15">
        <f>SUM(Table2[[#This Row],[M2B]],Table2[[#This Row],[M2B_h]])</f>
        <v>1</v>
      </c>
      <c r="S2423" s="15">
        <f>SUM(Table2[[#This Row],[M3B]],Table2[[#This Row],[M3B_h]])</f>
        <v>1</v>
      </c>
      <c r="T2423" s="15">
        <f>SUM(Table2[[#This Row],[M4B]],Table2[[#This Row],[M4B_h]])</f>
        <v>1</v>
      </c>
    </row>
    <row r="2424" spans="1:20">
      <c r="A2424" s="12">
        <f>IF(Table2[[#This Row],[TT]]&lt;1,"",COUNT($A$2:$A2423)+1)</f>
        <v>1949</v>
      </c>
      <c r="B2424" s="12" t="str">
        <f>LOWER(SUBSTITUTE(SUBSTITUTE(SUBSTITUTE(SUBSTITUTE(SUBSTITUTE(SUBSTITUTE(SUBSTITUTE(SUBSTITUTE(Table2[[#This Row],[NAMA BARANG]]," ",""),"""",""),"-",""),"/",""),"(",""),")",""),"&amp;",""),",",""))</f>
        <v>stickerromdecor2fxh80118019</v>
      </c>
      <c r="C2424" s="18" t="s">
        <v>2114</v>
      </c>
      <c r="D2424" s="19">
        <v>1</v>
      </c>
      <c r="E2424" s="19">
        <v>2400</v>
      </c>
      <c r="F2424" s="80">
        <f>IF(Table2[[#This Row],[M5B]]="",Table2[[#This Row],[M5B_h]],SUM(Table2[[#This Row],[M5B_h]],Table2[[#This Row],[M5B]]))</f>
        <v>1</v>
      </c>
      <c r="H2424" s="13" t="str">
        <f>IF(Table2[[#This Row],[M1A]]="","",Table2[[#This Row],[M1A]]-Table2[[#This Row],[AWAL]])</f>
        <v/>
      </c>
      <c r="J2424" s="13" t="str">
        <f>IF(Table2[[#This Row],[M2A]]="","",SUM(Table2[[#This Row],[M2A]]-Table2[[#This Row],[M2B_h]]))</f>
        <v/>
      </c>
      <c r="L2424" s="13" t="str">
        <f>IF(Table2[[#This Row],[M3A]]="","",SUM(Table2[[#This Row],[M3A]]-Table2[[#This Row],[M3B_h]]))</f>
        <v/>
      </c>
      <c r="N2424" s="13" t="str">
        <f>IF(Table2[[#This Row],[M4A]]="","",SUM(Table2[[#This Row],[M4A]]-Table2[[#This Row],[M4B_h]]))</f>
        <v/>
      </c>
      <c r="O2424" s="15"/>
      <c r="P2424" s="15" t="str">
        <f>IF(Table2[[#This Row],[M5A]]="","",SUM(Table2[[#This Row],[M5A]]-Table2[[#This Row],[M5B_h]]))</f>
        <v/>
      </c>
      <c r="Q2424" s="15">
        <f>SUM(Table2[[#This Row],[AWAL]],Table2[[#This Row],[M1B]])</f>
        <v>1</v>
      </c>
      <c r="R2424" s="15">
        <f>SUM(Table2[[#This Row],[M2B]],Table2[[#This Row],[M2B_h]])</f>
        <v>1</v>
      </c>
      <c r="S2424" s="15">
        <f>SUM(Table2[[#This Row],[M3B]],Table2[[#This Row],[M3B_h]])</f>
        <v>1</v>
      </c>
      <c r="T2424" s="15">
        <f>SUM(Table2[[#This Row],[M4B]],Table2[[#This Row],[M4B_h]])</f>
        <v>1</v>
      </c>
    </row>
    <row r="2425" spans="1:20">
      <c r="A2425" s="12">
        <f>IF(Table2[[#This Row],[TT]]&lt;1,"",COUNT($A$2:$A2424)+1)</f>
        <v>1950</v>
      </c>
      <c r="B2425" s="12" t="str">
        <f>LOWER(SUBSTITUTE(SUBSTITUTE(SUBSTITUTE(SUBSTITUTE(SUBSTITUTE(SUBSTITUTE(SUBSTITUTE(SUBSTITUTE(Table2[[#This Row],[NAMA BARANG]]," ",""),"""",""),"-",""),"/",""),"(",""),")",""),"&amp;",""),",",""))</f>
        <v>stickerromdecorfhd001012</v>
      </c>
      <c r="C2425" s="18" t="s">
        <v>2115</v>
      </c>
      <c r="D2425" s="19">
        <v>1</v>
      </c>
      <c r="E2425" s="19" t="s">
        <v>136</v>
      </c>
      <c r="F2425" s="80">
        <f>IF(Table2[[#This Row],[M5B]]="",Table2[[#This Row],[M5B_h]],SUM(Table2[[#This Row],[M5B_h]],Table2[[#This Row],[M5B]]))</f>
        <v>1</v>
      </c>
      <c r="H2425" s="13" t="str">
        <f>IF(Table2[[#This Row],[M1A]]="","",Table2[[#This Row],[M1A]]-Table2[[#This Row],[AWAL]])</f>
        <v/>
      </c>
      <c r="J2425" s="13" t="str">
        <f>IF(Table2[[#This Row],[M2A]]="","",SUM(Table2[[#This Row],[M2A]]-Table2[[#This Row],[M2B_h]]))</f>
        <v/>
      </c>
      <c r="L2425" s="13" t="str">
        <f>IF(Table2[[#This Row],[M3A]]="","",SUM(Table2[[#This Row],[M3A]]-Table2[[#This Row],[M3B_h]]))</f>
        <v/>
      </c>
      <c r="N2425" s="13" t="str">
        <f>IF(Table2[[#This Row],[M4A]]="","",SUM(Table2[[#This Row],[M4A]]-Table2[[#This Row],[M4B_h]]))</f>
        <v/>
      </c>
      <c r="O2425" s="15"/>
      <c r="P2425" s="15" t="str">
        <f>IF(Table2[[#This Row],[M5A]]="","",SUM(Table2[[#This Row],[M5A]]-Table2[[#This Row],[M5B_h]]))</f>
        <v/>
      </c>
      <c r="Q2425" s="15">
        <f>SUM(Table2[[#This Row],[AWAL]],Table2[[#This Row],[M1B]])</f>
        <v>1</v>
      </c>
      <c r="R2425" s="15">
        <f>SUM(Table2[[#This Row],[M2B]],Table2[[#This Row],[M2B_h]])</f>
        <v>1</v>
      </c>
      <c r="S2425" s="15">
        <f>SUM(Table2[[#This Row],[M3B]],Table2[[#This Row],[M3B_h]])</f>
        <v>1</v>
      </c>
      <c r="T2425" s="15">
        <f>SUM(Table2[[#This Row],[M4B]],Table2[[#This Row],[M4B_h]])</f>
        <v>1</v>
      </c>
    </row>
    <row r="2426" spans="1:20">
      <c r="A2426" s="12">
        <f>IF(Table2[[#This Row],[TT]]&lt;1,"",COUNT($A$2:$A2425)+1)</f>
        <v>1951</v>
      </c>
      <c r="B2426" s="12" t="str">
        <f>LOWER(SUBSTITUTE(SUBSTITUTE(SUBSTITUTE(SUBSTITUTE(SUBSTITUTE(SUBSTITUTE(SUBSTITUTE(SUBSTITUTE(Table2[[#This Row],[NAMA BARANG]]," ",""),"""",""),"-",""),"/",""),"(",""),")",""),"&amp;",""),",",""))</f>
        <v>stickerromdecorokv025032</v>
      </c>
      <c r="C2426" s="18" t="s">
        <v>2116</v>
      </c>
      <c r="D2426" s="19">
        <v>4</v>
      </c>
      <c r="E2426" s="19">
        <v>800</v>
      </c>
      <c r="F2426" s="80">
        <f>IF(Table2[[#This Row],[M5B]]="",Table2[[#This Row],[M5B_h]],SUM(Table2[[#This Row],[M5B_h]],Table2[[#This Row],[M5B]]))</f>
        <v>4</v>
      </c>
      <c r="H2426" s="13" t="str">
        <f>IF(Table2[[#This Row],[M1A]]="","",Table2[[#This Row],[M1A]]-Table2[[#This Row],[AWAL]])</f>
        <v/>
      </c>
      <c r="J2426" s="13" t="str">
        <f>IF(Table2[[#This Row],[M2A]]="","",SUM(Table2[[#This Row],[M2A]]-Table2[[#This Row],[M2B_h]]))</f>
        <v/>
      </c>
      <c r="L2426" s="13" t="str">
        <f>IF(Table2[[#This Row],[M3A]]="","",SUM(Table2[[#This Row],[M3A]]-Table2[[#This Row],[M3B_h]]))</f>
        <v/>
      </c>
      <c r="N2426" s="13" t="str">
        <f>IF(Table2[[#This Row],[M4A]]="","",SUM(Table2[[#This Row],[M4A]]-Table2[[#This Row],[M4B_h]]))</f>
        <v/>
      </c>
      <c r="O2426" s="15"/>
      <c r="P2426" s="15" t="str">
        <f>IF(Table2[[#This Row],[M5A]]="","",SUM(Table2[[#This Row],[M5A]]-Table2[[#This Row],[M5B_h]]))</f>
        <v/>
      </c>
      <c r="Q2426" s="15">
        <f>SUM(Table2[[#This Row],[AWAL]],Table2[[#This Row],[M1B]])</f>
        <v>4</v>
      </c>
      <c r="R2426" s="15">
        <f>SUM(Table2[[#This Row],[M2B]],Table2[[#This Row],[M2B_h]])</f>
        <v>4</v>
      </c>
      <c r="S2426" s="15">
        <f>SUM(Table2[[#This Row],[M3B]],Table2[[#This Row],[M3B_h]])</f>
        <v>4</v>
      </c>
      <c r="T2426" s="15">
        <f>SUM(Table2[[#This Row],[M4B]],Table2[[#This Row],[M4B_h]])</f>
        <v>4</v>
      </c>
    </row>
    <row r="2427" spans="1:20">
      <c r="A2427" s="12">
        <f>IF(Table2[[#This Row],[TT]]&lt;1,"",COUNT($A$2:$A2426)+1)</f>
        <v>1952</v>
      </c>
      <c r="B2427" s="12" t="str">
        <f>LOWER(SUBSTITUTE(SUBSTITUTE(SUBSTITUTE(SUBSTITUTE(SUBSTITUTE(SUBSTITUTE(SUBSTITUTE(SUBSTITUTE(Table2[[#This Row],[NAMA BARANG]]," ",""),"""",""),"-",""),"/",""),"(",""),")",""),"&amp;",""),",",""))</f>
        <v>stickerromdecorsc100108</v>
      </c>
      <c r="C2427" s="18" t="s">
        <v>2117</v>
      </c>
      <c r="D2427" s="19">
        <v>4</v>
      </c>
      <c r="E2427" s="19">
        <v>800</v>
      </c>
      <c r="F2427" s="80">
        <f>IF(Table2[[#This Row],[M5B]]="",Table2[[#This Row],[M5B_h]],SUM(Table2[[#This Row],[M5B_h]],Table2[[#This Row],[M5B]]))</f>
        <v>4</v>
      </c>
      <c r="H2427" s="13" t="str">
        <f>IF(Table2[[#This Row],[M1A]]="","",Table2[[#This Row],[M1A]]-Table2[[#This Row],[AWAL]])</f>
        <v/>
      </c>
      <c r="J2427" s="13" t="str">
        <f>IF(Table2[[#This Row],[M2A]]="","",SUM(Table2[[#This Row],[M2A]]-Table2[[#This Row],[M2B_h]]))</f>
        <v/>
      </c>
      <c r="L2427" s="13" t="str">
        <f>IF(Table2[[#This Row],[M3A]]="","",SUM(Table2[[#This Row],[M3A]]-Table2[[#This Row],[M3B_h]]))</f>
        <v/>
      </c>
      <c r="N2427" s="13" t="str">
        <f>IF(Table2[[#This Row],[M4A]]="","",SUM(Table2[[#This Row],[M4A]]-Table2[[#This Row],[M4B_h]]))</f>
        <v/>
      </c>
      <c r="O2427" s="15"/>
      <c r="P2427" s="15" t="str">
        <f>IF(Table2[[#This Row],[M5A]]="","",SUM(Table2[[#This Row],[M5A]]-Table2[[#This Row],[M5B_h]]))</f>
        <v/>
      </c>
      <c r="Q2427" s="15">
        <f>SUM(Table2[[#This Row],[AWAL]],Table2[[#This Row],[M1B]])</f>
        <v>4</v>
      </c>
      <c r="R2427" s="15">
        <f>SUM(Table2[[#This Row],[M2B]],Table2[[#This Row],[M2B_h]])</f>
        <v>4</v>
      </c>
      <c r="S2427" s="15">
        <f>SUM(Table2[[#This Row],[M3B]],Table2[[#This Row],[M3B_h]])</f>
        <v>4</v>
      </c>
      <c r="T2427" s="15">
        <f>SUM(Table2[[#This Row],[M4B]],Table2[[#This Row],[M4B_h]])</f>
        <v>4</v>
      </c>
    </row>
    <row r="2428" spans="1:20">
      <c r="A2428" s="12">
        <f>IF(Table2[[#This Row],[TT]]&lt;1,"",COUNT($A$2:$A2427)+1)</f>
        <v>1953</v>
      </c>
      <c r="B2428" s="12" t="str">
        <f>LOWER(SUBSTITUTE(SUBSTITUTE(SUBSTITUTE(SUBSTITUTE(SUBSTITUTE(SUBSTITUTE(SUBSTITUTE(SUBSTITUTE(Table2[[#This Row],[NAMA BARANG]]," ",""),"""",""),"-",""),"/",""),"(",""),")",""),"&amp;",""),",",""))</f>
        <v>stip002bungabeauty1card=12</v>
      </c>
      <c r="C2428" s="18" t="s">
        <v>2118</v>
      </c>
      <c r="D2428" s="19">
        <v>6</v>
      </c>
      <c r="E2428" s="19" t="s">
        <v>2119</v>
      </c>
      <c r="F2428" s="80">
        <f>IF(Table2[[#This Row],[M5B]]="",Table2[[#This Row],[M5B_h]],SUM(Table2[[#This Row],[M5B_h]],Table2[[#This Row],[M5B]]))</f>
        <v>6</v>
      </c>
      <c r="H2428" s="13" t="str">
        <f>IF(Table2[[#This Row],[M1A]]="","",Table2[[#This Row],[M1A]]-Table2[[#This Row],[AWAL]])</f>
        <v/>
      </c>
      <c r="J2428" s="13" t="str">
        <f>IF(Table2[[#This Row],[M2A]]="","",SUM(Table2[[#This Row],[M2A]]-Table2[[#This Row],[M2B_h]]))</f>
        <v/>
      </c>
      <c r="L2428" s="13" t="str">
        <f>IF(Table2[[#This Row],[M3A]]="","",SUM(Table2[[#This Row],[M3A]]-Table2[[#This Row],[M3B_h]]))</f>
        <v/>
      </c>
      <c r="N2428" s="13" t="str">
        <f>IF(Table2[[#This Row],[M4A]]="","",SUM(Table2[[#This Row],[M4A]]-Table2[[#This Row],[M4B_h]]))</f>
        <v/>
      </c>
      <c r="O2428" s="15"/>
      <c r="P2428" s="15" t="str">
        <f>IF(Table2[[#This Row],[M5A]]="","",SUM(Table2[[#This Row],[M5A]]-Table2[[#This Row],[M5B_h]]))</f>
        <v/>
      </c>
      <c r="Q2428" s="15">
        <f>SUM(Table2[[#This Row],[AWAL]],Table2[[#This Row],[M1B]])</f>
        <v>6</v>
      </c>
      <c r="R2428" s="15">
        <f>SUM(Table2[[#This Row],[M2B]],Table2[[#This Row],[M2B_h]])</f>
        <v>6</v>
      </c>
      <c r="S2428" s="15">
        <f>SUM(Table2[[#This Row],[M3B]],Table2[[#This Row],[M3B_h]])</f>
        <v>6</v>
      </c>
      <c r="T2428" s="15">
        <f>SUM(Table2[[#This Row],[M4B]],Table2[[#This Row],[M4B_h]])</f>
        <v>6</v>
      </c>
    </row>
    <row r="2429" spans="1:20">
      <c r="A2429" s="12">
        <f>IF(Table2[[#This Row],[TT]]&lt;1,"",COUNT($A$2:$A2428)+1)</f>
        <v>1954</v>
      </c>
      <c r="B2429" s="12" t="str">
        <f>LOWER(SUBSTITUTE(SUBSTITUTE(SUBSTITUTE(SUBSTITUTE(SUBSTITUTE(SUBSTITUTE(SUBSTITUTE(SUBSTITUTE(Table2[[#This Row],[NAMA BARANG]]," ",""),"""",""),"-",""),"/",""),"(",""),")",""),"&amp;",""),",",""))</f>
        <v>stip1402sepakbola36</v>
      </c>
      <c r="C2429" s="18" t="s">
        <v>2120</v>
      </c>
      <c r="D2429" s="19">
        <v>1</v>
      </c>
      <c r="E2429" s="19" t="s">
        <v>93</v>
      </c>
      <c r="F2429" s="80">
        <f>IF(Table2[[#This Row],[M5B]]="",Table2[[#This Row],[M5B_h]],SUM(Table2[[#This Row],[M5B_h]],Table2[[#This Row],[M5B]]))</f>
        <v>1</v>
      </c>
      <c r="H2429" s="13" t="str">
        <f>IF(Table2[[#This Row],[M1A]]="","",Table2[[#This Row],[M1A]]-Table2[[#This Row],[AWAL]])</f>
        <v/>
      </c>
      <c r="J2429" s="13" t="str">
        <f>IF(Table2[[#This Row],[M2A]]="","",SUM(Table2[[#This Row],[M2A]]-Table2[[#This Row],[M2B_h]]))</f>
        <v/>
      </c>
      <c r="L2429" s="13" t="str">
        <f>IF(Table2[[#This Row],[M3A]]="","",SUM(Table2[[#This Row],[M3A]]-Table2[[#This Row],[M3B_h]]))</f>
        <v/>
      </c>
      <c r="N2429" s="13" t="str">
        <f>IF(Table2[[#This Row],[M4A]]="","",SUM(Table2[[#This Row],[M4A]]-Table2[[#This Row],[M4B_h]]))</f>
        <v/>
      </c>
      <c r="O2429" s="15"/>
      <c r="P2429" s="15" t="str">
        <f>IF(Table2[[#This Row],[M5A]]="","",SUM(Table2[[#This Row],[M5A]]-Table2[[#This Row],[M5B_h]]))</f>
        <v/>
      </c>
      <c r="Q2429" s="15">
        <f>SUM(Table2[[#This Row],[AWAL]],Table2[[#This Row],[M1B]])</f>
        <v>1</v>
      </c>
      <c r="R2429" s="15">
        <f>SUM(Table2[[#This Row],[M2B]],Table2[[#This Row],[M2B_h]])</f>
        <v>1</v>
      </c>
      <c r="S2429" s="15">
        <f>SUM(Table2[[#This Row],[M3B]],Table2[[#This Row],[M3B_h]])</f>
        <v>1</v>
      </c>
      <c r="T2429" s="15">
        <f>SUM(Table2[[#This Row],[M4B]],Table2[[#This Row],[M4B_h]])</f>
        <v>1</v>
      </c>
    </row>
    <row r="2430" spans="1:20">
      <c r="A2430" s="12">
        <f>IF(Table2[[#This Row],[TT]]&lt;1,"",COUNT($A$2:$A2429)+1)</f>
        <v>1955</v>
      </c>
      <c r="B2430" s="12" t="str">
        <f>LOWER(SUBSTITUTE(SUBSTITUTE(SUBSTITUTE(SUBSTITUTE(SUBSTITUTE(SUBSTITUTE(SUBSTITUTE(SUBSTITUTE(Table2[[#This Row],[NAMA BARANG]]," ",""),"""",""),"-",""),"/",""),"(",""),")",""),"&amp;",""),",",""))</f>
        <v>stip2115</v>
      </c>
      <c r="C2430" s="18" t="s">
        <v>2121</v>
      </c>
      <c r="D2430" s="19">
        <v>3</v>
      </c>
      <c r="E2430" s="19" t="s">
        <v>182</v>
      </c>
      <c r="F2430" s="80">
        <f>IF(Table2[[#This Row],[M5B]]="",Table2[[#This Row],[M5B_h]],SUM(Table2[[#This Row],[M5B_h]],Table2[[#This Row],[M5B]]))</f>
        <v>3</v>
      </c>
      <c r="H2430" s="13" t="str">
        <f>IF(Table2[[#This Row],[M1A]]="","",Table2[[#This Row],[M1A]]-Table2[[#This Row],[AWAL]])</f>
        <v/>
      </c>
      <c r="J2430" s="13" t="str">
        <f>IF(Table2[[#This Row],[M2A]]="","",SUM(Table2[[#This Row],[M2A]]-Table2[[#This Row],[M2B_h]]))</f>
        <v/>
      </c>
      <c r="L2430" s="13" t="str">
        <f>IF(Table2[[#This Row],[M3A]]="","",SUM(Table2[[#This Row],[M3A]]-Table2[[#This Row],[M3B_h]]))</f>
        <v/>
      </c>
      <c r="N2430" s="13" t="str">
        <f>IF(Table2[[#This Row],[M4A]]="","",SUM(Table2[[#This Row],[M4A]]-Table2[[#This Row],[M4B_h]]))</f>
        <v/>
      </c>
      <c r="O2430" s="15"/>
      <c r="P2430" s="15" t="str">
        <f>IF(Table2[[#This Row],[M5A]]="","",SUM(Table2[[#This Row],[M5A]]-Table2[[#This Row],[M5B_h]]))</f>
        <v/>
      </c>
      <c r="Q2430" s="15">
        <f>SUM(Table2[[#This Row],[AWAL]],Table2[[#This Row],[M1B]])</f>
        <v>3</v>
      </c>
      <c r="R2430" s="15">
        <f>SUM(Table2[[#This Row],[M2B]],Table2[[#This Row],[M2B_h]])</f>
        <v>3</v>
      </c>
      <c r="S2430" s="15">
        <f>SUM(Table2[[#This Row],[M3B]],Table2[[#This Row],[M3B_h]])</f>
        <v>3</v>
      </c>
      <c r="T2430" s="15">
        <f>SUM(Table2[[#This Row],[M4B]],Table2[[#This Row],[M4B_h]])</f>
        <v>3</v>
      </c>
    </row>
    <row r="2431" spans="1:20">
      <c r="A2431" s="12">
        <f>IF(Table2[[#This Row],[TT]]&lt;1,"",COUNT($A$2:$A2430)+1)</f>
        <v>1956</v>
      </c>
      <c r="B2431" s="12" t="str">
        <f>LOWER(SUBSTITUTE(SUBSTITUTE(SUBSTITUTE(SUBSTITUTE(SUBSTITUTE(SUBSTITUTE(SUBSTITUTE(SUBSTITUTE(Table2[[#This Row],[NAMA BARANG]]," ",""),"""",""),"-",""),"/",""),"(",""),")",""),"&amp;",""),",",""))</f>
        <v>stip2819monochi30pcbonekacoklat</v>
      </c>
      <c r="C2431" s="18" t="s">
        <v>2122</v>
      </c>
      <c r="D2431" s="19">
        <v>3</v>
      </c>
      <c r="E2431" s="19" t="s">
        <v>50</v>
      </c>
      <c r="F2431" s="80">
        <f>IF(Table2[[#This Row],[M5B]]="",Table2[[#This Row],[M5B_h]],SUM(Table2[[#This Row],[M5B_h]],Table2[[#This Row],[M5B]]))</f>
        <v>3</v>
      </c>
      <c r="H2431" s="13" t="str">
        <f>IF(Table2[[#This Row],[M1A]]="","",Table2[[#This Row],[M1A]]-Table2[[#This Row],[AWAL]])</f>
        <v/>
      </c>
      <c r="J2431" s="13" t="str">
        <f>IF(Table2[[#This Row],[M2A]]="","",SUM(Table2[[#This Row],[M2A]]-Table2[[#This Row],[M2B_h]]))</f>
        <v/>
      </c>
      <c r="L2431" s="13" t="str">
        <f>IF(Table2[[#This Row],[M3A]]="","",SUM(Table2[[#This Row],[M3A]]-Table2[[#This Row],[M3B_h]]))</f>
        <v/>
      </c>
      <c r="N2431" s="13" t="str">
        <f>IF(Table2[[#This Row],[M4A]]="","",SUM(Table2[[#This Row],[M4A]]-Table2[[#This Row],[M4B_h]]))</f>
        <v/>
      </c>
      <c r="O2431" s="15"/>
      <c r="P2431" s="15" t="str">
        <f>IF(Table2[[#This Row],[M5A]]="","",SUM(Table2[[#This Row],[M5A]]-Table2[[#This Row],[M5B_h]]))</f>
        <v/>
      </c>
      <c r="Q2431" s="15">
        <f>SUM(Table2[[#This Row],[AWAL]],Table2[[#This Row],[M1B]])</f>
        <v>3</v>
      </c>
      <c r="R2431" s="15">
        <f>SUM(Table2[[#This Row],[M2B]],Table2[[#This Row],[M2B_h]])</f>
        <v>3</v>
      </c>
      <c r="S2431" s="15">
        <f>SUM(Table2[[#This Row],[M3B]],Table2[[#This Row],[M3B_h]])</f>
        <v>3</v>
      </c>
      <c r="T2431" s="15">
        <f>SUM(Table2[[#This Row],[M4B]],Table2[[#This Row],[M4B_h]])</f>
        <v>3</v>
      </c>
    </row>
    <row r="2432" spans="1:20">
      <c r="A2432" s="12">
        <f>IF(Table2[[#This Row],[TT]]&lt;1,"",COUNT($A$2:$A2431)+1)</f>
        <v>1957</v>
      </c>
      <c r="B2432" s="12" t="str">
        <f>LOWER(SUBSTITUTE(SUBSTITUTE(SUBSTITUTE(SUBSTITUTE(SUBSTITUTE(SUBSTITUTE(SUBSTITUTE(SUBSTITUTE(Table2[[#This Row],[NAMA BARANG]]," ",""),"""",""),"-",""),"/",""),"(",""),")",""),"&amp;",""),",",""))</f>
        <v>stip3901pr</v>
      </c>
      <c r="C2432" s="18" t="s">
        <v>2123</v>
      </c>
      <c r="D2432" s="19">
        <v>3</v>
      </c>
      <c r="E2432" s="19" t="s">
        <v>93</v>
      </c>
      <c r="F2432" s="80">
        <f>IF(Table2[[#This Row],[M5B]]="",Table2[[#This Row],[M5B_h]],SUM(Table2[[#This Row],[M5B_h]],Table2[[#This Row],[M5B]]))</f>
        <v>3</v>
      </c>
      <c r="H2432" s="13" t="str">
        <f>IF(Table2[[#This Row],[M1A]]="","",Table2[[#This Row],[M1A]]-Table2[[#This Row],[AWAL]])</f>
        <v/>
      </c>
      <c r="J2432" s="13" t="str">
        <f>IF(Table2[[#This Row],[M2A]]="","",SUM(Table2[[#This Row],[M2A]]-Table2[[#This Row],[M2B_h]]))</f>
        <v/>
      </c>
      <c r="L2432" s="13" t="str">
        <f>IF(Table2[[#This Row],[M3A]]="","",SUM(Table2[[#This Row],[M3A]]-Table2[[#This Row],[M3B_h]]))</f>
        <v/>
      </c>
      <c r="N2432" s="13" t="str">
        <f>IF(Table2[[#This Row],[M4A]]="","",SUM(Table2[[#This Row],[M4A]]-Table2[[#This Row],[M4B_h]]))</f>
        <v/>
      </c>
      <c r="O2432" s="15"/>
      <c r="P2432" s="15" t="str">
        <f>IF(Table2[[#This Row],[M5A]]="","",SUM(Table2[[#This Row],[M5A]]-Table2[[#This Row],[M5B_h]]))</f>
        <v/>
      </c>
      <c r="Q2432" s="15">
        <f>SUM(Table2[[#This Row],[AWAL]],Table2[[#This Row],[M1B]])</f>
        <v>3</v>
      </c>
      <c r="R2432" s="15">
        <f>SUM(Table2[[#This Row],[M2B]],Table2[[#This Row],[M2B_h]])</f>
        <v>3</v>
      </c>
      <c r="S2432" s="15">
        <f>SUM(Table2[[#This Row],[M3B]],Table2[[#This Row],[M3B_h]])</f>
        <v>3</v>
      </c>
      <c r="T2432" s="15">
        <f>SUM(Table2[[#This Row],[M4B]],Table2[[#This Row],[M4B_h]])</f>
        <v>3</v>
      </c>
    </row>
    <row r="2433" spans="1:20">
      <c r="A2433" s="12">
        <f>IF(Table2[[#This Row],[TT]]&lt;1,"",COUNT($A$2:$A2432)+1)</f>
        <v>1958</v>
      </c>
      <c r="B2433" s="12" t="str">
        <f>LOWER(SUBSTITUTE(SUBSTITUTE(SUBSTITUTE(SUBSTITUTE(SUBSTITUTE(SUBSTITUTE(SUBSTITUTE(SUBSTITUTE(Table2[[#This Row],[NAMA BARANG]]," ",""),"""",""),"-",""),"/",""),"(",""),")",""),"&amp;",""),",",""))</f>
        <v>stip40051x40</v>
      </c>
      <c r="C2433" s="18" t="s">
        <v>2124</v>
      </c>
      <c r="D2433" s="19">
        <v>1</v>
      </c>
      <c r="E2433" s="19" t="s">
        <v>240</v>
      </c>
      <c r="F2433" s="80">
        <f>IF(Table2[[#This Row],[M5B]]="",Table2[[#This Row],[M5B_h]],SUM(Table2[[#This Row],[M5B_h]],Table2[[#This Row],[M5B]]))</f>
        <v>1</v>
      </c>
      <c r="H2433" s="13" t="str">
        <f>IF(Table2[[#This Row],[M1A]]="","",Table2[[#This Row],[M1A]]-Table2[[#This Row],[AWAL]])</f>
        <v/>
      </c>
      <c r="J2433" s="13" t="str">
        <f>IF(Table2[[#This Row],[M2A]]="","",SUM(Table2[[#This Row],[M2A]]-Table2[[#This Row],[M2B_h]]))</f>
        <v/>
      </c>
      <c r="L2433" s="13" t="str">
        <f>IF(Table2[[#This Row],[M3A]]="","",SUM(Table2[[#This Row],[M3A]]-Table2[[#This Row],[M3B_h]]))</f>
        <v/>
      </c>
      <c r="N2433" s="13" t="str">
        <f>IF(Table2[[#This Row],[M4A]]="","",SUM(Table2[[#This Row],[M4A]]-Table2[[#This Row],[M4B_h]]))</f>
        <v/>
      </c>
      <c r="O2433" s="15"/>
      <c r="P2433" s="15" t="str">
        <f>IF(Table2[[#This Row],[M5A]]="","",SUM(Table2[[#This Row],[M5A]]-Table2[[#This Row],[M5B_h]]))</f>
        <v/>
      </c>
      <c r="Q2433" s="15">
        <f>SUM(Table2[[#This Row],[AWAL]],Table2[[#This Row],[M1B]])</f>
        <v>1</v>
      </c>
      <c r="R2433" s="15">
        <f>SUM(Table2[[#This Row],[M2B]],Table2[[#This Row],[M2B_h]])</f>
        <v>1</v>
      </c>
      <c r="S2433" s="15">
        <f>SUM(Table2[[#This Row],[M3B]],Table2[[#This Row],[M3B_h]])</f>
        <v>1</v>
      </c>
      <c r="T2433" s="15">
        <f>SUM(Table2[[#This Row],[M4B]],Table2[[#This Row],[M4B_h]])</f>
        <v>1</v>
      </c>
    </row>
    <row r="2434" spans="1:20">
      <c r="A2434" s="12">
        <f>IF(Table2[[#This Row],[TT]]&lt;1,"",COUNT($A$2:$A2433)+1)</f>
        <v>1959</v>
      </c>
      <c r="B2434" s="12" t="str">
        <f>LOWER(SUBSTITUTE(SUBSTITUTE(SUBSTITUTE(SUBSTITUTE(SUBSTITUTE(SUBSTITUTE(SUBSTITUTE(SUBSTITUTE(Table2[[#This Row],[NAMA BARANG]]," ",""),"""",""),"-",""),"/",""),"(",""),")",""),"&amp;",""),",",""))</f>
        <v>stip5218monster1box=32</v>
      </c>
      <c r="C2434" s="18" t="s">
        <v>2125</v>
      </c>
      <c r="D2434" s="19">
        <v>11</v>
      </c>
      <c r="E2434" s="19" t="s">
        <v>2126</v>
      </c>
      <c r="F2434" s="80">
        <f>IF(Table2[[#This Row],[M5B]]="",Table2[[#This Row],[M5B_h]],SUM(Table2[[#This Row],[M5B_h]],Table2[[#This Row],[M5B]]))</f>
        <v>11</v>
      </c>
      <c r="H2434" s="13" t="str">
        <f>IF(Table2[[#This Row],[M1A]]="","",Table2[[#This Row],[M1A]]-Table2[[#This Row],[AWAL]])</f>
        <v/>
      </c>
      <c r="J2434" s="13" t="str">
        <f>IF(Table2[[#This Row],[M2A]]="","",SUM(Table2[[#This Row],[M2A]]-Table2[[#This Row],[M2B_h]]))</f>
        <v/>
      </c>
      <c r="L2434" s="13" t="str">
        <f>IF(Table2[[#This Row],[M3A]]="","",SUM(Table2[[#This Row],[M3A]]-Table2[[#This Row],[M3B_h]]))</f>
        <v/>
      </c>
      <c r="N2434" s="13" t="str">
        <f>IF(Table2[[#This Row],[M4A]]="","",SUM(Table2[[#This Row],[M4A]]-Table2[[#This Row],[M4B_h]]))</f>
        <v/>
      </c>
      <c r="O2434" s="15"/>
      <c r="P2434" s="15" t="str">
        <f>IF(Table2[[#This Row],[M5A]]="","",SUM(Table2[[#This Row],[M5A]]-Table2[[#This Row],[M5B_h]]))</f>
        <v/>
      </c>
      <c r="Q2434" s="15">
        <f>SUM(Table2[[#This Row],[AWAL]],Table2[[#This Row],[M1B]])</f>
        <v>11</v>
      </c>
      <c r="R2434" s="15">
        <f>SUM(Table2[[#This Row],[M2B]],Table2[[#This Row],[M2B_h]])</f>
        <v>11</v>
      </c>
      <c r="S2434" s="15">
        <f>SUM(Table2[[#This Row],[M3B]],Table2[[#This Row],[M3B_h]])</f>
        <v>11</v>
      </c>
      <c r="T2434" s="15">
        <f>SUM(Table2[[#This Row],[M4B]],Table2[[#This Row],[M4B_h]])</f>
        <v>11</v>
      </c>
    </row>
    <row r="2435" spans="1:20">
      <c r="A2435" s="12">
        <f>IF(Table2[[#This Row],[TT]]&lt;1,"",COUNT($A$2:$A2434)+1)</f>
        <v>1960</v>
      </c>
      <c r="B2435" s="12" t="str">
        <f>LOWER(SUBSTITUTE(SUBSTITUTE(SUBSTITUTE(SUBSTITUTE(SUBSTITUTE(SUBSTITUTE(SUBSTITUTE(SUBSTITUTE(Table2[[#This Row],[NAMA BARANG]]," ",""),"""",""),"-",""),"/",""),"(",""),")",""),"&amp;",""),",",""))</f>
        <v>stip5220boneka1box=36</v>
      </c>
      <c r="C2435" s="18" t="s">
        <v>2127</v>
      </c>
      <c r="D2435" s="19">
        <v>11</v>
      </c>
      <c r="E2435" s="19" t="s">
        <v>2126</v>
      </c>
      <c r="F2435" s="80">
        <f>IF(Table2[[#This Row],[M5B]]="",Table2[[#This Row],[M5B_h]],SUM(Table2[[#This Row],[M5B_h]],Table2[[#This Row],[M5B]]))</f>
        <v>11</v>
      </c>
      <c r="H2435" s="13" t="str">
        <f>IF(Table2[[#This Row],[M1A]]="","",Table2[[#This Row],[M1A]]-Table2[[#This Row],[AWAL]])</f>
        <v/>
      </c>
      <c r="J2435" s="13" t="str">
        <f>IF(Table2[[#This Row],[M2A]]="","",SUM(Table2[[#This Row],[M2A]]-Table2[[#This Row],[M2B_h]]))</f>
        <v/>
      </c>
      <c r="L2435" s="13" t="str">
        <f>IF(Table2[[#This Row],[M3A]]="","",SUM(Table2[[#This Row],[M3A]]-Table2[[#This Row],[M3B_h]]))</f>
        <v/>
      </c>
      <c r="N2435" s="13" t="str">
        <f>IF(Table2[[#This Row],[M4A]]="","",SUM(Table2[[#This Row],[M4A]]-Table2[[#This Row],[M4B_h]]))</f>
        <v/>
      </c>
      <c r="O2435" s="15"/>
      <c r="P2435" s="15" t="str">
        <f>IF(Table2[[#This Row],[M5A]]="","",SUM(Table2[[#This Row],[M5A]]-Table2[[#This Row],[M5B_h]]))</f>
        <v/>
      </c>
      <c r="Q2435" s="15">
        <f>SUM(Table2[[#This Row],[AWAL]],Table2[[#This Row],[M1B]])</f>
        <v>11</v>
      </c>
      <c r="R2435" s="15">
        <f>SUM(Table2[[#This Row],[M2B]],Table2[[#This Row],[M2B_h]])</f>
        <v>11</v>
      </c>
      <c r="S2435" s="15">
        <f>SUM(Table2[[#This Row],[M3B]],Table2[[#This Row],[M3B_h]])</f>
        <v>11</v>
      </c>
      <c r="T2435" s="15">
        <f>SUM(Table2[[#This Row],[M4B]],Table2[[#This Row],[M4B_h]])</f>
        <v>11</v>
      </c>
    </row>
    <row r="2436" spans="1:20">
      <c r="A2436" s="12">
        <f>IF(Table2[[#This Row],[TT]]&lt;1,"",COUNT($A$2:$A2435)+1)</f>
        <v>1961</v>
      </c>
      <c r="B2436" s="12" t="str">
        <f>LOWER(SUBSTITUTE(SUBSTITUTE(SUBSTITUTE(SUBSTITUTE(SUBSTITUTE(SUBSTITUTE(SUBSTITUTE(SUBSTITUTE(Table2[[#This Row],[NAMA BARANG]]," ",""),"""",""),"-",""),"/",""),"(",""),")",""),"&amp;",""),",",""))</f>
        <v>stip5221ninja1box=36</v>
      </c>
      <c r="C2436" s="18" t="s">
        <v>2128</v>
      </c>
      <c r="D2436" s="19">
        <v>9</v>
      </c>
      <c r="E2436" s="19" t="s">
        <v>2126</v>
      </c>
      <c r="F2436" s="80">
        <f>IF(Table2[[#This Row],[M5B]]="",Table2[[#This Row],[M5B_h]],SUM(Table2[[#This Row],[M5B_h]],Table2[[#This Row],[M5B]]))</f>
        <v>9</v>
      </c>
      <c r="H2436" s="13" t="str">
        <f>IF(Table2[[#This Row],[M1A]]="","",Table2[[#This Row],[M1A]]-Table2[[#This Row],[AWAL]])</f>
        <v/>
      </c>
      <c r="J2436" s="13" t="str">
        <f>IF(Table2[[#This Row],[M2A]]="","",SUM(Table2[[#This Row],[M2A]]-Table2[[#This Row],[M2B_h]]))</f>
        <v/>
      </c>
      <c r="L2436" s="13" t="str">
        <f>IF(Table2[[#This Row],[M3A]]="","",SUM(Table2[[#This Row],[M3A]]-Table2[[#This Row],[M3B_h]]))</f>
        <v/>
      </c>
      <c r="N2436" s="13" t="str">
        <f>IF(Table2[[#This Row],[M4A]]="","",SUM(Table2[[#This Row],[M4A]]-Table2[[#This Row],[M4B_h]]))</f>
        <v/>
      </c>
      <c r="O2436" s="15"/>
      <c r="P2436" s="15" t="str">
        <f>IF(Table2[[#This Row],[M5A]]="","",SUM(Table2[[#This Row],[M5A]]-Table2[[#This Row],[M5B_h]]))</f>
        <v/>
      </c>
      <c r="Q2436" s="15">
        <f>SUM(Table2[[#This Row],[AWAL]],Table2[[#This Row],[M1B]])</f>
        <v>9</v>
      </c>
      <c r="R2436" s="15">
        <f>SUM(Table2[[#This Row],[M2B]],Table2[[#This Row],[M2B_h]])</f>
        <v>9</v>
      </c>
      <c r="S2436" s="15">
        <f>SUM(Table2[[#This Row],[M3B]],Table2[[#This Row],[M3B_h]])</f>
        <v>9</v>
      </c>
      <c r="T2436" s="15">
        <f>SUM(Table2[[#This Row],[M4B]],Table2[[#This Row],[M4B_h]])</f>
        <v>9</v>
      </c>
    </row>
    <row r="2437" spans="1:20">
      <c r="A2437" s="12">
        <f>IF(Table2[[#This Row],[TT]]&lt;1,"",COUNT($A$2:$A2436)+1)</f>
        <v>1962</v>
      </c>
      <c r="B2437" s="12" t="str">
        <f>LOWER(SUBSTITUTE(SUBSTITUTE(SUBSTITUTE(SUBSTITUTE(SUBSTITUTE(SUBSTITUTE(SUBSTITUTE(SUBSTITUTE(Table2[[#This Row],[NAMA BARANG]]," ",""),"""",""),"-",""),"/",""),"(",""),")",""),"&amp;",""),",",""))</f>
        <v>stip6171</v>
      </c>
      <c r="C2437" s="18" t="s">
        <v>2129</v>
      </c>
      <c r="D2437" s="19">
        <v>5</v>
      </c>
      <c r="E2437" s="19" t="s">
        <v>504</v>
      </c>
      <c r="F2437" s="80">
        <f>IF(Table2[[#This Row],[M5B]]="",Table2[[#This Row],[M5B_h]],SUM(Table2[[#This Row],[M5B_h]],Table2[[#This Row],[M5B]]))</f>
        <v>5</v>
      </c>
      <c r="H2437" s="13" t="str">
        <f>IF(Table2[[#This Row],[M1A]]="","",Table2[[#This Row],[M1A]]-Table2[[#This Row],[AWAL]])</f>
        <v/>
      </c>
      <c r="J2437" s="13" t="str">
        <f>IF(Table2[[#This Row],[M2A]]="","",SUM(Table2[[#This Row],[M2A]]-Table2[[#This Row],[M2B_h]]))</f>
        <v/>
      </c>
      <c r="L2437" s="13" t="str">
        <f>IF(Table2[[#This Row],[M3A]]="","",SUM(Table2[[#This Row],[M3A]]-Table2[[#This Row],[M3B_h]]))</f>
        <v/>
      </c>
      <c r="N2437" s="13" t="str">
        <f>IF(Table2[[#This Row],[M4A]]="","",SUM(Table2[[#This Row],[M4A]]-Table2[[#This Row],[M4B_h]]))</f>
        <v/>
      </c>
      <c r="O2437" s="15"/>
      <c r="P2437" s="15" t="str">
        <f>IF(Table2[[#This Row],[M5A]]="","",SUM(Table2[[#This Row],[M5A]]-Table2[[#This Row],[M5B_h]]))</f>
        <v/>
      </c>
      <c r="Q2437" s="15">
        <f>SUM(Table2[[#This Row],[AWAL]],Table2[[#This Row],[M1B]])</f>
        <v>5</v>
      </c>
      <c r="R2437" s="15">
        <f>SUM(Table2[[#This Row],[M2B]],Table2[[#This Row],[M2B_h]])</f>
        <v>5</v>
      </c>
      <c r="S2437" s="15">
        <f>SUM(Table2[[#This Row],[M3B]],Table2[[#This Row],[M3B_h]])</f>
        <v>5</v>
      </c>
      <c r="T2437" s="15">
        <f>SUM(Table2[[#This Row],[M4B]],Table2[[#This Row],[M4B_h]])</f>
        <v>5</v>
      </c>
    </row>
    <row r="2438" spans="1:20">
      <c r="A2438" s="12">
        <f>IF(Table2[[#This Row],[TT]]&lt;1,"",COUNT($A$2:$A2437)+1)</f>
        <v>1963</v>
      </c>
      <c r="B2438" s="12" t="str">
        <f>LOWER(SUBSTITUTE(SUBSTITUTE(SUBSTITUTE(SUBSTITUTE(SUBSTITUTE(SUBSTITUTE(SUBSTITUTE(SUBSTITUTE(Table2[[#This Row],[NAMA BARANG]]," ",""),"""",""),"-",""),"/",""),"(",""),")",""),"&amp;",""),",",""))</f>
        <v>stip6180</v>
      </c>
      <c r="C2438" s="18" t="s">
        <v>2130</v>
      </c>
      <c r="D2438" s="19">
        <v>7</v>
      </c>
      <c r="E2438" s="19" t="s">
        <v>504</v>
      </c>
      <c r="F2438" s="80">
        <f>IF(Table2[[#This Row],[M5B]]="",Table2[[#This Row],[M5B_h]],SUM(Table2[[#This Row],[M5B_h]],Table2[[#This Row],[M5B]]))</f>
        <v>7</v>
      </c>
      <c r="H2438" s="13" t="str">
        <f>IF(Table2[[#This Row],[M1A]]="","",Table2[[#This Row],[M1A]]-Table2[[#This Row],[AWAL]])</f>
        <v/>
      </c>
      <c r="J2438" s="13" t="str">
        <f>IF(Table2[[#This Row],[M2A]]="","",SUM(Table2[[#This Row],[M2A]]-Table2[[#This Row],[M2B_h]]))</f>
        <v/>
      </c>
      <c r="L2438" s="13" t="str">
        <f>IF(Table2[[#This Row],[M3A]]="","",SUM(Table2[[#This Row],[M3A]]-Table2[[#This Row],[M3B_h]]))</f>
        <v/>
      </c>
      <c r="N2438" s="13" t="str">
        <f>IF(Table2[[#This Row],[M4A]]="","",SUM(Table2[[#This Row],[M4A]]-Table2[[#This Row],[M4B_h]]))</f>
        <v/>
      </c>
      <c r="O2438" s="15"/>
      <c r="P2438" s="15" t="str">
        <f>IF(Table2[[#This Row],[M5A]]="","",SUM(Table2[[#This Row],[M5A]]-Table2[[#This Row],[M5B_h]]))</f>
        <v/>
      </c>
      <c r="Q2438" s="15">
        <f>SUM(Table2[[#This Row],[AWAL]],Table2[[#This Row],[M1B]])</f>
        <v>7</v>
      </c>
      <c r="R2438" s="15">
        <f>SUM(Table2[[#This Row],[M2B]],Table2[[#This Row],[M2B_h]])</f>
        <v>7</v>
      </c>
      <c r="S2438" s="15">
        <f>SUM(Table2[[#This Row],[M3B]],Table2[[#This Row],[M3B_h]])</f>
        <v>7</v>
      </c>
      <c r="T2438" s="15">
        <f>SUM(Table2[[#This Row],[M4B]],Table2[[#This Row],[M4B_h]])</f>
        <v>7</v>
      </c>
    </row>
    <row r="2439" spans="1:20">
      <c r="A2439" s="12">
        <f>IF(Table2[[#This Row],[TT]]&lt;1,"",COUNT($A$2:$A2438)+1)</f>
        <v>1964</v>
      </c>
      <c r="B2439" s="12" t="str">
        <f>LOWER(SUBSTITUTE(SUBSTITUTE(SUBSTITUTE(SUBSTITUTE(SUBSTITUTE(SUBSTITUTE(SUBSTITUTE(SUBSTITUTE(Table2[[#This Row],[NAMA BARANG]]," ",""),"""",""),"-",""),"/",""),"(",""),")",""),"&amp;",""),",",""))</f>
        <v>stip6195</v>
      </c>
      <c r="C2439" s="18" t="s">
        <v>2131</v>
      </c>
      <c r="D2439" s="19">
        <v>9</v>
      </c>
      <c r="E2439" s="19" t="s">
        <v>50</v>
      </c>
      <c r="F2439" s="80">
        <f>IF(Table2[[#This Row],[M5B]]="",Table2[[#This Row],[M5B_h]],SUM(Table2[[#This Row],[M5B_h]],Table2[[#This Row],[M5B]]))</f>
        <v>9</v>
      </c>
      <c r="H2439" s="13" t="str">
        <f>IF(Table2[[#This Row],[M1A]]="","",Table2[[#This Row],[M1A]]-Table2[[#This Row],[AWAL]])</f>
        <v/>
      </c>
      <c r="J2439" s="13" t="str">
        <f>IF(Table2[[#This Row],[M2A]]="","",SUM(Table2[[#This Row],[M2A]]-Table2[[#This Row],[M2B_h]]))</f>
        <v/>
      </c>
      <c r="L2439" s="13" t="str">
        <f>IF(Table2[[#This Row],[M3A]]="","",SUM(Table2[[#This Row],[M3A]]-Table2[[#This Row],[M3B_h]]))</f>
        <v/>
      </c>
      <c r="N2439" s="13" t="str">
        <f>IF(Table2[[#This Row],[M4A]]="","",SUM(Table2[[#This Row],[M4A]]-Table2[[#This Row],[M4B_h]]))</f>
        <v/>
      </c>
      <c r="O2439" s="15"/>
      <c r="P2439" s="15" t="str">
        <f>IF(Table2[[#This Row],[M5A]]="","",SUM(Table2[[#This Row],[M5A]]-Table2[[#This Row],[M5B_h]]))</f>
        <v/>
      </c>
      <c r="Q2439" s="15">
        <f>SUM(Table2[[#This Row],[AWAL]],Table2[[#This Row],[M1B]])</f>
        <v>9</v>
      </c>
      <c r="R2439" s="15">
        <f>SUM(Table2[[#This Row],[M2B]],Table2[[#This Row],[M2B_h]])</f>
        <v>9</v>
      </c>
      <c r="S2439" s="15">
        <f>SUM(Table2[[#This Row],[M3B]],Table2[[#This Row],[M3B_h]])</f>
        <v>9</v>
      </c>
      <c r="T2439" s="15">
        <f>SUM(Table2[[#This Row],[M4B]],Table2[[#This Row],[M4B_h]])</f>
        <v>9</v>
      </c>
    </row>
    <row r="2440" spans="1:20">
      <c r="A2440" s="12">
        <f>IF(Table2[[#This Row],[TT]]&lt;1,"",COUNT($A$2:$A2439)+1)</f>
        <v>1965</v>
      </c>
      <c r="B2440" s="12" t="str">
        <f>LOWER(SUBSTITUTE(SUBSTITUTE(SUBSTITUTE(SUBSTITUTE(SUBSTITUTE(SUBSTITUTE(SUBSTITUTE(SUBSTITUTE(Table2[[#This Row],[NAMA BARANG]]," ",""),"""",""),"-",""),"/",""),"(",""),")",""),"&amp;",""),",",""))</f>
        <v>stip6213</v>
      </c>
      <c r="C2440" s="18" t="s">
        <v>2132</v>
      </c>
      <c r="D2440" s="19">
        <v>10</v>
      </c>
      <c r="E2440" s="19" t="s">
        <v>504</v>
      </c>
      <c r="F2440" s="80">
        <f>IF(Table2[[#This Row],[M5B]]="",Table2[[#This Row],[M5B_h]],SUM(Table2[[#This Row],[M5B_h]],Table2[[#This Row],[M5B]]))</f>
        <v>10</v>
      </c>
      <c r="H2440" s="13" t="str">
        <f>IF(Table2[[#This Row],[M1A]]="","",Table2[[#This Row],[M1A]]-Table2[[#This Row],[AWAL]])</f>
        <v/>
      </c>
      <c r="J2440" s="13" t="str">
        <f>IF(Table2[[#This Row],[M2A]]="","",SUM(Table2[[#This Row],[M2A]]-Table2[[#This Row],[M2B_h]]))</f>
        <v/>
      </c>
      <c r="L2440" s="13" t="str">
        <f>IF(Table2[[#This Row],[M3A]]="","",SUM(Table2[[#This Row],[M3A]]-Table2[[#This Row],[M3B_h]]))</f>
        <v/>
      </c>
      <c r="N2440" s="13" t="str">
        <f>IF(Table2[[#This Row],[M4A]]="","",SUM(Table2[[#This Row],[M4A]]-Table2[[#This Row],[M4B_h]]))</f>
        <v/>
      </c>
      <c r="O2440" s="15"/>
      <c r="P2440" s="15" t="str">
        <f>IF(Table2[[#This Row],[M5A]]="","",SUM(Table2[[#This Row],[M5A]]-Table2[[#This Row],[M5B_h]]))</f>
        <v/>
      </c>
      <c r="Q2440" s="15">
        <f>SUM(Table2[[#This Row],[AWAL]],Table2[[#This Row],[M1B]])</f>
        <v>10</v>
      </c>
      <c r="R2440" s="15">
        <f>SUM(Table2[[#This Row],[M2B]],Table2[[#This Row],[M2B_h]])</f>
        <v>10</v>
      </c>
      <c r="S2440" s="15">
        <f>SUM(Table2[[#This Row],[M3B]],Table2[[#This Row],[M3B_h]])</f>
        <v>10</v>
      </c>
      <c r="T2440" s="15">
        <f>SUM(Table2[[#This Row],[M4B]],Table2[[#This Row],[M4B_h]])</f>
        <v>10</v>
      </c>
    </row>
    <row r="2441" spans="1:20">
      <c r="A2441" s="12">
        <f>IF(Table2[[#This Row],[TT]]&lt;1,"",COUNT($A$2:$A2440)+1)</f>
        <v>1966</v>
      </c>
      <c r="B2441" s="12" t="str">
        <f>LOWER(SUBSTITUTE(SUBSTITUTE(SUBSTITUTE(SUBSTITUTE(SUBSTITUTE(SUBSTITUTE(SUBSTITUTE(SUBSTITUTE(Table2[[#This Row],[NAMA BARANG]]," ",""),"""",""),"-",""),"/",""),"(",""),")",""),"&amp;",""),",",""))</f>
        <v>stip6219</v>
      </c>
      <c r="C2441" s="18" t="s">
        <v>2133</v>
      </c>
      <c r="D2441" s="19">
        <v>8</v>
      </c>
      <c r="E2441" s="19" t="s">
        <v>50</v>
      </c>
      <c r="F2441" s="80">
        <f>IF(Table2[[#This Row],[M5B]]="",Table2[[#This Row],[M5B_h]],SUM(Table2[[#This Row],[M5B_h]],Table2[[#This Row],[M5B]]))</f>
        <v>8</v>
      </c>
      <c r="H2441" s="13" t="str">
        <f>IF(Table2[[#This Row],[M1A]]="","",Table2[[#This Row],[M1A]]-Table2[[#This Row],[AWAL]])</f>
        <v/>
      </c>
      <c r="J2441" s="13" t="str">
        <f>IF(Table2[[#This Row],[M2A]]="","",SUM(Table2[[#This Row],[M2A]]-Table2[[#This Row],[M2B_h]]))</f>
        <v/>
      </c>
      <c r="L2441" s="13" t="str">
        <f>IF(Table2[[#This Row],[M3A]]="","",SUM(Table2[[#This Row],[M3A]]-Table2[[#This Row],[M3B_h]]))</f>
        <v/>
      </c>
      <c r="N2441" s="13" t="str">
        <f>IF(Table2[[#This Row],[M4A]]="","",SUM(Table2[[#This Row],[M4A]]-Table2[[#This Row],[M4B_h]]))</f>
        <v/>
      </c>
      <c r="O2441" s="15"/>
      <c r="P2441" s="15" t="str">
        <f>IF(Table2[[#This Row],[M5A]]="","",SUM(Table2[[#This Row],[M5A]]-Table2[[#This Row],[M5B_h]]))</f>
        <v/>
      </c>
      <c r="Q2441" s="15">
        <f>SUM(Table2[[#This Row],[AWAL]],Table2[[#This Row],[M1B]])</f>
        <v>8</v>
      </c>
      <c r="R2441" s="15">
        <f>SUM(Table2[[#This Row],[M2B]],Table2[[#This Row],[M2B_h]])</f>
        <v>8</v>
      </c>
      <c r="S2441" s="15">
        <f>SUM(Table2[[#This Row],[M3B]],Table2[[#This Row],[M3B_h]])</f>
        <v>8</v>
      </c>
      <c r="T2441" s="15">
        <f>SUM(Table2[[#This Row],[M4B]],Table2[[#This Row],[M4B_h]])</f>
        <v>8</v>
      </c>
    </row>
    <row r="2442" spans="1:20">
      <c r="A2442" s="12">
        <f>IF(Table2[[#This Row],[TT]]&lt;1,"",COUNT($A$2:$A2441)+1)</f>
        <v>1967</v>
      </c>
      <c r="B2442" s="12" t="str">
        <f>LOWER(SUBSTITUTE(SUBSTITUTE(SUBSTITUTE(SUBSTITUTE(SUBSTITUTE(SUBSTITUTE(SUBSTITUTE(SUBSTITUTE(Table2[[#This Row],[NAMA BARANG]]," ",""),"""",""),"-",""),"/",""),"(",""),")",""),"&amp;",""),",",""))</f>
        <v>stip8904</v>
      </c>
      <c r="C2442" s="18" t="s">
        <v>2134</v>
      </c>
      <c r="D2442" s="19">
        <v>1</v>
      </c>
      <c r="E2442" s="19" t="s">
        <v>248</v>
      </c>
      <c r="F2442" s="80">
        <f>IF(Table2[[#This Row],[M5B]]="",Table2[[#This Row],[M5B_h]],SUM(Table2[[#This Row],[M5B_h]],Table2[[#This Row],[M5B]]))</f>
        <v>1</v>
      </c>
      <c r="H2442" s="13" t="str">
        <f>IF(Table2[[#This Row],[M1A]]="","",Table2[[#This Row],[M1A]]-Table2[[#This Row],[AWAL]])</f>
        <v/>
      </c>
      <c r="J2442" s="13" t="str">
        <f>IF(Table2[[#This Row],[M2A]]="","",SUM(Table2[[#This Row],[M2A]]-Table2[[#This Row],[M2B_h]]))</f>
        <v/>
      </c>
      <c r="L2442" s="13" t="str">
        <f>IF(Table2[[#This Row],[M3A]]="","",SUM(Table2[[#This Row],[M3A]]-Table2[[#This Row],[M3B_h]]))</f>
        <v/>
      </c>
      <c r="N2442" s="13" t="str">
        <f>IF(Table2[[#This Row],[M4A]]="","",SUM(Table2[[#This Row],[M4A]]-Table2[[#This Row],[M4B_h]]))</f>
        <v/>
      </c>
      <c r="O2442" s="15"/>
      <c r="P2442" s="15" t="str">
        <f>IF(Table2[[#This Row],[M5A]]="","",SUM(Table2[[#This Row],[M5A]]-Table2[[#This Row],[M5B_h]]))</f>
        <v/>
      </c>
      <c r="Q2442" s="15">
        <f>SUM(Table2[[#This Row],[AWAL]],Table2[[#This Row],[M1B]])</f>
        <v>1</v>
      </c>
      <c r="R2442" s="15">
        <f>SUM(Table2[[#This Row],[M2B]],Table2[[#This Row],[M2B_h]])</f>
        <v>1</v>
      </c>
      <c r="S2442" s="15">
        <f>SUM(Table2[[#This Row],[M3B]],Table2[[#This Row],[M3B_h]])</f>
        <v>1</v>
      </c>
      <c r="T2442" s="15">
        <f>SUM(Table2[[#This Row],[M4B]],Table2[[#This Row],[M4B_h]])</f>
        <v>1</v>
      </c>
    </row>
    <row r="2443" spans="1:20">
      <c r="A2443" s="12">
        <f>IF(Table2[[#This Row],[TT]]&lt;1,"",COUNT($A$2:$A2442)+1)</f>
        <v>1968</v>
      </c>
      <c r="B2443" s="12" t="str">
        <f>LOWER(SUBSTITUTE(SUBSTITUTE(SUBSTITUTE(SUBSTITUTE(SUBSTITUTE(SUBSTITUTE(SUBSTITUTE(SUBSTITUTE(Table2[[#This Row],[NAMA BARANG]]," ",""),"""",""),"-",""),"/",""),"(",""),")",""),"&amp;",""),",",""))</f>
        <v>stip943kotak1box=24</v>
      </c>
      <c r="C2443" s="18" t="s">
        <v>2135</v>
      </c>
      <c r="D2443" s="19">
        <v>10</v>
      </c>
      <c r="E2443" s="19" t="s">
        <v>240</v>
      </c>
      <c r="F2443" s="80">
        <f>IF(Table2[[#This Row],[M5B]]="",Table2[[#This Row],[M5B_h]],SUM(Table2[[#This Row],[M5B_h]],Table2[[#This Row],[M5B]]))</f>
        <v>10</v>
      </c>
      <c r="H2443" s="13" t="str">
        <f>IF(Table2[[#This Row],[M1A]]="","",Table2[[#This Row],[M1A]]-Table2[[#This Row],[AWAL]])</f>
        <v/>
      </c>
      <c r="J2443" s="13" t="str">
        <f>IF(Table2[[#This Row],[M2A]]="","",SUM(Table2[[#This Row],[M2A]]-Table2[[#This Row],[M2B_h]]))</f>
        <v/>
      </c>
      <c r="L2443" s="13" t="str">
        <f>IF(Table2[[#This Row],[M3A]]="","",SUM(Table2[[#This Row],[M3A]]-Table2[[#This Row],[M3B_h]]))</f>
        <v/>
      </c>
      <c r="N2443" s="13" t="str">
        <f>IF(Table2[[#This Row],[M4A]]="","",SUM(Table2[[#This Row],[M4A]]-Table2[[#This Row],[M4B_h]]))</f>
        <v/>
      </c>
      <c r="O2443" s="15"/>
      <c r="P2443" s="15" t="str">
        <f>IF(Table2[[#This Row],[M5A]]="","",SUM(Table2[[#This Row],[M5A]]-Table2[[#This Row],[M5B_h]]))</f>
        <v/>
      </c>
      <c r="Q2443" s="15">
        <f>SUM(Table2[[#This Row],[AWAL]],Table2[[#This Row],[M1B]])</f>
        <v>10</v>
      </c>
      <c r="R2443" s="15">
        <f>SUM(Table2[[#This Row],[M2B]],Table2[[#This Row],[M2B_h]])</f>
        <v>10</v>
      </c>
      <c r="S2443" s="15">
        <f>SUM(Table2[[#This Row],[M3B]],Table2[[#This Row],[M3B_h]])</f>
        <v>10</v>
      </c>
      <c r="T2443" s="15">
        <f>SUM(Table2[[#This Row],[M4B]],Table2[[#This Row],[M4B_h]])</f>
        <v>10</v>
      </c>
    </row>
    <row r="2444" spans="1:20">
      <c r="A2444" s="12">
        <f>IF(Table2[[#This Row],[TT]]&lt;1,"",COUNT($A$2:$A2443)+1)</f>
        <v>1969</v>
      </c>
      <c r="B2444" s="12" t="str">
        <f>LOWER(SUBSTITUTE(SUBSTITUTE(SUBSTITUTE(SUBSTITUTE(SUBSTITUTE(SUBSTITUTE(SUBSTITUTE(SUBSTITUTE(Table2[[#This Row],[NAMA BARANG]]," ",""),"""",""),"-",""),"/",""),"(",""),")",""),"&amp;",""),",",""))</f>
        <v>stip944botol1box=32</v>
      </c>
      <c r="C2444" s="18" t="s">
        <v>2136</v>
      </c>
      <c r="D2444" s="19">
        <v>2</v>
      </c>
      <c r="E2444" s="19" t="s">
        <v>240</v>
      </c>
      <c r="F2444" s="80">
        <f>IF(Table2[[#This Row],[M5B]]="",Table2[[#This Row],[M5B_h]],SUM(Table2[[#This Row],[M5B_h]],Table2[[#This Row],[M5B]]))</f>
        <v>2</v>
      </c>
      <c r="H2444" s="13" t="str">
        <f>IF(Table2[[#This Row],[M1A]]="","",Table2[[#This Row],[M1A]]-Table2[[#This Row],[AWAL]])</f>
        <v/>
      </c>
      <c r="J2444" s="13" t="str">
        <f>IF(Table2[[#This Row],[M2A]]="","",SUM(Table2[[#This Row],[M2A]]-Table2[[#This Row],[M2B_h]]))</f>
        <v/>
      </c>
      <c r="L2444" s="13" t="str">
        <f>IF(Table2[[#This Row],[M3A]]="","",SUM(Table2[[#This Row],[M3A]]-Table2[[#This Row],[M3B_h]]))</f>
        <v/>
      </c>
      <c r="N2444" s="13" t="str">
        <f>IF(Table2[[#This Row],[M4A]]="","",SUM(Table2[[#This Row],[M4A]]-Table2[[#This Row],[M4B_h]]))</f>
        <v/>
      </c>
      <c r="O2444" s="15"/>
      <c r="P2444" s="15" t="str">
        <f>IF(Table2[[#This Row],[M5A]]="","",SUM(Table2[[#This Row],[M5A]]-Table2[[#This Row],[M5B_h]]))</f>
        <v/>
      </c>
      <c r="Q2444" s="15">
        <f>SUM(Table2[[#This Row],[AWAL]],Table2[[#This Row],[M1B]])</f>
        <v>2</v>
      </c>
      <c r="R2444" s="15">
        <f>SUM(Table2[[#This Row],[M2B]],Table2[[#This Row],[M2B_h]])</f>
        <v>2</v>
      </c>
      <c r="S2444" s="15">
        <f>SUM(Table2[[#This Row],[M3B]],Table2[[#This Row],[M3B_h]])</f>
        <v>2</v>
      </c>
      <c r="T2444" s="15">
        <f>SUM(Table2[[#This Row],[M4B]],Table2[[#This Row],[M4B_h]])</f>
        <v>2</v>
      </c>
    </row>
    <row r="2445" spans="1:20">
      <c r="A2445" s="12">
        <f>IF(Table2[[#This Row],[TT]]&lt;1,"",COUNT($A$2:$A2444)+1)</f>
        <v>1970</v>
      </c>
      <c r="B2445" s="12" t="str">
        <f>LOWER(SUBSTITUTE(SUBSTITUTE(SUBSTITUTE(SUBSTITUTE(SUBSTITUTE(SUBSTITUTE(SUBSTITUTE(SUBSTITUTE(Table2[[#This Row],[NAMA BARANG]]," ",""),"""",""),"-",""),"/",""),"(",""),")",""),"&amp;",""),",",""))</f>
        <v>stipa032bentukshaun1x24</v>
      </c>
      <c r="C2445" s="18" t="s">
        <v>2137</v>
      </c>
      <c r="D2445" s="19">
        <v>1</v>
      </c>
      <c r="E2445" s="19" t="s">
        <v>93</v>
      </c>
      <c r="F2445" s="80">
        <f>IF(Table2[[#This Row],[M5B]]="",Table2[[#This Row],[M5B_h]],SUM(Table2[[#This Row],[M5B_h]],Table2[[#This Row],[M5B]]))</f>
        <v>1</v>
      </c>
      <c r="H2445" s="13" t="str">
        <f>IF(Table2[[#This Row],[M1A]]="","",Table2[[#This Row],[M1A]]-Table2[[#This Row],[AWAL]])</f>
        <v/>
      </c>
      <c r="J2445" s="13" t="str">
        <f>IF(Table2[[#This Row],[M2A]]="","",SUM(Table2[[#This Row],[M2A]]-Table2[[#This Row],[M2B_h]]))</f>
        <v/>
      </c>
      <c r="L2445" s="13" t="str">
        <f>IF(Table2[[#This Row],[M3A]]="","",SUM(Table2[[#This Row],[M3A]]-Table2[[#This Row],[M3B_h]]))</f>
        <v/>
      </c>
      <c r="N2445" s="13" t="str">
        <f>IF(Table2[[#This Row],[M4A]]="","",SUM(Table2[[#This Row],[M4A]]-Table2[[#This Row],[M4B_h]]))</f>
        <v/>
      </c>
      <c r="O2445" s="15"/>
      <c r="P2445" s="15" t="str">
        <f>IF(Table2[[#This Row],[M5A]]="","",SUM(Table2[[#This Row],[M5A]]-Table2[[#This Row],[M5B_h]]))</f>
        <v/>
      </c>
      <c r="Q2445" s="15">
        <f>SUM(Table2[[#This Row],[AWAL]],Table2[[#This Row],[M1B]])</f>
        <v>1</v>
      </c>
      <c r="R2445" s="15">
        <f>SUM(Table2[[#This Row],[M2B]],Table2[[#This Row],[M2B_h]])</f>
        <v>1</v>
      </c>
      <c r="S2445" s="15">
        <f>SUM(Table2[[#This Row],[M3B]],Table2[[#This Row],[M3B_h]])</f>
        <v>1</v>
      </c>
      <c r="T2445" s="15">
        <f>SUM(Table2[[#This Row],[M4B]],Table2[[#This Row],[M4B_h]])</f>
        <v>1</v>
      </c>
    </row>
    <row r="2446" spans="1:20">
      <c r="A2446" s="12">
        <f>IF(Table2[[#This Row],[TT]]&lt;1,"",COUNT($A$2:$A2445)+1)</f>
        <v>1971</v>
      </c>
      <c r="B2446" s="12" t="str">
        <f>LOWER(SUBSTITUTE(SUBSTITUTE(SUBSTITUTE(SUBSTITUTE(SUBSTITUTE(SUBSTITUTE(SUBSTITUTE(SUBSTITUTE(Table2[[#This Row],[NAMA BARANG]]," ",""),"""",""),"-",""),"/",""),"(",""),")",""),"&amp;",""),",",""))</f>
        <v>stipa037smurf</v>
      </c>
      <c r="C2446" s="18" t="s">
        <v>2138</v>
      </c>
      <c r="D2446" s="19">
        <v>4</v>
      </c>
      <c r="E2446" s="19" t="s">
        <v>93</v>
      </c>
      <c r="F2446" s="80">
        <f>IF(Table2[[#This Row],[M5B]]="",Table2[[#This Row],[M5B_h]],SUM(Table2[[#This Row],[M5B_h]],Table2[[#This Row],[M5B]]))</f>
        <v>4</v>
      </c>
      <c r="H2446" s="13" t="str">
        <f>IF(Table2[[#This Row],[M1A]]="","",Table2[[#This Row],[M1A]]-Table2[[#This Row],[AWAL]])</f>
        <v/>
      </c>
      <c r="J2446" s="13" t="str">
        <f>IF(Table2[[#This Row],[M2A]]="","",SUM(Table2[[#This Row],[M2A]]-Table2[[#This Row],[M2B_h]]))</f>
        <v/>
      </c>
      <c r="L2446" s="13" t="str">
        <f>IF(Table2[[#This Row],[M3A]]="","",SUM(Table2[[#This Row],[M3A]]-Table2[[#This Row],[M3B_h]]))</f>
        <v/>
      </c>
      <c r="N2446" s="13" t="str">
        <f>IF(Table2[[#This Row],[M4A]]="","",SUM(Table2[[#This Row],[M4A]]-Table2[[#This Row],[M4B_h]]))</f>
        <v/>
      </c>
      <c r="O2446" s="15"/>
      <c r="P2446" s="15" t="str">
        <f>IF(Table2[[#This Row],[M5A]]="","",SUM(Table2[[#This Row],[M5A]]-Table2[[#This Row],[M5B_h]]))</f>
        <v/>
      </c>
      <c r="Q2446" s="15">
        <f>SUM(Table2[[#This Row],[AWAL]],Table2[[#This Row],[M1B]])</f>
        <v>4</v>
      </c>
      <c r="R2446" s="15">
        <f>SUM(Table2[[#This Row],[M2B]],Table2[[#This Row],[M2B_h]])</f>
        <v>4</v>
      </c>
      <c r="S2446" s="15">
        <f>SUM(Table2[[#This Row],[M3B]],Table2[[#This Row],[M3B_h]])</f>
        <v>4</v>
      </c>
      <c r="T2446" s="15">
        <f>SUM(Table2[[#This Row],[M4B]],Table2[[#This Row],[M4B_h]])</f>
        <v>4</v>
      </c>
    </row>
    <row r="2447" spans="1:20">
      <c r="A2447" s="12">
        <f>IF(Table2[[#This Row],[TT]]&lt;1,"",COUNT($A$2:$A2446)+1)</f>
        <v>1972</v>
      </c>
      <c r="B2447" s="12" t="str">
        <f>LOWER(SUBSTITUTE(SUBSTITUTE(SUBSTITUTE(SUBSTITUTE(SUBSTITUTE(SUBSTITUTE(SUBSTITUTE(SUBSTITUTE(Table2[[#This Row],[NAMA BARANG]]," ",""),"""",""),"-",""),"/",""),"(",""),")",""),"&amp;",""),",",""))</f>
        <v>stipa081082</v>
      </c>
      <c r="C2447" s="18" t="s">
        <v>2139</v>
      </c>
      <c r="D2447" s="19">
        <v>5</v>
      </c>
      <c r="E2447" s="19" t="s">
        <v>202</v>
      </c>
      <c r="F2447" s="80">
        <f>IF(Table2[[#This Row],[M5B]]="",Table2[[#This Row],[M5B_h]],SUM(Table2[[#This Row],[M5B_h]],Table2[[#This Row],[M5B]]))</f>
        <v>5</v>
      </c>
      <c r="H2447" s="13" t="str">
        <f>IF(Table2[[#This Row],[M1A]]="","",Table2[[#This Row],[M1A]]-Table2[[#This Row],[AWAL]])</f>
        <v/>
      </c>
      <c r="J2447" s="13" t="str">
        <f>IF(Table2[[#This Row],[M2A]]="","",SUM(Table2[[#This Row],[M2A]]-Table2[[#This Row],[M2B_h]]))</f>
        <v/>
      </c>
      <c r="L2447" s="13" t="str">
        <f>IF(Table2[[#This Row],[M3A]]="","",SUM(Table2[[#This Row],[M3A]]-Table2[[#This Row],[M3B_h]]))</f>
        <v/>
      </c>
      <c r="N2447" s="13" t="str">
        <f>IF(Table2[[#This Row],[M4A]]="","",SUM(Table2[[#This Row],[M4A]]-Table2[[#This Row],[M4B_h]]))</f>
        <v/>
      </c>
      <c r="O2447" s="15"/>
      <c r="P2447" s="15" t="str">
        <f>IF(Table2[[#This Row],[M5A]]="","",SUM(Table2[[#This Row],[M5A]]-Table2[[#This Row],[M5B_h]]))</f>
        <v/>
      </c>
      <c r="Q2447" s="15">
        <f>SUM(Table2[[#This Row],[AWAL]],Table2[[#This Row],[M1B]])</f>
        <v>5</v>
      </c>
      <c r="R2447" s="15">
        <f>SUM(Table2[[#This Row],[M2B]],Table2[[#This Row],[M2B_h]])</f>
        <v>5</v>
      </c>
      <c r="S2447" s="15">
        <f>SUM(Table2[[#This Row],[M3B]],Table2[[#This Row],[M3B_h]])</f>
        <v>5</v>
      </c>
      <c r="T2447" s="15">
        <f>SUM(Table2[[#This Row],[M4B]],Table2[[#This Row],[M4B_h]])</f>
        <v>5</v>
      </c>
    </row>
    <row r="2448" spans="1:20">
      <c r="A2448" s="12">
        <f>IF(Table2[[#This Row],[TT]]&lt;1,"",COUNT($A$2:$A2447)+1)</f>
        <v>1973</v>
      </c>
      <c r="B2448" s="12" t="str">
        <f>LOWER(SUBSTITUTE(SUBSTITUTE(SUBSTITUTE(SUBSTITUTE(SUBSTITUTE(SUBSTITUTE(SUBSTITUTE(SUBSTITUTE(Table2[[#This Row],[NAMA BARANG]]," ",""),"""",""),"-",""),"/",""),"(",""),")",""),"&amp;",""),",",""))</f>
        <v>stipa086apple1x20</v>
      </c>
      <c r="C2448" s="18" t="s">
        <v>2140</v>
      </c>
      <c r="D2448" s="19">
        <v>13</v>
      </c>
      <c r="E2448" s="19" t="s">
        <v>2141</v>
      </c>
      <c r="F2448" s="80">
        <f>IF(Table2[[#This Row],[M5B]]="",Table2[[#This Row],[M5B_h]],SUM(Table2[[#This Row],[M5B_h]],Table2[[#This Row],[M5B]]))</f>
        <v>13</v>
      </c>
      <c r="H2448" s="13" t="str">
        <f>IF(Table2[[#This Row],[M1A]]="","",Table2[[#This Row],[M1A]]-Table2[[#This Row],[AWAL]])</f>
        <v/>
      </c>
      <c r="J2448" s="13" t="str">
        <f>IF(Table2[[#This Row],[M2A]]="","",SUM(Table2[[#This Row],[M2A]]-Table2[[#This Row],[M2B_h]]))</f>
        <v/>
      </c>
      <c r="L2448" s="13" t="str">
        <f>IF(Table2[[#This Row],[M3A]]="","",SUM(Table2[[#This Row],[M3A]]-Table2[[#This Row],[M3B_h]]))</f>
        <v/>
      </c>
      <c r="N2448" s="13" t="str">
        <f>IF(Table2[[#This Row],[M4A]]="","",SUM(Table2[[#This Row],[M4A]]-Table2[[#This Row],[M4B_h]]))</f>
        <v/>
      </c>
      <c r="O2448" s="15"/>
      <c r="P2448" s="15" t="str">
        <f>IF(Table2[[#This Row],[M5A]]="","",SUM(Table2[[#This Row],[M5A]]-Table2[[#This Row],[M5B_h]]))</f>
        <v/>
      </c>
      <c r="Q2448" s="15">
        <f>SUM(Table2[[#This Row],[AWAL]],Table2[[#This Row],[M1B]])</f>
        <v>13</v>
      </c>
      <c r="R2448" s="15">
        <f>SUM(Table2[[#This Row],[M2B]],Table2[[#This Row],[M2B_h]])</f>
        <v>13</v>
      </c>
      <c r="S2448" s="15">
        <f>SUM(Table2[[#This Row],[M3B]],Table2[[#This Row],[M3B_h]])</f>
        <v>13</v>
      </c>
      <c r="T2448" s="15">
        <f>SUM(Table2[[#This Row],[M4B]],Table2[[#This Row],[M4B_h]])</f>
        <v>13</v>
      </c>
    </row>
    <row r="2449" spans="1:20">
      <c r="A2449" s="12">
        <f>IF(Table2[[#This Row],[TT]]&lt;1,"",COUNT($A$2:$A2448)+1)</f>
        <v>1974</v>
      </c>
      <c r="B2449" s="12" t="str">
        <f>LOWER(SUBSTITUTE(SUBSTITUTE(SUBSTITUTE(SUBSTITUTE(SUBSTITUTE(SUBSTITUTE(SUBSTITUTE(SUBSTITUTE(Table2[[#This Row],[NAMA BARANG]]," ",""),"""",""),"-",""),"/",""),"(",""),")",""),"&amp;",""),",",""))</f>
        <v>stipa089kupu21x18</v>
      </c>
      <c r="C2449" s="18" t="s">
        <v>2142</v>
      </c>
      <c r="D2449" s="19">
        <v>7</v>
      </c>
      <c r="E2449" s="19" t="s">
        <v>2143</v>
      </c>
      <c r="F2449" s="80">
        <f>IF(Table2[[#This Row],[M5B]]="",Table2[[#This Row],[M5B_h]],SUM(Table2[[#This Row],[M5B_h]],Table2[[#This Row],[M5B]]))</f>
        <v>7</v>
      </c>
      <c r="H2449" s="13" t="str">
        <f>IF(Table2[[#This Row],[M1A]]="","",Table2[[#This Row],[M1A]]-Table2[[#This Row],[AWAL]])</f>
        <v/>
      </c>
      <c r="J2449" s="13" t="str">
        <f>IF(Table2[[#This Row],[M2A]]="","",SUM(Table2[[#This Row],[M2A]]-Table2[[#This Row],[M2B_h]]))</f>
        <v/>
      </c>
      <c r="L2449" s="13" t="str">
        <f>IF(Table2[[#This Row],[M3A]]="","",SUM(Table2[[#This Row],[M3A]]-Table2[[#This Row],[M3B_h]]))</f>
        <v/>
      </c>
      <c r="N2449" s="13" t="str">
        <f>IF(Table2[[#This Row],[M4A]]="","",SUM(Table2[[#This Row],[M4A]]-Table2[[#This Row],[M4B_h]]))</f>
        <v/>
      </c>
      <c r="O2449" s="15"/>
      <c r="P2449" s="15" t="str">
        <f>IF(Table2[[#This Row],[M5A]]="","",SUM(Table2[[#This Row],[M5A]]-Table2[[#This Row],[M5B_h]]))</f>
        <v/>
      </c>
      <c r="Q2449" s="15">
        <f>SUM(Table2[[#This Row],[AWAL]],Table2[[#This Row],[M1B]])</f>
        <v>7</v>
      </c>
      <c r="R2449" s="15">
        <f>SUM(Table2[[#This Row],[M2B]],Table2[[#This Row],[M2B_h]])</f>
        <v>7</v>
      </c>
      <c r="S2449" s="15">
        <f>SUM(Table2[[#This Row],[M3B]],Table2[[#This Row],[M3B_h]])</f>
        <v>7</v>
      </c>
      <c r="T2449" s="15">
        <f>SUM(Table2[[#This Row],[M4B]],Table2[[#This Row],[M4B_h]])</f>
        <v>7</v>
      </c>
    </row>
    <row r="2450" spans="1:20">
      <c r="A2450" s="12">
        <f>IF(Table2[[#This Row],[TT]]&lt;1,"",COUNT($A$2:$A2449)+1)</f>
        <v>1975</v>
      </c>
      <c r="B2450" s="12" t="str">
        <f>LOWER(SUBSTITUTE(SUBSTITUTE(SUBSTITUTE(SUBSTITUTE(SUBSTITUTE(SUBSTITUTE(SUBSTITUTE(SUBSTITUTE(Table2[[#This Row],[NAMA BARANG]]," ",""),"""",""),"-",""),"/",""),"(",""),")",""),"&amp;",""),",",""))</f>
        <v>stipa090wtp1x24</v>
      </c>
      <c r="C2450" s="18" t="s">
        <v>2144</v>
      </c>
      <c r="D2450" s="19">
        <v>12</v>
      </c>
      <c r="E2450" s="19" t="s">
        <v>2141</v>
      </c>
      <c r="F2450" s="80">
        <f>IF(Table2[[#This Row],[M5B]]="",Table2[[#This Row],[M5B_h]],SUM(Table2[[#This Row],[M5B_h]],Table2[[#This Row],[M5B]]))</f>
        <v>12</v>
      </c>
      <c r="H2450" s="13" t="str">
        <f>IF(Table2[[#This Row],[M1A]]="","",Table2[[#This Row],[M1A]]-Table2[[#This Row],[AWAL]])</f>
        <v/>
      </c>
      <c r="J2450" s="13" t="str">
        <f>IF(Table2[[#This Row],[M2A]]="","",SUM(Table2[[#This Row],[M2A]]-Table2[[#This Row],[M2B_h]]))</f>
        <v/>
      </c>
      <c r="L2450" s="13" t="str">
        <f>IF(Table2[[#This Row],[M3A]]="","",SUM(Table2[[#This Row],[M3A]]-Table2[[#This Row],[M3B_h]]))</f>
        <v/>
      </c>
      <c r="N2450" s="13" t="str">
        <f>IF(Table2[[#This Row],[M4A]]="","",SUM(Table2[[#This Row],[M4A]]-Table2[[#This Row],[M4B_h]]))</f>
        <v/>
      </c>
      <c r="O2450" s="15"/>
      <c r="P2450" s="15" t="str">
        <f>IF(Table2[[#This Row],[M5A]]="","",SUM(Table2[[#This Row],[M5A]]-Table2[[#This Row],[M5B_h]]))</f>
        <v/>
      </c>
      <c r="Q2450" s="15">
        <f>SUM(Table2[[#This Row],[AWAL]],Table2[[#This Row],[M1B]])</f>
        <v>12</v>
      </c>
      <c r="R2450" s="15">
        <f>SUM(Table2[[#This Row],[M2B]],Table2[[#This Row],[M2B_h]])</f>
        <v>12</v>
      </c>
      <c r="S2450" s="15">
        <f>SUM(Table2[[#This Row],[M3B]],Table2[[#This Row],[M3B_h]])</f>
        <v>12</v>
      </c>
      <c r="T2450" s="15">
        <f>SUM(Table2[[#This Row],[M4B]],Table2[[#This Row],[M4B_h]])</f>
        <v>12</v>
      </c>
    </row>
    <row r="2451" spans="1:20">
      <c r="A2451" s="12">
        <f>IF(Table2[[#This Row],[TT]]&lt;1,"",COUNT($A$2:$A2450)+1)</f>
        <v>1976</v>
      </c>
      <c r="B2451" s="12" t="str">
        <f>LOWER(SUBSTITUTE(SUBSTITUTE(SUBSTITUTE(SUBSTITUTE(SUBSTITUTE(SUBSTITUTE(SUBSTITUTE(SUBSTITUTE(Table2[[#This Row],[NAMA BARANG]]," ",""),"""",""),"-",""),"/",""),"(",""),")",""),"&amp;",""),",",""))</f>
        <v>stipa0910921x48</v>
      </c>
      <c r="C2451" s="18" t="s">
        <v>2145</v>
      </c>
      <c r="D2451" s="19">
        <v>5</v>
      </c>
      <c r="E2451" s="19" t="s">
        <v>202</v>
      </c>
      <c r="F2451" s="80">
        <f>IF(Table2[[#This Row],[M5B]]="",Table2[[#This Row],[M5B_h]],SUM(Table2[[#This Row],[M5B_h]],Table2[[#This Row],[M5B]]))</f>
        <v>5</v>
      </c>
      <c r="H2451" s="13" t="str">
        <f>IF(Table2[[#This Row],[M1A]]="","",Table2[[#This Row],[M1A]]-Table2[[#This Row],[AWAL]])</f>
        <v/>
      </c>
      <c r="J2451" s="13" t="str">
        <f>IF(Table2[[#This Row],[M2A]]="","",SUM(Table2[[#This Row],[M2A]]-Table2[[#This Row],[M2B_h]]))</f>
        <v/>
      </c>
      <c r="L2451" s="13" t="str">
        <f>IF(Table2[[#This Row],[M3A]]="","",SUM(Table2[[#This Row],[M3A]]-Table2[[#This Row],[M3B_h]]))</f>
        <v/>
      </c>
      <c r="N2451" s="13" t="str">
        <f>IF(Table2[[#This Row],[M4A]]="","",SUM(Table2[[#This Row],[M4A]]-Table2[[#This Row],[M4B_h]]))</f>
        <v/>
      </c>
      <c r="O2451" s="15"/>
      <c r="P2451" s="15" t="str">
        <f>IF(Table2[[#This Row],[M5A]]="","",SUM(Table2[[#This Row],[M5A]]-Table2[[#This Row],[M5B_h]]))</f>
        <v/>
      </c>
      <c r="Q2451" s="15">
        <f>SUM(Table2[[#This Row],[AWAL]],Table2[[#This Row],[M1B]])</f>
        <v>5</v>
      </c>
      <c r="R2451" s="15">
        <f>SUM(Table2[[#This Row],[M2B]],Table2[[#This Row],[M2B_h]])</f>
        <v>5</v>
      </c>
      <c r="S2451" s="15">
        <f>SUM(Table2[[#This Row],[M3B]],Table2[[#This Row],[M3B_h]])</f>
        <v>5</v>
      </c>
      <c r="T2451" s="15">
        <f>SUM(Table2[[#This Row],[M4B]],Table2[[#This Row],[M4B_h]])</f>
        <v>5</v>
      </c>
    </row>
    <row r="2452" spans="1:20">
      <c r="A2452" s="12">
        <f>IF(Table2[[#This Row],[TT]]&lt;1,"",COUNT($A$2:$A2451)+1)</f>
        <v>1977</v>
      </c>
      <c r="B2452" s="12" t="str">
        <f>LOWER(SUBSTITUTE(SUBSTITUTE(SUBSTITUTE(SUBSTITUTE(SUBSTITUTE(SUBSTITUTE(SUBSTITUTE(SUBSTITUTE(Table2[[#This Row],[NAMA BARANG]]," ",""),"""",""),"-",""),"/",""),"(",""),")",""),"&amp;",""),",",""))</f>
        <v>stipa093wtp1x12</v>
      </c>
      <c r="C2452" s="18" t="s">
        <v>2146</v>
      </c>
      <c r="D2452" s="19">
        <v>16</v>
      </c>
      <c r="E2452" s="19" t="s">
        <v>240</v>
      </c>
      <c r="F2452" s="80">
        <f>IF(Table2[[#This Row],[M5B]]="",Table2[[#This Row],[M5B_h]],SUM(Table2[[#This Row],[M5B_h]],Table2[[#This Row],[M5B]]))</f>
        <v>16</v>
      </c>
      <c r="H2452" s="13" t="str">
        <f>IF(Table2[[#This Row],[M1A]]="","",Table2[[#This Row],[M1A]]-Table2[[#This Row],[AWAL]])</f>
        <v/>
      </c>
      <c r="J2452" s="13" t="str">
        <f>IF(Table2[[#This Row],[M2A]]="","",SUM(Table2[[#This Row],[M2A]]-Table2[[#This Row],[M2B_h]]))</f>
        <v/>
      </c>
      <c r="L2452" s="13" t="str">
        <f>IF(Table2[[#This Row],[M3A]]="","",SUM(Table2[[#This Row],[M3A]]-Table2[[#This Row],[M3B_h]]))</f>
        <v/>
      </c>
      <c r="N2452" s="13" t="str">
        <f>IF(Table2[[#This Row],[M4A]]="","",SUM(Table2[[#This Row],[M4A]]-Table2[[#This Row],[M4B_h]]))</f>
        <v/>
      </c>
      <c r="O2452" s="15"/>
      <c r="P2452" s="15" t="str">
        <f>IF(Table2[[#This Row],[M5A]]="","",SUM(Table2[[#This Row],[M5A]]-Table2[[#This Row],[M5B_h]]))</f>
        <v/>
      </c>
      <c r="Q2452" s="15">
        <f>SUM(Table2[[#This Row],[AWAL]],Table2[[#This Row],[M1B]])</f>
        <v>16</v>
      </c>
      <c r="R2452" s="15">
        <f>SUM(Table2[[#This Row],[M2B]],Table2[[#This Row],[M2B_h]])</f>
        <v>16</v>
      </c>
      <c r="S2452" s="15">
        <f>SUM(Table2[[#This Row],[M3B]],Table2[[#This Row],[M3B_h]])</f>
        <v>16</v>
      </c>
      <c r="T2452" s="15">
        <f>SUM(Table2[[#This Row],[M4B]],Table2[[#This Row],[M4B_h]])</f>
        <v>16</v>
      </c>
    </row>
    <row r="2453" spans="1:20">
      <c r="A2453" s="12">
        <f>IF(Table2[[#This Row],[TT]]&lt;1,"",COUNT($A$2:$A2452)+1)</f>
        <v>1978</v>
      </c>
      <c r="B2453" s="12" t="str">
        <f>LOWER(SUBSTITUTE(SUBSTITUTE(SUBSTITUTE(SUBSTITUTE(SUBSTITUTE(SUBSTITUTE(SUBSTITUTE(SUBSTITUTE(Table2[[#This Row],[NAMA BARANG]]," ",""),"""",""),"-",""),"/",""),"(",""),")",""),"&amp;",""),",",""))</f>
        <v>stipa098boneka1x40</v>
      </c>
      <c r="C2453" s="18" t="s">
        <v>2147</v>
      </c>
      <c r="D2453" s="19">
        <v>4</v>
      </c>
      <c r="E2453" s="19" t="s">
        <v>50</v>
      </c>
      <c r="F2453" s="80">
        <f>IF(Table2[[#This Row],[M5B]]="",Table2[[#This Row],[M5B_h]],SUM(Table2[[#This Row],[M5B_h]],Table2[[#This Row],[M5B]]))</f>
        <v>4</v>
      </c>
      <c r="H2453" s="13" t="str">
        <f>IF(Table2[[#This Row],[M1A]]="","",Table2[[#This Row],[M1A]]-Table2[[#This Row],[AWAL]])</f>
        <v/>
      </c>
      <c r="J2453" s="13" t="str">
        <f>IF(Table2[[#This Row],[M2A]]="","",SUM(Table2[[#This Row],[M2A]]-Table2[[#This Row],[M2B_h]]))</f>
        <v/>
      </c>
      <c r="L2453" s="13" t="str">
        <f>IF(Table2[[#This Row],[M3A]]="","",SUM(Table2[[#This Row],[M3A]]-Table2[[#This Row],[M3B_h]]))</f>
        <v/>
      </c>
      <c r="N2453" s="13" t="str">
        <f>IF(Table2[[#This Row],[M4A]]="","",SUM(Table2[[#This Row],[M4A]]-Table2[[#This Row],[M4B_h]]))</f>
        <v/>
      </c>
      <c r="O2453" s="15"/>
      <c r="P2453" s="15" t="str">
        <f>IF(Table2[[#This Row],[M5A]]="","",SUM(Table2[[#This Row],[M5A]]-Table2[[#This Row],[M5B_h]]))</f>
        <v/>
      </c>
      <c r="Q2453" s="15">
        <f>SUM(Table2[[#This Row],[AWAL]],Table2[[#This Row],[M1B]])</f>
        <v>4</v>
      </c>
      <c r="R2453" s="15">
        <f>SUM(Table2[[#This Row],[M2B]],Table2[[#This Row],[M2B_h]])</f>
        <v>4</v>
      </c>
      <c r="S2453" s="15">
        <f>SUM(Table2[[#This Row],[M3B]],Table2[[#This Row],[M3B_h]])</f>
        <v>4</v>
      </c>
      <c r="T2453" s="15">
        <f>SUM(Table2[[#This Row],[M4B]],Table2[[#This Row],[M4B_h]])</f>
        <v>4</v>
      </c>
    </row>
    <row r="2454" spans="1:20">
      <c r="A2454" s="12">
        <f>IF(Table2[[#This Row],[TT]]&lt;1,"",COUNT($A$2:$A2453)+1)</f>
        <v>1979</v>
      </c>
      <c r="B2454" s="12" t="str">
        <f>LOWER(SUBSTITUTE(SUBSTITUTE(SUBSTITUTE(SUBSTITUTE(SUBSTITUTE(SUBSTITUTE(SUBSTITUTE(SUBSTITUTE(Table2[[#This Row],[NAMA BARANG]]," ",""),"""",""),"-",""),"/",""),"(",""),")",""),"&amp;",""),",",""))</f>
        <v>stipabjaddisney26</v>
      </c>
      <c r="C2454" s="18" t="s">
        <v>2148</v>
      </c>
      <c r="D2454" s="19">
        <v>2</v>
      </c>
      <c r="E2454" s="19" t="s">
        <v>271</v>
      </c>
      <c r="F2454" s="80">
        <f>IF(Table2[[#This Row],[M5B]]="",Table2[[#This Row],[M5B_h]],SUM(Table2[[#This Row],[M5B_h]],Table2[[#This Row],[M5B]]))</f>
        <v>2</v>
      </c>
      <c r="H2454" s="13" t="str">
        <f>IF(Table2[[#This Row],[M1A]]="","",Table2[[#This Row],[M1A]]-Table2[[#This Row],[AWAL]])</f>
        <v/>
      </c>
      <c r="J2454" s="13" t="str">
        <f>IF(Table2[[#This Row],[M2A]]="","",SUM(Table2[[#This Row],[M2A]]-Table2[[#This Row],[M2B_h]]))</f>
        <v/>
      </c>
      <c r="L2454" s="13" t="str">
        <f>IF(Table2[[#This Row],[M3A]]="","",SUM(Table2[[#This Row],[M3A]]-Table2[[#This Row],[M3B_h]]))</f>
        <v/>
      </c>
      <c r="N2454" s="13" t="str">
        <f>IF(Table2[[#This Row],[M4A]]="","",SUM(Table2[[#This Row],[M4A]]-Table2[[#This Row],[M4B_h]]))</f>
        <v/>
      </c>
      <c r="O2454" s="15"/>
      <c r="P2454" s="15" t="str">
        <f>IF(Table2[[#This Row],[M5A]]="","",SUM(Table2[[#This Row],[M5A]]-Table2[[#This Row],[M5B_h]]))</f>
        <v/>
      </c>
      <c r="Q2454" s="15">
        <f>SUM(Table2[[#This Row],[AWAL]],Table2[[#This Row],[M1B]])</f>
        <v>2</v>
      </c>
      <c r="R2454" s="15">
        <f>SUM(Table2[[#This Row],[M2B]],Table2[[#This Row],[M2B_h]])</f>
        <v>2</v>
      </c>
      <c r="S2454" s="15">
        <f>SUM(Table2[[#This Row],[M3B]],Table2[[#This Row],[M3B_h]])</f>
        <v>2</v>
      </c>
      <c r="T2454" s="15">
        <f>SUM(Table2[[#This Row],[M4B]],Table2[[#This Row],[M4B_h]])</f>
        <v>2</v>
      </c>
    </row>
    <row r="2455" spans="1:20">
      <c r="A2455" s="12">
        <f>IF(Table2[[#This Row],[TT]]&lt;1,"",COUNT($A$2:$A2454)+1)</f>
        <v>1980</v>
      </c>
      <c r="B2455" s="12" t="str">
        <f>LOWER(SUBSTITUTE(SUBSTITUTE(SUBSTITUTE(SUBSTITUTE(SUBSTITUTE(SUBSTITUTE(SUBSTITUTE(SUBSTITUTE(Table2[[#This Row],[NAMA BARANG]]," ",""),"""",""),"-",""),"/",""),"(",""),")",""),"&amp;",""),",",""))</f>
        <v>stipbentuklovewarnak6934120</v>
      </c>
      <c r="C2455" s="18" t="s">
        <v>2149</v>
      </c>
      <c r="D2455" s="19">
        <v>3</v>
      </c>
      <c r="E2455" s="19" t="s">
        <v>538</v>
      </c>
      <c r="F2455" s="80">
        <f>IF(Table2[[#This Row],[M5B]]="",Table2[[#This Row],[M5B_h]],SUM(Table2[[#This Row],[M5B_h]],Table2[[#This Row],[M5B]]))</f>
        <v>3</v>
      </c>
      <c r="H2455" s="13" t="str">
        <f>IF(Table2[[#This Row],[M1A]]="","",Table2[[#This Row],[M1A]]-Table2[[#This Row],[AWAL]])</f>
        <v/>
      </c>
      <c r="J2455" s="13" t="str">
        <f>IF(Table2[[#This Row],[M2A]]="","",SUM(Table2[[#This Row],[M2A]]-Table2[[#This Row],[M2B_h]]))</f>
        <v/>
      </c>
      <c r="L2455" s="13" t="str">
        <f>IF(Table2[[#This Row],[M3A]]="","",SUM(Table2[[#This Row],[M3A]]-Table2[[#This Row],[M3B_h]]))</f>
        <v/>
      </c>
      <c r="N2455" s="13" t="str">
        <f>IF(Table2[[#This Row],[M4A]]="","",SUM(Table2[[#This Row],[M4A]]-Table2[[#This Row],[M4B_h]]))</f>
        <v/>
      </c>
      <c r="O2455" s="15"/>
      <c r="P2455" s="15" t="str">
        <f>IF(Table2[[#This Row],[M5A]]="","",SUM(Table2[[#This Row],[M5A]]-Table2[[#This Row],[M5B_h]]))</f>
        <v/>
      </c>
      <c r="Q2455" s="15">
        <f>SUM(Table2[[#This Row],[AWAL]],Table2[[#This Row],[M1B]])</f>
        <v>3</v>
      </c>
      <c r="R2455" s="15">
        <f>SUM(Table2[[#This Row],[M2B]],Table2[[#This Row],[M2B_h]])</f>
        <v>3</v>
      </c>
      <c r="S2455" s="15">
        <f>SUM(Table2[[#This Row],[M3B]],Table2[[#This Row],[M3B_h]])</f>
        <v>3</v>
      </c>
      <c r="T2455" s="15">
        <f>SUM(Table2[[#This Row],[M4B]],Table2[[#This Row],[M4B_h]])</f>
        <v>3</v>
      </c>
    </row>
    <row r="2456" spans="1:20">
      <c r="A2456" s="12">
        <f>IF(Table2[[#This Row],[TT]]&lt;1,"",COUNT($A$2:$A2455)+1)</f>
        <v>1981</v>
      </c>
      <c r="B2456" s="12" t="str">
        <f>LOWER(SUBSTITUTE(SUBSTITUTE(SUBSTITUTE(SUBSTITUTE(SUBSTITUTE(SUBSTITUTE(SUBSTITUTE(SUBSTITUTE(Table2[[#This Row],[NAMA BARANG]]," ",""),"""",""),"-",""),"/",""),"(",""),")",""),"&amp;",""),",",""))</f>
        <v>stipbf109</v>
      </c>
      <c r="C2456" s="18" t="s">
        <v>2150</v>
      </c>
      <c r="D2456" s="19">
        <v>3</v>
      </c>
      <c r="E2456" s="19" t="s">
        <v>943</v>
      </c>
      <c r="F2456" s="80">
        <f>IF(Table2[[#This Row],[M5B]]="",Table2[[#This Row],[M5B_h]],SUM(Table2[[#This Row],[M5B_h]],Table2[[#This Row],[M5B]]))</f>
        <v>3</v>
      </c>
      <c r="H2456" s="13" t="str">
        <f>IF(Table2[[#This Row],[M1A]]="","",Table2[[#This Row],[M1A]]-Table2[[#This Row],[AWAL]])</f>
        <v/>
      </c>
      <c r="J2456" s="13" t="str">
        <f>IF(Table2[[#This Row],[M2A]]="","",SUM(Table2[[#This Row],[M2A]]-Table2[[#This Row],[M2B_h]]))</f>
        <v/>
      </c>
      <c r="L2456" s="13" t="str">
        <f>IF(Table2[[#This Row],[M3A]]="","",SUM(Table2[[#This Row],[M3A]]-Table2[[#This Row],[M3B_h]]))</f>
        <v/>
      </c>
      <c r="N2456" s="13" t="str">
        <f>IF(Table2[[#This Row],[M4A]]="","",SUM(Table2[[#This Row],[M4A]]-Table2[[#This Row],[M4B_h]]))</f>
        <v/>
      </c>
      <c r="O2456" s="15"/>
      <c r="P2456" s="15" t="str">
        <f>IF(Table2[[#This Row],[M5A]]="","",SUM(Table2[[#This Row],[M5A]]-Table2[[#This Row],[M5B_h]]))</f>
        <v/>
      </c>
      <c r="Q2456" s="15">
        <f>SUM(Table2[[#This Row],[AWAL]],Table2[[#This Row],[M1B]])</f>
        <v>3</v>
      </c>
      <c r="R2456" s="15">
        <f>SUM(Table2[[#This Row],[M2B]],Table2[[#This Row],[M2B_h]])</f>
        <v>3</v>
      </c>
      <c r="S2456" s="15">
        <f>SUM(Table2[[#This Row],[M3B]],Table2[[#This Row],[M3B_h]])</f>
        <v>3</v>
      </c>
      <c r="T2456" s="15">
        <f>SUM(Table2[[#This Row],[M4B]],Table2[[#This Row],[M4B_h]])</f>
        <v>3</v>
      </c>
    </row>
    <row r="2457" spans="1:20">
      <c r="A2457" s="12">
        <f>IF(Table2[[#This Row],[TT]]&lt;1,"",COUNT($A$2:$A2456)+1)</f>
        <v>1982</v>
      </c>
      <c r="B2457" s="12" t="str">
        <f>LOWER(SUBSTITUTE(SUBSTITUTE(SUBSTITUTE(SUBSTITUTE(SUBSTITUTE(SUBSTITUTE(SUBSTITUTE(SUBSTITUTE(Table2[[#This Row],[NAMA BARANG]]," ",""),"""",""),"-",""),"/",""),"(",""),")",""),"&amp;",""),",",""))</f>
        <v>stipbonekasalju6219</v>
      </c>
      <c r="C2457" s="18" t="s">
        <v>2151</v>
      </c>
      <c r="D2457" s="19">
        <v>1</v>
      </c>
      <c r="E2457" s="19" t="s">
        <v>50</v>
      </c>
      <c r="F2457" s="80">
        <f>IF(Table2[[#This Row],[M5B]]="",Table2[[#This Row],[M5B_h]],SUM(Table2[[#This Row],[M5B_h]],Table2[[#This Row],[M5B]]))</f>
        <v>1</v>
      </c>
      <c r="H2457" s="13" t="str">
        <f>IF(Table2[[#This Row],[M1A]]="","",Table2[[#This Row],[M1A]]-Table2[[#This Row],[AWAL]])</f>
        <v/>
      </c>
      <c r="J2457" s="13" t="str">
        <f>IF(Table2[[#This Row],[M2A]]="","",SUM(Table2[[#This Row],[M2A]]-Table2[[#This Row],[M2B_h]]))</f>
        <v/>
      </c>
      <c r="L2457" s="13" t="str">
        <f>IF(Table2[[#This Row],[M3A]]="","",SUM(Table2[[#This Row],[M3A]]-Table2[[#This Row],[M3B_h]]))</f>
        <v/>
      </c>
      <c r="N2457" s="13" t="str">
        <f>IF(Table2[[#This Row],[M4A]]="","",SUM(Table2[[#This Row],[M4A]]-Table2[[#This Row],[M4B_h]]))</f>
        <v/>
      </c>
      <c r="O2457" s="15"/>
      <c r="P2457" s="15" t="str">
        <f>IF(Table2[[#This Row],[M5A]]="","",SUM(Table2[[#This Row],[M5A]]-Table2[[#This Row],[M5B_h]]))</f>
        <v/>
      </c>
      <c r="Q2457" s="15">
        <f>SUM(Table2[[#This Row],[AWAL]],Table2[[#This Row],[M1B]])</f>
        <v>1</v>
      </c>
      <c r="R2457" s="15">
        <f>SUM(Table2[[#This Row],[M2B]],Table2[[#This Row],[M2B_h]])</f>
        <v>1</v>
      </c>
      <c r="S2457" s="15">
        <f>SUM(Table2[[#This Row],[M3B]],Table2[[#This Row],[M3B_h]])</f>
        <v>1</v>
      </c>
      <c r="T2457" s="15">
        <f>SUM(Table2[[#This Row],[M4B]],Table2[[#This Row],[M4B_h]])</f>
        <v>1</v>
      </c>
    </row>
    <row r="2458" spans="1:20">
      <c r="A2458" s="12">
        <f>IF(Table2[[#This Row],[TT]]&lt;1,"",COUNT($A$2:$A2457)+1)</f>
        <v>1983</v>
      </c>
      <c r="B2458" s="12" t="str">
        <f>LOWER(SUBSTITUTE(SUBSTITUTE(SUBSTITUTE(SUBSTITUTE(SUBSTITUTE(SUBSTITUTE(SUBSTITUTE(SUBSTITUTE(Table2[[#This Row],[NAMA BARANG]]," ",""),"""",""),"-",""),"/",""),"(",""),")",""),"&amp;",""),",",""))</f>
        <v>stipbrushc1422848</v>
      </c>
      <c r="C2458" s="18" t="s">
        <v>2152</v>
      </c>
      <c r="D2458" s="19">
        <v>4</v>
      </c>
      <c r="E2458" s="19" t="s">
        <v>140</v>
      </c>
      <c r="F2458" s="80">
        <f>IF(Table2[[#This Row],[M5B]]="",Table2[[#This Row],[M5B_h]],SUM(Table2[[#This Row],[M5B_h]],Table2[[#This Row],[M5B]]))</f>
        <v>4</v>
      </c>
      <c r="H2458" s="13" t="str">
        <f>IF(Table2[[#This Row],[M1A]]="","",Table2[[#This Row],[M1A]]-Table2[[#This Row],[AWAL]])</f>
        <v/>
      </c>
      <c r="J2458" s="13" t="str">
        <f>IF(Table2[[#This Row],[M2A]]="","",SUM(Table2[[#This Row],[M2A]]-Table2[[#This Row],[M2B_h]]))</f>
        <v/>
      </c>
      <c r="L2458" s="13" t="str">
        <f>IF(Table2[[#This Row],[M3A]]="","",SUM(Table2[[#This Row],[M3A]]-Table2[[#This Row],[M3B_h]]))</f>
        <v/>
      </c>
      <c r="N2458" s="13" t="str">
        <f>IF(Table2[[#This Row],[M4A]]="","",SUM(Table2[[#This Row],[M4A]]-Table2[[#This Row],[M4B_h]]))</f>
        <v/>
      </c>
      <c r="O2458" s="15"/>
      <c r="P2458" s="15" t="str">
        <f>IF(Table2[[#This Row],[M5A]]="","",SUM(Table2[[#This Row],[M5A]]-Table2[[#This Row],[M5B_h]]))</f>
        <v/>
      </c>
      <c r="Q2458" s="15">
        <f>SUM(Table2[[#This Row],[AWAL]],Table2[[#This Row],[M1B]])</f>
        <v>4</v>
      </c>
      <c r="R2458" s="15">
        <f>SUM(Table2[[#This Row],[M2B]],Table2[[#This Row],[M2B_h]])</f>
        <v>4</v>
      </c>
      <c r="S2458" s="15">
        <f>SUM(Table2[[#This Row],[M3B]],Table2[[#This Row],[M3B_h]])</f>
        <v>4</v>
      </c>
      <c r="T2458" s="15">
        <f>SUM(Table2[[#This Row],[M4B]],Table2[[#This Row],[M4B_h]])</f>
        <v>4</v>
      </c>
    </row>
    <row r="2459" spans="1:20">
      <c r="A2459" s="12">
        <f>IF(Table2[[#This Row],[TT]]&lt;1,"",COUNT($A$2:$A2458)+1)</f>
        <v>1984</v>
      </c>
      <c r="B2459" s="12" t="str">
        <f>LOWER(SUBSTITUTE(SUBSTITUTE(SUBSTITUTE(SUBSTITUTE(SUBSTITUTE(SUBSTITUTE(SUBSTITUTE(SUBSTITUTE(Table2[[#This Row],[NAMA BARANG]]," ",""),"""",""),"-",""),"/",""),"(",""),")",""),"&amp;",""),",",""))</f>
        <v>stipcollen36</v>
      </c>
      <c r="C2459" s="18" t="s">
        <v>2153</v>
      </c>
      <c r="D2459" s="19">
        <v>2</v>
      </c>
      <c r="E2459" s="19" t="s">
        <v>202</v>
      </c>
      <c r="F2459" s="80">
        <f>IF(Table2[[#This Row],[M5B]]="",Table2[[#This Row],[M5B_h]],SUM(Table2[[#This Row],[M5B_h]],Table2[[#This Row],[M5B]]))</f>
        <v>2</v>
      </c>
      <c r="H2459" s="13" t="str">
        <f>IF(Table2[[#This Row],[M1A]]="","",Table2[[#This Row],[M1A]]-Table2[[#This Row],[AWAL]])</f>
        <v/>
      </c>
      <c r="J2459" s="13" t="str">
        <f>IF(Table2[[#This Row],[M2A]]="","",SUM(Table2[[#This Row],[M2A]]-Table2[[#This Row],[M2B_h]]))</f>
        <v/>
      </c>
      <c r="L2459" s="13" t="str">
        <f>IF(Table2[[#This Row],[M3A]]="","",SUM(Table2[[#This Row],[M3A]]-Table2[[#This Row],[M3B_h]]))</f>
        <v/>
      </c>
      <c r="N2459" s="13" t="str">
        <f>IF(Table2[[#This Row],[M4A]]="","",SUM(Table2[[#This Row],[M4A]]-Table2[[#This Row],[M4B_h]]))</f>
        <v/>
      </c>
      <c r="O2459" s="15"/>
      <c r="P2459" s="15" t="str">
        <f>IF(Table2[[#This Row],[M5A]]="","",SUM(Table2[[#This Row],[M5A]]-Table2[[#This Row],[M5B_h]]))</f>
        <v/>
      </c>
      <c r="Q2459" s="15">
        <f>SUM(Table2[[#This Row],[AWAL]],Table2[[#This Row],[M1B]])</f>
        <v>2</v>
      </c>
      <c r="R2459" s="15">
        <f>SUM(Table2[[#This Row],[M2B]],Table2[[#This Row],[M2B_h]])</f>
        <v>2</v>
      </c>
      <c r="S2459" s="15">
        <f>SUM(Table2[[#This Row],[M3B]],Table2[[#This Row],[M3B_h]])</f>
        <v>2</v>
      </c>
      <c r="T2459" s="15">
        <f>SUM(Table2[[#This Row],[M4B]],Table2[[#This Row],[M4B_h]])</f>
        <v>2</v>
      </c>
    </row>
    <row r="2460" spans="1:20">
      <c r="A2460" s="73">
        <f>IF(Table2[[#This Row],[TT]]&lt;1,"",COUNT($A$2:$A2459)+1)</f>
        <v>1985</v>
      </c>
      <c r="B2460" s="73" t="str">
        <f>LOWER(SUBSTITUTE(SUBSTITUTE(SUBSTITUTE(SUBSTITUTE(SUBSTITUTE(SUBSTITUTE(SUBSTITUTE(SUBSTITUTE(Table2[[#This Row],[NAMA BARANG]]," ",""),"""",""),"-",""),"/",""),"(",""),")",""),"&amp;",""),",",""))</f>
        <v>stipdbhb40</v>
      </c>
      <c r="C2460" s="74" t="s">
        <v>4004</v>
      </c>
      <c r="D2460" s="75">
        <v>1</v>
      </c>
      <c r="E2460" s="76" t="s">
        <v>4005</v>
      </c>
      <c r="F2460" s="85">
        <f>IF(Table2[[#This Row],[M5B]]="",Table2[[#This Row],[M5B_h]],SUM(Table2[[#This Row],[M5B_h]],Table2[[#This Row],[M5B]]))</f>
        <v>1</v>
      </c>
      <c r="G2460" s="78"/>
      <c r="H2460" s="77" t="str">
        <f>IF(Table2[[#This Row],[M1A]]="","",Table2[[#This Row],[M1A]]-Table2[[#This Row],[AWAL]])</f>
        <v/>
      </c>
      <c r="I2460" s="78"/>
      <c r="J2460" s="77" t="str">
        <f>IF(Table2[[#This Row],[M2A]]="","",SUM(Table2[[#This Row],[M2A]]-Table2[[#This Row],[M2B_h]]))</f>
        <v/>
      </c>
      <c r="K2460" s="78"/>
      <c r="L2460" s="77" t="str">
        <f>IF(Table2[[#This Row],[M3A]]="","",SUM(Table2[[#This Row],[M3A]]-Table2[[#This Row],[M3B_h]]))</f>
        <v/>
      </c>
      <c r="M2460" s="78"/>
      <c r="N2460" s="77" t="str">
        <f>IF(Table2[[#This Row],[M4A]]="","",SUM(Table2[[#This Row],[M4A]]-Table2[[#This Row],[M4B_h]]))</f>
        <v/>
      </c>
      <c r="O2460" s="15"/>
      <c r="P2460" s="15" t="str">
        <f>IF(Table2[[#This Row],[M5A]]="","",SUM(Table2[[#This Row],[M5A]]-Table2[[#This Row],[M5B_h]]))</f>
        <v/>
      </c>
      <c r="Q2460" s="15">
        <f>SUM(Table2[[#This Row],[AWAL]],Table2[[#This Row],[M1B]])</f>
        <v>1</v>
      </c>
      <c r="R2460" s="15">
        <f>SUM(Table2[[#This Row],[M2B]],Table2[[#This Row],[M2B_h]])</f>
        <v>1</v>
      </c>
      <c r="S2460" s="15">
        <f>SUM(Table2[[#This Row],[M3B]],Table2[[#This Row],[M3B_h]])</f>
        <v>1</v>
      </c>
      <c r="T2460" s="15">
        <f>SUM(Table2[[#This Row],[M4B]],Table2[[#This Row],[M4B_h]])</f>
        <v>1</v>
      </c>
    </row>
    <row r="2461" spans="1:20">
      <c r="A2461" s="12" t="str">
        <f>IF(Table2[[#This Row],[TT]]&lt;1,"",COUNT($A$2:$A2460)+1)</f>
        <v/>
      </c>
      <c r="B2461" s="12" t="str">
        <f>LOWER(SUBSTITUTE(SUBSTITUTE(SUBSTITUTE(SUBSTITUTE(SUBSTITUTE(SUBSTITUTE(SUBSTITUTE(SUBSTITUTE(Table2[[#This Row],[NAMA BARANG]]," ",""),"""",""),"-",""),"/",""),"(",""),")",""),"&amp;",""),",",""))</f>
        <v>stipdebossdbb20putih</v>
      </c>
      <c r="C2461" s="18" t="s">
        <v>2154</v>
      </c>
      <c r="D2461" s="19"/>
      <c r="E2461" s="19" t="s">
        <v>881</v>
      </c>
      <c r="F2461" s="80">
        <f>IF(Table2[[#This Row],[M5B]]="",Table2[[#This Row],[M5B_h]],SUM(Table2[[#This Row],[M5B_h]],Table2[[#This Row],[M5B]]))</f>
        <v>0</v>
      </c>
      <c r="H2461" s="13" t="str">
        <f>IF(Table2[[#This Row],[M1A]]="","",Table2[[#This Row],[M1A]]-Table2[[#This Row],[AWAL]])</f>
        <v/>
      </c>
      <c r="J2461" s="13" t="str">
        <f>IF(Table2[[#This Row],[M2A]]="","",SUM(Table2[[#This Row],[M2A]]-Table2[[#This Row],[M2B_h]]))</f>
        <v/>
      </c>
      <c r="L2461" s="13" t="str">
        <f>IF(Table2[[#This Row],[M3A]]="","",SUM(Table2[[#This Row],[M3A]]-Table2[[#This Row],[M3B_h]]))</f>
        <v/>
      </c>
      <c r="N2461" s="13" t="str">
        <f>IF(Table2[[#This Row],[M4A]]="","",SUM(Table2[[#This Row],[M4A]]-Table2[[#This Row],[M4B_h]]))</f>
        <v/>
      </c>
      <c r="O2461" s="15"/>
      <c r="P2461" s="15" t="str">
        <f>IF(Table2[[#This Row],[M5A]]="","",SUM(Table2[[#This Row],[M5A]]-Table2[[#This Row],[M5B_h]]))</f>
        <v/>
      </c>
      <c r="Q2461" s="15">
        <f>SUM(Table2[[#This Row],[AWAL]],Table2[[#This Row],[M1B]])</f>
        <v>0</v>
      </c>
      <c r="R2461" s="15">
        <f>SUM(Table2[[#This Row],[M2B]],Table2[[#This Row],[M2B_h]])</f>
        <v>0</v>
      </c>
      <c r="S2461" s="15">
        <f>SUM(Table2[[#This Row],[M3B]],Table2[[#This Row],[M3B_h]])</f>
        <v>0</v>
      </c>
      <c r="T2461" s="15">
        <f>SUM(Table2[[#This Row],[M4B]],Table2[[#This Row],[M4B_h]])</f>
        <v>0</v>
      </c>
    </row>
    <row r="2462" spans="1:20">
      <c r="A2462" s="12" t="str">
        <f>IF(Table2[[#This Row],[TT]]&lt;1,"",COUNT($A$2:$A2461)+1)</f>
        <v/>
      </c>
      <c r="B2462" s="12" t="str">
        <f>LOWER(SUBSTITUTE(SUBSTITUTE(SUBSTITUTE(SUBSTITUTE(SUBSTITUTE(SUBSTITUTE(SUBSTITUTE(SUBSTITUTE(Table2[[#This Row],[NAMA BARANG]]," ",""),"""",""),"-",""),"/",""),"(",""),")",""),"&amp;",""),",",""))</f>
        <v>stipdebossdbb40p</v>
      </c>
      <c r="C2462" s="18" t="s">
        <v>2155</v>
      </c>
      <c r="D2462" s="19"/>
      <c r="E2462" s="19" t="s">
        <v>881</v>
      </c>
      <c r="F2462" s="80">
        <f>IF(Table2[[#This Row],[M5B]]="",Table2[[#This Row],[M5B_h]],SUM(Table2[[#This Row],[M5B_h]],Table2[[#This Row],[M5B]]))</f>
        <v>0</v>
      </c>
      <c r="H2462" s="13" t="str">
        <f>IF(Table2[[#This Row],[M1A]]="","",Table2[[#This Row],[M1A]]-Table2[[#This Row],[AWAL]])</f>
        <v/>
      </c>
      <c r="J2462" s="13" t="str">
        <f>IF(Table2[[#This Row],[M2A]]="","",SUM(Table2[[#This Row],[M2A]]-Table2[[#This Row],[M2B_h]]))</f>
        <v/>
      </c>
      <c r="L2462" s="13" t="str">
        <f>IF(Table2[[#This Row],[M3A]]="","",SUM(Table2[[#This Row],[M3A]]-Table2[[#This Row],[M3B_h]]))</f>
        <v/>
      </c>
      <c r="N2462" s="13" t="str">
        <f>IF(Table2[[#This Row],[M4A]]="","",SUM(Table2[[#This Row],[M4A]]-Table2[[#This Row],[M4B_h]]))</f>
        <v/>
      </c>
      <c r="O2462" s="15"/>
      <c r="P2462" s="15" t="str">
        <f>IF(Table2[[#This Row],[M5A]]="","",SUM(Table2[[#This Row],[M5A]]-Table2[[#This Row],[M5B_h]]))</f>
        <v/>
      </c>
      <c r="Q2462" s="15">
        <f>SUM(Table2[[#This Row],[AWAL]],Table2[[#This Row],[M1B]])</f>
        <v>0</v>
      </c>
      <c r="R2462" s="15">
        <f>SUM(Table2[[#This Row],[M2B]],Table2[[#This Row],[M2B_h]])</f>
        <v>0</v>
      </c>
      <c r="S2462" s="15">
        <f>SUM(Table2[[#This Row],[M3B]],Table2[[#This Row],[M3B_h]])</f>
        <v>0</v>
      </c>
      <c r="T2462" s="15">
        <f>SUM(Table2[[#This Row],[M4B]],Table2[[#This Row],[M4B_h]])</f>
        <v>0</v>
      </c>
    </row>
    <row r="2463" spans="1:20">
      <c r="A2463" s="12">
        <f>IF(Table2[[#This Row],[TT]]&lt;1,"",COUNT($A$2:$A2462)+1)</f>
        <v>1986</v>
      </c>
      <c r="B2463" s="12" t="str">
        <f>LOWER(SUBSTITUTE(SUBSTITUTE(SUBSTITUTE(SUBSTITUTE(SUBSTITUTE(SUBSTITUTE(SUBSTITUTE(SUBSTITUTE(Table2[[#This Row],[NAMA BARANG]]," ",""),"""",""),"-",""),"/",""),"(",""),")",""),"&amp;",""),",",""))</f>
        <v>stipdoraemon093124</v>
      </c>
      <c r="C2463" s="18" t="s">
        <v>2156</v>
      </c>
      <c r="D2463" s="19">
        <v>7</v>
      </c>
      <c r="E2463" s="19" t="s">
        <v>93</v>
      </c>
      <c r="F2463" s="80">
        <f>IF(Table2[[#This Row],[M5B]]="",Table2[[#This Row],[M5B_h]],SUM(Table2[[#This Row],[M5B_h]],Table2[[#This Row],[M5B]]))</f>
        <v>7</v>
      </c>
      <c r="H2463" s="13" t="str">
        <f>IF(Table2[[#This Row],[M1A]]="","",Table2[[#This Row],[M1A]]-Table2[[#This Row],[AWAL]])</f>
        <v/>
      </c>
      <c r="J2463" s="13" t="str">
        <f>IF(Table2[[#This Row],[M2A]]="","",SUM(Table2[[#This Row],[M2A]]-Table2[[#This Row],[M2B_h]]))</f>
        <v/>
      </c>
      <c r="L2463" s="13" t="str">
        <f>IF(Table2[[#This Row],[M3A]]="","",SUM(Table2[[#This Row],[M3A]]-Table2[[#This Row],[M3B_h]]))</f>
        <v/>
      </c>
      <c r="N2463" s="13" t="str">
        <f>IF(Table2[[#This Row],[M4A]]="","",SUM(Table2[[#This Row],[M4A]]-Table2[[#This Row],[M4B_h]]))</f>
        <v/>
      </c>
      <c r="O2463" s="15"/>
      <c r="P2463" s="15" t="str">
        <f>IF(Table2[[#This Row],[M5A]]="","",SUM(Table2[[#This Row],[M5A]]-Table2[[#This Row],[M5B_h]]))</f>
        <v/>
      </c>
      <c r="Q2463" s="15">
        <f>SUM(Table2[[#This Row],[AWAL]],Table2[[#This Row],[M1B]])</f>
        <v>7</v>
      </c>
      <c r="R2463" s="15">
        <f>SUM(Table2[[#This Row],[M2B]],Table2[[#This Row],[M2B_h]])</f>
        <v>7</v>
      </c>
      <c r="S2463" s="15">
        <f>SUM(Table2[[#This Row],[M3B]],Table2[[#This Row],[M3B_h]])</f>
        <v>7</v>
      </c>
      <c r="T2463" s="15">
        <f>SUM(Table2[[#This Row],[M4B]],Table2[[#This Row],[M4B_h]])</f>
        <v>7</v>
      </c>
    </row>
    <row r="2464" spans="1:20">
      <c r="A2464" s="12" t="str">
        <f>IF(Table2[[#This Row],[TT]]&lt;1,"",COUNT($A$2:$A2463)+1)</f>
        <v/>
      </c>
      <c r="B2464" s="12" t="str">
        <f>LOWER(SUBSTITUTE(SUBSTITUTE(SUBSTITUTE(SUBSTITUTE(SUBSTITUTE(SUBSTITUTE(SUBSTITUTE(SUBSTITUTE(Table2[[#This Row],[NAMA BARANG]]," ",""),"""",""),"-",""),"/",""),"(",""),")",""),"&amp;",""),",",""))</f>
        <v>stiper02czrm</v>
      </c>
      <c r="C2464" s="18" t="s">
        <v>2157</v>
      </c>
      <c r="D2464" s="19"/>
      <c r="E2464" s="19" t="s">
        <v>2158</v>
      </c>
      <c r="F2464" s="80">
        <f>IF(Table2[[#This Row],[M5B]]="",Table2[[#This Row],[M5B_h]],SUM(Table2[[#This Row],[M5B_h]],Table2[[#This Row],[M5B]]))</f>
        <v>0</v>
      </c>
      <c r="H2464" s="13" t="str">
        <f>IF(Table2[[#This Row],[M1A]]="","",Table2[[#This Row],[M1A]]-Table2[[#This Row],[AWAL]])</f>
        <v/>
      </c>
      <c r="J2464" s="13" t="str">
        <f>IF(Table2[[#This Row],[M2A]]="","",SUM(Table2[[#This Row],[M2A]]-Table2[[#This Row],[M2B_h]]))</f>
        <v/>
      </c>
      <c r="L2464" s="13" t="str">
        <f>IF(Table2[[#This Row],[M3A]]="","",SUM(Table2[[#This Row],[M3A]]-Table2[[#This Row],[M3B_h]]))</f>
        <v/>
      </c>
      <c r="N2464" s="13" t="str">
        <f>IF(Table2[[#This Row],[M4A]]="","",SUM(Table2[[#This Row],[M4A]]-Table2[[#This Row],[M4B_h]]))</f>
        <v/>
      </c>
      <c r="O2464" s="15"/>
      <c r="P2464" s="15" t="str">
        <f>IF(Table2[[#This Row],[M5A]]="","",SUM(Table2[[#This Row],[M5A]]-Table2[[#This Row],[M5B_h]]))</f>
        <v/>
      </c>
      <c r="Q2464" s="15">
        <f>SUM(Table2[[#This Row],[AWAL]],Table2[[#This Row],[M1B]])</f>
        <v>0</v>
      </c>
      <c r="R2464" s="15">
        <f>SUM(Table2[[#This Row],[M2B]],Table2[[#This Row],[M2B_h]])</f>
        <v>0</v>
      </c>
      <c r="S2464" s="15">
        <f>SUM(Table2[[#This Row],[M3B]],Table2[[#This Row],[M3B_h]])</f>
        <v>0</v>
      </c>
      <c r="T2464" s="15">
        <f>SUM(Table2[[#This Row],[M4B]],Table2[[#This Row],[M4B_h]])</f>
        <v>0</v>
      </c>
    </row>
    <row r="2465" spans="1:20">
      <c r="A2465" s="12">
        <f>IF(Table2[[#This Row],[TT]]&lt;1,"",COUNT($A$2:$A2464)+1)</f>
        <v>1987</v>
      </c>
      <c r="B2465" s="12" t="str">
        <f>LOWER(SUBSTITUTE(SUBSTITUTE(SUBSTITUTE(SUBSTITUTE(SUBSTITUTE(SUBSTITUTE(SUBSTITUTE(SUBSTITUTE(Table2[[#This Row],[NAMA BARANG]]," ",""),"""",""),"-",""),"/",""),"(",""),")",""),"&amp;",""),",",""))</f>
        <v>stiper1318minion30</v>
      </c>
      <c r="C2465" s="18" t="s">
        <v>2159</v>
      </c>
      <c r="D2465" s="19">
        <v>1</v>
      </c>
      <c r="E2465" s="19" t="s">
        <v>93</v>
      </c>
      <c r="F2465" s="80">
        <f>IF(Table2[[#This Row],[M5B]]="",Table2[[#This Row],[M5B_h]],SUM(Table2[[#This Row],[M5B_h]],Table2[[#This Row],[M5B]]))</f>
        <v>1</v>
      </c>
      <c r="H2465" s="13" t="str">
        <f>IF(Table2[[#This Row],[M1A]]="","",Table2[[#This Row],[M1A]]-Table2[[#This Row],[AWAL]])</f>
        <v/>
      </c>
      <c r="J2465" s="13" t="str">
        <f>IF(Table2[[#This Row],[M2A]]="","",SUM(Table2[[#This Row],[M2A]]-Table2[[#This Row],[M2B_h]]))</f>
        <v/>
      </c>
      <c r="L2465" s="13" t="str">
        <f>IF(Table2[[#This Row],[M3A]]="","",SUM(Table2[[#This Row],[M3A]]-Table2[[#This Row],[M3B_h]]))</f>
        <v/>
      </c>
      <c r="N2465" s="13" t="str">
        <f>IF(Table2[[#This Row],[M4A]]="","",SUM(Table2[[#This Row],[M4A]]-Table2[[#This Row],[M4B_h]]))</f>
        <v/>
      </c>
      <c r="O2465" s="15"/>
      <c r="P2465" s="15" t="str">
        <f>IF(Table2[[#This Row],[M5A]]="","",SUM(Table2[[#This Row],[M5A]]-Table2[[#This Row],[M5B_h]]))</f>
        <v/>
      </c>
      <c r="Q2465" s="15">
        <f>SUM(Table2[[#This Row],[AWAL]],Table2[[#This Row],[M1B]])</f>
        <v>1</v>
      </c>
      <c r="R2465" s="15">
        <f>SUM(Table2[[#This Row],[M2B]],Table2[[#This Row],[M2B_h]])</f>
        <v>1</v>
      </c>
      <c r="S2465" s="15">
        <f>SUM(Table2[[#This Row],[M3B]],Table2[[#This Row],[M3B_h]])</f>
        <v>1</v>
      </c>
      <c r="T2465" s="15">
        <f>SUM(Table2[[#This Row],[M4B]],Table2[[#This Row],[M4B_h]])</f>
        <v>1</v>
      </c>
    </row>
    <row r="2466" spans="1:20">
      <c r="A2466" s="12">
        <f>IF(Table2[[#This Row],[TT]]&lt;1,"",COUNT($A$2:$A2465)+1)</f>
        <v>1988</v>
      </c>
      <c r="B2466" s="12" t="str">
        <f>LOWER(SUBSTITUTE(SUBSTITUTE(SUBSTITUTE(SUBSTITUTE(SUBSTITUTE(SUBSTITUTE(SUBSTITUTE(SUBSTITUTE(Table2[[#This Row],[NAMA BARANG]]," ",""),"""",""),"-",""),"/",""),"(",""),")",""),"&amp;",""),",",""))</f>
        <v>stiper2065lapis1box24</v>
      </c>
      <c r="C2466" s="18" t="s">
        <v>2160</v>
      </c>
      <c r="D2466" s="19">
        <v>2</v>
      </c>
      <c r="E2466" s="19" t="s">
        <v>271</v>
      </c>
      <c r="F2466" s="80">
        <f>IF(Table2[[#This Row],[M5B]]="",Table2[[#This Row],[M5B_h]],SUM(Table2[[#This Row],[M5B_h]],Table2[[#This Row],[M5B]]))</f>
        <v>2</v>
      </c>
      <c r="H2466" s="13" t="str">
        <f>IF(Table2[[#This Row],[M1A]]="","",Table2[[#This Row],[M1A]]-Table2[[#This Row],[AWAL]])</f>
        <v/>
      </c>
      <c r="J2466" s="13" t="str">
        <f>IF(Table2[[#This Row],[M2A]]="","",SUM(Table2[[#This Row],[M2A]]-Table2[[#This Row],[M2B_h]]))</f>
        <v/>
      </c>
      <c r="L2466" s="13" t="str">
        <f>IF(Table2[[#This Row],[M3A]]="","",SUM(Table2[[#This Row],[M3A]]-Table2[[#This Row],[M3B_h]]))</f>
        <v/>
      </c>
      <c r="N2466" s="13" t="str">
        <f>IF(Table2[[#This Row],[M4A]]="","",SUM(Table2[[#This Row],[M4A]]-Table2[[#This Row],[M4B_h]]))</f>
        <v/>
      </c>
      <c r="O2466" s="15"/>
      <c r="P2466" s="15" t="str">
        <f>IF(Table2[[#This Row],[M5A]]="","",SUM(Table2[[#This Row],[M5A]]-Table2[[#This Row],[M5B_h]]))</f>
        <v/>
      </c>
      <c r="Q2466" s="15">
        <f>SUM(Table2[[#This Row],[AWAL]],Table2[[#This Row],[M1B]])</f>
        <v>2</v>
      </c>
      <c r="R2466" s="15">
        <f>SUM(Table2[[#This Row],[M2B]],Table2[[#This Row],[M2B_h]])</f>
        <v>2</v>
      </c>
      <c r="S2466" s="15">
        <f>SUM(Table2[[#This Row],[M3B]],Table2[[#This Row],[M3B_h]])</f>
        <v>2</v>
      </c>
      <c r="T2466" s="15">
        <f>SUM(Table2[[#This Row],[M4B]],Table2[[#This Row],[M4B_h]])</f>
        <v>2</v>
      </c>
    </row>
    <row r="2467" spans="1:20">
      <c r="A2467" s="12">
        <f>IF(Table2[[#This Row],[TT]]&lt;1,"",COUNT($A$2:$A2466)+1)</f>
        <v>1989</v>
      </c>
      <c r="B2467" s="12" t="str">
        <f>LOWER(SUBSTITUTE(SUBSTITUTE(SUBSTITUTE(SUBSTITUTE(SUBSTITUTE(SUBSTITUTE(SUBSTITUTE(SUBSTITUTE(Table2[[#This Row],[NAMA BARANG]]," ",""),"""",""),"-",""),"/",""),"(",""),")",""),"&amp;",""),",",""))</f>
        <v>stiper5129landak24pc</v>
      </c>
      <c r="C2467" s="18" t="s">
        <v>2161</v>
      </c>
      <c r="D2467" s="19">
        <v>1</v>
      </c>
      <c r="E2467" s="19" t="s">
        <v>50</v>
      </c>
      <c r="F2467" s="80">
        <f>IF(Table2[[#This Row],[M5B]]="",Table2[[#This Row],[M5B_h]],SUM(Table2[[#This Row],[M5B_h]],Table2[[#This Row],[M5B]]))</f>
        <v>1</v>
      </c>
      <c r="H2467" s="13" t="str">
        <f>IF(Table2[[#This Row],[M1A]]="","",Table2[[#This Row],[M1A]]-Table2[[#This Row],[AWAL]])</f>
        <v/>
      </c>
      <c r="J2467" s="13" t="str">
        <f>IF(Table2[[#This Row],[M2A]]="","",SUM(Table2[[#This Row],[M2A]]-Table2[[#This Row],[M2B_h]]))</f>
        <v/>
      </c>
      <c r="L2467" s="13" t="str">
        <f>IF(Table2[[#This Row],[M3A]]="","",SUM(Table2[[#This Row],[M3A]]-Table2[[#This Row],[M3B_h]]))</f>
        <v/>
      </c>
      <c r="N2467" s="13" t="str">
        <f>IF(Table2[[#This Row],[M4A]]="","",SUM(Table2[[#This Row],[M4A]]-Table2[[#This Row],[M4B_h]]))</f>
        <v/>
      </c>
      <c r="O2467" s="15"/>
      <c r="P2467" s="15" t="str">
        <f>IF(Table2[[#This Row],[M5A]]="","",SUM(Table2[[#This Row],[M5A]]-Table2[[#This Row],[M5B_h]]))</f>
        <v/>
      </c>
      <c r="Q2467" s="15">
        <f>SUM(Table2[[#This Row],[AWAL]],Table2[[#This Row],[M1B]])</f>
        <v>1</v>
      </c>
      <c r="R2467" s="15">
        <f>SUM(Table2[[#This Row],[M2B]],Table2[[#This Row],[M2B_h]])</f>
        <v>1</v>
      </c>
      <c r="S2467" s="15">
        <f>SUM(Table2[[#This Row],[M3B]],Table2[[#This Row],[M3B_h]])</f>
        <v>1</v>
      </c>
      <c r="T2467" s="15">
        <f>SUM(Table2[[#This Row],[M4B]],Table2[[#This Row],[M4B_h]])</f>
        <v>1</v>
      </c>
    </row>
    <row r="2468" spans="1:20">
      <c r="A2468" s="12">
        <f>IF(Table2[[#This Row],[TT]]&lt;1,"",COUNT($A$2:$A2467)+1)</f>
        <v>1990</v>
      </c>
      <c r="B2468" s="12" t="str">
        <f>LOWER(SUBSTITUTE(SUBSTITUTE(SUBSTITUTE(SUBSTITUTE(SUBSTITUTE(SUBSTITUTE(SUBSTITUTE(SUBSTITUTE(Table2[[#This Row],[NAMA BARANG]]," ",""),"""",""),"-",""),"/",""),"(",""),")",""),"&amp;",""),",",""))</f>
        <v>stipgirlspjgkyh8113</v>
      </c>
      <c r="C2468" s="18" t="s">
        <v>2162</v>
      </c>
      <c r="D2468" s="19">
        <v>2</v>
      </c>
      <c r="E2468" s="19" t="s">
        <v>248</v>
      </c>
      <c r="F2468" s="80">
        <f>IF(Table2[[#This Row],[M5B]]="",Table2[[#This Row],[M5B_h]],SUM(Table2[[#This Row],[M5B_h]],Table2[[#This Row],[M5B]]))</f>
        <v>2</v>
      </c>
      <c r="H2468" s="13" t="str">
        <f>IF(Table2[[#This Row],[M1A]]="","",Table2[[#This Row],[M1A]]-Table2[[#This Row],[AWAL]])</f>
        <v/>
      </c>
      <c r="J2468" s="13" t="str">
        <f>IF(Table2[[#This Row],[M2A]]="","",SUM(Table2[[#This Row],[M2A]]-Table2[[#This Row],[M2B_h]]))</f>
        <v/>
      </c>
      <c r="L2468" s="13" t="str">
        <f>IF(Table2[[#This Row],[M3A]]="","",SUM(Table2[[#This Row],[M3A]]-Table2[[#This Row],[M3B_h]]))</f>
        <v/>
      </c>
      <c r="N2468" s="13" t="str">
        <f>IF(Table2[[#This Row],[M4A]]="","",SUM(Table2[[#This Row],[M4A]]-Table2[[#This Row],[M4B_h]]))</f>
        <v/>
      </c>
      <c r="O2468" s="15"/>
      <c r="P2468" s="15" t="str">
        <f>IF(Table2[[#This Row],[M5A]]="","",SUM(Table2[[#This Row],[M5A]]-Table2[[#This Row],[M5B_h]]))</f>
        <v/>
      </c>
      <c r="Q2468" s="15">
        <f>SUM(Table2[[#This Row],[AWAL]],Table2[[#This Row],[M1B]])</f>
        <v>2</v>
      </c>
      <c r="R2468" s="15">
        <f>SUM(Table2[[#This Row],[M2B]],Table2[[#This Row],[M2B_h]])</f>
        <v>2</v>
      </c>
      <c r="S2468" s="15">
        <f>SUM(Table2[[#This Row],[M3B]],Table2[[#This Row],[M3B_h]])</f>
        <v>2</v>
      </c>
      <c r="T2468" s="15">
        <f>SUM(Table2[[#This Row],[M4B]],Table2[[#This Row],[M4B_h]])</f>
        <v>2</v>
      </c>
    </row>
    <row r="2469" spans="1:20">
      <c r="A2469" s="12">
        <f>IF(Table2[[#This Row],[TT]]&lt;1,"",COUNT($A$2:$A2468)+1)</f>
        <v>1991</v>
      </c>
      <c r="B2469" s="12" t="str">
        <f>LOWER(SUBSTITUTE(SUBSTITUTE(SUBSTITUTE(SUBSTITUTE(SUBSTITUTE(SUBSTITUTE(SUBSTITUTE(SUBSTITUTE(Table2[[#This Row],[NAMA BARANG]]," ",""),"""",""),"-",""),"/",""),"(",""),")",""),"&amp;",""),",",""))</f>
        <v>stiphkbesar676460</v>
      </c>
      <c r="C2469" s="18" t="s">
        <v>2163</v>
      </c>
      <c r="D2469" s="19">
        <v>47</v>
      </c>
      <c r="E2469" s="19" t="s">
        <v>19</v>
      </c>
      <c r="F2469" s="80">
        <f>IF(Table2[[#This Row],[M5B]]="",Table2[[#This Row],[M5B_h]],SUM(Table2[[#This Row],[M5B_h]],Table2[[#This Row],[M5B]]))</f>
        <v>47</v>
      </c>
      <c r="H2469" s="13" t="str">
        <f>IF(Table2[[#This Row],[M1A]]="","",Table2[[#This Row],[M1A]]-Table2[[#This Row],[AWAL]])</f>
        <v/>
      </c>
      <c r="J2469" s="13" t="str">
        <f>IF(Table2[[#This Row],[M2A]]="","",SUM(Table2[[#This Row],[M2A]]-Table2[[#This Row],[M2B_h]]))</f>
        <v/>
      </c>
      <c r="L2469" s="13" t="str">
        <f>IF(Table2[[#This Row],[M3A]]="","",SUM(Table2[[#This Row],[M3A]]-Table2[[#This Row],[M3B_h]]))</f>
        <v/>
      </c>
      <c r="N2469" s="13" t="str">
        <f>IF(Table2[[#This Row],[M4A]]="","",SUM(Table2[[#This Row],[M4A]]-Table2[[#This Row],[M4B_h]]))</f>
        <v/>
      </c>
      <c r="O2469" s="15"/>
      <c r="P2469" s="15" t="str">
        <f>IF(Table2[[#This Row],[M5A]]="","",SUM(Table2[[#This Row],[M5A]]-Table2[[#This Row],[M5B_h]]))</f>
        <v/>
      </c>
      <c r="Q2469" s="15">
        <f>SUM(Table2[[#This Row],[AWAL]],Table2[[#This Row],[M1B]])</f>
        <v>47</v>
      </c>
      <c r="R2469" s="15">
        <f>SUM(Table2[[#This Row],[M2B]],Table2[[#This Row],[M2B_h]])</f>
        <v>47</v>
      </c>
      <c r="S2469" s="15">
        <f>SUM(Table2[[#This Row],[M3B]],Table2[[#This Row],[M3B_h]])</f>
        <v>47</v>
      </c>
      <c r="T2469" s="15">
        <f>SUM(Table2[[#This Row],[M4B]],Table2[[#This Row],[M4B_h]])</f>
        <v>47</v>
      </c>
    </row>
    <row r="2470" spans="1:20">
      <c r="A2470" s="12">
        <f>IF(Table2[[#This Row],[TT]]&lt;1,"",COUNT($A$2:$A2469)+1)</f>
        <v>1992</v>
      </c>
      <c r="B2470" s="12" t="str">
        <f>LOWER(SUBSTITUTE(SUBSTITUTE(SUBSTITUTE(SUBSTITUTE(SUBSTITUTE(SUBSTITUTE(SUBSTITUTE(SUBSTITUTE(Table2[[#This Row],[NAMA BARANG]]," ",""),"""",""),"-",""),"/",""),"(",""),")",""),"&amp;",""),",",""))</f>
        <v>stiphkk6762120pcblk</v>
      </c>
      <c r="C2470" s="18" t="s">
        <v>2164</v>
      </c>
      <c r="D2470" s="19">
        <v>48</v>
      </c>
      <c r="E2470" s="19" t="s">
        <v>538</v>
      </c>
      <c r="F2470" s="80">
        <f>IF(Table2[[#This Row],[M5B]]="",Table2[[#This Row],[M5B_h]],SUM(Table2[[#This Row],[M5B_h]],Table2[[#This Row],[M5B]]))</f>
        <v>48</v>
      </c>
      <c r="H2470" s="13" t="str">
        <f>IF(Table2[[#This Row],[M1A]]="","",Table2[[#This Row],[M1A]]-Table2[[#This Row],[AWAL]])</f>
        <v/>
      </c>
      <c r="J2470" s="13" t="str">
        <f>IF(Table2[[#This Row],[M2A]]="","",SUM(Table2[[#This Row],[M2A]]-Table2[[#This Row],[M2B_h]]))</f>
        <v/>
      </c>
      <c r="L2470" s="13" t="str">
        <f>IF(Table2[[#This Row],[M3A]]="","",SUM(Table2[[#This Row],[M3A]]-Table2[[#This Row],[M3B_h]]))</f>
        <v/>
      </c>
      <c r="N2470" s="13" t="str">
        <f>IF(Table2[[#This Row],[M4A]]="","",SUM(Table2[[#This Row],[M4A]]-Table2[[#This Row],[M4B_h]]))</f>
        <v/>
      </c>
      <c r="O2470" s="15"/>
      <c r="P2470" s="15" t="str">
        <f>IF(Table2[[#This Row],[M5A]]="","",SUM(Table2[[#This Row],[M5A]]-Table2[[#This Row],[M5B_h]]))</f>
        <v/>
      </c>
      <c r="Q2470" s="15">
        <f>SUM(Table2[[#This Row],[AWAL]],Table2[[#This Row],[M1B]])</f>
        <v>48</v>
      </c>
      <c r="R2470" s="15">
        <f>SUM(Table2[[#This Row],[M2B]],Table2[[#This Row],[M2B_h]])</f>
        <v>48</v>
      </c>
      <c r="S2470" s="15">
        <f>SUM(Table2[[#This Row],[M3B]],Table2[[#This Row],[M3B_h]])</f>
        <v>48</v>
      </c>
      <c r="T2470" s="15">
        <f>SUM(Table2[[#This Row],[M4B]],Table2[[#This Row],[M4B_h]])</f>
        <v>48</v>
      </c>
    </row>
    <row r="2471" spans="1:20">
      <c r="A2471" s="12" t="str">
        <f>IF(Table2[[#This Row],[TT]]&lt;1,"",COUNT($A$2:$A2470)+1)</f>
        <v/>
      </c>
      <c r="B2471" s="12" t="str">
        <f>LOWER(SUBSTITUTE(SUBSTITUTE(SUBSTITUTE(SUBSTITUTE(SUBSTITUTE(SUBSTITUTE(SUBSTITUTE(SUBSTITUTE(Table2[[#This Row],[NAMA BARANG]]," ",""),"""",""),"-",""),"/",""),"(",""),")",""),"&amp;",""),",",""))</f>
        <v>stipjerseyputih</v>
      </c>
      <c r="C2471" s="27" t="s">
        <v>2165</v>
      </c>
      <c r="D2471" s="28"/>
      <c r="E2471" s="28" t="s">
        <v>1256</v>
      </c>
      <c r="F2471" s="80">
        <f>IF(Table2[[#This Row],[M5B]]="",Table2[[#This Row],[M5B_h]],SUM(Table2[[#This Row],[M5B_h]],Table2[[#This Row],[M5B]]))</f>
        <v>0</v>
      </c>
      <c r="H2471" s="13" t="str">
        <f>IF(Table2[[#This Row],[M1A]]="","",Table2[[#This Row],[M1A]]-Table2[[#This Row],[AWAL]])</f>
        <v/>
      </c>
      <c r="J2471" s="13" t="str">
        <f>IF(Table2[[#This Row],[M2A]]="","",SUM(Table2[[#This Row],[M2A]]-Table2[[#This Row],[M2B_h]]))</f>
        <v/>
      </c>
      <c r="L2471" s="13" t="str">
        <f>IF(Table2[[#This Row],[M3A]]="","",SUM(Table2[[#This Row],[M3A]]-Table2[[#This Row],[M3B_h]]))</f>
        <v/>
      </c>
      <c r="N2471" s="13" t="str">
        <f>IF(Table2[[#This Row],[M4A]]="","",SUM(Table2[[#This Row],[M4A]]-Table2[[#This Row],[M4B_h]]))</f>
        <v/>
      </c>
      <c r="O2471" s="15"/>
      <c r="P2471" s="15" t="str">
        <f>IF(Table2[[#This Row],[M5A]]="","",SUM(Table2[[#This Row],[M5A]]-Table2[[#This Row],[M5B_h]]))</f>
        <v/>
      </c>
      <c r="Q2471" s="15">
        <f>SUM(Table2[[#This Row],[AWAL]],Table2[[#This Row],[M1B]])</f>
        <v>0</v>
      </c>
      <c r="R2471" s="15">
        <f>SUM(Table2[[#This Row],[M2B]],Table2[[#This Row],[M2B_h]])</f>
        <v>0</v>
      </c>
      <c r="S2471" s="15">
        <f>SUM(Table2[[#This Row],[M3B]],Table2[[#This Row],[M3B_h]])</f>
        <v>0</v>
      </c>
      <c r="T2471" s="15">
        <f>SUM(Table2[[#This Row],[M4B]],Table2[[#This Row],[M4B_h]])</f>
        <v>0</v>
      </c>
    </row>
    <row r="2472" spans="1:20">
      <c r="A2472" s="12">
        <f>IF(Table2[[#This Row],[TT]]&lt;1,"",COUNT($A$2:$A2471)+1)</f>
        <v>1993</v>
      </c>
      <c r="B2472" s="12" t="str">
        <f>LOWER(SUBSTITUTE(SUBSTITUTE(SUBSTITUTE(SUBSTITUTE(SUBSTITUTE(SUBSTITUTE(SUBSTITUTE(SUBSTITUTE(Table2[[#This Row],[NAMA BARANG]]," ",""),"""",""),"-",""),"/",""),"(",""),")",""),"&amp;",""),",",""))</f>
        <v>stipjumbo1038bighero</v>
      </c>
      <c r="C2472" s="18" t="s">
        <v>2166</v>
      </c>
      <c r="D2472" s="19">
        <v>1</v>
      </c>
      <c r="E2472" s="19" t="s">
        <v>240</v>
      </c>
      <c r="F2472" s="80">
        <f>IF(Table2[[#This Row],[M5B]]="",Table2[[#This Row],[M5B_h]],SUM(Table2[[#This Row],[M5B_h]],Table2[[#This Row],[M5B]]))</f>
        <v>1</v>
      </c>
      <c r="H2472" s="13" t="str">
        <f>IF(Table2[[#This Row],[M1A]]="","",Table2[[#This Row],[M1A]]-Table2[[#This Row],[AWAL]])</f>
        <v/>
      </c>
      <c r="J2472" s="13" t="str">
        <f>IF(Table2[[#This Row],[M2A]]="","",SUM(Table2[[#This Row],[M2A]]-Table2[[#This Row],[M2B_h]]))</f>
        <v/>
      </c>
      <c r="L2472" s="13" t="str">
        <f>IF(Table2[[#This Row],[M3A]]="","",SUM(Table2[[#This Row],[M3A]]-Table2[[#This Row],[M3B_h]]))</f>
        <v/>
      </c>
      <c r="N2472" s="13" t="str">
        <f>IF(Table2[[#This Row],[M4A]]="","",SUM(Table2[[#This Row],[M4A]]-Table2[[#This Row],[M4B_h]]))</f>
        <v/>
      </c>
      <c r="O2472" s="15"/>
      <c r="P2472" s="15" t="str">
        <f>IF(Table2[[#This Row],[M5A]]="","",SUM(Table2[[#This Row],[M5A]]-Table2[[#This Row],[M5B_h]]))</f>
        <v/>
      </c>
      <c r="Q2472" s="15">
        <f>SUM(Table2[[#This Row],[AWAL]],Table2[[#This Row],[M1B]])</f>
        <v>1</v>
      </c>
      <c r="R2472" s="15">
        <f>SUM(Table2[[#This Row],[M2B]],Table2[[#This Row],[M2B_h]])</f>
        <v>1</v>
      </c>
      <c r="S2472" s="15">
        <f>SUM(Table2[[#This Row],[M3B]],Table2[[#This Row],[M3B_h]])</f>
        <v>1</v>
      </c>
      <c r="T2472" s="15">
        <f>SUM(Table2[[#This Row],[M4B]],Table2[[#This Row],[M4B_h]])</f>
        <v>1</v>
      </c>
    </row>
    <row r="2473" spans="1:20">
      <c r="A2473" s="12">
        <f>IF(Table2[[#This Row],[TT]]&lt;1,"",COUNT($A$2:$A2472)+1)</f>
        <v>1994</v>
      </c>
      <c r="B2473" s="12" t="str">
        <f>LOWER(SUBSTITUTE(SUBSTITUTE(SUBSTITUTE(SUBSTITUTE(SUBSTITUTE(SUBSTITUTE(SUBSTITUTE(SUBSTITUTE(Table2[[#This Row],[NAMA BARANG]]," ",""),"""",""),"-",""),"/",""),"(",""),")",""),"&amp;",""),",",""))</f>
        <v>stipjumbodisney471024</v>
      </c>
      <c r="C2473" s="18" t="s">
        <v>2167</v>
      </c>
      <c r="D2473" s="19">
        <v>1</v>
      </c>
      <c r="E2473" s="19" t="s">
        <v>93</v>
      </c>
      <c r="F2473" s="80">
        <f>IF(Table2[[#This Row],[M5B]]="",Table2[[#This Row],[M5B_h]],SUM(Table2[[#This Row],[M5B_h]],Table2[[#This Row],[M5B]]))</f>
        <v>1</v>
      </c>
      <c r="H2473" s="13" t="str">
        <f>IF(Table2[[#This Row],[M1A]]="","",Table2[[#This Row],[M1A]]-Table2[[#This Row],[AWAL]])</f>
        <v/>
      </c>
      <c r="J2473" s="13" t="str">
        <f>IF(Table2[[#This Row],[M2A]]="","",SUM(Table2[[#This Row],[M2A]]-Table2[[#This Row],[M2B_h]]))</f>
        <v/>
      </c>
      <c r="L2473" s="13" t="str">
        <f>IF(Table2[[#This Row],[M3A]]="","",SUM(Table2[[#This Row],[M3A]]-Table2[[#This Row],[M3B_h]]))</f>
        <v/>
      </c>
      <c r="N2473" s="13" t="str">
        <f>IF(Table2[[#This Row],[M4A]]="","",SUM(Table2[[#This Row],[M4A]]-Table2[[#This Row],[M4B_h]]))</f>
        <v/>
      </c>
      <c r="O2473" s="15"/>
      <c r="P2473" s="15" t="str">
        <f>IF(Table2[[#This Row],[M5A]]="","",SUM(Table2[[#This Row],[M5A]]-Table2[[#This Row],[M5B_h]]))</f>
        <v/>
      </c>
      <c r="Q2473" s="15">
        <f>SUM(Table2[[#This Row],[AWAL]],Table2[[#This Row],[M1B]])</f>
        <v>1</v>
      </c>
      <c r="R2473" s="15">
        <f>SUM(Table2[[#This Row],[M2B]],Table2[[#This Row],[M2B_h]])</f>
        <v>1</v>
      </c>
      <c r="S2473" s="15">
        <f>SUM(Table2[[#This Row],[M3B]],Table2[[#This Row],[M3B_h]])</f>
        <v>1</v>
      </c>
      <c r="T2473" s="15">
        <f>SUM(Table2[[#This Row],[M4B]],Table2[[#This Row],[M4B_h]])</f>
        <v>1</v>
      </c>
    </row>
    <row r="2474" spans="1:20">
      <c r="A2474" s="12">
        <f>IF(Table2[[#This Row],[TT]]&lt;1,"",COUNT($A$2:$A2473)+1)</f>
        <v>1995</v>
      </c>
      <c r="B2474" s="12" t="str">
        <f>LOWER(SUBSTITUTE(SUBSTITUTE(SUBSTITUTE(SUBSTITUTE(SUBSTITUTE(SUBSTITUTE(SUBSTITUTE(SUBSTITUTE(Table2[[#This Row],[NAMA BARANG]]," ",""),"""",""),"-",""),"/",""),"(",""),")",""),"&amp;",""),",",""))</f>
        <v>stipjx99002set+asahanapplebear24pc</v>
      </c>
      <c r="C2474" s="18" t="s">
        <v>2168</v>
      </c>
      <c r="D2474" s="19">
        <v>4</v>
      </c>
      <c r="E2474" s="19" t="s">
        <v>50</v>
      </c>
      <c r="F2474" s="80">
        <f>IF(Table2[[#This Row],[M5B]]="",Table2[[#This Row],[M5B_h]],SUM(Table2[[#This Row],[M5B_h]],Table2[[#This Row],[M5B]]))</f>
        <v>4</v>
      </c>
      <c r="H2474" s="13" t="str">
        <f>IF(Table2[[#This Row],[M1A]]="","",Table2[[#This Row],[M1A]]-Table2[[#This Row],[AWAL]])</f>
        <v/>
      </c>
      <c r="J2474" s="13" t="str">
        <f>IF(Table2[[#This Row],[M2A]]="","",SUM(Table2[[#This Row],[M2A]]-Table2[[#This Row],[M2B_h]]))</f>
        <v/>
      </c>
      <c r="L2474" s="13" t="str">
        <f>IF(Table2[[#This Row],[M3A]]="","",SUM(Table2[[#This Row],[M3A]]-Table2[[#This Row],[M3B_h]]))</f>
        <v/>
      </c>
      <c r="N2474" s="13" t="str">
        <f>IF(Table2[[#This Row],[M4A]]="","",SUM(Table2[[#This Row],[M4A]]-Table2[[#This Row],[M4B_h]]))</f>
        <v/>
      </c>
      <c r="O2474" s="15"/>
      <c r="P2474" s="15" t="str">
        <f>IF(Table2[[#This Row],[M5A]]="","",SUM(Table2[[#This Row],[M5A]]-Table2[[#This Row],[M5B_h]]))</f>
        <v/>
      </c>
      <c r="Q2474" s="15">
        <f>SUM(Table2[[#This Row],[AWAL]],Table2[[#This Row],[M1B]])</f>
        <v>4</v>
      </c>
      <c r="R2474" s="15">
        <f>SUM(Table2[[#This Row],[M2B]],Table2[[#This Row],[M2B_h]])</f>
        <v>4</v>
      </c>
      <c r="S2474" s="15">
        <f>SUM(Table2[[#This Row],[M3B]],Table2[[#This Row],[M3B_h]])</f>
        <v>4</v>
      </c>
      <c r="T2474" s="15">
        <f>SUM(Table2[[#This Row],[M4B]],Table2[[#This Row],[M4B_h]])</f>
        <v>4</v>
      </c>
    </row>
    <row r="2475" spans="1:20">
      <c r="A2475" s="12">
        <f>IF(Table2[[#This Row],[TT]]&lt;1,"",COUNT($A$2:$A2474)+1)</f>
        <v>1996</v>
      </c>
      <c r="B2475" s="12" t="str">
        <f>LOWER(SUBSTITUTE(SUBSTITUTE(SUBSTITUTE(SUBSTITUTE(SUBSTITUTE(SUBSTITUTE(SUBSTITUTE(SUBSTITUTE(Table2[[#This Row],[NAMA BARANG]]," ",""),"""",""),"-",""),"/",""),"(",""),")",""),"&amp;",""),",",""))</f>
        <v>stipjx99009kursigoyang24pc</v>
      </c>
      <c r="C2475" s="18" t="s">
        <v>2169</v>
      </c>
      <c r="D2475" s="19">
        <v>1</v>
      </c>
      <c r="E2475" s="19" t="s">
        <v>67</v>
      </c>
      <c r="F2475" s="80">
        <f>IF(Table2[[#This Row],[M5B]]="",Table2[[#This Row],[M5B_h]],SUM(Table2[[#This Row],[M5B_h]],Table2[[#This Row],[M5B]]))</f>
        <v>1</v>
      </c>
      <c r="H2475" s="13" t="str">
        <f>IF(Table2[[#This Row],[M1A]]="","",Table2[[#This Row],[M1A]]-Table2[[#This Row],[AWAL]])</f>
        <v/>
      </c>
      <c r="J2475" s="13" t="str">
        <f>IF(Table2[[#This Row],[M2A]]="","",SUM(Table2[[#This Row],[M2A]]-Table2[[#This Row],[M2B_h]]))</f>
        <v/>
      </c>
      <c r="L2475" s="13" t="str">
        <f>IF(Table2[[#This Row],[M3A]]="","",SUM(Table2[[#This Row],[M3A]]-Table2[[#This Row],[M3B_h]]))</f>
        <v/>
      </c>
      <c r="N2475" s="13" t="str">
        <f>IF(Table2[[#This Row],[M4A]]="","",SUM(Table2[[#This Row],[M4A]]-Table2[[#This Row],[M4B_h]]))</f>
        <v/>
      </c>
      <c r="O2475" s="15"/>
      <c r="P2475" s="15" t="str">
        <f>IF(Table2[[#This Row],[M5A]]="","",SUM(Table2[[#This Row],[M5A]]-Table2[[#This Row],[M5B_h]]))</f>
        <v/>
      </c>
      <c r="Q2475" s="15">
        <f>SUM(Table2[[#This Row],[AWAL]],Table2[[#This Row],[M1B]])</f>
        <v>1</v>
      </c>
      <c r="R2475" s="15">
        <f>SUM(Table2[[#This Row],[M2B]],Table2[[#This Row],[M2B_h]])</f>
        <v>1</v>
      </c>
      <c r="S2475" s="15">
        <f>SUM(Table2[[#This Row],[M3B]],Table2[[#This Row],[M3B_h]])</f>
        <v>1</v>
      </c>
      <c r="T2475" s="15">
        <f>SUM(Table2[[#This Row],[M4B]],Table2[[#This Row],[M4B_h]])</f>
        <v>1</v>
      </c>
    </row>
    <row r="2476" spans="1:20">
      <c r="A2476" s="12">
        <f>IF(Table2[[#This Row],[TT]]&lt;1,"",COUNT($A$2:$A2475)+1)</f>
        <v>1997</v>
      </c>
      <c r="B2476" s="12" t="str">
        <f>LOWER(SUBSTITUTE(SUBSTITUTE(SUBSTITUTE(SUBSTITUTE(SUBSTITUTE(SUBSTITUTE(SUBSTITUTE(SUBSTITUTE(Table2[[#This Row],[NAMA BARANG]]," ",""),"""",""),"-",""),"/",""),"(",""),")",""),"&amp;",""),",",""))</f>
        <v>stipkucing6171robot6193</v>
      </c>
      <c r="C2476" s="18" t="s">
        <v>2170</v>
      </c>
      <c r="D2476" s="19">
        <v>2</v>
      </c>
      <c r="E2476" s="19" t="s">
        <v>504</v>
      </c>
      <c r="F2476" s="80">
        <f>IF(Table2[[#This Row],[M5B]]="",Table2[[#This Row],[M5B_h]],SUM(Table2[[#This Row],[M5B_h]],Table2[[#This Row],[M5B]]))</f>
        <v>2</v>
      </c>
      <c r="H2476" s="13" t="str">
        <f>IF(Table2[[#This Row],[M1A]]="","",Table2[[#This Row],[M1A]]-Table2[[#This Row],[AWAL]])</f>
        <v/>
      </c>
      <c r="J2476" s="13" t="str">
        <f>IF(Table2[[#This Row],[M2A]]="","",SUM(Table2[[#This Row],[M2A]]-Table2[[#This Row],[M2B_h]]))</f>
        <v/>
      </c>
      <c r="L2476" s="13" t="str">
        <f>IF(Table2[[#This Row],[M3A]]="","",SUM(Table2[[#This Row],[M3A]]-Table2[[#This Row],[M3B_h]]))</f>
        <v/>
      </c>
      <c r="N2476" s="13" t="str">
        <f>IF(Table2[[#This Row],[M4A]]="","",SUM(Table2[[#This Row],[M4A]]-Table2[[#This Row],[M4B_h]]))</f>
        <v/>
      </c>
      <c r="O2476" s="15"/>
      <c r="P2476" s="15" t="str">
        <f>IF(Table2[[#This Row],[M5A]]="","",SUM(Table2[[#This Row],[M5A]]-Table2[[#This Row],[M5B_h]]))</f>
        <v/>
      </c>
      <c r="Q2476" s="15">
        <f>SUM(Table2[[#This Row],[AWAL]],Table2[[#This Row],[M1B]])</f>
        <v>2</v>
      </c>
      <c r="R2476" s="15">
        <f>SUM(Table2[[#This Row],[M2B]],Table2[[#This Row],[M2B_h]])</f>
        <v>2</v>
      </c>
      <c r="S2476" s="15">
        <f>SUM(Table2[[#This Row],[M3B]],Table2[[#This Row],[M3B_h]])</f>
        <v>2</v>
      </c>
      <c r="T2476" s="15">
        <f>SUM(Table2[[#This Row],[M4B]],Table2[[#This Row],[M4B_h]])</f>
        <v>2</v>
      </c>
    </row>
    <row r="2477" spans="1:20">
      <c r="A2477" s="12">
        <f>IF(Table2[[#This Row],[TT]]&lt;1,"",COUNT($A$2:$A2476)+1)</f>
        <v>1998</v>
      </c>
      <c r="B2477" s="12" t="str">
        <f>LOWER(SUBSTITUTE(SUBSTITUTE(SUBSTITUTE(SUBSTITUTE(SUBSTITUTE(SUBSTITUTE(SUBSTITUTE(SUBSTITUTE(Table2[[#This Row],[NAMA BARANG]]," ",""),"""",""),"-",""),"/",""),"(",""),")",""),"&amp;",""),",",""))</f>
        <v>stipmatahari0025</v>
      </c>
      <c r="C2477" s="18" t="s">
        <v>2171</v>
      </c>
      <c r="D2477" s="19">
        <v>3</v>
      </c>
      <c r="E2477" s="19" t="s">
        <v>404</v>
      </c>
      <c r="F2477" s="80">
        <f>IF(Table2[[#This Row],[M5B]]="",Table2[[#This Row],[M5B_h]],SUM(Table2[[#This Row],[M5B_h]],Table2[[#This Row],[M5B]]))</f>
        <v>3</v>
      </c>
      <c r="H2477" s="13" t="str">
        <f>IF(Table2[[#This Row],[M1A]]="","",Table2[[#This Row],[M1A]]-Table2[[#This Row],[AWAL]])</f>
        <v/>
      </c>
      <c r="J2477" s="13" t="str">
        <f>IF(Table2[[#This Row],[M2A]]="","",SUM(Table2[[#This Row],[M2A]]-Table2[[#This Row],[M2B_h]]))</f>
        <v/>
      </c>
      <c r="L2477" s="13" t="str">
        <f>IF(Table2[[#This Row],[M3A]]="","",SUM(Table2[[#This Row],[M3A]]-Table2[[#This Row],[M3B_h]]))</f>
        <v/>
      </c>
      <c r="N2477" s="13" t="str">
        <f>IF(Table2[[#This Row],[M4A]]="","",SUM(Table2[[#This Row],[M4A]]-Table2[[#This Row],[M4B_h]]))</f>
        <v/>
      </c>
      <c r="O2477" s="15"/>
      <c r="P2477" s="15" t="str">
        <f>IF(Table2[[#This Row],[M5A]]="","",SUM(Table2[[#This Row],[M5A]]-Table2[[#This Row],[M5B_h]]))</f>
        <v/>
      </c>
      <c r="Q2477" s="15">
        <f>SUM(Table2[[#This Row],[AWAL]],Table2[[#This Row],[M1B]])</f>
        <v>3</v>
      </c>
      <c r="R2477" s="15">
        <f>SUM(Table2[[#This Row],[M2B]],Table2[[#This Row],[M2B_h]])</f>
        <v>3</v>
      </c>
      <c r="S2477" s="15">
        <f>SUM(Table2[[#This Row],[M3B]],Table2[[#This Row],[M3B_h]])</f>
        <v>3</v>
      </c>
      <c r="T2477" s="15">
        <f>SUM(Table2[[#This Row],[M4B]],Table2[[#This Row],[M4B_h]])</f>
        <v>3</v>
      </c>
    </row>
    <row r="2478" spans="1:20">
      <c r="A2478" s="12">
        <f>IF(Table2[[#This Row],[TT]]&lt;1,"",COUNT($A$2:$A2477)+1)</f>
        <v>1999</v>
      </c>
      <c r="B2478" s="12" t="str">
        <f>LOWER(SUBSTITUTE(SUBSTITUTE(SUBSTITUTE(SUBSTITUTE(SUBSTITUTE(SUBSTITUTE(SUBSTITUTE(SUBSTITUTE(Table2[[#This Row],[NAMA BARANG]]," ",""),"""",""),"-",""),"/",""),"(",""),")",""),"&amp;",""),",",""))</f>
        <v>stipminion36</v>
      </c>
      <c r="C2478" s="18" t="s">
        <v>2172</v>
      </c>
      <c r="D2478" s="19">
        <v>29</v>
      </c>
      <c r="E2478" s="19" t="s">
        <v>93</v>
      </c>
      <c r="F2478" s="80">
        <f>IF(Table2[[#This Row],[M5B]]="",Table2[[#This Row],[M5B_h]],SUM(Table2[[#This Row],[M5B_h]],Table2[[#This Row],[M5B]]))</f>
        <v>29</v>
      </c>
      <c r="H2478" s="13" t="str">
        <f>IF(Table2[[#This Row],[M1A]]="","",Table2[[#This Row],[M1A]]-Table2[[#This Row],[AWAL]])</f>
        <v/>
      </c>
      <c r="J2478" s="13" t="str">
        <f>IF(Table2[[#This Row],[M2A]]="","",SUM(Table2[[#This Row],[M2A]]-Table2[[#This Row],[M2B_h]]))</f>
        <v/>
      </c>
      <c r="L2478" s="13" t="str">
        <f>IF(Table2[[#This Row],[M3A]]="","",SUM(Table2[[#This Row],[M3A]]-Table2[[#This Row],[M3B_h]]))</f>
        <v/>
      </c>
      <c r="N2478" s="13" t="str">
        <f>IF(Table2[[#This Row],[M4A]]="","",SUM(Table2[[#This Row],[M4A]]-Table2[[#This Row],[M4B_h]]))</f>
        <v/>
      </c>
      <c r="O2478" s="15"/>
      <c r="P2478" s="15" t="str">
        <f>IF(Table2[[#This Row],[M5A]]="","",SUM(Table2[[#This Row],[M5A]]-Table2[[#This Row],[M5B_h]]))</f>
        <v/>
      </c>
      <c r="Q2478" s="15">
        <f>SUM(Table2[[#This Row],[AWAL]],Table2[[#This Row],[M1B]])</f>
        <v>29</v>
      </c>
      <c r="R2478" s="15">
        <f>SUM(Table2[[#This Row],[M2B]],Table2[[#This Row],[M2B_h]])</f>
        <v>29</v>
      </c>
      <c r="S2478" s="15">
        <f>SUM(Table2[[#This Row],[M3B]],Table2[[#This Row],[M3B_h]])</f>
        <v>29</v>
      </c>
      <c r="T2478" s="15">
        <f>SUM(Table2[[#This Row],[M4B]],Table2[[#This Row],[M4B_h]])</f>
        <v>29</v>
      </c>
    </row>
    <row r="2479" spans="1:20">
      <c r="A2479" s="12">
        <f>IF(Table2[[#This Row],[TT]]&lt;1,"",COUNT($A$2:$A2478)+1)</f>
        <v>2000</v>
      </c>
      <c r="B2479" s="12" t="str">
        <f>LOWER(SUBSTITUTE(SUBSTITUTE(SUBSTITUTE(SUBSTITUTE(SUBSTITUTE(SUBSTITUTE(SUBSTITUTE(SUBSTITUTE(Table2[[#This Row],[NAMA BARANG]]," ",""),"""",""),"-",""),"/",""),"(",""),")",""),"&amp;",""),",",""))</f>
        <v>stipminion13161736</v>
      </c>
      <c r="C2479" s="18" t="s">
        <v>2173</v>
      </c>
      <c r="D2479" s="19">
        <v>30</v>
      </c>
      <c r="E2479" s="19" t="s">
        <v>2174</v>
      </c>
      <c r="F2479" s="80">
        <f>IF(Table2[[#This Row],[M5B]]="",Table2[[#This Row],[M5B_h]],SUM(Table2[[#This Row],[M5B_h]],Table2[[#This Row],[M5B]]))</f>
        <v>30</v>
      </c>
      <c r="H2479" s="13" t="str">
        <f>IF(Table2[[#This Row],[M1A]]="","",Table2[[#This Row],[M1A]]-Table2[[#This Row],[AWAL]])</f>
        <v/>
      </c>
      <c r="J2479" s="13" t="str">
        <f>IF(Table2[[#This Row],[M2A]]="","",SUM(Table2[[#This Row],[M2A]]-Table2[[#This Row],[M2B_h]]))</f>
        <v/>
      </c>
      <c r="L2479" s="13" t="str">
        <f>IF(Table2[[#This Row],[M3A]]="","",SUM(Table2[[#This Row],[M3A]]-Table2[[#This Row],[M3B_h]]))</f>
        <v/>
      </c>
      <c r="N2479" s="13" t="str">
        <f>IF(Table2[[#This Row],[M4A]]="","",SUM(Table2[[#This Row],[M4A]]-Table2[[#This Row],[M4B_h]]))</f>
        <v/>
      </c>
      <c r="O2479" s="15"/>
      <c r="P2479" s="15" t="str">
        <f>IF(Table2[[#This Row],[M5A]]="","",SUM(Table2[[#This Row],[M5A]]-Table2[[#This Row],[M5B_h]]))</f>
        <v/>
      </c>
      <c r="Q2479" s="15">
        <f>SUM(Table2[[#This Row],[AWAL]],Table2[[#This Row],[M1B]])</f>
        <v>30</v>
      </c>
      <c r="R2479" s="15">
        <f>SUM(Table2[[#This Row],[M2B]],Table2[[#This Row],[M2B_h]])</f>
        <v>30</v>
      </c>
      <c r="S2479" s="15">
        <f>SUM(Table2[[#This Row],[M3B]],Table2[[#This Row],[M3B_h]])</f>
        <v>30</v>
      </c>
      <c r="T2479" s="15">
        <f>SUM(Table2[[#This Row],[M4B]],Table2[[#This Row],[M4B_h]])</f>
        <v>30</v>
      </c>
    </row>
    <row r="2480" spans="1:20">
      <c r="A2480" s="12">
        <f>IF(Table2[[#This Row],[TT]]&lt;1,"",COUNT($A$2:$A2479)+1)</f>
        <v>2001</v>
      </c>
      <c r="B2480" s="12" t="str">
        <f>LOWER(SUBSTITUTE(SUBSTITUTE(SUBSTITUTE(SUBSTITUTE(SUBSTITUTE(SUBSTITUTE(SUBSTITUTE(SUBSTITUTE(Table2[[#This Row],[NAMA BARANG]]," ",""),"""",""),"-",""),"/",""),"(",""),")",""),"&amp;",""),",",""))</f>
        <v>stipminion6763120k</v>
      </c>
      <c r="C2480" s="18" t="s">
        <v>2175</v>
      </c>
      <c r="D2480" s="19">
        <v>37</v>
      </c>
      <c r="E2480" s="19" t="s">
        <v>538</v>
      </c>
      <c r="F2480" s="80">
        <f>IF(Table2[[#This Row],[M5B]]="",Table2[[#This Row],[M5B_h]],SUM(Table2[[#This Row],[M5B_h]],Table2[[#This Row],[M5B]]))</f>
        <v>37</v>
      </c>
      <c r="H2480" s="13" t="str">
        <f>IF(Table2[[#This Row],[M1A]]="","",Table2[[#This Row],[M1A]]-Table2[[#This Row],[AWAL]])</f>
        <v/>
      </c>
      <c r="J2480" s="13" t="str">
        <f>IF(Table2[[#This Row],[M2A]]="","",SUM(Table2[[#This Row],[M2A]]-Table2[[#This Row],[M2B_h]]))</f>
        <v/>
      </c>
      <c r="L2480" s="13" t="str">
        <f>IF(Table2[[#This Row],[M3A]]="","",SUM(Table2[[#This Row],[M3A]]-Table2[[#This Row],[M3B_h]]))</f>
        <v/>
      </c>
      <c r="N2480" s="13" t="str">
        <f>IF(Table2[[#This Row],[M4A]]="","",SUM(Table2[[#This Row],[M4A]]-Table2[[#This Row],[M4B_h]]))</f>
        <v/>
      </c>
      <c r="O2480" s="15"/>
      <c r="P2480" s="15" t="str">
        <f>IF(Table2[[#This Row],[M5A]]="","",SUM(Table2[[#This Row],[M5A]]-Table2[[#This Row],[M5B_h]]))</f>
        <v/>
      </c>
      <c r="Q2480" s="15">
        <f>SUM(Table2[[#This Row],[AWAL]],Table2[[#This Row],[M1B]])</f>
        <v>37</v>
      </c>
      <c r="R2480" s="15">
        <f>SUM(Table2[[#This Row],[M2B]],Table2[[#This Row],[M2B_h]])</f>
        <v>37</v>
      </c>
      <c r="S2480" s="15">
        <f>SUM(Table2[[#This Row],[M3B]],Table2[[#This Row],[M3B_h]])</f>
        <v>37</v>
      </c>
      <c r="T2480" s="15">
        <f>SUM(Table2[[#This Row],[M4B]],Table2[[#This Row],[M4B_h]])</f>
        <v>37</v>
      </c>
    </row>
    <row r="2481" spans="1:20">
      <c r="A2481" s="12">
        <f>IF(Table2[[#This Row],[TT]]&lt;1,"",COUNT($A$2:$A2480)+1)</f>
        <v>2002</v>
      </c>
      <c r="B2481" s="12" t="str">
        <f>LOWER(SUBSTITUTE(SUBSTITUTE(SUBSTITUTE(SUBSTITUTE(SUBSTITUTE(SUBSTITUTE(SUBSTITUTE(SUBSTITUTE(Table2[[#This Row],[NAMA BARANG]]," ",""),"""",""),"-",""),"/",""),"(",""),")",""),"&amp;",""),",",""))</f>
        <v>stipminionb676560</v>
      </c>
      <c r="C2481" s="18" t="s">
        <v>2176</v>
      </c>
      <c r="D2481" s="19">
        <v>61</v>
      </c>
      <c r="E2481" s="19" t="s">
        <v>19</v>
      </c>
      <c r="F2481" s="80">
        <f>IF(Table2[[#This Row],[M5B]]="",Table2[[#This Row],[M5B_h]],SUM(Table2[[#This Row],[M5B_h]],Table2[[#This Row],[M5B]]))</f>
        <v>61</v>
      </c>
      <c r="H2481" s="13" t="str">
        <f>IF(Table2[[#This Row],[M1A]]="","",Table2[[#This Row],[M1A]]-Table2[[#This Row],[AWAL]])</f>
        <v/>
      </c>
      <c r="J2481" s="13" t="str">
        <f>IF(Table2[[#This Row],[M2A]]="","",SUM(Table2[[#This Row],[M2A]]-Table2[[#This Row],[M2B_h]]))</f>
        <v/>
      </c>
      <c r="L2481" s="13" t="str">
        <f>IF(Table2[[#This Row],[M3A]]="","",SUM(Table2[[#This Row],[M3A]]-Table2[[#This Row],[M3B_h]]))</f>
        <v/>
      </c>
      <c r="N2481" s="13" t="str">
        <f>IF(Table2[[#This Row],[M4A]]="","",SUM(Table2[[#This Row],[M4A]]-Table2[[#This Row],[M4B_h]]))</f>
        <v/>
      </c>
      <c r="O2481" s="15"/>
      <c r="P2481" s="15" t="str">
        <f>IF(Table2[[#This Row],[M5A]]="","",SUM(Table2[[#This Row],[M5A]]-Table2[[#This Row],[M5B_h]]))</f>
        <v/>
      </c>
      <c r="Q2481" s="15">
        <f>SUM(Table2[[#This Row],[AWAL]],Table2[[#This Row],[M1B]])</f>
        <v>61</v>
      </c>
      <c r="R2481" s="15">
        <f>SUM(Table2[[#This Row],[M2B]],Table2[[#This Row],[M2B_h]])</f>
        <v>61</v>
      </c>
      <c r="S2481" s="15">
        <f>SUM(Table2[[#This Row],[M3B]],Table2[[#This Row],[M3B_h]])</f>
        <v>61</v>
      </c>
      <c r="T2481" s="15">
        <f>SUM(Table2[[#This Row],[M4B]],Table2[[#This Row],[M4B_h]])</f>
        <v>61</v>
      </c>
    </row>
    <row r="2482" spans="1:20">
      <c r="A2482" s="12">
        <f>IF(Table2[[#This Row],[TT]]&lt;1,"",COUNT($A$2:$A2481)+1)</f>
        <v>2003</v>
      </c>
      <c r="B2482" s="12" t="str">
        <f>LOWER(SUBSTITUTE(SUBSTITUTE(SUBSTITUTE(SUBSTITUTE(SUBSTITUTE(SUBSTITUTE(SUBSTITUTE(SUBSTITUTE(Table2[[#This Row],[NAMA BARANG]]," ",""),"""",""),"-",""),"/",""),"(",""),")",""),"&amp;",""),",",""))</f>
        <v>stipmk01mmouse1x100</v>
      </c>
      <c r="C2482" s="18" t="s">
        <v>2177</v>
      </c>
      <c r="D2482" s="19">
        <v>2</v>
      </c>
      <c r="E2482" s="19" t="s">
        <v>50</v>
      </c>
      <c r="F2482" s="80">
        <f>IF(Table2[[#This Row],[M5B]]="",Table2[[#This Row],[M5B_h]],SUM(Table2[[#This Row],[M5B_h]],Table2[[#This Row],[M5B]]))</f>
        <v>2</v>
      </c>
      <c r="H2482" s="13" t="str">
        <f>IF(Table2[[#This Row],[M1A]]="","",Table2[[#This Row],[M1A]]-Table2[[#This Row],[AWAL]])</f>
        <v/>
      </c>
      <c r="J2482" s="13" t="str">
        <f>IF(Table2[[#This Row],[M2A]]="","",SUM(Table2[[#This Row],[M2A]]-Table2[[#This Row],[M2B_h]]))</f>
        <v/>
      </c>
      <c r="L2482" s="13" t="str">
        <f>IF(Table2[[#This Row],[M3A]]="","",SUM(Table2[[#This Row],[M3A]]-Table2[[#This Row],[M3B_h]]))</f>
        <v/>
      </c>
      <c r="N2482" s="13" t="str">
        <f>IF(Table2[[#This Row],[M4A]]="","",SUM(Table2[[#This Row],[M4A]]-Table2[[#This Row],[M4B_h]]))</f>
        <v/>
      </c>
      <c r="O2482" s="15"/>
      <c r="P2482" s="15" t="str">
        <f>IF(Table2[[#This Row],[M5A]]="","",SUM(Table2[[#This Row],[M5A]]-Table2[[#This Row],[M5B_h]]))</f>
        <v/>
      </c>
      <c r="Q2482" s="15">
        <f>SUM(Table2[[#This Row],[AWAL]],Table2[[#This Row],[M1B]])</f>
        <v>2</v>
      </c>
      <c r="R2482" s="15">
        <f>SUM(Table2[[#This Row],[M2B]],Table2[[#This Row],[M2B_h]])</f>
        <v>2</v>
      </c>
      <c r="S2482" s="15">
        <f>SUM(Table2[[#This Row],[M3B]],Table2[[#This Row],[M3B_h]])</f>
        <v>2</v>
      </c>
      <c r="T2482" s="15">
        <f>SUM(Table2[[#This Row],[M4B]],Table2[[#This Row],[M4B_h]])</f>
        <v>2</v>
      </c>
    </row>
    <row r="2483" spans="1:20">
      <c r="A2483" s="12">
        <f>IF(Table2[[#This Row],[TT]]&lt;1,"",COUNT($A$2:$A2482)+1)</f>
        <v>2004</v>
      </c>
      <c r="B2483" s="12" t="str">
        <f>LOWER(SUBSTITUTE(SUBSTITUTE(SUBSTITUTE(SUBSTITUTE(SUBSTITUTE(SUBSTITUTE(SUBSTITUTE(SUBSTITUTE(Table2[[#This Row],[NAMA BARANG]]," ",""),"""",""),"-",""),"/",""),"(",""),")",""),"&amp;",""),",",""))</f>
        <v>stipmonokuroboovalbmnk82824</v>
      </c>
      <c r="C2483" s="18" t="s">
        <v>2178</v>
      </c>
      <c r="D2483" s="19">
        <v>8</v>
      </c>
      <c r="E2483" s="19" t="s">
        <v>271</v>
      </c>
      <c r="F2483" s="80">
        <f>IF(Table2[[#This Row],[M5B]]="",Table2[[#This Row],[M5B_h]],SUM(Table2[[#This Row],[M5B_h]],Table2[[#This Row],[M5B]]))</f>
        <v>8</v>
      </c>
      <c r="H2483" s="13" t="str">
        <f>IF(Table2[[#This Row],[M1A]]="","",Table2[[#This Row],[M1A]]-Table2[[#This Row],[AWAL]])</f>
        <v/>
      </c>
      <c r="J2483" s="13" t="str">
        <f>IF(Table2[[#This Row],[M2A]]="","",SUM(Table2[[#This Row],[M2A]]-Table2[[#This Row],[M2B_h]]))</f>
        <v/>
      </c>
      <c r="L2483" s="13" t="str">
        <f>IF(Table2[[#This Row],[M3A]]="","",SUM(Table2[[#This Row],[M3A]]-Table2[[#This Row],[M3B_h]]))</f>
        <v/>
      </c>
      <c r="N2483" s="13" t="str">
        <f>IF(Table2[[#This Row],[M4A]]="","",SUM(Table2[[#This Row],[M4A]]-Table2[[#This Row],[M4B_h]]))</f>
        <v/>
      </c>
      <c r="O2483" s="15"/>
      <c r="P2483" s="15" t="str">
        <f>IF(Table2[[#This Row],[M5A]]="","",SUM(Table2[[#This Row],[M5A]]-Table2[[#This Row],[M5B_h]]))</f>
        <v/>
      </c>
      <c r="Q2483" s="15">
        <f>SUM(Table2[[#This Row],[AWAL]],Table2[[#This Row],[M1B]])</f>
        <v>8</v>
      </c>
      <c r="R2483" s="15">
        <f>SUM(Table2[[#This Row],[M2B]],Table2[[#This Row],[M2B_h]])</f>
        <v>8</v>
      </c>
      <c r="S2483" s="15">
        <f>SUM(Table2[[#This Row],[M3B]],Table2[[#This Row],[M3B_h]])</f>
        <v>8</v>
      </c>
      <c r="T2483" s="15">
        <f>SUM(Table2[[#This Row],[M4B]],Table2[[#This Row],[M4B_h]])</f>
        <v>8</v>
      </c>
    </row>
    <row r="2484" spans="1:20">
      <c r="A2484" s="12">
        <f>IF(Table2[[#This Row],[TT]]&lt;1,"",COUNT($A$2:$A2483)+1)</f>
        <v>2005</v>
      </c>
      <c r="B2484" s="12" t="str">
        <f>LOWER(SUBSTITUTE(SUBSTITUTE(SUBSTITUTE(SUBSTITUTE(SUBSTITUTE(SUBSTITUTE(SUBSTITUTE(SUBSTITUTE(Table2[[#This Row],[NAMA BARANG]]," ",""),"""",""),"-",""),"/",""),"(",""),")",""),"&amp;",""),",",""))</f>
        <v>stipmonokuroboovaltgmnk82724</v>
      </c>
      <c r="C2484" s="18" t="s">
        <v>2179</v>
      </c>
      <c r="D2484" s="19">
        <v>3</v>
      </c>
      <c r="E2484" s="19" t="s">
        <v>271</v>
      </c>
      <c r="F2484" s="80">
        <f>IF(Table2[[#This Row],[M5B]]="",Table2[[#This Row],[M5B_h]],SUM(Table2[[#This Row],[M5B_h]],Table2[[#This Row],[M5B]]))</f>
        <v>3</v>
      </c>
      <c r="H2484" s="13" t="str">
        <f>IF(Table2[[#This Row],[M1A]]="","",Table2[[#This Row],[M1A]]-Table2[[#This Row],[AWAL]])</f>
        <v/>
      </c>
      <c r="J2484" s="13" t="str">
        <f>IF(Table2[[#This Row],[M2A]]="","",SUM(Table2[[#This Row],[M2A]]-Table2[[#This Row],[M2B_h]]))</f>
        <v/>
      </c>
      <c r="L2484" s="13" t="str">
        <f>IF(Table2[[#This Row],[M3A]]="","",SUM(Table2[[#This Row],[M3A]]-Table2[[#This Row],[M3B_h]]))</f>
        <v/>
      </c>
      <c r="N2484" s="13" t="str">
        <f>IF(Table2[[#This Row],[M4A]]="","",SUM(Table2[[#This Row],[M4A]]-Table2[[#This Row],[M4B_h]]))</f>
        <v/>
      </c>
      <c r="O2484" s="15"/>
      <c r="P2484" s="15" t="str">
        <f>IF(Table2[[#This Row],[M5A]]="","",SUM(Table2[[#This Row],[M5A]]-Table2[[#This Row],[M5B_h]]))</f>
        <v/>
      </c>
      <c r="Q2484" s="15">
        <f>SUM(Table2[[#This Row],[AWAL]],Table2[[#This Row],[M1B]])</f>
        <v>3</v>
      </c>
      <c r="R2484" s="15">
        <f>SUM(Table2[[#This Row],[M2B]],Table2[[#This Row],[M2B_h]])</f>
        <v>3</v>
      </c>
      <c r="S2484" s="15">
        <f>SUM(Table2[[#This Row],[M3B]],Table2[[#This Row],[M3B_h]])</f>
        <v>3</v>
      </c>
      <c r="T2484" s="15">
        <f>SUM(Table2[[#This Row],[M4B]],Table2[[#This Row],[M4B_h]])</f>
        <v>3</v>
      </c>
    </row>
    <row r="2485" spans="1:20">
      <c r="A2485" s="12">
        <f>IF(Table2[[#This Row],[TT]]&lt;1,"",COUNT($A$2:$A2484)+1)</f>
        <v>2006</v>
      </c>
      <c r="B2485" s="12" t="str">
        <f>LOWER(SUBSTITUTE(SUBSTITUTE(SUBSTITUTE(SUBSTITUTE(SUBSTITUTE(SUBSTITUTE(SUBSTITUTE(SUBSTITUTE(Table2[[#This Row],[NAMA BARANG]]," ",""),"""",""),"-",""),"/",""),"(",""),")",""),"&amp;",""),",",""))</f>
        <v>stipms2078+magic36</v>
      </c>
      <c r="C2485" s="18" t="s">
        <v>2180</v>
      </c>
      <c r="D2485" s="19">
        <v>1</v>
      </c>
      <c r="E2485" s="19" t="s">
        <v>2181</v>
      </c>
      <c r="F2485" s="80">
        <f>IF(Table2[[#This Row],[M5B]]="",Table2[[#This Row],[M5B_h]],SUM(Table2[[#This Row],[M5B_h]],Table2[[#This Row],[M5B]]))</f>
        <v>1</v>
      </c>
      <c r="H2485" s="13" t="str">
        <f>IF(Table2[[#This Row],[M1A]]="","",Table2[[#This Row],[M1A]]-Table2[[#This Row],[AWAL]])</f>
        <v/>
      </c>
      <c r="J2485" s="13" t="str">
        <f>IF(Table2[[#This Row],[M2A]]="","",SUM(Table2[[#This Row],[M2A]]-Table2[[#This Row],[M2B_h]]))</f>
        <v/>
      </c>
      <c r="L2485" s="13" t="str">
        <f>IF(Table2[[#This Row],[M3A]]="","",SUM(Table2[[#This Row],[M3A]]-Table2[[#This Row],[M3B_h]]))</f>
        <v/>
      </c>
      <c r="N2485" s="13" t="str">
        <f>IF(Table2[[#This Row],[M4A]]="","",SUM(Table2[[#This Row],[M4A]]-Table2[[#This Row],[M4B_h]]))</f>
        <v/>
      </c>
      <c r="O2485" s="15"/>
      <c r="P2485" s="15" t="str">
        <f>IF(Table2[[#This Row],[M5A]]="","",SUM(Table2[[#This Row],[M5A]]-Table2[[#This Row],[M5B_h]]))</f>
        <v/>
      </c>
      <c r="Q2485" s="15">
        <f>SUM(Table2[[#This Row],[AWAL]],Table2[[#This Row],[M1B]])</f>
        <v>1</v>
      </c>
      <c r="R2485" s="15">
        <f>SUM(Table2[[#This Row],[M2B]],Table2[[#This Row],[M2B_h]])</f>
        <v>1</v>
      </c>
      <c r="S2485" s="15">
        <f>SUM(Table2[[#This Row],[M3B]],Table2[[#This Row],[M3B_h]])</f>
        <v>1</v>
      </c>
      <c r="T2485" s="15">
        <f>SUM(Table2[[#This Row],[M4B]],Table2[[#This Row],[M4B_h]])</f>
        <v>1</v>
      </c>
    </row>
    <row r="2486" spans="1:20">
      <c r="A2486" s="12">
        <f>IF(Table2[[#This Row],[TT]]&lt;1,"",COUNT($A$2:$A2485)+1)</f>
        <v>2007</v>
      </c>
      <c r="B2486" s="12" t="str">
        <f>LOWER(SUBSTITUTE(SUBSTITUTE(SUBSTITUTE(SUBSTITUTE(SUBSTITUTE(SUBSTITUTE(SUBSTITUTE(SUBSTITUTE(Table2[[#This Row],[NAMA BARANG]]," ",""),"""",""),"-",""),"/",""),"(",""),")",""),"&amp;",""),",",""))</f>
        <v>stipp092pc48</v>
      </c>
      <c r="C2486" s="18" t="s">
        <v>2182</v>
      </c>
      <c r="D2486" s="19">
        <v>1</v>
      </c>
      <c r="E2486" s="19" t="s">
        <v>202</v>
      </c>
      <c r="F2486" s="80">
        <f>IF(Table2[[#This Row],[M5B]]="",Table2[[#This Row],[M5B_h]],SUM(Table2[[#This Row],[M5B_h]],Table2[[#This Row],[M5B]]))</f>
        <v>1</v>
      </c>
      <c r="H2486" s="13" t="str">
        <f>IF(Table2[[#This Row],[M1A]]="","",Table2[[#This Row],[M1A]]-Table2[[#This Row],[AWAL]])</f>
        <v/>
      </c>
      <c r="J2486" s="13" t="str">
        <f>IF(Table2[[#This Row],[M2A]]="","",SUM(Table2[[#This Row],[M2A]]-Table2[[#This Row],[M2B_h]]))</f>
        <v/>
      </c>
      <c r="L2486" s="13" t="str">
        <f>IF(Table2[[#This Row],[M3A]]="","",SUM(Table2[[#This Row],[M3A]]-Table2[[#This Row],[M3B_h]]))</f>
        <v/>
      </c>
      <c r="N2486" s="13" t="str">
        <f>IF(Table2[[#This Row],[M4A]]="","",SUM(Table2[[#This Row],[M4A]]-Table2[[#This Row],[M4B_h]]))</f>
        <v/>
      </c>
      <c r="O2486" s="15"/>
      <c r="P2486" s="15" t="str">
        <f>IF(Table2[[#This Row],[M5A]]="","",SUM(Table2[[#This Row],[M5A]]-Table2[[#This Row],[M5B_h]]))</f>
        <v/>
      </c>
      <c r="Q2486" s="15">
        <f>SUM(Table2[[#This Row],[AWAL]],Table2[[#This Row],[M1B]])</f>
        <v>1</v>
      </c>
      <c r="R2486" s="15">
        <f>SUM(Table2[[#This Row],[M2B]],Table2[[#This Row],[M2B_h]])</f>
        <v>1</v>
      </c>
      <c r="S2486" s="15">
        <f>SUM(Table2[[#This Row],[M3B]],Table2[[#This Row],[M3B_h]])</f>
        <v>1</v>
      </c>
      <c r="T2486" s="15">
        <f>SUM(Table2[[#This Row],[M4B]],Table2[[#This Row],[M4B_h]])</f>
        <v>1</v>
      </c>
    </row>
    <row r="2487" spans="1:20">
      <c r="A2487" s="12">
        <f>IF(Table2[[#This Row],[TT]]&lt;1,"",COUNT($A$2:$A2486)+1)</f>
        <v>2008</v>
      </c>
      <c r="B2487" s="12" t="str">
        <f>LOWER(SUBSTITUTE(SUBSTITUTE(SUBSTITUTE(SUBSTITUTE(SUBSTITUTE(SUBSTITUTE(SUBSTITUTE(SUBSTITUTE(Table2[[#This Row],[NAMA BARANG]]," ",""),"""",""),"-",""),"/",""),"(",""),")",""),"&amp;",""),",",""))</f>
        <v>stiprc603148</v>
      </c>
      <c r="C2487" s="18" t="s">
        <v>2183</v>
      </c>
      <c r="D2487" s="19">
        <v>2</v>
      </c>
      <c r="E2487" s="19" t="s">
        <v>202</v>
      </c>
      <c r="F2487" s="80">
        <f>IF(Table2[[#This Row],[M5B]]="",Table2[[#This Row],[M5B_h]],SUM(Table2[[#This Row],[M5B_h]],Table2[[#This Row],[M5B]]))</f>
        <v>2</v>
      </c>
      <c r="H2487" s="13" t="str">
        <f>IF(Table2[[#This Row],[M1A]]="","",Table2[[#This Row],[M1A]]-Table2[[#This Row],[AWAL]])</f>
        <v/>
      </c>
      <c r="J2487" s="13" t="str">
        <f>IF(Table2[[#This Row],[M2A]]="","",SUM(Table2[[#This Row],[M2A]]-Table2[[#This Row],[M2B_h]]))</f>
        <v/>
      </c>
      <c r="L2487" s="13" t="str">
        <f>IF(Table2[[#This Row],[M3A]]="","",SUM(Table2[[#This Row],[M3A]]-Table2[[#This Row],[M3B_h]]))</f>
        <v/>
      </c>
      <c r="N2487" s="13" t="str">
        <f>IF(Table2[[#This Row],[M4A]]="","",SUM(Table2[[#This Row],[M4A]]-Table2[[#This Row],[M4B_h]]))</f>
        <v/>
      </c>
      <c r="O2487" s="15"/>
      <c r="P2487" s="15" t="str">
        <f>IF(Table2[[#This Row],[M5A]]="","",SUM(Table2[[#This Row],[M5A]]-Table2[[#This Row],[M5B_h]]))</f>
        <v/>
      </c>
      <c r="Q2487" s="15">
        <f>SUM(Table2[[#This Row],[AWAL]],Table2[[#This Row],[M1B]])</f>
        <v>2</v>
      </c>
      <c r="R2487" s="15">
        <f>SUM(Table2[[#This Row],[M2B]],Table2[[#This Row],[M2B_h]])</f>
        <v>2</v>
      </c>
      <c r="S2487" s="15">
        <f>SUM(Table2[[#This Row],[M3B]],Table2[[#This Row],[M3B_h]])</f>
        <v>2</v>
      </c>
      <c r="T2487" s="15">
        <f>SUM(Table2[[#This Row],[M4B]],Table2[[#This Row],[M4B_h]])</f>
        <v>2</v>
      </c>
    </row>
    <row r="2488" spans="1:20">
      <c r="A2488" s="12">
        <f>IF(Table2[[#This Row],[TT]]&lt;1,"",COUNT($A$2:$A2487)+1)</f>
        <v>2009</v>
      </c>
      <c r="B2488" s="12" t="str">
        <f>LOWER(SUBSTITUTE(SUBSTITUTE(SUBSTITUTE(SUBSTITUTE(SUBSTITUTE(SUBSTITUTE(SUBSTITUTE(SUBSTITUTE(Table2[[#This Row],[NAMA BARANG]]," ",""),"""",""),"-",""),"/",""),"(",""),")",""),"&amp;",""),",",""))</f>
        <v>stiprc6032</v>
      </c>
      <c r="C2488" s="18" t="s">
        <v>2184</v>
      </c>
      <c r="D2488" s="19">
        <v>1</v>
      </c>
      <c r="E2488" s="19" t="s">
        <v>202</v>
      </c>
      <c r="F2488" s="80">
        <f>IF(Table2[[#This Row],[M5B]]="",Table2[[#This Row],[M5B_h]],SUM(Table2[[#This Row],[M5B_h]],Table2[[#This Row],[M5B]]))</f>
        <v>1</v>
      </c>
      <c r="H2488" s="13" t="str">
        <f>IF(Table2[[#This Row],[M1A]]="","",Table2[[#This Row],[M1A]]-Table2[[#This Row],[AWAL]])</f>
        <v/>
      </c>
      <c r="J2488" s="13" t="str">
        <f>IF(Table2[[#This Row],[M2A]]="","",SUM(Table2[[#This Row],[M2A]]-Table2[[#This Row],[M2B_h]]))</f>
        <v/>
      </c>
      <c r="L2488" s="13" t="str">
        <f>IF(Table2[[#This Row],[M3A]]="","",SUM(Table2[[#This Row],[M3A]]-Table2[[#This Row],[M3B_h]]))</f>
        <v/>
      </c>
      <c r="N2488" s="13" t="str">
        <f>IF(Table2[[#This Row],[M4A]]="","",SUM(Table2[[#This Row],[M4A]]-Table2[[#This Row],[M4B_h]]))</f>
        <v/>
      </c>
      <c r="O2488" s="15"/>
      <c r="P2488" s="15" t="str">
        <f>IF(Table2[[#This Row],[M5A]]="","",SUM(Table2[[#This Row],[M5A]]-Table2[[#This Row],[M5B_h]]))</f>
        <v/>
      </c>
      <c r="Q2488" s="15">
        <f>SUM(Table2[[#This Row],[AWAL]],Table2[[#This Row],[M1B]])</f>
        <v>1</v>
      </c>
      <c r="R2488" s="15">
        <f>SUM(Table2[[#This Row],[M2B]],Table2[[#This Row],[M2B_h]])</f>
        <v>1</v>
      </c>
      <c r="S2488" s="15">
        <f>SUM(Table2[[#This Row],[M3B]],Table2[[#This Row],[M3B_h]])</f>
        <v>1</v>
      </c>
      <c r="T2488" s="15">
        <f>SUM(Table2[[#This Row],[M4B]],Table2[[#This Row],[M4B_h]])</f>
        <v>1</v>
      </c>
    </row>
    <row r="2489" spans="1:20">
      <c r="A2489" s="12">
        <f>IF(Table2[[#This Row],[TT]]&lt;1,"",COUNT($A$2:$A2488)+1)</f>
        <v>2010</v>
      </c>
      <c r="B2489" s="12" t="str">
        <f>LOWER(SUBSTITUTE(SUBSTITUTE(SUBSTITUTE(SUBSTITUTE(SUBSTITUTE(SUBSTITUTE(SUBSTITUTE(SUBSTITUTE(Table2[[#This Row],[NAMA BARANG]]," ",""),"""",""),"-",""),"/",""),"(",""),")",""),"&amp;",""),",",""))</f>
        <v>stiprc6034</v>
      </c>
      <c r="C2489" s="18" t="s">
        <v>2185</v>
      </c>
      <c r="D2489" s="19">
        <v>1</v>
      </c>
      <c r="E2489" s="19" t="s">
        <v>202</v>
      </c>
      <c r="F2489" s="80">
        <f>IF(Table2[[#This Row],[M5B]]="",Table2[[#This Row],[M5B_h]],SUM(Table2[[#This Row],[M5B_h]],Table2[[#This Row],[M5B]]))</f>
        <v>1</v>
      </c>
      <c r="H2489" s="13" t="str">
        <f>IF(Table2[[#This Row],[M1A]]="","",Table2[[#This Row],[M1A]]-Table2[[#This Row],[AWAL]])</f>
        <v/>
      </c>
      <c r="J2489" s="13" t="str">
        <f>IF(Table2[[#This Row],[M2A]]="","",SUM(Table2[[#This Row],[M2A]]-Table2[[#This Row],[M2B_h]]))</f>
        <v/>
      </c>
      <c r="L2489" s="13" t="str">
        <f>IF(Table2[[#This Row],[M3A]]="","",SUM(Table2[[#This Row],[M3A]]-Table2[[#This Row],[M3B_h]]))</f>
        <v/>
      </c>
      <c r="N2489" s="13" t="str">
        <f>IF(Table2[[#This Row],[M4A]]="","",SUM(Table2[[#This Row],[M4A]]-Table2[[#This Row],[M4B_h]]))</f>
        <v/>
      </c>
      <c r="O2489" s="15"/>
      <c r="P2489" s="15" t="str">
        <f>IF(Table2[[#This Row],[M5A]]="","",SUM(Table2[[#This Row],[M5A]]-Table2[[#This Row],[M5B_h]]))</f>
        <v/>
      </c>
      <c r="Q2489" s="15">
        <f>SUM(Table2[[#This Row],[AWAL]],Table2[[#This Row],[M1B]])</f>
        <v>1</v>
      </c>
      <c r="R2489" s="15">
        <f>SUM(Table2[[#This Row],[M2B]],Table2[[#This Row],[M2B_h]])</f>
        <v>1</v>
      </c>
      <c r="S2489" s="15">
        <f>SUM(Table2[[#This Row],[M3B]],Table2[[#This Row],[M3B_h]])</f>
        <v>1</v>
      </c>
      <c r="T2489" s="15">
        <f>SUM(Table2[[#This Row],[M4B]],Table2[[#This Row],[M4B_h]])</f>
        <v>1</v>
      </c>
    </row>
    <row r="2490" spans="1:20">
      <c r="A2490" s="12">
        <f>IF(Table2[[#This Row],[TT]]&lt;1,"",COUNT($A$2:$A2489)+1)</f>
        <v>2011</v>
      </c>
      <c r="B2490" s="12" t="str">
        <f>LOWER(SUBSTITUTE(SUBSTITUTE(SUBSTITUTE(SUBSTITUTE(SUBSTITUTE(SUBSTITUTE(SUBSTITUTE(SUBSTITUTE(Table2[[#This Row],[NAMA BARANG]]," ",""),"""",""),"-",""),"/",""),"(",""),")",""),"&amp;",""),",",""))</f>
        <v>stiprc6035</v>
      </c>
      <c r="C2490" s="18" t="s">
        <v>2186</v>
      </c>
      <c r="D2490" s="19">
        <v>3</v>
      </c>
      <c r="E2490" s="19" t="s">
        <v>202</v>
      </c>
      <c r="F2490" s="80">
        <f>IF(Table2[[#This Row],[M5B]]="",Table2[[#This Row],[M5B_h]],SUM(Table2[[#This Row],[M5B_h]],Table2[[#This Row],[M5B]]))</f>
        <v>3</v>
      </c>
      <c r="H2490" s="13" t="str">
        <f>IF(Table2[[#This Row],[M1A]]="","",Table2[[#This Row],[M1A]]-Table2[[#This Row],[AWAL]])</f>
        <v/>
      </c>
      <c r="J2490" s="13" t="str">
        <f>IF(Table2[[#This Row],[M2A]]="","",SUM(Table2[[#This Row],[M2A]]-Table2[[#This Row],[M2B_h]]))</f>
        <v/>
      </c>
      <c r="L2490" s="13" t="str">
        <f>IF(Table2[[#This Row],[M3A]]="","",SUM(Table2[[#This Row],[M3A]]-Table2[[#This Row],[M3B_h]]))</f>
        <v/>
      </c>
      <c r="N2490" s="13" t="str">
        <f>IF(Table2[[#This Row],[M4A]]="","",SUM(Table2[[#This Row],[M4A]]-Table2[[#This Row],[M4B_h]]))</f>
        <v/>
      </c>
      <c r="O2490" s="15"/>
      <c r="P2490" s="15" t="str">
        <f>IF(Table2[[#This Row],[M5A]]="","",SUM(Table2[[#This Row],[M5A]]-Table2[[#This Row],[M5B_h]]))</f>
        <v/>
      </c>
      <c r="Q2490" s="15">
        <f>SUM(Table2[[#This Row],[AWAL]],Table2[[#This Row],[M1B]])</f>
        <v>3</v>
      </c>
      <c r="R2490" s="15">
        <f>SUM(Table2[[#This Row],[M2B]],Table2[[#This Row],[M2B_h]])</f>
        <v>3</v>
      </c>
      <c r="S2490" s="15">
        <f>SUM(Table2[[#This Row],[M3B]],Table2[[#This Row],[M3B_h]])</f>
        <v>3</v>
      </c>
      <c r="T2490" s="15">
        <f>SUM(Table2[[#This Row],[M4B]],Table2[[#This Row],[M4B_h]])</f>
        <v>3</v>
      </c>
    </row>
    <row r="2491" spans="1:20">
      <c r="A2491" s="12">
        <f>IF(Table2[[#This Row],[TT]]&lt;1,"",COUNT($A$2:$A2490)+1)</f>
        <v>2012</v>
      </c>
      <c r="B2491" s="12" t="str">
        <f>LOWER(SUBSTITUTE(SUBSTITUTE(SUBSTITUTE(SUBSTITUTE(SUBSTITUTE(SUBSTITUTE(SUBSTITUTE(SUBSTITUTE(Table2[[#This Row],[NAMA BARANG]]," ",""),"""",""),"-",""),"/",""),"(",""),")",""),"&amp;",""),",",""))</f>
        <v>stiprc6037</v>
      </c>
      <c r="C2491" s="18" t="s">
        <v>2187</v>
      </c>
      <c r="D2491" s="19">
        <v>2</v>
      </c>
      <c r="E2491" s="19" t="s">
        <v>202</v>
      </c>
      <c r="F2491" s="80">
        <f>IF(Table2[[#This Row],[M5B]]="",Table2[[#This Row],[M5B_h]],SUM(Table2[[#This Row],[M5B_h]],Table2[[#This Row],[M5B]]))</f>
        <v>2</v>
      </c>
      <c r="H2491" s="13" t="str">
        <f>IF(Table2[[#This Row],[M1A]]="","",Table2[[#This Row],[M1A]]-Table2[[#This Row],[AWAL]])</f>
        <v/>
      </c>
      <c r="J2491" s="13" t="str">
        <f>IF(Table2[[#This Row],[M2A]]="","",SUM(Table2[[#This Row],[M2A]]-Table2[[#This Row],[M2B_h]]))</f>
        <v/>
      </c>
      <c r="L2491" s="13" t="str">
        <f>IF(Table2[[#This Row],[M3A]]="","",SUM(Table2[[#This Row],[M3A]]-Table2[[#This Row],[M3B_h]]))</f>
        <v/>
      </c>
      <c r="N2491" s="13" t="str">
        <f>IF(Table2[[#This Row],[M4A]]="","",SUM(Table2[[#This Row],[M4A]]-Table2[[#This Row],[M4B_h]]))</f>
        <v/>
      </c>
      <c r="O2491" s="15"/>
      <c r="P2491" s="15" t="str">
        <f>IF(Table2[[#This Row],[M5A]]="","",SUM(Table2[[#This Row],[M5A]]-Table2[[#This Row],[M5B_h]]))</f>
        <v/>
      </c>
      <c r="Q2491" s="15">
        <f>SUM(Table2[[#This Row],[AWAL]],Table2[[#This Row],[M1B]])</f>
        <v>2</v>
      </c>
      <c r="R2491" s="15">
        <f>SUM(Table2[[#This Row],[M2B]],Table2[[#This Row],[M2B_h]])</f>
        <v>2</v>
      </c>
      <c r="S2491" s="15">
        <f>SUM(Table2[[#This Row],[M3B]],Table2[[#This Row],[M3B_h]])</f>
        <v>2</v>
      </c>
      <c r="T2491" s="15">
        <f>SUM(Table2[[#This Row],[M4B]],Table2[[#This Row],[M4B_h]])</f>
        <v>2</v>
      </c>
    </row>
    <row r="2492" spans="1:20">
      <c r="A2492" s="12">
        <f>IF(Table2[[#This Row],[TT]]&lt;1,"",COUNT($A$2:$A2491)+1)</f>
        <v>2013</v>
      </c>
      <c r="B2492" s="12" t="str">
        <f>LOWER(SUBSTITUTE(SUBSTITUTE(SUBSTITUTE(SUBSTITUTE(SUBSTITUTE(SUBSTITUTE(SUBSTITUTE(SUBSTITUTE(Table2[[#This Row],[NAMA BARANG]]," ",""),"""",""),"-",""),"/",""),"(",""),")",""),"&amp;",""),",",""))</f>
        <v>stipsika369besar</v>
      </c>
      <c r="C2492" s="18" t="s">
        <v>2188</v>
      </c>
      <c r="D2492" s="19">
        <v>20</v>
      </c>
      <c r="E2492" s="19" t="s">
        <v>91</v>
      </c>
      <c r="F2492" s="80">
        <f>IF(Table2[[#This Row],[M5B]]="",Table2[[#This Row],[M5B_h]],SUM(Table2[[#This Row],[M5B_h]],Table2[[#This Row],[M5B]]))</f>
        <v>20</v>
      </c>
      <c r="H2492" s="13" t="str">
        <f>IF(Table2[[#This Row],[M1A]]="","",Table2[[#This Row],[M1A]]-Table2[[#This Row],[AWAL]])</f>
        <v/>
      </c>
      <c r="J2492" s="13" t="str">
        <f>IF(Table2[[#This Row],[M2A]]="","",SUM(Table2[[#This Row],[M2A]]-Table2[[#This Row],[M2B_h]]))</f>
        <v/>
      </c>
      <c r="L2492" s="13" t="str">
        <f>IF(Table2[[#This Row],[M3A]]="","",SUM(Table2[[#This Row],[M3A]]-Table2[[#This Row],[M3B_h]]))</f>
        <v/>
      </c>
      <c r="N2492" s="13" t="str">
        <f>IF(Table2[[#This Row],[M4A]]="","",SUM(Table2[[#This Row],[M4A]]-Table2[[#This Row],[M4B_h]]))</f>
        <v/>
      </c>
      <c r="O2492" s="15"/>
      <c r="P2492" s="15" t="str">
        <f>IF(Table2[[#This Row],[M5A]]="","",SUM(Table2[[#This Row],[M5A]]-Table2[[#This Row],[M5B_h]]))</f>
        <v/>
      </c>
      <c r="Q2492" s="15">
        <f>SUM(Table2[[#This Row],[AWAL]],Table2[[#This Row],[M1B]])</f>
        <v>20</v>
      </c>
      <c r="R2492" s="15">
        <f>SUM(Table2[[#This Row],[M2B]],Table2[[#This Row],[M2B_h]])</f>
        <v>20</v>
      </c>
      <c r="S2492" s="15">
        <f>SUM(Table2[[#This Row],[M3B]],Table2[[#This Row],[M3B_h]])</f>
        <v>20</v>
      </c>
      <c r="T2492" s="15">
        <f>SUM(Table2[[#This Row],[M4B]],Table2[[#This Row],[M4B_h]])</f>
        <v>20</v>
      </c>
    </row>
    <row r="2493" spans="1:20">
      <c r="A2493" s="12">
        <f>IF(Table2[[#This Row],[TT]]&lt;1,"",COUNT($A$2:$A2492)+1)</f>
        <v>2014</v>
      </c>
      <c r="B2493" s="12" t="str">
        <f>LOWER(SUBSTITUTE(SUBSTITUTE(SUBSTITUTE(SUBSTITUTE(SUBSTITUTE(SUBSTITUTE(SUBSTITUTE(SUBSTITUTE(Table2[[#This Row],[NAMA BARANG]]," ",""),"""",""),"-",""),"/",""),"(",""),")",""),"&amp;",""),",",""))</f>
        <v>stiptb160230</v>
      </c>
      <c r="C2493" s="18" t="s">
        <v>2189</v>
      </c>
      <c r="D2493" s="19">
        <v>21</v>
      </c>
      <c r="E2493" s="19" t="s">
        <v>2190</v>
      </c>
      <c r="F2493" s="80">
        <f>IF(Table2[[#This Row],[M5B]]="",Table2[[#This Row],[M5B_h]],SUM(Table2[[#This Row],[M5B_h]],Table2[[#This Row],[M5B]]))</f>
        <v>21</v>
      </c>
      <c r="H2493" s="13" t="str">
        <f>IF(Table2[[#This Row],[M1A]]="","",Table2[[#This Row],[M1A]]-Table2[[#This Row],[AWAL]])</f>
        <v/>
      </c>
      <c r="J2493" s="13" t="str">
        <f>IF(Table2[[#This Row],[M2A]]="","",SUM(Table2[[#This Row],[M2A]]-Table2[[#This Row],[M2B_h]]))</f>
        <v/>
      </c>
      <c r="L2493" s="13" t="str">
        <f>IF(Table2[[#This Row],[M3A]]="","",SUM(Table2[[#This Row],[M3A]]-Table2[[#This Row],[M3B_h]]))</f>
        <v/>
      </c>
      <c r="N2493" s="13" t="str">
        <f>IF(Table2[[#This Row],[M4A]]="","",SUM(Table2[[#This Row],[M4A]]-Table2[[#This Row],[M4B_h]]))</f>
        <v/>
      </c>
      <c r="O2493" s="15"/>
      <c r="P2493" s="15" t="str">
        <f>IF(Table2[[#This Row],[M5A]]="","",SUM(Table2[[#This Row],[M5A]]-Table2[[#This Row],[M5B_h]]))</f>
        <v/>
      </c>
      <c r="Q2493" s="15">
        <f>SUM(Table2[[#This Row],[AWAL]],Table2[[#This Row],[M1B]])</f>
        <v>21</v>
      </c>
      <c r="R2493" s="15">
        <f>SUM(Table2[[#This Row],[M2B]],Table2[[#This Row],[M2B_h]])</f>
        <v>21</v>
      </c>
      <c r="S2493" s="15">
        <f>SUM(Table2[[#This Row],[M3B]],Table2[[#This Row],[M3B_h]])</f>
        <v>21</v>
      </c>
      <c r="T2493" s="15">
        <f>SUM(Table2[[#This Row],[M4B]],Table2[[#This Row],[M4B_h]])</f>
        <v>21</v>
      </c>
    </row>
    <row r="2494" spans="1:20">
      <c r="A2494" s="14">
        <f>IF(Table2[[#This Row],[TT]]&lt;1,"",COUNT($A$2:$A2493)+1)</f>
        <v>2015</v>
      </c>
      <c r="B2494" s="14" t="str">
        <f>LOWER(SUBSTITUTE(SUBSTITUTE(SUBSTITUTE(SUBSTITUTE(SUBSTITUTE(SUBSTITUTE(SUBSTITUTE(SUBSTITUTE(Table2[[#This Row],[NAMA BARANG]]," ",""),"""",""),"-",""),"/",""),"(",""),")",""),"&amp;",""),",",""))</f>
        <v>stiptb160530</v>
      </c>
      <c r="C2494" s="18" t="s">
        <v>2191</v>
      </c>
      <c r="D2494" s="19">
        <v>51</v>
      </c>
      <c r="E2494" s="19" t="s">
        <v>1024</v>
      </c>
      <c r="F2494" s="80">
        <f>IF(Table2[[#This Row],[M5B]]="",Table2[[#This Row],[M5B_h]],SUM(Table2[[#This Row],[M5B_h]],Table2[[#This Row],[M5B]]))</f>
        <v>51</v>
      </c>
      <c r="H2494" s="15" t="str">
        <f>IF(Table2[[#This Row],[M1A]]="","",Table2[[#This Row],[M1A]]-Table2[[#This Row],[AWAL]])</f>
        <v/>
      </c>
      <c r="J2494" s="15" t="str">
        <f>IF(Table2[[#This Row],[M2A]]="","",SUM(Table2[[#This Row],[M2A]]-Table2[[#This Row],[M2B_h]]))</f>
        <v/>
      </c>
      <c r="K2494" s="15"/>
      <c r="L2494" s="15" t="str">
        <f>IF(Table2[[#This Row],[M3A]]="","",SUM(Table2[[#This Row],[M3A]]-Table2[[#This Row],[M3B_h]]))</f>
        <v/>
      </c>
      <c r="M2494" s="15"/>
      <c r="N2494" s="15" t="str">
        <f>IF(Table2[[#This Row],[M4A]]="","",SUM(Table2[[#This Row],[M4A]]-Table2[[#This Row],[M4B_h]]))</f>
        <v/>
      </c>
      <c r="O2494" s="15"/>
      <c r="P2494" s="15" t="str">
        <f>IF(Table2[[#This Row],[M5A]]="","",SUM(Table2[[#This Row],[M5A]]-Table2[[#This Row],[M5B_h]]))</f>
        <v/>
      </c>
      <c r="Q2494" s="15">
        <f>SUM(Table2[[#This Row],[AWAL]],Table2[[#This Row],[M1B]])</f>
        <v>51</v>
      </c>
      <c r="R2494" s="15">
        <f>SUM(Table2[[#This Row],[M2B]],Table2[[#This Row],[M2B_h]])</f>
        <v>51</v>
      </c>
      <c r="S2494" s="15">
        <f>SUM(Table2[[#This Row],[M3B]],Table2[[#This Row],[M3B_h]])</f>
        <v>51</v>
      </c>
      <c r="T2494" s="15">
        <f>SUM(Table2[[#This Row],[M4B]],Table2[[#This Row],[M4B_h]])</f>
        <v>51</v>
      </c>
    </row>
    <row r="2495" spans="1:20">
      <c r="A2495" s="12">
        <f>IF(Table2[[#This Row],[TT]]&lt;1,"",COUNT($A$2:$A2494)+1)</f>
        <v>2016</v>
      </c>
      <c r="B2495" s="12" t="str">
        <f>LOWER(SUBSTITUTE(SUBSTITUTE(SUBSTITUTE(SUBSTITUTE(SUBSTITUTE(SUBSTITUTE(SUBSTITUTE(SUBSTITUTE(Table2[[#This Row],[NAMA BARANG]]," ",""),"""",""),"-",""),"/",""),"(",""),")",""),"&amp;",""),",",""))</f>
        <v>stiptb8000</v>
      </c>
      <c r="C2495" s="18" t="s">
        <v>2192</v>
      </c>
      <c r="D2495" s="19">
        <v>34</v>
      </c>
      <c r="E2495" s="19" t="s">
        <v>240</v>
      </c>
      <c r="F2495" s="80">
        <f>IF(Table2[[#This Row],[M5B]]="",Table2[[#This Row],[M5B_h]],SUM(Table2[[#This Row],[M5B_h]],Table2[[#This Row],[M5B]]))</f>
        <v>34</v>
      </c>
      <c r="H2495" s="13" t="str">
        <f>IF(Table2[[#This Row],[M1A]]="","",Table2[[#This Row],[M1A]]-Table2[[#This Row],[AWAL]])</f>
        <v/>
      </c>
      <c r="J2495" s="13" t="str">
        <f>IF(Table2[[#This Row],[M2A]]="","",SUM(Table2[[#This Row],[M2A]]-Table2[[#This Row],[M2B_h]]))</f>
        <v/>
      </c>
      <c r="L2495" s="13" t="str">
        <f>IF(Table2[[#This Row],[M3A]]="","",SUM(Table2[[#This Row],[M3A]]-Table2[[#This Row],[M3B_h]]))</f>
        <v/>
      </c>
      <c r="N2495" s="13" t="str">
        <f>IF(Table2[[#This Row],[M4A]]="","",SUM(Table2[[#This Row],[M4A]]-Table2[[#This Row],[M4B_h]]))</f>
        <v/>
      </c>
      <c r="O2495" s="15"/>
      <c r="P2495" s="15" t="str">
        <f>IF(Table2[[#This Row],[M5A]]="","",SUM(Table2[[#This Row],[M5A]]-Table2[[#This Row],[M5B_h]]))</f>
        <v/>
      </c>
      <c r="Q2495" s="15">
        <f>SUM(Table2[[#This Row],[AWAL]],Table2[[#This Row],[M1B]])</f>
        <v>34</v>
      </c>
      <c r="R2495" s="15">
        <f>SUM(Table2[[#This Row],[M2B]],Table2[[#This Row],[M2B_h]])</f>
        <v>34</v>
      </c>
      <c r="S2495" s="15">
        <f>SUM(Table2[[#This Row],[M3B]],Table2[[#This Row],[M3B_h]])</f>
        <v>34</v>
      </c>
      <c r="T2495" s="15">
        <f>SUM(Table2[[#This Row],[M4B]],Table2[[#This Row],[M4B_h]])</f>
        <v>34</v>
      </c>
    </row>
    <row r="2496" spans="1:20">
      <c r="A2496" s="12">
        <f>IF(Table2[[#This Row],[TT]]&lt;1,"",COUNT($A$2:$A2495)+1)</f>
        <v>2017</v>
      </c>
      <c r="B2496" s="12" t="str">
        <f>LOWER(SUBSTITUTE(SUBSTITUTE(SUBSTITUTE(SUBSTITUTE(SUBSTITUTE(SUBSTITUTE(SUBSTITUTE(SUBSTITUTE(Table2[[#This Row],[NAMA BARANG]]," ",""),"""",""),"-",""),"/",""),"(",""),")",""),"&amp;",""),",",""))</f>
        <v>stiptb8059</v>
      </c>
      <c r="C2496" s="18" t="s">
        <v>2193</v>
      </c>
      <c r="D2496" s="19">
        <v>62</v>
      </c>
      <c r="E2496" s="19" t="s">
        <v>240</v>
      </c>
      <c r="F2496" s="80">
        <f>IF(Table2[[#This Row],[M5B]]="",Table2[[#This Row],[M5B_h]],SUM(Table2[[#This Row],[M5B_h]],Table2[[#This Row],[M5B]]))</f>
        <v>62</v>
      </c>
      <c r="H2496" s="13" t="str">
        <f>IF(Table2[[#This Row],[M1A]]="","",Table2[[#This Row],[M1A]]-Table2[[#This Row],[AWAL]])</f>
        <v/>
      </c>
      <c r="J2496" s="13" t="str">
        <f>IF(Table2[[#This Row],[M2A]]="","",SUM(Table2[[#This Row],[M2A]]-Table2[[#This Row],[M2B_h]]))</f>
        <v/>
      </c>
      <c r="L2496" s="13" t="str">
        <f>IF(Table2[[#This Row],[M3A]]="","",SUM(Table2[[#This Row],[M3A]]-Table2[[#This Row],[M3B_h]]))</f>
        <v/>
      </c>
      <c r="N2496" s="13" t="str">
        <f>IF(Table2[[#This Row],[M4A]]="","",SUM(Table2[[#This Row],[M4A]]-Table2[[#This Row],[M4B_h]]))</f>
        <v/>
      </c>
      <c r="O2496" s="15"/>
      <c r="P2496" s="15" t="str">
        <f>IF(Table2[[#This Row],[M5A]]="","",SUM(Table2[[#This Row],[M5A]]-Table2[[#This Row],[M5B_h]]))</f>
        <v/>
      </c>
      <c r="Q2496" s="15">
        <f>SUM(Table2[[#This Row],[AWAL]],Table2[[#This Row],[M1B]])</f>
        <v>62</v>
      </c>
      <c r="R2496" s="15">
        <f>SUM(Table2[[#This Row],[M2B]],Table2[[#This Row],[M2B_h]])</f>
        <v>62</v>
      </c>
      <c r="S2496" s="15">
        <f>SUM(Table2[[#This Row],[M3B]],Table2[[#This Row],[M3B_h]])</f>
        <v>62</v>
      </c>
      <c r="T2496" s="15">
        <f>SUM(Table2[[#This Row],[M4B]],Table2[[#This Row],[M4B_h]])</f>
        <v>62</v>
      </c>
    </row>
    <row r="2497" spans="1:20">
      <c r="A2497" s="12">
        <f>IF(Table2[[#This Row],[TT]]&lt;1,"",COUNT($A$2:$A2496)+1)</f>
        <v>2018</v>
      </c>
      <c r="B2497" s="12" t="str">
        <f>LOWER(SUBSTITUTE(SUBSTITUTE(SUBSTITUTE(SUBSTITUTE(SUBSTITUTE(SUBSTITUTE(SUBSTITUTE(SUBSTITUTE(Table2[[#This Row],[NAMA BARANG]]," ",""),"""",""),"-",""),"/",""),"(",""),")",""),"&amp;",""),",",""))</f>
        <v>stiptb8066</v>
      </c>
      <c r="C2497" s="18" t="s">
        <v>2194</v>
      </c>
      <c r="D2497" s="19">
        <v>31</v>
      </c>
      <c r="E2497" s="19" t="s">
        <v>240</v>
      </c>
      <c r="F2497" s="80">
        <f>IF(Table2[[#This Row],[M5B]]="",Table2[[#This Row],[M5B_h]],SUM(Table2[[#This Row],[M5B_h]],Table2[[#This Row],[M5B]]))</f>
        <v>31</v>
      </c>
      <c r="H2497" s="13" t="str">
        <f>IF(Table2[[#This Row],[M1A]]="","",Table2[[#This Row],[M1A]]-Table2[[#This Row],[AWAL]])</f>
        <v/>
      </c>
      <c r="J2497" s="13" t="str">
        <f>IF(Table2[[#This Row],[M2A]]="","",SUM(Table2[[#This Row],[M2A]]-Table2[[#This Row],[M2B_h]]))</f>
        <v/>
      </c>
      <c r="L2497" s="13" t="str">
        <f>IF(Table2[[#This Row],[M3A]]="","",SUM(Table2[[#This Row],[M3A]]-Table2[[#This Row],[M3B_h]]))</f>
        <v/>
      </c>
      <c r="N2497" s="13" t="str">
        <f>IF(Table2[[#This Row],[M4A]]="","",SUM(Table2[[#This Row],[M4A]]-Table2[[#This Row],[M4B_h]]))</f>
        <v/>
      </c>
      <c r="O2497" s="15"/>
      <c r="P2497" s="15" t="str">
        <f>IF(Table2[[#This Row],[M5A]]="","",SUM(Table2[[#This Row],[M5A]]-Table2[[#This Row],[M5B_h]]))</f>
        <v/>
      </c>
      <c r="Q2497" s="15">
        <f>SUM(Table2[[#This Row],[AWAL]],Table2[[#This Row],[M1B]])</f>
        <v>31</v>
      </c>
      <c r="R2497" s="15">
        <f>SUM(Table2[[#This Row],[M2B]],Table2[[#This Row],[M2B_h]])</f>
        <v>31</v>
      </c>
      <c r="S2497" s="15">
        <f>SUM(Table2[[#This Row],[M3B]],Table2[[#This Row],[M3B_h]])</f>
        <v>31</v>
      </c>
      <c r="T2497" s="15">
        <f>SUM(Table2[[#This Row],[M4B]],Table2[[#This Row],[M4B_h]])</f>
        <v>31</v>
      </c>
    </row>
    <row r="2498" spans="1:20">
      <c r="A2498" s="12">
        <f>IF(Table2[[#This Row],[TT]]&lt;1,"",COUNT($A$2:$A2497)+1)</f>
        <v>2019</v>
      </c>
      <c r="B2498" s="12" t="str">
        <f>LOWER(SUBSTITUTE(SUBSTITUTE(SUBSTITUTE(SUBSTITUTE(SUBSTITUTE(SUBSTITUTE(SUBSTITUTE(SUBSTITUTE(Table2[[#This Row],[NAMA BARANG]]," ",""),"""",""),"-",""),"/",""),"(",""),")",""),"&amp;",""),",",""))</f>
        <v>stiptb985630</v>
      </c>
      <c r="C2498" s="18" t="s">
        <v>2195</v>
      </c>
      <c r="D2498" s="19">
        <v>18</v>
      </c>
      <c r="E2498" s="19" t="s">
        <v>83</v>
      </c>
      <c r="F2498" s="80">
        <f>IF(Table2[[#This Row],[M5B]]="",Table2[[#This Row],[M5B_h]],SUM(Table2[[#This Row],[M5B_h]],Table2[[#This Row],[M5B]]))</f>
        <v>18</v>
      </c>
      <c r="H2498" s="13" t="str">
        <f>IF(Table2[[#This Row],[M1A]]="","",Table2[[#This Row],[M1A]]-Table2[[#This Row],[AWAL]])</f>
        <v/>
      </c>
      <c r="J2498" s="13" t="str">
        <f>IF(Table2[[#This Row],[M2A]]="","",SUM(Table2[[#This Row],[M2A]]-Table2[[#This Row],[M2B_h]]))</f>
        <v/>
      </c>
      <c r="L2498" s="13" t="str">
        <f>IF(Table2[[#This Row],[M3A]]="","",SUM(Table2[[#This Row],[M3A]]-Table2[[#This Row],[M3B_h]]))</f>
        <v/>
      </c>
      <c r="N2498" s="13" t="str">
        <f>IF(Table2[[#This Row],[M4A]]="","",SUM(Table2[[#This Row],[M4A]]-Table2[[#This Row],[M4B_h]]))</f>
        <v/>
      </c>
      <c r="O2498" s="15"/>
      <c r="P2498" s="15" t="str">
        <f>IF(Table2[[#This Row],[M5A]]="","",SUM(Table2[[#This Row],[M5A]]-Table2[[#This Row],[M5B_h]]))</f>
        <v/>
      </c>
      <c r="Q2498" s="15">
        <f>SUM(Table2[[#This Row],[AWAL]],Table2[[#This Row],[M1B]])</f>
        <v>18</v>
      </c>
      <c r="R2498" s="15">
        <f>SUM(Table2[[#This Row],[M2B]],Table2[[#This Row],[M2B_h]])</f>
        <v>18</v>
      </c>
      <c r="S2498" s="15">
        <f>SUM(Table2[[#This Row],[M3B]],Table2[[#This Row],[M3B_h]])</f>
        <v>18</v>
      </c>
      <c r="T2498" s="15">
        <f>SUM(Table2[[#This Row],[M4B]],Table2[[#This Row],[M4B_h]])</f>
        <v>18</v>
      </c>
    </row>
    <row r="2499" spans="1:20">
      <c r="A2499" s="12">
        <f>IF(Table2[[#This Row],[TT]]&lt;1,"",COUNT($A$2:$A2498)+1)</f>
        <v>2020</v>
      </c>
      <c r="B2499" s="12" t="str">
        <f>LOWER(SUBSTITUTE(SUBSTITUTE(SUBSTITUTE(SUBSTITUTE(SUBSTITUTE(SUBSTITUTE(SUBSTITUTE(SUBSTITUTE(Table2[[#This Row],[NAMA BARANG]]," ",""),"""",""),"-",""),"/",""),"(",""),")",""),"&amp;",""),",",""))</f>
        <v>stiptb986536</v>
      </c>
      <c r="C2499" s="18" t="s">
        <v>2196</v>
      </c>
      <c r="D2499" s="19">
        <v>9</v>
      </c>
      <c r="E2499" s="19" t="s">
        <v>83</v>
      </c>
      <c r="F2499" s="80">
        <f>IF(Table2[[#This Row],[M5B]]="",Table2[[#This Row],[M5B_h]],SUM(Table2[[#This Row],[M5B_h]],Table2[[#This Row],[M5B]]))</f>
        <v>9</v>
      </c>
      <c r="H2499" s="13" t="str">
        <f>IF(Table2[[#This Row],[M1A]]="","",Table2[[#This Row],[M1A]]-Table2[[#This Row],[AWAL]])</f>
        <v/>
      </c>
      <c r="J2499" s="13" t="str">
        <f>IF(Table2[[#This Row],[M2A]]="","",SUM(Table2[[#This Row],[M2A]]-Table2[[#This Row],[M2B_h]]))</f>
        <v/>
      </c>
      <c r="L2499" s="13" t="str">
        <f>IF(Table2[[#This Row],[M3A]]="","",SUM(Table2[[#This Row],[M3A]]-Table2[[#This Row],[M3B_h]]))</f>
        <v/>
      </c>
      <c r="N2499" s="13" t="str">
        <f>IF(Table2[[#This Row],[M4A]]="","",SUM(Table2[[#This Row],[M4A]]-Table2[[#This Row],[M4B_h]]))</f>
        <v/>
      </c>
      <c r="O2499" s="15"/>
      <c r="P2499" s="15" t="str">
        <f>IF(Table2[[#This Row],[M5A]]="","",SUM(Table2[[#This Row],[M5A]]-Table2[[#This Row],[M5B_h]]))</f>
        <v/>
      </c>
      <c r="Q2499" s="15">
        <f>SUM(Table2[[#This Row],[AWAL]],Table2[[#This Row],[M1B]])</f>
        <v>9</v>
      </c>
      <c r="R2499" s="15">
        <f>SUM(Table2[[#This Row],[M2B]],Table2[[#This Row],[M2B_h]])</f>
        <v>9</v>
      </c>
      <c r="S2499" s="15">
        <f>SUM(Table2[[#This Row],[M3B]],Table2[[#This Row],[M3B_h]])</f>
        <v>9</v>
      </c>
      <c r="T2499" s="15">
        <f>SUM(Table2[[#This Row],[M4B]],Table2[[#This Row],[M4B_h]])</f>
        <v>9</v>
      </c>
    </row>
    <row r="2500" spans="1:20">
      <c r="A2500" s="12">
        <f>IF(Table2[[#This Row],[TT]]&lt;1,"",COUNT($A$2:$A2499)+1)</f>
        <v>2021</v>
      </c>
      <c r="B2500" s="12" t="str">
        <f>LOWER(SUBSTITUTE(SUBSTITUTE(SUBSTITUTE(SUBSTITUTE(SUBSTITUTE(SUBSTITUTE(SUBSTITUTE(SUBSTITUTE(Table2[[#This Row],[NAMA BARANG]]," ",""),"""",""),"-",""),"/",""),"(",""),")",""),"&amp;",""),",",""))</f>
        <v>stiptb986660</v>
      </c>
      <c r="C2500" s="18" t="s">
        <v>2197</v>
      </c>
      <c r="D2500" s="19">
        <v>24</v>
      </c>
      <c r="E2500" s="19" t="s">
        <v>19</v>
      </c>
      <c r="F2500" s="80">
        <f>IF(Table2[[#This Row],[M5B]]="",Table2[[#This Row],[M5B_h]],SUM(Table2[[#This Row],[M5B_h]],Table2[[#This Row],[M5B]]))</f>
        <v>24</v>
      </c>
      <c r="H2500" s="13" t="str">
        <f>IF(Table2[[#This Row],[M1A]]="","",Table2[[#This Row],[M1A]]-Table2[[#This Row],[AWAL]])</f>
        <v/>
      </c>
      <c r="J2500" s="13" t="str">
        <f>IF(Table2[[#This Row],[M2A]]="","",SUM(Table2[[#This Row],[M2A]]-Table2[[#This Row],[M2B_h]]))</f>
        <v/>
      </c>
      <c r="L2500" s="13" t="str">
        <f>IF(Table2[[#This Row],[M3A]]="","",SUM(Table2[[#This Row],[M3A]]-Table2[[#This Row],[M3B_h]]))</f>
        <v/>
      </c>
      <c r="N2500" s="13" t="str">
        <f>IF(Table2[[#This Row],[M4A]]="","",SUM(Table2[[#This Row],[M4A]]-Table2[[#This Row],[M4B_h]]))</f>
        <v/>
      </c>
      <c r="O2500" s="15"/>
      <c r="P2500" s="15" t="str">
        <f>IF(Table2[[#This Row],[M5A]]="","",SUM(Table2[[#This Row],[M5A]]-Table2[[#This Row],[M5B_h]]))</f>
        <v/>
      </c>
      <c r="Q2500" s="15">
        <f>SUM(Table2[[#This Row],[AWAL]],Table2[[#This Row],[M1B]])</f>
        <v>24</v>
      </c>
      <c r="R2500" s="15">
        <f>SUM(Table2[[#This Row],[M2B]],Table2[[#This Row],[M2B_h]])</f>
        <v>24</v>
      </c>
      <c r="S2500" s="15">
        <f>SUM(Table2[[#This Row],[M3B]],Table2[[#This Row],[M3B_h]])</f>
        <v>24</v>
      </c>
      <c r="T2500" s="15">
        <f>SUM(Table2[[#This Row],[M4B]],Table2[[#This Row],[M4B_h]])</f>
        <v>24</v>
      </c>
    </row>
    <row r="2501" spans="1:20">
      <c r="A2501" s="12">
        <f>IF(Table2[[#This Row],[TT]]&lt;1,"",COUNT($A$2:$A2500)+1)</f>
        <v>2022</v>
      </c>
      <c r="B2501" s="12" t="str">
        <f>LOWER(SUBSTITUTE(SUBSTITUTE(SUBSTITUTE(SUBSTITUTE(SUBSTITUTE(SUBSTITUTE(SUBSTITUTE(SUBSTITUTE(Table2[[#This Row],[NAMA BARANG]]," ",""),"""",""),"-",""),"/",""),"(",""),")",""),"&amp;",""),",",""))</f>
        <v>stiptoples1341x50panda</v>
      </c>
      <c r="C2501" s="18" t="s">
        <v>2198</v>
      </c>
      <c r="D2501" s="19">
        <v>12</v>
      </c>
      <c r="E2501" s="19" t="s">
        <v>1106</v>
      </c>
      <c r="F2501" s="80">
        <f>IF(Table2[[#This Row],[M5B]]="",Table2[[#This Row],[M5B_h]],SUM(Table2[[#This Row],[M5B_h]],Table2[[#This Row],[M5B]]))</f>
        <v>12</v>
      </c>
      <c r="H2501" s="13" t="str">
        <f>IF(Table2[[#This Row],[M1A]]="","",Table2[[#This Row],[M1A]]-Table2[[#This Row],[AWAL]])</f>
        <v/>
      </c>
      <c r="J2501" s="13" t="str">
        <f>IF(Table2[[#This Row],[M2A]]="","",SUM(Table2[[#This Row],[M2A]]-Table2[[#This Row],[M2B_h]]))</f>
        <v/>
      </c>
      <c r="L2501" s="13" t="str">
        <f>IF(Table2[[#This Row],[M3A]]="","",SUM(Table2[[#This Row],[M3A]]-Table2[[#This Row],[M3B_h]]))</f>
        <v/>
      </c>
      <c r="N2501" s="13" t="str">
        <f>IF(Table2[[#This Row],[M4A]]="","",SUM(Table2[[#This Row],[M4A]]-Table2[[#This Row],[M4B_h]]))</f>
        <v/>
      </c>
      <c r="O2501" s="15"/>
      <c r="P2501" s="15" t="str">
        <f>IF(Table2[[#This Row],[M5A]]="","",SUM(Table2[[#This Row],[M5A]]-Table2[[#This Row],[M5B_h]]))</f>
        <v/>
      </c>
      <c r="Q2501" s="15">
        <f>SUM(Table2[[#This Row],[AWAL]],Table2[[#This Row],[M1B]])</f>
        <v>12</v>
      </c>
      <c r="R2501" s="15">
        <f>SUM(Table2[[#This Row],[M2B]],Table2[[#This Row],[M2B_h]])</f>
        <v>12</v>
      </c>
      <c r="S2501" s="15">
        <f>SUM(Table2[[#This Row],[M3B]],Table2[[#This Row],[M3B_h]])</f>
        <v>12</v>
      </c>
      <c r="T2501" s="15">
        <f>SUM(Table2[[#This Row],[M4B]],Table2[[#This Row],[M4B_h]])</f>
        <v>12</v>
      </c>
    </row>
    <row r="2502" spans="1:20">
      <c r="A2502" s="12">
        <f>IF(Table2[[#This Row],[TT]]&lt;1,"",COUNT($A$2:$A2501)+1)</f>
        <v>2023</v>
      </c>
      <c r="B2502" s="12" t="str">
        <f>LOWER(SUBSTITUTE(SUBSTITUTE(SUBSTITUTE(SUBSTITUTE(SUBSTITUTE(SUBSTITUTE(SUBSTITUTE(SUBSTITUTE(Table2[[#This Row],[NAMA BARANG]]," ",""),"""",""),"-",""),"/",""),"(",""),")",""),"&amp;",""),",",""))</f>
        <v>stiptrifello300b</v>
      </c>
      <c r="C2502" s="18" t="s">
        <v>2199</v>
      </c>
      <c r="D2502" s="19">
        <v>2</v>
      </c>
      <c r="E2502" s="19" t="s">
        <v>881</v>
      </c>
      <c r="F2502" s="80">
        <f>IF(Table2[[#This Row],[M5B]]="",Table2[[#This Row],[M5B_h]],SUM(Table2[[#This Row],[M5B_h]],Table2[[#This Row],[M5B]]))</f>
        <v>2</v>
      </c>
      <c r="H2502" s="13" t="str">
        <f>IF(Table2[[#This Row],[M1A]]="","",Table2[[#This Row],[M1A]]-Table2[[#This Row],[AWAL]])</f>
        <v/>
      </c>
      <c r="J2502" s="13" t="str">
        <f>IF(Table2[[#This Row],[M2A]]="","",SUM(Table2[[#This Row],[M2A]]-Table2[[#This Row],[M2B_h]]))</f>
        <v/>
      </c>
      <c r="L2502" s="13" t="str">
        <f>IF(Table2[[#This Row],[M3A]]="","",SUM(Table2[[#This Row],[M3A]]-Table2[[#This Row],[M3B_h]]))</f>
        <v/>
      </c>
      <c r="N2502" s="13" t="str">
        <f>IF(Table2[[#This Row],[M4A]]="","",SUM(Table2[[#This Row],[M4A]]-Table2[[#This Row],[M4B_h]]))</f>
        <v/>
      </c>
      <c r="O2502" s="15"/>
      <c r="P2502" s="15" t="str">
        <f>IF(Table2[[#This Row],[M5A]]="","",SUM(Table2[[#This Row],[M5A]]-Table2[[#This Row],[M5B_h]]))</f>
        <v/>
      </c>
      <c r="Q2502" s="15">
        <f>SUM(Table2[[#This Row],[AWAL]],Table2[[#This Row],[M1B]])</f>
        <v>2</v>
      </c>
      <c r="R2502" s="15">
        <f>SUM(Table2[[#This Row],[M2B]],Table2[[#This Row],[M2B_h]])</f>
        <v>2</v>
      </c>
      <c r="S2502" s="15">
        <f>SUM(Table2[[#This Row],[M3B]],Table2[[#This Row],[M3B_h]])</f>
        <v>2</v>
      </c>
      <c r="T2502" s="15">
        <f>SUM(Table2[[#This Row],[M4B]],Table2[[#This Row],[M4B_h]])</f>
        <v>2</v>
      </c>
    </row>
    <row r="2503" spans="1:20">
      <c r="A2503" s="12">
        <f>IF(Table2[[#This Row],[TT]]&lt;1,"",COUNT($A$2:$A2502)+1)</f>
        <v>2024</v>
      </c>
      <c r="B2503" s="12" t="str">
        <f>LOWER(SUBSTITUTE(SUBSTITUTE(SUBSTITUTE(SUBSTITUTE(SUBSTITUTE(SUBSTITUTE(SUBSTITUTE(SUBSTITUTE(Table2[[#This Row],[NAMA BARANG]]," ",""),"""",""),"-",""),"/",""),"(",""),")",""),"&amp;",""),",",""))</f>
        <v>stiptrifellotf377@24</v>
      </c>
      <c r="C2503" s="18" t="s">
        <v>2200</v>
      </c>
      <c r="D2503" s="19">
        <v>4</v>
      </c>
      <c r="E2503" s="19" t="s">
        <v>93</v>
      </c>
      <c r="F2503" s="80">
        <f>IF(Table2[[#This Row],[M5B]]="",Table2[[#This Row],[M5B_h]],SUM(Table2[[#This Row],[M5B_h]],Table2[[#This Row],[M5B]]))</f>
        <v>4</v>
      </c>
      <c r="H2503" s="13" t="str">
        <f>IF(Table2[[#This Row],[M1A]]="","",Table2[[#This Row],[M1A]]-Table2[[#This Row],[AWAL]])</f>
        <v/>
      </c>
      <c r="J2503" s="13" t="str">
        <f>IF(Table2[[#This Row],[M2A]]="","",SUM(Table2[[#This Row],[M2A]]-Table2[[#This Row],[M2B_h]]))</f>
        <v/>
      </c>
      <c r="L2503" s="13" t="str">
        <f>IF(Table2[[#This Row],[M3A]]="","",SUM(Table2[[#This Row],[M3A]]-Table2[[#This Row],[M3B_h]]))</f>
        <v/>
      </c>
      <c r="N2503" s="13" t="str">
        <f>IF(Table2[[#This Row],[M4A]]="","",SUM(Table2[[#This Row],[M4A]]-Table2[[#This Row],[M4B_h]]))</f>
        <v/>
      </c>
      <c r="O2503" s="15"/>
      <c r="P2503" s="15" t="str">
        <f>IF(Table2[[#This Row],[M5A]]="","",SUM(Table2[[#This Row],[M5A]]-Table2[[#This Row],[M5B_h]]))</f>
        <v/>
      </c>
      <c r="Q2503" s="15">
        <f>SUM(Table2[[#This Row],[AWAL]],Table2[[#This Row],[M1B]])</f>
        <v>4</v>
      </c>
      <c r="R2503" s="15">
        <f>SUM(Table2[[#This Row],[M2B]],Table2[[#This Row],[M2B_h]])</f>
        <v>4</v>
      </c>
      <c r="S2503" s="15">
        <f>SUM(Table2[[#This Row],[M3B]],Table2[[#This Row],[M3B_h]])</f>
        <v>4</v>
      </c>
      <c r="T2503" s="15">
        <f>SUM(Table2[[#This Row],[M4B]],Table2[[#This Row],[M4B_h]])</f>
        <v>4</v>
      </c>
    </row>
    <row r="2504" spans="1:20">
      <c r="A2504" s="12">
        <f>IF(Table2[[#This Row],[TT]]&lt;1,"",COUNT($A$2:$A2503)+1)</f>
        <v>2025</v>
      </c>
      <c r="B2504" s="12" t="str">
        <f>LOWER(SUBSTITUTE(SUBSTITUTE(SUBSTITUTE(SUBSTITUTE(SUBSTITUTE(SUBSTITUTE(SUBSTITUTE(SUBSTITUTE(Table2[[#This Row],[NAMA BARANG]]," ",""),"""",""),"-",""),"/",""),"(",""),")",""),"&amp;",""),",",""))</f>
        <v>stip+asahanm7830</v>
      </c>
      <c r="C2504" s="18" t="s">
        <v>2201</v>
      </c>
      <c r="D2504" s="19">
        <v>2</v>
      </c>
      <c r="E2504" s="19" t="s">
        <v>248</v>
      </c>
      <c r="F2504" s="80">
        <f>IF(Table2[[#This Row],[M5B]]="",Table2[[#This Row],[M5B_h]],SUM(Table2[[#This Row],[M5B_h]],Table2[[#This Row],[M5B]]))</f>
        <v>2</v>
      </c>
      <c r="H2504" s="13" t="str">
        <f>IF(Table2[[#This Row],[M1A]]="","",Table2[[#This Row],[M1A]]-Table2[[#This Row],[AWAL]])</f>
        <v/>
      </c>
      <c r="J2504" s="13" t="str">
        <f>IF(Table2[[#This Row],[M2A]]="","",SUM(Table2[[#This Row],[M2A]]-Table2[[#This Row],[M2B_h]]))</f>
        <v/>
      </c>
      <c r="L2504" s="13" t="str">
        <f>IF(Table2[[#This Row],[M3A]]="","",SUM(Table2[[#This Row],[M3A]]-Table2[[#This Row],[M3B_h]]))</f>
        <v/>
      </c>
      <c r="N2504" s="13" t="str">
        <f>IF(Table2[[#This Row],[M4A]]="","",SUM(Table2[[#This Row],[M4A]]-Table2[[#This Row],[M4B_h]]))</f>
        <v/>
      </c>
      <c r="O2504" s="15"/>
      <c r="P2504" s="15" t="str">
        <f>IF(Table2[[#This Row],[M5A]]="","",SUM(Table2[[#This Row],[M5A]]-Table2[[#This Row],[M5B_h]]))</f>
        <v/>
      </c>
      <c r="Q2504" s="15">
        <f>SUM(Table2[[#This Row],[AWAL]],Table2[[#This Row],[M1B]])</f>
        <v>2</v>
      </c>
      <c r="R2504" s="15">
        <f>SUM(Table2[[#This Row],[M2B]],Table2[[#This Row],[M2B_h]])</f>
        <v>2</v>
      </c>
      <c r="S2504" s="15">
        <f>SUM(Table2[[#This Row],[M3B]],Table2[[#This Row],[M3B_h]])</f>
        <v>2</v>
      </c>
      <c r="T2504" s="15">
        <f>SUM(Table2[[#This Row],[M4B]],Table2[[#This Row],[M4B_h]])</f>
        <v>2</v>
      </c>
    </row>
    <row r="2505" spans="1:20">
      <c r="A2505" s="12">
        <f>IF(Table2[[#This Row],[TT]]&lt;1,"",COUNT($A$2:$A2504)+1)</f>
        <v>2026</v>
      </c>
      <c r="B2505" s="12" t="str">
        <f>LOWER(SUBSTITUTE(SUBSTITUTE(SUBSTITUTE(SUBSTITUTE(SUBSTITUTE(SUBSTITUTE(SUBSTITUTE(SUBSTITUTE(Table2[[#This Row],[NAMA BARANG]]," ",""),"""",""),"-",""),"/",""),"(",""),")",""),"&amp;",""),",",""))</f>
        <v>stopmapjersey</v>
      </c>
      <c r="C2505" s="18" t="s">
        <v>2202</v>
      </c>
      <c r="D2505" s="19">
        <v>1</v>
      </c>
      <c r="E2505" s="19" t="s">
        <v>2203</v>
      </c>
      <c r="F2505" s="80">
        <f>IF(Table2[[#This Row],[M5B]]="",Table2[[#This Row],[M5B_h]],SUM(Table2[[#This Row],[M5B_h]],Table2[[#This Row],[M5B]]))</f>
        <v>1</v>
      </c>
      <c r="H2505" s="13" t="str">
        <f>IF(Table2[[#This Row],[M1A]]="","",Table2[[#This Row],[M1A]]-Table2[[#This Row],[AWAL]])</f>
        <v/>
      </c>
      <c r="J2505" s="13" t="str">
        <f>IF(Table2[[#This Row],[M2A]]="","",SUM(Table2[[#This Row],[M2A]]-Table2[[#This Row],[M2B_h]]))</f>
        <v/>
      </c>
      <c r="L2505" s="13" t="str">
        <f>IF(Table2[[#This Row],[M3A]]="","",SUM(Table2[[#This Row],[M3A]]-Table2[[#This Row],[M3B_h]]))</f>
        <v/>
      </c>
      <c r="N2505" s="13" t="str">
        <f>IF(Table2[[#This Row],[M4A]]="","",SUM(Table2[[#This Row],[M4A]]-Table2[[#This Row],[M4B_h]]))</f>
        <v/>
      </c>
      <c r="O2505" s="15"/>
      <c r="P2505" s="15" t="str">
        <f>IF(Table2[[#This Row],[M5A]]="","",SUM(Table2[[#This Row],[M5A]]-Table2[[#This Row],[M5B_h]]))</f>
        <v/>
      </c>
      <c r="Q2505" s="15">
        <f>SUM(Table2[[#This Row],[AWAL]],Table2[[#This Row],[M1B]])</f>
        <v>1</v>
      </c>
      <c r="R2505" s="15">
        <f>SUM(Table2[[#This Row],[M2B]],Table2[[#This Row],[M2B_h]])</f>
        <v>1</v>
      </c>
      <c r="S2505" s="15">
        <f>SUM(Table2[[#This Row],[M3B]],Table2[[#This Row],[M3B_h]])</f>
        <v>1</v>
      </c>
      <c r="T2505" s="15">
        <f>SUM(Table2[[#This Row],[M4B]],Table2[[#This Row],[M4B_h]])</f>
        <v>1</v>
      </c>
    </row>
    <row r="2506" spans="1:20">
      <c r="A2506" s="12">
        <f>IF(Table2[[#This Row],[TT]]&lt;1,"",COUNT($A$2:$A2505)+1)</f>
        <v>2027</v>
      </c>
      <c r="B2506" s="12" t="str">
        <f>LOWER(SUBSTITUTE(SUBSTITUTE(SUBSTITUTE(SUBSTITUTE(SUBSTITUTE(SUBSTITUTE(SUBSTITUTE(SUBSTITUTE(Table2[[#This Row],[NAMA BARANG]]," ",""),"""",""),"-",""),"/",""),"(",""),")",""),"&amp;",""),",",""))</f>
        <v>suling900trend</v>
      </c>
      <c r="C2506" s="18" t="s">
        <v>2204</v>
      </c>
      <c r="D2506" s="19">
        <v>1</v>
      </c>
      <c r="E2506" s="19" t="s">
        <v>66</v>
      </c>
      <c r="F2506" s="80">
        <f>IF(Table2[[#This Row],[M5B]]="",Table2[[#This Row],[M5B_h]],SUM(Table2[[#This Row],[M5B_h]],Table2[[#This Row],[M5B]]))</f>
        <v>1</v>
      </c>
      <c r="H2506" s="13" t="str">
        <f>IF(Table2[[#This Row],[M1A]]="","",Table2[[#This Row],[M1A]]-Table2[[#This Row],[AWAL]])</f>
        <v/>
      </c>
      <c r="J2506" s="13" t="str">
        <f>IF(Table2[[#This Row],[M2A]]="","",SUM(Table2[[#This Row],[M2A]]-Table2[[#This Row],[M2B_h]]))</f>
        <v/>
      </c>
      <c r="L2506" s="13" t="str">
        <f>IF(Table2[[#This Row],[M3A]]="","",SUM(Table2[[#This Row],[M3A]]-Table2[[#This Row],[M3B_h]]))</f>
        <v/>
      </c>
      <c r="N2506" s="13" t="str">
        <f>IF(Table2[[#This Row],[M4A]]="","",SUM(Table2[[#This Row],[M4A]]-Table2[[#This Row],[M4B_h]]))</f>
        <v/>
      </c>
      <c r="O2506" s="15"/>
      <c r="P2506" s="15" t="str">
        <f>IF(Table2[[#This Row],[M5A]]="","",SUM(Table2[[#This Row],[M5A]]-Table2[[#This Row],[M5B_h]]))</f>
        <v/>
      </c>
      <c r="Q2506" s="15">
        <f>SUM(Table2[[#This Row],[AWAL]],Table2[[#This Row],[M1B]])</f>
        <v>1</v>
      </c>
      <c r="R2506" s="15">
        <f>SUM(Table2[[#This Row],[M2B]],Table2[[#This Row],[M2B_h]])</f>
        <v>1</v>
      </c>
      <c r="S2506" s="15">
        <f>SUM(Table2[[#This Row],[M3B]],Table2[[#This Row],[M3B_h]])</f>
        <v>1</v>
      </c>
      <c r="T2506" s="15">
        <f>SUM(Table2[[#This Row],[M4B]],Table2[[#This Row],[M4B_h]])</f>
        <v>1</v>
      </c>
    </row>
    <row r="2507" spans="1:20">
      <c r="A2507" s="88">
        <f>IF(Table2[[#This Row],[TT]]&lt;1,"",COUNT($A$2:$A2506)+1)</f>
        <v>2028</v>
      </c>
      <c r="B2507" s="88" t="str">
        <f>LOWER(SUBSTITUTE(SUBSTITUTE(SUBSTITUTE(SUBSTITUTE(SUBSTITUTE(SUBSTITUTE(SUBSTITUTE(SUBSTITUTE(Table2[[#This Row],[NAMA BARANG]]," ",""),"""",""),"-",""),"/",""),"(",""),")",""),"&amp;",""),",",""))</f>
        <v>sulingyamaha</v>
      </c>
      <c r="C2507" s="89" t="s">
        <v>4100</v>
      </c>
      <c r="D2507" s="90">
        <v>9</v>
      </c>
      <c r="E2507" s="91" t="s">
        <v>2621</v>
      </c>
      <c r="F2507" s="92">
        <f>IF(Table2[[#This Row],[M5B]]="",Table2[[#This Row],[M5B_h]],SUM(Table2[[#This Row],[M5B_h]],Table2[[#This Row],[M5B]]))</f>
        <v>5</v>
      </c>
      <c r="G2507" s="93">
        <v>8</v>
      </c>
      <c r="H2507" s="94">
        <f>IF(Table2[[#This Row],[M1A]]="","",Table2[[#This Row],[M1A]]-Table2[[#This Row],[AWAL]])</f>
        <v>-1</v>
      </c>
      <c r="I2507" s="93"/>
      <c r="J2507" s="94" t="str">
        <f>IF(Table2[[#This Row],[M2A]]="","",SUM(Table2[[#This Row],[M2A]]-Table2[[#This Row],[M2B_h]]))</f>
        <v/>
      </c>
      <c r="K2507" s="93">
        <v>5</v>
      </c>
      <c r="L2507" s="94">
        <f>IF(Table2[[#This Row],[M3A]]="","",SUM(Table2[[#This Row],[M3A]]-Table2[[#This Row],[M3B_h]]))</f>
        <v>-3</v>
      </c>
      <c r="M2507" s="93"/>
      <c r="N2507" s="94" t="str">
        <f>IF(Table2[[#This Row],[M4A]]="","",SUM(Table2[[#This Row],[M4A]]-Table2[[#This Row],[M4B_h]]))</f>
        <v/>
      </c>
      <c r="O2507" s="15"/>
      <c r="P2507" s="15" t="str">
        <f>IF(Table2[[#This Row],[M5A]]="","",SUM(Table2[[#This Row],[M5A]]-Table2[[#This Row],[M5B_h]]))</f>
        <v/>
      </c>
      <c r="Q2507" s="15">
        <f>SUM(Table2[[#This Row],[AWAL]],Table2[[#This Row],[M1B]])</f>
        <v>8</v>
      </c>
      <c r="R2507" s="15">
        <f>SUM(Table2[[#This Row],[M2B]],Table2[[#This Row],[M2B_h]])</f>
        <v>8</v>
      </c>
      <c r="S2507" s="15">
        <f>SUM(Table2[[#This Row],[M3B]],Table2[[#This Row],[M3B_h]])</f>
        <v>5</v>
      </c>
      <c r="T2507" s="15">
        <f>SUM(Table2[[#This Row],[M4B]],Table2[[#This Row],[M4B_h]])</f>
        <v>5</v>
      </c>
    </row>
    <row r="2508" spans="1:20">
      <c r="A2508" s="12">
        <f>IF(Table2[[#This Row],[TT]]&lt;1,"",COUNT($A$2:$A2507)+1)</f>
        <v>2029</v>
      </c>
      <c r="B2508" s="12" t="str">
        <f>LOWER(SUBSTITUTE(SUBSTITUTE(SUBSTITUTE(SUBSTITUTE(SUBSTITUTE(SUBSTITUTE(SUBSTITUTE(SUBSTITUTE(Table2[[#This Row],[NAMA BARANG]]," ",""),"""",""),"-",""),"/",""),"(",""),")",""),"&amp;",""),",",""))</f>
        <v>superboxtoplatpsb</v>
      </c>
      <c r="C2508" s="18" t="s">
        <v>2205</v>
      </c>
      <c r="D2508" s="19">
        <v>5</v>
      </c>
      <c r="E2508" s="19" t="s">
        <v>45</v>
      </c>
      <c r="F2508" s="80">
        <f>IF(Table2[[#This Row],[M5B]]="",Table2[[#This Row],[M5B_h]],SUM(Table2[[#This Row],[M5B_h]],Table2[[#This Row],[M5B]]))</f>
        <v>5</v>
      </c>
      <c r="H2508" s="13" t="str">
        <f>IF(Table2[[#This Row],[M1A]]="","",Table2[[#This Row],[M1A]]-Table2[[#This Row],[AWAL]])</f>
        <v/>
      </c>
      <c r="J2508" s="13" t="str">
        <f>IF(Table2[[#This Row],[M2A]]="","",SUM(Table2[[#This Row],[M2A]]-Table2[[#This Row],[M2B_h]]))</f>
        <v/>
      </c>
      <c r="L2508" s="13" t="str">
        <f>IF(Table2[[#This Row],[M3A]]="","",SUM(Table2[[#This Row],[M3A]]-Table2[[#This Row],[M3B_h]]))</f>
        <v/>
      </c>
      <c r="N2508" s="13" t="str">
        <f>IF(Table2[[#This Row],[M4A]]="","",SUM(Table2[[#This Row],[M4A]]-Table2[[#This Row],[M4B_h]]))</f>
        <v/>
      </c>
      <c r="O2508" s="15"/>
      <c r="P2508" s="15" t="str">
        <f>IF(Table2[[#This Row],[M5A]]="","",SUM(Table2[[#This Row],[M5A]]-Table2[[#This Row],[M5B_h]]))</f>
        <v/>
      </c>
      <c r="Q2508" s="15">
        <f>SUM(Table2[[#This Row],[AWAL]],Table2[[#This Row],[M1B]])</f>
        <v>5</v>
      </c>
      <c r="R2508" s="15">
        <f>SUM(Table2[[#This Row],[M2B]],Table2[[#This Row],[M2B_h]])</f>
        <v>5</v>
      </c>
      <c r="S2508" s="15">
        <f>SUM(Table2[[#This Row],[M3B]],Table2[[#This Row],[M3B_h]])</f>
        <v>5</v>
      </c>
      <c r="T2508" s="15">
        <f>SUM(Table2[[#This Row],[M4B]],Table2[[#This Row],[M4B_h]])</f>
        <v>5</v>
      </c>
    </row>
    <row r="2509" spans="1:20">
      <c r="A2509" s="96">
        <f>IF(Table2[[#This Row],[TT]]&lt;1,"",COUNT($A$2:$A2508)+1)</f>
        <v>2030</v>
      </c>
      <c r="B2509" s="96" t="str">
        <f>LOWER(SUBSTITUTE(SUBSTITUTE(SUBSTITUTE(SUBSTITUTE(SUBSTITUTE(SUBSTITUTE(SUBSTITUTE(SUBSTITUTE(Table2[[#This Row],[NAMA BARANG]]," ",""),"""",""),"-",""),"/",""),"(",""),")",""),"&amp;",""),",",""))</f>
        <v>talibatikputihbalpindo</v>
      </c>
      <c r="C2509" s="97" t="s">
        <v>4152</v>
      </c>
      <c r="D2509" s="98">
        <v>5</v>
      </c>
      <c r="E2509" s="99" t="s">
        <v>2706</v>
      </c>
      <c r="F2509" s="100">
        <f>IF(Table2[[#This Row],[M5B]]="",Table2[[#This Row],[M5B_h]],SUM(Table2[[#This Row],[M5B_h]],Table2[[#This Row],[M5B]]))</f>
        <v>20</v>
      </c>
      <c r="G2509" s="101"/>
      <c r="H2509" s="102" t="str">
        <f>IF(Table2[[#This Row],[M1A]]="","",Table2[[#This Row],[M1A]]-Table2[[#This Row],[AWAL]])</f>
        <v/>
      </c>
      <c r="I2509" s="101"/>
      <c r="J2509" s="102" t="str">
        <f>IF(Table2[[#This Row],[M2A]]="","",SUM(Table2[[#This Row],[M2A]]-Table2[[#This Row],[M2B_h]]))</f>
        <v/>
      </c>
      <c r="K2509" s="101">
        <v>20</v>
      </c>
      <c r="L2509" s="102">
        <f>IF(Table2[[#This Row],[M3A]]="","",SUM(Table2[[#This Row],[M3A]]-Table2[[#This Row],[M3B_h]]))</f>
        <v>15</v>
      </c>
      <c r="M2509" s="101"/>
      <c r="N2509" s="102" t="str">
        <f>IF(Table2[[#This Row],[M4A]]="","",SUM(Table2[[#This Row],[M4A]]-Table2[[#This Row],[M4B_h]]))</f>
        <v/>
      </c>
      <c r="O2509" s="101"/>
      <c r="P2509" s="102" t="str">
        <f>IF(Table2[[#This Row],[M5A]]="","",SUM(Table2[[#This Row],[M5A]]-Table2[[#This Row],[M5B_h]]))</f>
        <v/>
      </c>
      <c r="Q2509" s="102">
        <f>SUM(Table2[[#This Row],[AWAL]],Table2[[#This Row],[M1B]])</f>
        <v>5</v>
      </c>
      <c r="R2509" s="102">
        <f>SUM(Table2[[#This Row],[M2B]],Table2[[#This Row],[M2B_h]])</f>
        <v>5</v>
      </c>
      <c r="S2509" s="102">
        <f>SUM(Table2[[#This Row],[M3B]],Table2[[#This Row],[M3B_h]])</f>
        <v>20</v>
      </c>
      <c r="T2509" s="102">
        <f>SUM(Table2[[#This Row],[M4B]],Table2[[#This Row],[M4B_h]])</f>
        <v>20</v>
      </c>
    </row>
    <row r="2510" spans="1:20">
      <c r="A2510" s="96">
        <f>IF(Table2[[#This Row],[TT]]&lt;1,"",COUNT($A$2:$A2509)+1)</f>
        <v>2031</v>
      </c>
      <c r="B2510" s="96" t="str">
        <f>LOWER(SUBSTITUTE(SUBSTITUTE(SUBSTITUTE(SUBSTITUTE(SUBSTITUTE(SUBSTITUTE(SUBSTITUTE(SUBSTITUTE(Table2[[#This Row],[NAMA BARANG]]," ",""),"""",""),"-",""),"/",""),"(",""),")",""),"&amp;",""),",",""))</f>
        <v>talibatiktaliputihtalpindo</v>
      </c>
      <c r="C2510" s="97" t="s">
        <v>4151</v>
      </c>
      <c r="D2510" s="98">
        <v>10</v>
      </c>
      <c r="E2510" s="99" t="s">
        <v>2706</v>
      </c>
      <c r="F2510" s="100">
        <f>IF(Table2[[#This Row],[M5B]]="",Table2[[#This Row],[M5B_h]],SUM(Table2[[#This Row],[M5B_h]],Table2[[#This Row],[M5B]]))</f>
        <v>10</v>
      </c>
      <c r="G2510" s="101"/>
      <c r="H2510" s="102" t="str">
        <f>IF(Table2[[#This Row],[M1A]]="","",Table2[[#This Row],[M1A]]-Table2[[#This Row],[AWAL]])</f>
        <v/>
      </c>
      <c r="I2510" s="101"/>
      <c r="J2510" s="102" t="str">
        <f>IF(Table2[[#This Row],[M2A]]="","",SUM(Table2[[#This Row],[M2A]]-Table2[[#This Row],[M2B_h]]))</f>
        <v/>
      </c>
      <c r="K2510" s="101"/>
      <c r="L2510" s="102" t="str">
        <f>IF(Table2[[#This Row],[M3A]]="","",SUM(Table2[[#This Row],[M3A]]-Table2[[#This Row],[M3B_h]]))</f>
        <v/>
      </c>
      <c r="M2510" s="101"/>
      <c r="N2510" s="102" t="str">
        <f>IF(Table2[[#This Row],[M4A]]="","",SUM(Table2[[#This Row],[M4A]]-Table2[[#This Row],[M4B_h]]))</f>
        <v/>
      </c>
      <c r="O2510" s="101"/>
      <c r="P2510" s="102" t="str">
        <f>IF(Table2[[#This Row],[M5A]]="","",SUM(Table2[[#This Row],[M5A]]-Table2[[#This Row],[M5B_h]]))</f>
        <v/>
      </c>
      <c r="Q2510" s="102">
        <f>SUM(Table2[[#This Row],[AWAL]],Table2[[#This Row],[M1B]])</f>
        <v>10</v>
      </c>
      <c r="R2510" s="102">
        <f>SUM(Table2[[#This Row],[M2B]],Table2[[#This Row],[M2B_h]])</f>
        <v>10</v>
      </c>
      <c r="S2510" s="102">
        <f>SUM(Table2[[#This Row],[M3B]],Table2[[#This Row],[M3B_h]])</f>
        <v>10</v>
      </c>
      <c r="T2510" s="102">
        <f>SUM(Table2[[#This Row],[M4B]],Table2[[#This Row],[M4B_h]])</f>
        <v>10</v>
      </c>
    </row>
    <row r="2511" spans="1:20">
      <c r="A2511" s="12" t="str">
        <f>IF(Table2[[#This Row],[TT]]&lt;1,"",COUNT($A$2:$A2510)+1)</f>
        <v/>
      </c>
      <c r="B2511" s="12" t="str">
        <f>LOWER(SUBSTITUTE(SUBSTITUTE(SUBSTITUTE(SUBSTITUTE(SUBSTITUTE(SUBSTITUTE(SUBSTITUTE(SUBSTITUTE(Table2[[#This Row],[NAMA BARANG]]," ",""),"""",""),"-",""),"/",""),"(",""),")",""),"&amp;",""),",",""))</f>
        <v>talicantolht</v>
      </c>
      <c r="C2511" s="18" t="s">
        <v>2433</v>
      </c>
      <c r="D2511" s="19"/>
      <c r="E2511" s="19">
        <v>600</v>
      </c>
      <c r="F2511" s="80">
        <f>IF(Table2[[#This Row],[M5B]]="",Table2[[#This Row],[M5B_h]],SUM(Table2[[#This Row],[M5B_h]],Table2[[#This Row],[M5B]]))</f>
        <v>0</v>
      </c>
      <c r="H2511" s="13" t="str">
        <f>IF(Table2[[#This Row],[M1A]]="","",Table2[[#This Row],[M1A]]-Table2[[#This Row],[AWAL]])</f>
        <v/>
      </c>
      <c r="J2511" s="13" t="str">
        <f>IF(Table2[[#This Row],[M2A]]="","",SUM(Table2[[#This Row],[M2A]]-Table2[[#This Row],[M2B_h]]))</f>
        <v/>
      </c>
      <c r="L2511" s="13" t="str">
        <f>IF(Table2[[#This Row],[M3A]]="","",SUM(Table2[[#This Row],[M3A]]-Table2[[#This Row],[M3B_h]]))</f>
        <v/>
      </c>
      <c r="N2511" s="13" t="str">
        <f>IF(Table2[[#This Row],[M4A]]="","",SUM(Table2[[#This Row],[M4A]]-Table2[[#This Row],[M4B_h]]))</f>
        <v/>
      </c>
      <c r="O2511" s="15"/>
      <c r="P2511" s="15" t="str">
        <f>IF(Table2[[#This Row],[M5A]]="","",SUM(Table2[[#This Row],[M5A]]-Table2[[#This Row],[M5B_h]]))</f>
        <v/>
      </c>
      <c r="Q2511" s="15">
        <f>SUM(Table2[[#This Row],[AWAL]],Table2[[#This Row],[M1B]])</f>
        <v>0</v>
      </c>
      <c r="R2511" s="15">
        <f>SUM(Table2[[#This Row],[M2B]],Table2[[#This Row],[M2B_h]])</f>
        <v>0</v>
      </c>
      <c r="S2511" s="15">
        <f>SUM(Table2[[#This Row],[M3B]],Table2[[#This Row],[M3B_h]])</f>
        <v>0</v>
      </c>
      <c r="T2511" s="15">
        <f>SUM(Table2[[#This Row],[M4B]],Table2[[#This Row],[M4B_h]])</f>
        <v>0</v>
      </c>
    </row>
    <row r="2512" spans="1:20">
      <c r="A2512" s="12" t="str">
        <f>IF(Table2[[#This Row],[TT]]&lt;1,"",COUNT($A$2:$A2511)+1)</f>
        <v/>
      </c>
      <c r="B2512" s="12" t="str">
        <f>LOWER(SUBSTITUTE(SUBSTITUTE(SUBSTITUTE(SUBSTITUTE(SUBSTITUTE(SUBSTITUTE(SUBSTITUTE(SUBSTITUTE(Table2[[#This Row],[NAMA BARANG]]," ",""),"""",""),"-",""),"/",""),"(",""),")",""),"&amp;",""),",",""))</f>
        <v>talicantolplastikb</v>
      </c>
      <c r="C2512" s="18" t="s">
        <v>2478</v>
      </c>
      <c r="D2512" s="19"/>
      <c r="E2512" s="19">
        <v>5000</v>
      </c>
      <c r="F2512" s="80">
        <f>IF(Table2[[#This Row],[M5B]]="",Table2[[#This Row],[M5B_h]],SUM(Table2[[#This Row],[M5B_h]],Table2[[#This Row],[M5B]]))</f>
        <v>0</v>
      </c>
      <c r="H2512" s="13" t="str">
        <f>IF(Table2[[#This Row],[M1A]]="","",Table2[[#This Row],[M1A]]-Table2[[#This Row],[AWAL]])</f>
        <v/>
      </c>
      <c r="J2512" s="13" t="str">
        <f>IF(Table2[[#This Row],[M2A]]="","",SUM(Table2[[#This Row],[M2A]]-Table2[[#This Row],[M2B_h]]))</f>
        <v/>
      </c>
      <c r="L2512" s="13" t="str">
        <f>IF(Table2[[#This Row],[M3A]]="","",SUM(Table2[[#This Row],[M3A]]-Table2[[#This Row],[M3B_h]]))</f>
        <v/>
      </c>
      <c r="N2512" s="13" t="str">
        <f>IF(Table2[[#This Row],[M4A]]="","",SUM(Table2[[#This Row],[M4A]]-Table2[[#This Row],[M4B_h]]))</f>
        <v/>
      </c>
      <c r="O2512" s="15"/>
      <c r="P2512" s="15" t="str">
        <f>IF(Table2[[#This Row],[M5A]]="","",SUM(Table2[[#This Row],[M5A]]-Table2[[#This Row],[M5B_h]]))</f>
        <v/>
      </c>
      <c r="Q2512" s="15">
        <f>SUM(Table2[[#This Row],[AWAL]],Table2[[#This Row],[M1B]])</f>
        <v>0</v>
      </c>
      <c r="R2512" s="15">
        <f>SUM(Table2[[#This Row],[M2B]],Table2[[#This Row],[M2B_h]])</f>
        <v>0</v>
      </c>
      <c r="S2512" s="15">
        <f>SUM(Table2[[#This Row],[M3B]],Table2[[#This Row],[M3B_h]])</f>
        <v>0</v>
      </c>
      <c r="T2512" s="15">
        <f>SUM(Table2[[#This Row],[M4B]],Table2[[#This Row],[M4B_h]])</f>
        <v>0</v>
      </c>
    </row>
    <row r="2513" spans="1:20">
      <c r="A2513" s="12" t="str">
        <f>IF(Table2[[#This Row],[TT]]&lt;1,"",COUNT($A$2:$A2512)+1)</f>
        <v/>
      </c>
      <c r="B2513" s="12" t="str">
        <f>LOWER(SUBSTITUTE(SUBSTITUTE(SUBSTITUTE(SUBSTITUTE(SUBSTITUTE(SUBSTITUTE(SUBSTITUTE(SUBSTITUTE(Table2[[#This Row],[NAMA BARANG]]," ",""),"""",""),"-",""),"/",""),"(",""),")",""),"&amp;",""),",",""))</f>
        <v>talicantolplastikm</v>
      </c>
      <c r="C2513" s="18" t="s">
        <v>2206</v>
      </c>
      <c r="D2513" s="19"/>
      <c r="E2513" s="19">
        <v>5000</v>
      </c>
      <c r="F2513" s="80">
        <f>IF(Table2[[#This Row],[M5B]]="",Table2[[#This Row],[M5B_h]],SUM(Table2[[#This Row],[M5B_h]],Table2[[#This Row],[M5B]]))</f>
        <v>0</v>
      </c>
      <c r="H2513" s="13" t="str">
        <f>IF(Table2[[#This Row],[M1A]]="","",Table2[[#This Row],[M1A]]-Table2[[#This Row],[AWAL]])</f>
        <v/>
      </c>
      <c r="J2513" s="13" t="str">
        <f>IF(Table2[[#This Row],[M2A]]="","",SUM(Table2[[#This Row],[M2A]]-Table2[[#This Row],[M2B_h]]))</f>
        <v/>
      </c>
      <c r="L2513" s="13" t="str">
        <f>IF(Table2[[#This Row],[M3A]]="","",SUM(Table2[[#This Row],[M3A]]-Table2[[#This Row],[M3B_h]]))</f>
        <v/>
      </c>
      <c r="N2513" s="13" t="str">
        <f>IF(Table2[[#This Row],[M4A]]="","",SUM(Table2[[#This Row],[M4A]]-Table2[[#This Row],[M4B_h]]))</f>
        <v/>
      </c>
      <c r="O2513" s="15"/>
      <c r="P2513" s="15" t="str">
        <f>IF(Table2[[#This Row],[M5A]]="","",SUM(Table2[[#This Row],[M5A]]-Table2[[#This Row],[M5B_h]]))</f>
        <v/>
      </c>
      <c r="Q2513" s="15">
        <f>SUM(Table2[[#This Row],[AWAL]],Table2[[#This Row],[M1B]])</f>
        <v>0</v>
      </c>
      <c r="R2513" s="15">
        <f>SUM(Table2[[#This Row],[M2B]],Table2[[#This Row],[M2B_h]])</f>
        <v>0</v>
      </c>
      <c r="S2513" s="15">
        <f>SUM(Table2[[#This Row],[M3B]],Table2[[#This Row],[M3B_h]])</f>
        <v>0</v>
      </c>
      <c r="T2513" s="15">
        <f>SUM(Table2[[#This Row],[M4B]],Table2[[#This Row],[M4B_h]])</f>
        <v>0</v>
      </c>
    </row>
    <row r="2514" spans="1:20">
      <c r="A2514" s="96" t="str">
        <f>IF(Table2[[#This Row],[TT]]&lt;1,"",COUNT($A$2:$A2513)+1)</f>
        <v/>
      </c>
      <c r="B2514" s="96" t="str">
        <f>LOWER(SUBSTITUTE(SUBSTITUTE(SUBSTITUTE(SUBSTITUTE(SUBSTITUTE(SUBSTITUTE(SUBSTITUTE(SUBSTITUTE(Table2[[#This Row],[NAMA BARANG]]," ",""),"""",""),"-",""),"/",""),"(",""),")",""),"&amp;",""),",",""))</f>
        <v>talicepitcantolht009</v>
      </c>
      <c r="C2514" s="97" t="s">
        <v>4150</v>
      </c>
      <c r="D2514" s="98">
        <v>3</v>
      </c>
      <c r="E2514" s="99">
        <v>5000</v>
      </c>
      <c r="F2514" s="100">
        <f>IF(Table2[[#This Row],[M5B]]="",Table2[[#This Row],[M5B_h]],SUM(Table2[[#This Row],[M5B_h]],Table2[[#This Row],[M5B]]))</f>
        <v>0</v>
      </c>
      <c r="G2514" s="101">
        <v>0</v>
      </c>
      <c r="H2514" s="102">
        <f>IF(Table2[[#This Row],[M1A]]="","",Table2[[#This Row],[M1A]]-Table2[[#This Row],[AWAL]])</f>
        <v>-3</v>
      </c>
      <c r="I2514" s="101"/>
      <c r="J2514" s="102" t="str">
        <f>IF(Table2[[#This Row],[M2A]]="","",SUM(Table2[[#This Row],[M2A]]-Table2[[#This Row],[M2B_h]]))</f>
        <v/>
      </c>
      <c r="K2514" s="101"/>
      <c r="L2514" s="102" t="str">
        <f>IF(Table2[[#This Row],[M3A]]="","",SUM(Table2[[#This Row],[M3A]]-Table2[[#This Row],[M3B_h]]))</f>
        <v/>
      </c>
      <c r="M2514" s="101"/>
      <c r="N2514" s="102" t="str">
        <f>IF(Table2[[#This Row],[M4A]]="","",SUM(Table2[[#This Row],[M4A]]-Table2[[#This Row],[M4B_h]]))</f>
        <v/>
      </c>
      <c r="O2514" s="101"/>
      <c r="P2514" s="102" t="str">
        <f>IF(Table2[[#This Row],[M5A]]="","",SUM(Table2[[#This Row],[M5A]]-Table2[[#This Row],[M5B_h]]))</f>
        <v/>
      </c>
      <c r="Q2514" s="102">
        <f>SUM(Table2[[#This Row],[AWAL]],Table2[[#This Row],[M1B]])</f>
        <v>0</v>
      </c>
      <c r="R2514" s="102">
        <f>SUM(Table2[[#This Row],[M2B]],Table2[[#This Row],[M2B_h]])</f>
        <v>0</v>
      </c>
      <c r="S2514" s="102">
        <f>SUM(Table2[[#This Row],[M3B]],Table2[[#This Row],[M3B_h]])</f>
        <v>0</v>
      </c>
      <c r="T2514" s="102">
        <f>SUM(Table2[[#This Row],[M4B]],Table2[[#This Row],[M4B_h]])</f>
        <v>0</v>
      </c>
    </row>
    <row r="2515" spans="1:20">
      <c r="A2515" s="96" t="str">
        <f>IF(Table2[[#This Row],[TT]]&lt;1,"",COUNT($A$2:$A2514)+1)</f>
        <v/>
      </c>
      <c r="B2515" s="96" t="str">
        <f>LOWER(SUBSTITUTE(SUBSTITUTE(SUBSTITUTE(SUBSTITUTE(SUBSTITUTE(SUBSTITUTE(SUBSTITUTE(SUBSTITUTE(Table2[[#This Row],[NAMA BARANG]]," ",""),"""",""),"-",""),"/",""),"(",""),")",""),"&amp;",""),",",""))</f>
        <v>talijepitcantolb007</v>
      </c>
      <c r="C2515" s="97" t="s">
        <v>4148</v>
      </c>
      <c r="D2515" s="98">
        <v>8</v>
      </c>
      <c r="E2515" s="99">
        <v>5000</v>
      </c>
      <c r="F2515" s="100">
        <f>IF(Table2[[#This Row],[M5B]]="",Table2[[#This Row],[M5B_h]],SUM(Table2[[#This Row],[M5B_h]],Table2[[#This Row],[M5B]]))</f>
        <v>0</v>
      </c>
      <c r="G2515" s="101">
        <v>1</v>
      </c>
      <c r="H2515" s="102">
        <f>IF(Table2[[#This Row],[M1A]]="","",Table2[[#This Row],[M1A]]-Table2[[#This Row],[AWAL]])</f>
        <v>-7</v>
      </c>
      <c r="I2515" s="101">
        <v>0</v>
      </c>
      <c r="J2515" s="102">
        <f>IF(Table2[[#This Row],[M2A]]="","",SUM(Table2[[#This Row],[M2A]]-Table2[[#This Row],[M2B_h]]))</f>
        <v>-1</v>
      </c>
      <c r="K2515" s="101"/>
      <c r="L2515" s="102" t="str">
        <f>IF(Table2[[#This Row],[M3A]]="","",SUM(Table2[[#This Row],[M3A]]-Table2[[#This Row],[M3B_h]]))</f>
        <v/>
      </c>
      <c r="M2515" s="101"/>
      <c r="N2515" s="102" t="str">
        <f>IF(Table2[[#This Row],[M4A]]="","",SUM(Table2[[#This Row],[M4A]]-Table2[[#This Row],[M4B_h]]))</f>
        <v/>
      </c>
      <c r="O2515" s="101"/>
      <c r="P2515" s="102" t="str">
        <f>IF(Table2[[#This Row],[M5A]]="","",SUM(Table2[[#This Row],[M5A]]-Table2[[#This Row],[M5B_h]]))</f>
        <v/>
      </c>
      <c r="Q2515" s="102">
        <f>SUM(Table2[[#This Row],[AWAL]],Table2[[#This Row],[M1B]])</f>
        <v>1</v>
      </c>
      <c r="R2515" s="102">
        <f>SUM(Table2[[#This Row],[M2B]],Table2[[#This Row],[M2B_h]])</f>
        <v>0</v>
      </c>
      <c r="S2515" s="102">
        <f>SUM(Table2[[#This Row],[M3B]],Table2[[#This Row],[M3B_h]])</f>
        <v>0</v>
      </c>
      <c r="T2515" s="102">
        <f>SUM(Table2[[#This Row],[M4B]],Table2[[#This Row],[M4B_h]])</f>
        <v>0</v>
      </c>
    </row>
    <row r="2516" spans="1:20">
      <c r="A2516" s="96" t="str">
        <f>IF(Table2[[#This Row],[TT]]&lt;1,"",COUNT($A$2:$A2515)+1)</f>
        <v/>
      </c>
      <c r="B2516" s="96" t="str">
        <f>LOWER(SUBSTITUTE(SUBSTITUTE(SUBSTITUTE(SUBSTITUTE(SUBSTITUTE(SUBSTITUTE(SUBSTITUTE(SUBSTITUTE(Table2[[#This Row],[NAMA BARANG]]," ",""),"""",""),"-",""),"/",""),"(",""),")",""),"&amp;",""),",",""))</f>
        <v>talijepitcantolhj008</v>
      </c>
      <c r="C2516" s="97" t="s">
        <v>4149</v>
      </c>
      <c r="D2516" s="98">
        <v>9</v>
      </c>
      <c r="E2516" s="99">
        <v>5000</v>
      </c>
      <c r="F2516" s="100">
        <f>IF(Table2[[#This Row],[M5B]]="",Table2[[#This Row],[M5B_h]],SUM(Table2[[#This Row],[M5B_h]],Table2[[#This Row],[M5B]]))</f>
        <v>0</v>
      </c>
      <c r="G2516" s="101">
        <v>2</v>
      </c>
      <c r="H2516" s="102">
        <f>IF(Table2[[#This Row],[M1A]]="","",Table2[[#This Row],[M1A]]-Table2[[#This Row],[AWAL]])</f>
        <v>-7</v>
      </c>
      <c r="I2516" s="101">
        <v>0</v>
      </c>
      <c r="J2516" s="102">
        <f>IF(Table2[[#This Row],[M2A]]="","",SUM(Table2[[#This Row],[M2A]]-Table2[[#This Row],[M2B_h]]))</f>
        <v>-2</v>
      </c>
      <c r="K2516" s="101"/>
      <c r="L2516" s="102" t="str">
        <f>IF(Table2[[#This Row],[M3A]]="","",SUM(Table2[[#This Row],[M3A]]-Table2[[#This Row],[M3B_h]]))</f>
        <v/>
      </c>
      <c r="M2516" s="101"/>
      <c r="N2516" s="102" t="str">
        <f>IF(Table2[[#This Row],[M4A]]="","",SUM(Table2[[#This Row],[M4A]]-Table2[[#This Row],[M4B_h]]))</f>
        <v/>
      </c>
      <c r="O2516" s="101"/>
      <c r="P2516" s="102" t="str">
        <f>IF(Table2[[#This Row],[M5A]]="","",SUM(Table2[[#This Row],[M5A]]-Table2[[#This Row],[M5B_h]]))</f>
        <v/>
      </c>
      <c r="Q2516" s="102">
        <f>SUM(Table2[[#This Row],[AWAL]],Table2[[#This Row],[M1B]])</f>
        <v>2</v>
      </c>
      <c r="R2516" s="102">
        <f>SUM(Table2[[#This Row],[M2B]],Table2[[#This Row],[M2B_h]])</f>
        <v>0</v>
      </c>
      <c r="S2516" s="102">
        <f>SUM(Table2[[#This Row],[M3B]],Table2[[#This Row],[M3B_h]])</f>
        <v>0</v>
      </c>
      <c r="T2516" s="102">
        <f>SUM(Table2[[#This Row],[M4B]],Table2[[#This Row],[M4B_h]])</f>
        <v>0</v>
      </c>
    </row>
    <row r="2517" spans="1:20">
      <c r="A2517" s="96">
        <f>IF(Table2[[#This Row],[TT]]&lt;1,"",COUNT($A$2:$A2516)+1)</f>
        <v>2032</v>
      </c>
      <c r="B2517" s="96" t="str">
        <f>LOWER(SUBSTITUTE(SUBSTITUTE(SUBSTITUTE(SUBSTITUTE(SUBSTITUTE(SUBSTITUTE(SUBSTITUTE(SUBSTITUTE(Table2[[#This Row],[NAMA BARANG]]," ",""),"""",""),"-",""),"/",""),"(",""),")",""),"&amp;",""),",",""))</f>
        <v>talijepitcantolk</v>
      </c>
      <c r="C2517" s="97" t="s">
        <v>4243</v>
      </c>
      <c r="D2517" s="98">
        <v>31</v>
      </c>
      <c r="E2517" s="99">
        <v>5000</v>
      </c>
      <c r="F2517" s="100">
        <f>IF(Table2[[#This Row],[M5B]]="",Table2[[#This Row],[M5B_h]],SUM(Table2[[#This Row],[M5B_h]],Table2[[#This Row],[M5B]]))</f>
        <v>12</v>
      </c>
      <c r="G2517" s="101">
        <v>32</v>
      </c>
      <c r="H2517" s="102">
        <f>IF(Table2[[#This Row],[M1A]]="","",Table2[[#This Row],[M1A]]-Table2[[#This Row],[AWAL]])</f>
        <v>1</v>
      </c>
      <c r="I2517" s="101">
        <v>29</v>
      </c>
      <c r="J2517" s="102">
        <f>IF(Table2[[#This Row],[M2A]]="","",SUM(Table2[[#This Row],[M2A]]-Table2[[#This Row],[M2B_h]]))</f>
        <v>-3</v>
      </c>
      <c r="K2517" s="101">
        <v>13</v>
      </c>
      <c r="L2517" s="102">
        <f>IF(Table2[[#This Row],[M3A]]="","",SUM(Table2[[#This Row],[M3A]]-Table2[[#This Row],[M3B_h]]))</f>
        <v>-16</v>
      </c>
      <c r="M2517" s="101">
        <v>12</v>
      </c>
      <c r="N2517" s="102">
        <f>IF(Table2[[#This Row],[M4A]]="","",SUM(Table2[[#This Row],[M4A]]-Table2[[#This Row],[M4B_h]]))</f>
        <v>-1</v>
      </c>
      <c r="O2517" s="101"/>
      <c r="P2517" s="102" t="str">
        <f>IF(Table2[[#This Row],[M5A]]="","",SUM(Table2[[#This Row],[M5A]]-Table2[[#This Row],[M5B_h]]))</f>
        <v/>
      </c>
      <c r="Q2517" s="102">
        <f>SUM(Table2[[#This Row],[AWAL]],Table2[[#This Row],[M1B]])</f>
        <v>32</v>
      </c>
      <c r="R2517" s="102">
        <f>SUM(Table2[[#This Row],[M2B]],Table2[[#This Row],[M2B_h]])</f>
        <v>29</v>
      </c>
      <c r="S2517" s="102">
        <f>SUM(Table2[[#This Row],[M3B]],Table2[[#This Row],[M3B_h]])</f>
        <v>13</v>
      </c>
      <c r="T2517" s="102">
        <f>SUM(Table2[[#This Row],[M4B]],Table2[[#This Row],[M4B_h]])</f>
        <v>12</v>
      </c>
    </row>
    <row r="2518" spans="1:20">
      <c r="A2518" s="12">
        <f>IF(Table2[[#This Row],[TT]]&lt;1,"",COUNT($A$2:$A2517)+1)</f>
        <v>2033</v>
      </c>
      <c r="B2518" s="12" t="str">
        <f>LOWER(SUBSTITUTE(SUBSTITUTE(SUBSTITUTE(SUBSTITUTE(SUBSTITUTE(SUBSTITUTE(SUBSTITUTE(SUBSTITUTE(Table2[[#This Row],[NAMA BARANG]]," ",""),"""",""),"-",""),"/",""),"(",""),")",""),"&amp;",""),",",""))</f>
        <v>talijepithtbiasagading</v>
      </c>
      <c r="C2518" s="18" t="s">
        <v>2207</v>
      </c>
      <c r="D2518" s="19">
        <v>3</v>
      </c>
      <c r="E2518" s="19">
        <v>5000</v>
      </c>
      <c r="F2518" s="80">
        <f>IF(Table2[[#This Row],[M5B]]="",Table2[[#This Row],[M5B_h]],SUM(Table2[[#This Row],[M5B_h]],Table2[[#This Row],[M5B]]))</f>
        <v>3</v>
      </c>
      <c r="H2518" s="13" t="str">
        <f>IF(Table2[[#This Row],[M1A]]="","",Table2[[#This Row],[M1A]]-Table2[[#This Row],[AWAL]])</f>
        <v/>
      </c>
      <c r="J2518" s="13" t="str">
        <f>IF(Table2[[#This Row],[M2A]]="","",SUM(Table2[[#This Row],[M2A]]-Table2[[#This Row],[M2B_h]]))</f>
        <v/>
      </c>
      <c r="L2518" s="13" t="str">
        <f>IF(Table2[[#This Row],[M3A]]="","",SUM(Table2[[#This Row],[M3A]]-Table2[[#This Row],[M3B_h]]))</f>
        <v/>
      </c>
      <c r="N2518" s="13" t="str">
        <f>IF(Table2[[#This Row],[M4A]]="","",SUM(Table2[[#This Row],[M4A]]-Table2[[#This Row],[M4B_h]]))</f>
        <v/>
      </c>
      <c r="O2518" s="15"/>
      <c r="P2518" s="15" t="str">
        <f>IF(Table2[[#This Row],[M5A]]="","",SUM(Table2[[#This Row],[M5A]]-Table2[[#This Row],[M5B_h]]))</f>
        <v/>
      </c>
      <c r="Q2518" s="15">
        <f>SUM(Table2[[#This Row],[AWAL]],Table2[[#This Row],[M1B]])</f>
        <v>3</v>
      </c>
      <c r="R2518" s="15">
        <f>SUM(Table2[[#This Row],[M2B]],Table2[[#This Row],[M2B_h]])</f>
        <v>3</v>
      </c>
      <c r="S2518" s="15">
        <f>SUM(Table2[[#This Row],[M3B]],Table2[[#This Row],[M3B_h]])</f>
        <v>3</v>
      </c>
      <c r="T2518" s="15">
        <f>SUM(Table2[[#This Row],[M4B]],Table2[[#This Row],[M4B_h]])</f>
        <v>3</v>
      </c>
    </row>
    <row r="2519" spans="1:20">
      <c r="A2519" s="12" t="str">
        <f>IF(Table2[[#This Row],[TT]]&lt;1,"",COUNT($A$2:$A2518)+1)</f>
        <v/>
      </c>
      <c r="B2519" s="12" t="str">
        <f>LOWER(SUBSTITUTE(SUBSTITUTE(SUBSTITUTE(SUBSTITUTE(SUBSTITUTE(SUBSTITUTE(SUBSTITUTE(SUBSTITUTE(Table2[[#This Row],[NAMA BARANG]]," ",""),"""",""),"-",""),"/",""),"(",""),")",""),"&amp;",""),",",""))</f>
        <v>talijepitkilapbiruidcardgadingbiru</v>
      </c>
      <c r="C2519" s="18" t="s">
        <v>2208</v>
      </c>
      <c r="D2519" s="19"/>
      <c r="E2519" s="19">
        <v>5000</v>
      </c>
      <c r="F2519" s="80">
        <f>IF(Table2[[#This Row],[M5B]]="",Table2[[#This Row],[M5B_h]],SUM(Table2[[#This Row],[M5B_h]],Table2[[#This Row],[M5B]]))</f>
        <v>0</v>
      </c>
      <c r="H2519" s="13" t="str">
        <f>IF(Table2[[#This Row],[M1A]]="","",Table2[[#This Row],[M1A]]-Table2[[#This Row],[AWAL]])</f>
        <v/>
      </c>
      <c r="J2519" s="13" t="str">
        <f>IF(Table2[[#This Row],[M2A]]="","",SUM(Table2[[#This Row],[M2A]]-Table2[[#This Row],[M2B_h]]))</f>
        <v/>
      </c>
      <c r="L2519" s="13" t="str">
        <f>IF(Table2[[#This Row],[M3A]]="","",SUM(Table2[[#This Row],[M3A]]-Table2[[#This Row],[M3B_h]]))</f>
        <v/>
      </c>
      <c r="N2519" s="13" t="str">
        <f>IF(Table2[[#This Row],[M4A]]="","",SUM(Table2[[#This Row],[M4A]]-Table2[[#This Row],[M4B_h]]))</f>
        <v/>
      </c>
      <c r="O2519" s="15"/>
      <c r="P2519" s="15" t="str">
        <f>IF(Table2[[#This Row],[M5A]]="","",SUM(Table2[[#This Row],[M5A]]-Table2[[#This Row],[M5B_h]]))</f>
        <v/>
      </c>
      <c r="Q2519" s="15">
        <f>SUM(Table2[[#This Row],[AWAL]],Table2[[#This Row],[M1B]])</f>
        <v>0</v>
      </c>
      <c r="R2519" s="15">
        <f>SUM(Table2[[#This Row],[M2B]],Table2[[#This Row],[M2B_h]])</f>
        <v>0</v>
      </c>
      <c r="S2519" s="15">
        <f>SUM(Table2[[#This Row],[M3B]],Table2[[#This Row],[M3B_h]])</f>
        <v>0</v>
      </c>
      <c r="T2519" s="15">
        <f>SUM(Table2[[#This Row],[M4B]],Table2[[#This Row],[M4B_h]])</f>
        <v>0</v>
      </c>
    </row>
    <row r="2520" spans="1:20">
      <c r="A2520" s="12">
        <f>IF(Table2[[#This Row],[TT]]&lt;1,"",COUNT($A$2:$A2519)+1)</f>
        <v>2034</v>
      </c>
      <c r="B2520" s="12" t="str">
        <f>LOWER(SUBSTITUTE(SUBSTITUTE(SUBSTITUTE(SUBSTITUTE(SUBSTITUTE(SUBSTITUTE(SUBSTITUTE(SUBSTITUTE(Table2[[#This Row],[NAMA BARANG]]," ",""),"""",""),"-",""),"/",""),"(",""),")",""),"&amp;",""),",",""))</f>
        <v>talijepitmetalikk806m</v>
      </c>
      <c r="C2520" s="18" t="s">
        <v>2209</v>
      </c>
      <c r="D2520" s="19">
        <v>4</v>
      </c>
      <c r="E2520" s="19">
        <v>5000</v>
      </c>
      <c r="F2520" s="80">
        <f>IF(Table2[[#This Row],[M5B]]="",Table2[[#This Row],[M5B_h]],SUM(Table2[[#This Row],[M5B_h]],Table2[[#This Row],[M5B]]))</f>
        <v>4</v>
      </c>
      <c r="H2520" s="13" t="str">
        <f>IF(Table2[[#This Row],[M1A]]="","",Table2[[#This Row],[M1A]]-Table2[[#This Row],[AWAL]])</f>
        <v/>
      </c>
      <c r="J2520" s="13" t="str">
        <f>IF(Table2[[#This Row],[M2A]]="","",SUM(Table2[[#This Row],[M2A]]-Table2[[#This Row],[M2B_h]]))</f>
        <v/>
      </c>
      <c r="L2520" s="13" t="str">
        <f>IF(Table2[[#This Row],[M3A]]="","",SUM(Table2[[#This Row],[M3A]]-Table2[[#This Row],[M3B_h]]))</f>
        <v/>
      </c>
      <c r="N2520" s="13" t="str">
        <f>IF(Table2[[#This Row],[M4A]]="","",SUM(Table2[[#This Row],[M4A]]-Table2[[#This Row],[M4B_h]]))</f>
        <v/>
      </c>
      <c r="O2520" s="15"/>
      <c r="P2520" s="15" t="str">
        <f>IF(Table2[[#This Row],[M5A]]="","",SUM(Table2[[#This Row],[M5A]]-Table2[[#This Row],[M5B_h]]))</f>
        <v/>
      </c>
      <c r="Q2520" s="15">
        <f>SUM(Table2[[#This Row],[AWAL]],Table2[[#This Row],[M1B]])</f>
        <v>4</v>
      </c>
      <c r="R2520" s="15">
        <f>SUM(Table2[[#This Row],[M2B]],Table2[[#This Row],[M2B_h]])</f>
        <v>4</v>
      </c>
      <c r="S2520" s="15">
        <f>SUM(Table2[[#This Row],[M3B]],Table2[[#This Row],[M3B_h]])</f>
        <v>4</v>
      </c>
      <c r="T2520" s="15">
        <f>SUM(Table2[[#This Row],[M4B]],Table2[[#This Row],[M4B_h]])</f>
        <v>4</v>
      </c>
    </row>
    <row r="2521" spans="1:20">
      <c r="A2521" s="12" t="str">
        <f>IF(Table2[[#This Row],[TT]]&lt;1,"",COUNT($A$2:$A2520)+1)</f>
        <v/>
      </c>
      <c r="B2521" s="12" t="str">
        <f>LOWER(SUBSTITUTE(SUBSTITUTE(SUBSTITUTE(SUBSTITUTE(SUBSTITUTE(SUBSTITUTE(SUBSTITUTE(SUBSTITUTE(Table2[[#This Row],[NAMA BARANG]]," ",""),"""",""),"-",""),"/",""),"(",""),")",""),"&amp;",""),",",""))</f>
        <v>talijepitacantolhj</v>
      </c>
      <c r="C2521" s="25" t="s">
        <v>2210</v>
      </c>
      <c r="D2521" s="26"/>
      <c r="E2521" s="26">
        <v>6000</v>
      </c>
      <c r="F2521" s="80">
        <f>IF(Table2[[#This Row],[M5B]]="",Table2[[#This Row],[M5B_h]],SUM(Table2[[#This Row],[M5B_h]],Table2[[#This Row],[M5B]]))</f>
        <v>0</v>
      </c>
      <c r="H2521" s="13" t="str">
        <f>IF(Table2[[#This Row],[M1A]]="","",Table2[[#This Row],[M1A]]-Table2[[#This Row],[AWAL]])</f>
        <v/>
      </c>
      <c r="J2521" s="13" t="str">
        <f>IF(Table2[[#This Row],[M2A]]="","",SUM(Table2[[#This Row],[M2A]]-Table2[[#This Row],[M2B_h]]))</f>
        <v/>
      </c>
      <c r="L2521" s="13" t="str">
        <f>IF(Table2[[#This Row],[M3A]]="","",SUM(Table2[[#This Row],[M3A]]-Table2[[#This Row],[M3B_h]]))</f>
        <v/>
      </c>
      <c r="N2521" s="13" t="str">
        <f>IF(Table2[[#This Row],[M4A]]="","",SUM(Table2[[#This Row],[M4A]]-Table2[[#This Row],[M4B_h]]))</f>
        <v/>
      </c>
      <c r="O2521" s="15"/>
      <c r="P2521" s="15" t="str">
        <f>IF(Table2[[#This Row],[M5A]]="","",SUM(Table2[[#This Row],[M5A]]-Table2[[#This Row],[M5B_h]]))</f>
        <v/>
      </c>
      <c r="Q2521" s="15">
        <f>SUM(Table2[[#This Row],[AWAL]],Table2[[#This Row],[M1B]])</f>
        <v>0</v>
      </c>
      <c r="R2521" s="15">
        <f>SUM(Table2[[#This Row],[M2B]],Table2[[#This Row],[M2B_h]])</f>
        <v>0</v>
      </c>
      <c r="S2521" s="15">
        <f>SUM(Table2[[#This Row],[M3B]],Table2[[#This Row],[M3B_h]])</f>
        <v>0</v>
      </c>
      <c r="T2521" s="15">
        <f>SUM(Table2[[#This Row],[M4B]],Table2[[#This Row],[M4B_h]])</f>
        <v>0</v>
      </c>
    </row>
    <row r="2522" spans="1:20">
      <c r="A2522" s="12" t="str">
        <f>IF(Table2[[#This Row],[TT]]&lt;1,"",COUNT($A$2:$A2521)+1)</f>
        <v/>
      </c>
      <c r="B2522" s="12" t="str">
        <f>LOWER(SUBSTITUTE(SUBSTITUTE(SUBSTITUTE(SUBSTITUTE(SUBSTITUTE(SUBSTITUTE(SUBSTITUTE(SUBSTITUTE(Table2[[#This Row],[NAMA BARANG]]," ",""),"""",""),"-",""),"/",""),"(",""),")",""),"&amp;",""),",",""))</f>
        <v>talijepitacantolk</v>
      </c>
      <c r="C2522" s="18" t="s">
        <v>2211</v>
      </c>
      <c r="D2522" s="19"/>
      <c r="E2522" s="19">
        <v>6000</v>
      </c>
      <c r="F2522" s="80">
        <f>IF(Table2[[#This Row],[M5B]]="",Table2[[#This Row],[M5B_h]],SUM(Table2[[#This Row],[M5B_h]],Table2[[#This Row],[M5B]]))</f>
        <v>0</v>
      </c>
      <c r="H2522" s="13" t="str">
        <f>IF(Table2[[#This Row],[M1A]]="","",Table2[[#This Row],[M1A]]-Table2[[#This Row],[AWAL]])</f>
        <v/>
      </c>
      <c r="J2522" s="13" t="str">
        <f>IF(Table2[[#This Row],[M2A]]="","",SUM(Table2[[#This Row],[M2A]]-Table2[[#This Row],[M2B_h]]))</f>
        <v/>
      </c>
      <c r="L2522" s="13" t="str">
        <f>IF(Table2[[#This Row],[M3A]]="","",SUM(Table2[[#This Row],[M3A]]-Table2[[#This Row],[M3B_h]]))</f>
        <v/>
      </c>
      <c r="N2522" s="13" t="str">
        <f>IF(Table2[[#This Row],[M4A]]="","",SUM(Table2[[#This Row],[M4A]]-Table2[[#This Row],[M4B_h]]))</f>
        <v/>
      </c>
      <c r="O2522" s="15"/>
      <c r="P2522" s="15" t="str">
        <f>IF(Table2[[#This Row],[M5A]]="","",SUM(Table2[[#This Row],[M5A]]-Table2[[#This Row],[M5B_h]]))</f>
        <v/>
      </c>
      <c r="Q2522" s="15">
        <f>SUM(Table2[[#This Row],[AWAL]],Table2[[#This Row],[M1B]])</f>
        <v>0</v>
      </c>
      <c r="R2522" s="15">
        <f>SUM(Table2[[#This Row],[M2B]],Table2[[#This Row],[M2B_h]])</f>
        <v>0</v>
      </c>
      <c r="S2522" s="15">
        <f>SUM(Table2[[#This Row],[M3B]],Table2[[#This Row],[M3B_h]])</f>
        <v>0</v>
      </c>
      <c r="T2522" s="15">
        <f>SUM(Table2[[#This Row],[M4B]],Table2[[#This Row],[M4B_h]])</f>
        <v>0</v>
      </c>
    </row>
    <row r="2523" spans="1:20">
      <c r="A2523" s="12" t="str">
        <f>IF(Table2[[#This Row],[TT]]&lt;1,"",COUNT($A$2:$A2522)+1)</f>
        <v/>
      </c>
      <c r="B2523" s="12" t="str">
        <f>LOWER(SUBSTITUTE(SUBSTITUTE(SUBSTITUTE(SUBSTITUTE(SUBSTITUTE(SUBSTITUTE(SUBSTITUTE(SUBSTITUTE(Table2[[#This Row],[NAMA BARANG]]," ",""),"""",""),"-",""),"/",""),"(",""),")",""),"&amp;",""),",",""))</f>
        <v>talijepitacantolm</v>
      </c>
      <c r="C2523" s="18" t="s">
        <v>2212</v>
      </c>
      <c r="D2523" s="19"/>
      <c r="E2523" s="19">
        <v>6000</v>
      </c>
      <c r="F2523" s="80">
        <f>IF(Table2[[#This Row],[M5B]]="",Table2[[#This Row],[M5B_h]],SUM(Table2[[#This Row],[M5B_h]],Table2[[#This Row],[M5B]]))</f>
        <v>0</v>
      </c>
      <c r="H2523" s="13" t="str">
        <f>IF(Table2[[#This Row],[M1A]]="","",Table2[[#This Row],[M1A]]-Table2[[#This Row],[AWAL]])</f>
        <v/>
      </c>
      <c r="J2523" s="13" t="str">
        <f>IF(Table2[[#This Row],[M2A]]="","",SUM(Table2[[#This Row],[M2A]]-Table2[[#This Row],[M2B_h]]))</f>
        <v/>
      </c>
      <c r="L2523" s="13" t="str">
        <f>IF(Table2[[#This Row],[M3A]]="","",SUM(Table2[[#This Row],[M3A]]-Table2[[#This Row],[M3B_h]]))</f>
        <v/>
      </c>
      <c r="N2523" s="13" t="str">
        <f>IF(Table2[[#This Row],[M4A]]="","",SUM(Table2[[#This Row],[M4A]]-Table2[[#This Row],[M4B_h]]))</f>
        <v/>
      </c>
      <c r="O2523" s="15"/>
      <c r="P2523" s="15" t="str">
        <f>IF(Table2[[#This Row],[M5A]]="","",SUM(Table2[[#This Row],[M5A]]-Table2[[#This Row],[M5B_h]]))</f>
        <v/>
      </c>
      <c r="Q2523" s="15">
        <f>SUM(Table2[[#This Row],[AWAL]],Table2[[#This Row],[M1B]])</f>
        <v>0</v>
      </c>
      <c r="R2523" s="15">
        <f>SUM(Table2[[#This Row],[M2B]],Table2[[#This Row],[M2B_h]])</f>
        <v>0</v>
      </c>
      <c r="S2523" s="15">
        <f>SUM(Table2[[#This Row],[M3B]],Table2[[#This Row],[M3B_h]])</f>
        <v>0</v>
      </c>
      <c r="T2523" s="15">
        <f>SUM(Table2[[#This Row],[M4B]],Table2[[#This Row],[M4B_h]])</f>
        <v>0</v>
      </c>
    </row>
    <row r="2524" spans="1:20">
      <c r="A2524" s="12">
        <f>IF(Table2[[#This Row],[TT]]&lt;1,"",COUNT($A$2:$A2523)+1)</f>
        <v>2035</v>
      </c>
      <c r="B2524" s="12" t="str">
        <f>LOWER(SUBSTITUTE(SUBSTITUTE(SUBSTITUTE(SUBSTITUTE(SUBSTITUTE(SUBSTITUTE(SUBSTITUTE(SUBSTITUTE(Table2[[#This Row],[NAMA BARANG]]," ",""),"""",""),"-",""),"/",""),"(",""),")",""),"&amp;",""),",",""))</f>
        <v>talijepitanyoyobutek1box=100kng</v>
      </c>
      <c r="C2524" s="18" t="s">
        <v>2213</v>
      </c>
      <c r="D2524" s="19">
        <v>1</v>
      </c>
      <c r="E2524" s="19" t="s">
        <v>390</v>
      </c>
      <c r="F2524" s="80">
        <f>IF(Table2[[#This Row],[M5B]]="",Table2[[#This Row],[M5B_h]],SUM(Table2[[#This Row],[M5B_h]],Table2[[#This Row],[M5B]]))</f>
        <v>1</v>
      </c>
      <c r="H2524" s="13" t="str">
        <f>IF(Table2[[#This Row],[M1A]]="","",Table2[[#This Row],[M1A]]-Table2[[#This Row],[AWAL]])</f>
        <v/>
      </c>
      <c r="J2524" s="13" t="str">
        <f>IF(Table2[[#This Row],[M2A]]="","",SUM(Table2[[#This Row],[M2A]]-Table2[[#This Row],[M2B_h]]))</f>
        <v/>
      </c>
      <c r="L2524" s="13" t="str">
        <f>IF(Table2[[#This Row],[M3A]]="","",SUM(Table2[[#This Row],[M3A]]-Table2[[#This Row],[M3B_h]]))</f>
        <v/>
      </c>
      <c r="N2524" s="13" t="str">
        <f>IF(Table2[[#This Row],[M4A]]="","",SUM(Table2[[#This Row],[M4A]]-Table2[[#This Row],[M4B_h]]))</f>
        <v/>
      </c>
      <c r="O2524" s="15"/>
      <c r="P2524" s="15" t="str">
        <f>IF(Table2[[#This Row],[M5A]]="","",SUM(Table2[[#This Row],[M5A]]-Table2[[#This Row],[M5B_h]]))</f>
        <v/>
      </c>
      <c r="Q2524" s="15">
        <f>SUM(Table2[[#This Row],[AWAL]],Table2[[#This Row],[M1B]])</f>
        <v>1</v>
      </c>
      <c r="R2524" s="15">
        <f>SUM(Table2[[#This Row],[M2B]],Table2[[#This Row],[M2B_h]])</f>
        <v>1</v>
      </c>
      <c r="S2524" s="15">
        <f>SUM(Table2[[#This Row],[M3B]],Table2[[#This Row],[M3B_h]])</f>
        <v>1</v>
      </c>
      <c r="T2524" s="15">
        <f>SUM(Table2[[#This Row],[M4B]],Table2[[#This Row],[M4B_h]])</f>
        <v>1</v>
      </c>
    </row>
    <row r="2525" spans="1:20">
      <c r="A2525" s="12">
        <f>IF(Table2[[#This Row],[TT]]&lt;1,"",COUNT($A$2:$A2524)+1)</f>
        <v>2036</v>
      </c>
      <c r="B2525" s="12" t="str">
        <f>LOWER(SUBSTITUTE(SUBSTITUTE(SUBSTITUTE(SUBSTITUTE(SUBSTITUTE(SUBSTITUTE(SUBSTITUTE(SUBSTITUTE(Table2[[#This Row],[NAMA BARANG]]," ",""),"""",""),"-",""),"/",""),"(",""),")",""),"&amp;",""),",",""))</f>
        <v>talimetalikkecilb8k4ht2hj2</v>
      </c>
      <c r="C2525" s="25" t="s">
        <v>2214</v>
      </c>
      <c r="D2525" s="26">
        <v>16</v>
      </c>
      <c r="E2525" s="26">
        <v>500</v>
      </c>
      <c r="F2525" s="80">
        <f>IF(Table2[[#This Row],[M5B]]="",Table2[[#This Row],[M5B_h]],SUM(Table2[[#This Row],[M5B_h]],Table2[[#This Row],[M5B]]))</f>
        <v>16</v>
      </c>
      <c r="H2525" s="13" t="str">
        <f>IF(Table2[[#This Row],[M1A]]="","",Table2[[#This Row],[M1A]]-Table2[[#This Row],[AWAL]])</f>
        <v/>
      </c>
      <c r="J2525" s="13" t="str">
        <f>IF(Table2[[#This Row],[M2A]]="","",SUM(Table2[[#This Row],[M2A]]-Table2[[#This Row],[M2B_h]]))</f>
        <v/>
      </c>
      <c r="L2525" s="13" t="str">
        <f>IF(Table2[[#This Row],[M3A]]="","",SUM(Table2[[#This Row],[M3A]]-Table2[[#This Row],[M3B_h]]))</f>
        <v/>
      </c>
      <c r="N2525" s="13" t="str">
        <f>IF(Table2[[#This Row],[M4A]]="","",SUM(Table2[[#This Row],[M4A]]-Table2[[#This Row],[M4B_h]]))</f>
        <v/>
      </c>
      <c r="O2525" s="15"/>
      <c r="P2525" s="15" t="str">
        <f>IF(Table2[[#This Row],[M5A]]="","",SUM(Table2[[#This Row],[M5A]]-Table2[[#This Row],[M5B_h]]))</f>
        <v/>
      </c>
      <c r="Q2525" s="15">
        <f>SUM(Table2[[#This Row],[AWAL]],Table2[[#This Row],[M1B]])</f>
        <v>16</v>
      </c>
      <c r="R2525" s="15">
        <f>SUM(Table2[[#This Row],[M2B]],Table2[[#This Row],[M2B_h]])</f>
        <v>16</v>
      </c>
      <c r="S2525" s="15">
        <f>SUM(Table2[[#This Row],[M3B]],Table2[[#This Row],[M3B_h]])</f>
        <v>16</v>
      </c>
      <c r="T2525" s="15">
        <f>SUM(Table2[[#This Row],[M4B]],Table2[[#This Row],[M4B_h]])</f>
        <v>16</v>
      </c>
    </row>
    <row r="2526" spans="1:20">
      <c r="A2526" s="12">
        <f>IF(Table2[[#This Row],[TT]]&lt;1,"",COUNT($A$2:$A2525)+1)</f>
        <v>2037</v>
      </c>
      <c r="B2526" s="12" t="str">
        <f>LOWER(SUBSTITUTE(SUBSTITUTE(SUBSTITUTE(SUBSTITUTE(SUBSTITUTE(SUBSTITUTE(SUBSTITUTE(SUBSTITUTE(Table2[[#This Row],[NAMA BARANG]]," ",""),"""",""),"-",""),"/",""),"(",""),")",""),"&amp;",""),",",""))</f>
        <v>talimetalikbht2b3m1k1</v>
      </c>
      <c r="C2526" s="25" t="s">
        <v>2215</v>
      </c>
      <c r="D2526" s="26">
        <v>7</v>
      </c>
      <c r="E2526" s="26">
        <v>300</v>
      </c>
      <c r="F2526" s="80">
        <f>IF(Table2[[#This Row],[M5B]]="",Table2[[#This Row],[M5B_h]],SUM(Table2[[#This Row],[M5B_h]],Table2[[#This Row],[M5B]]))</f>
        <v>7</v>
      </c>
      <c r="H2526" s="13" t="str">
        <f>IF(Table2[[#This Row],[M1A]]="","",Table2[[#This Row],[M1A]]-Table2[[#This Row],[AWAL]])</f>
        <v/>
      </c>
      <c r="J2526" s="13" t="str">
        <f>IF(Table2[[#This Row],[M2A]]="","",SUM(Table2[[#This Row],[M2A]]-Table2[[#This Row],[M2B_h]]))</f>
        <v/>
      </c>
      <c r="L2526" s="13" t="str">
        <f>IF(Table2[[#This Row],[M3A]]="","",SUM(Table2[[#This Row],[M3A]]-Table2[[#This Row],[M3B_h]]))</f>
        <v/>
      </c>
      <c r="N2526" s="13" t="str">
        <f>IF(Table2[[#This Row],[M4A]]="","",SUM(Table2[[#This Row],[M4A]]-Table2[[#This Row],[M4B_h]]))</f>
        <v/>
      </c>
      <c r="O2526" s="15"/>
      <c r="P2526" s="15" t="str">
        <f>IF(Table2[[#This Row],[M5A]]="","",SUM(Table2[[#This Row],[M5A]]-Table2[[#This Row],[M5B_h]]))</f>
        <v/>
      </c>
      <c r="Q2526" s="15">
        <f>SUM(Table2[[#This Row],[AWAL]],Table2[[#This Row],[M1B]])</f>
        <v>7</v>
      </c>
      <c r="R2526" s="15">
        <f>SUM(Table2[[#This Row],[M2B]],Table2[[#This Row],[M2B_h]])</f>
        <v>7</v>
      </c>
      <c r="S2526" s="15">
        <f>SUM(Table2[[#This Row],[M3B]],Table2[[#This Row],[M3B_h]])</f>
        <v>7</v>
      </c>
      <c r="T2526" s="15">
        <f>SUM(Table2[[#This Row],[M4B]],Table2[[#This Row],[M4B_h]])</f>
        <v>7</v>
      </c>
    </row>
    <row r="2527" spans="1:20">
      <c r="A2527" s="12">
        <f>IF(Table2[[#This Row],[TT]]&lt;1,"",COUNT($A$2:$A2526)+1)</f>
        <v>2038</v>
      </c>
      <c r="B2527" s="12" t="str">
        <f>LOWER(SUBSTITUTE(SUBSTITUTE(SUBSTITUTE(SUBSTITUTE(SUBSTITUTE(SUBSTITUTE(SUBSTITUTE(SUBSTITUTE(Table2[[#This Row],[NAMA BARANG]]," ",""),"""",""),"-",""),"/",""),"(",""),")",""),"&amp;",""),",",""))</f>
        <v>talimetalikhjkmbesar</v>
      </c>
      <c r="C2527" s="18" t="s">
        <v>2216</v>
      </c>
      <c r="D2527" s="19">
        <v>1</v>
      </c>
      <c r="E2527" s="19" t="s">
        <v>1145</v>
      </c>
      <c r="F2527" s="80">
        <f>IF(Table2[[#This Row],[M5B]]="",Table2[[#This Row],[M5B_h]],SUM(Table2[[#This Row],[M5B_h]],Table2[[#This Row],[M5B]]))</f>
        <v>1</v>
      </c>
      <c r="H2527" s="13" t="str">
        <f>IF(Table2[[#This Row],[M1A]]="","",Table2[[#This Row],[M1A]]-Table2[[#This Row],[AWAL]])</f>
        <v/>
      </c>
      <c r="J2527" s="13" t="str">
        <f>IF(Table2[[#This Row],[M2A]]="","",SUM(Table2[[#This Row],[M2A]]-Table2[[#This Row],[M2B_h]]))</f>
        <v/>
      </c>
      <c r="L2527" s="13" t="str">
        <f>IF(Table2[[#This Row],[M3A]]="","",SUM(Table2[[#This Row],[M3A]]-Table2[[#This Row],[M3B_h]]))</f>
        <v/>
      </c>
      <c r="N2527" s="13" t="str">
        <f>IF(Table2[[#This Row],[M4A]]="","",SUM(Table2[[#This Row],[M4A]]-Table2[[#This Row],[M4B_h]]))</f>
        <v/>
      </c>
      <c r="O2527" s="15"/>
      <c r="P2527" s="15" t="str">
        <f>IF(Table2[[#This Row],[M5A]]="","",SUM(Table2[[#This Row],[M5A]]-Table2[[#This Row],[M5B_h]]))</f>
        <v/>
      </c>
      <c r="Q2527" s="15">
        <f>SUM(Table2[[#This Row],[AWAL]],Table2[[#This Row],[M1B]])</f>
        <v>1</v>
      </c>
      <c r="R2527" s="15">
        <f>SUM(Table2[[#This Row],[M2B]],Table2[[#This Row],[M2B_h]])</f>
        <v>1</v>
      </c>
      <c r="S2527" s="15">
        <f>SUM(Table2[[#This Row],[M3B]],Table2[[#This Row],[M3B_h]])</f>
        <v>1</v>
      </c>
      <c r="T2527" s="15">
        <f>SUM(Table2[[#This Row],[M4B]],Table2[[#This Row],[M4B_h]])</f>
        <v>1</v>
      </c>
    </row>
    <row r="2528" spans="1:20">
      <c r="A2528" s="12">
        <f>IF(Table2[[#This Row],[TT]]&lt;1,"",COUNT($A$2:$A2527)+1)</f>
        <v>2039</v>
      </c>
      <c r="B2528" s="12" t="str">
        <f>LOWER(SUBSTITUTE(SUBSTITUTE(SUBSTITUTE(SUBSTITUTE(SUBSTITUTE(SUBSTITUTE(SUBSTITUTE(SUBSTITUTE(Table2[[#This Row],[NAMA BARANG]]," ",""),"""",""),"-",""),"/",""),"(",""),")",""),"&amp;",""),",",""))</f>
        <v>taliplk1004dy31x38talikur</v>
      </c>
      <c r="C2528" s="18" t="s">
        <v>2217</v>
      </c>
      <c r="D2528" s="19">
        <v>1</v>
      </c>
      <c r="E2528" s="19" t="s">
        <v>182</v>
      </c>
      <c r="F2528" s="80">
        <f>IF(Table2[[#This Row],[M5B]]="",Table2[[#This Row],[M5B_h]],SUM(Table2[[#This Row],[M5B_h]],Table2[[#This Row],[M5B]]))</f>
        <v>1</v>
      </c>
      <c r="H2528" s="13" t="str">
        <f>IF(Table2[[#This Row],[M1A]]="","",Table2[[#This Row],[M1A]]-Table2[[#This Row],[AWAL]])</f>
        <v/>
      </c>
      <c r="J2528" s="13" t="str">
        <f>IF(Table2[[#This Row],[M2A]]="","",SUM(Table2[[#This Row],[M2A]]-Table2[[#This Row],[M2B_h]]))</f>
        <v/>
      </c>
      <c r="L2528" s="13" t="str">
        <f>IF(Table2[[#This Row],[M3A]]="","",SUM(Table2[[#This Row],[M3A]]-Table2[[#This Row],[M3B_h]]))</f>
        <v/>
      </c>
      <c r="N2528" s="13" t="str">
        <f>IF(Table2[[#This Row],[M4A]]="","",SUM(Table2[[#This Row],[M4A]]-Table2[[#This Row],[M4B_h]]))</f>
        <v/>
      </c>
      <c r="O2528" s="15"/>
      <c r="P2528" s="15" t="str">
        <f>IF(Table2[[#This Row],[M5A]]="","",SUM(Table2[[#This Row],[M5A]]-Table2[[#This Row],[M5B_h]]))</f>
        <v/>
      </c>
      <c r="Q2528" s="15">
        <f>SUM(Table2[[#This Row],[AWAL]],Table2[[#This Row],[M1B]])</f>
        <v>1</v>
      </c>
      <c r="R2528" s="15">
        <f>SUM(Table2[[#This Row],[M2B]],Table2[[#This Row],[M2B_h]])</f>
        <v>1</v>
      </c>
      <c r="S2528" s="15">
        <f>SUM(Table2[[#This Row],[M3B]],Table2[[#This Row],[M3B_h]])</f>
        <v>1</v>
      </c>
      <c r="T2528" s="15">
        <f>SUM(Table2[[#This Row],[M4B]],Table2[[#This Row],[M4B_h]])</f>
        <v>1</v>
      </c>
    </row>
    <row r="2529" spans="1:20">
      <c r="A2529" s="12">
        <f>IF(Table2[[#This Row],[TT]]&lt;1,"",COUNT($A$2:$A2528)+1)</f>
        <v>2040</v>
      </c>
      <c r="B2529" s="12" t="str">
        <f>LOWER(SUBSTITUTE(SUBSTITUTE(SUBSTITUTE(SUBSTITUTE(SUBSTITUTE(SUBSTITUTE(SUBSTITUTE(SUBSTITUTE(Table2[[#This Row],[NAMA BARANG]]," ",""),"""",""),"-",""),"/",""),"(",""),")",""),"&amp;",""),",",""))</f>
        <v>talitransparantyoyomontanahj23b14</v>
      </c>
      <c r="C2529" s="18" t="s">
        <v>2435</v>
      </c>
      <c r="D2529" s="19">
        <v>37</v>
      </c>
      <c r="E2529" s="19">
        <v>2000</v>
      </c>
      <c r="F2529" s="80">
        <f>IF(Table2[[#This Row],[M5B]]="",Table2[[#This Row],[M5B_h]],SUM(Table2[[#This Row],[M5B_h]],Table2[[#This Row],[M5B]]))</f>
        <v>37</v>
      </c>
      <c r="H2529" s="13" t="str">
        <f>IF(Table2[[#This Row],[M1A]]="","",Table2[[#This Row],[M1A]]-Table2[[#This Row],[AWAL]])</f>
        <v/>
      </c>
      <c r="J2529" s="13" t="str">
        <f>IF(Table2[[#This Row],[M2A]]="","",SUM(Table2[[#This Row],[M2A]]-Table2[[#This Row],[M2B_h]]))</f>
        <v/>
      </c>
      <c r="L2529" s="13" t="str">
        <f>IF(Table2[[#This Row],[M3A]]="","",SUM(Table2[[#This Row],[M3A]]-Table2[[#This Row],[M3B_h]]))</f>
        <v/>
      </c>
      <c r="N2529" s="13" t="str">
        <f>IF(Table2[[#This Row],[M4A]]="","",SUM(Table2[[#This Row],[M4A]]-Table2[[#This Row],[M4B_h]]))</f>
        <v/>
      </c>
      <c r="O2529" s="15"/>
      <c r="P2529" s="15" t="str">
        <f>IF(Table2[[#This Row],[M5A]]="","",SUM(Table2[[#This Row],[M5A]]-Table2[[#This Row],[M5B_h]]))</f>
        <v/>
      </c>
      <c r="Q2529" s="15">
        <f>SUM(Table2[[#This Row],[AWAL]],Table2[[#This Row],[M1B]])</f>
        <v>37</v>
      </c>
      <c r="R2529" s="15">
        <f>SUM(Table2[[#This Row],[M2B]],Table2[[#This Row],[M2B_h]])</f>
        <v>37</v>
      </c>
      <c r="S2529" s="15">
        <f>SUM(Table2[[#This Row],[M3B]],Table2[[#This Row],[M3B_h]])</f>
        <v>37</v>
      </c>
      <c r="T2529" s="15">
        <f>SUM(Table2[[#This Row],[M4B]],Table2[[#This Row],[M4B_h]])</f>
        <v>37</v>
      </c>
    </row>
    <row r="2530" spans="1:20">
      <c r="A2530" s="12">
        <f>IF(Table2[[#This Row],[TT]]&lt;1,"",COUNT($A$2:$A2529)+1)</f>
        <v>2041</v>
      </c>
      <c r="B2530" s="12" t="str">
        <f>LOWER(SUBSTITUTE(SUBSTITUTE(SUBSTITUTE(SUBSTITUTE(SUBSTITUTE(SUBSTITUTE(SUBSTITUTE(SUBSTITUTE(Table2[[#This Row],[NAMA BARANG]]," ",""),"""",""),"-",""),"/",""),"(",""),")",""),"&amp;",""),",",""))</f>
        <v>talitransparantyoyomontanaht6m22</v>
      </c>
      <c r="C2530" s="18" t="s">
        <v>4084</v>
      </c>
      <c r="D2530" s="19">
        <v>28</v>
      </c>
      <c r="E2530" s="19">
        <v>2000</v>
      </c>
      <c r="F2530" s="80">
        <f>IF(Table2[[#This Row],[M5B]]="",Table2[[#This Row],[M5B_h]],SUM(Table2[[#This Row],[M5B_h]],Table2[[#This Row],[M5B]]))</f>
        <v>28</v>
      </c>
      <c r="H2530" s="13" t="str">
        <f>IF(Table2[[#This Row],[M1A]]="","",Table2[[#This Row],[M1A]]-Table2[[#This Row],[AWAL]])</f>
        <v/>
      </c>
      <c r="J2530" s="13" t="str">
        <f>IF(Table2[[#This Row],[M2A]]="","",SUM(Table2[[#This Row],[M2A]]-Table2[[#This Row],[M2B_h]]))</f>
        <v/>
      </c>
      <c r="L2530" s="13" t="str">
        <f>IF(Table2[[#This Row],[M3A]]="","",SUM(Table2[[#This Row],[M3A]]-Table2[[#This Row],[M3B_h]]))</f>
        <v/>
      </c>
      <c r="N2530" s="13" t="str">
        <f>IF(Table2[[#This Row],[M4A]]="","",SUM(Table2[[#This Row],[M4A]]-Table2[[#This Row],[M4B_h]]))</f>
        <v/>
      </c>
      <c r="O2530" s="15"/>
      <c r="P2530" s="15" t="str">
        <f>IF(Table2[[#This Row],[M5A]]="","",SUM(Table2[[#This Row],[M5A]]-Table2[[#This Row],[M5B_h]]))</f>
        <v/>
      </c>
      <c r="Q2530" s="15">
        <f>SUM(Table2[[#This Row],[AWAL]],Table2[[#This Row],[M1B]])</f>
        <v>28</v>
      </c>
      <c r="R2530" s="15">
        <f>SUM(Table2[[#This Row],[M2B]],Table2[[#This Row],[M2B_h]])</f>
        <v>28</v>
      </c>
      <c r="S2530" s="15">
        <f>SUM(Table2[[#This Row],[M3B]],Table2[[#This Row],[M3B_h]])</f>
        <v>28</v>
      </c>
      <c r="T2530" s="15">
        <f>SUM(Table2[[#This Row],[M4B]],Table2[[#This Row],[M4B_h]])</f>
        <v>28</v>
      </c>
    </row>
    <row r="2531" spans="1:20">
      <c r="A2531" s="12">
        <f>IF(Table2[[#This Row],[TT]]&lt;1,"",COUNT($A$2:$A2530)+1)</f>
        <v>2042</v>
      </c>
      <c r="B2531" s="12" t="str">
        <f>LOWER(SUBSTITUTE(SUBSTITUTE(SUBSTITUTE(SUBSTITUTE(SUBSTITUTE(SUBSTITUTE(SUBSTITUTE(SUBSTITUTE(Table2[[#This Row],[NAMA BARANG]]," ",""),"""",""),"-",""),"/",""),"(",""),")",""),"&amp;",""),",",""))</f>
        <v>taliyoyomerahbutek</v>
      </c>
      <c r="C2531" s="18" t="s">
        <v>2218</v>
      </c>
      <c r="D2531" s="19">
        <v>1</v>
      </c>
      <c r="E2531" s="19" t="s">
        <v>390</v>
      </c>
      <c r="F2531" s="80">
        <f>IF(Table2[[#This Row],[M5B]]="",Table2[[#This Row],[M5B_h]],SUM(Table2[[#This Row],[M5B_h]],Table2[[#This Row],[M5B]]))</f>
        <v>1</v>
      </c>
      <c r="H2531" s="13" t="str">
        <f>IF(Table2[[#This Row],[M1A]]="","",Table2[[#This Row],[M1A]]-Table2[[#This Row],[AWAL]])</f>
        <v/>
      </c>
      <c r="J2531" s="13" t="str">
        <f>IF(Table2[[#This Row],[M2A]]="","",SUM(Table2[[#This Row],[M2A]]-Table2[[#This Row],[M2B_h]]))</f>
        <v/>
      </c>
      <c r="L2531" s="13" t="str">
        <f>IF(Table2[[#This Row],[M3A]]="","",SUM(Table2[[#This Row],[M3A]]-Table2[[#This Row],[M3B_h]]))</f>
        <v/>
      </c>
      <c r="N2531" s="13" t="str">
        <f>IF(Table2[[#This Row],[M4A]]="","",SUM(Table2[[#This Row],[M4A]]-Table2[[#This Row],[M4B_h]]))</f>
        <v/>
      </c>
      <c r="O2531" s="15"/>
      <c r="P2531" s="15" t="str">
        <f>IF(Table2[[#This Row],[M5A]]="","",SUM(Table2[[#This Row],[M5A]]-Table2[[#This Row],[M5B_h]]))</f>
        <v/>
      </c>
      <c r="Q2531" s="15">
        <f>SUM(Table2[[#This Row],[AWAL]],Table2[[#This Row],[M1B]])</f>
        <v>1</v>
      </c>
      <c r="R2531" s="15">
        <f>SUM(Table2[[#This Row],[M2B]],Table2[[#This Row],[M2B_h]])</f>
        <v>1</v>
      </c>
      <c r="S2531" s="15">
        <f>SUM(Table2[[#This Row],[M3B]],Table2[[#This Row],[M3B_h]])</f>
        <v>1</v>
      </c>
      <c r="T2531" s="15">
        <f>SUM(Table2[[#This Row],[M4B]],Table2[[#This Row],[M4B_h]])</f>
        <v>1</v>
      </c>
    </row>
    <row r="2532" spans="1:20">
      <c r="A2532" s="12">
        <f>IF(Table2[[#This Row],[TT]]&lt;1,"",COUNT($A$2:$A2531)+1)</f>
        <v>2043</v>
      </c>
      <c r="B2532" s="12" t="str">
        <f>LOWER(SUBSTITUTE(SUBSTITUTE(SUBSTITUTE(SUBSTITUTE(SUBSTITUTE(SUBSTITUTE(SUBSTITUTE(SUBSTITUTE(Table2[[#This Row],[NAMA BARANG]]," ",""),"""",""),"-",""),"/",""),"(",""),")",""),"&amp;",""),",",""))</f>
        <v>taliyoyoorange</v>
      </c>
      <c r="C2532" s="18" t="s">
        <v>2219</v>
      </c>
      <c r="D2532" s="19">
        <v>1</v>
      </c>
      <c r="E2532" s="19" t="s">
        <v>390</v>
      </c>
      <c r="F2532" s="80">
        <f>IF(Table2[[#This Row],[M5B]]="",Table2[[#This Row],[M5B_h]],SUM(Table2[[#This Row],[M5B_h]],Table2[[#This Row],[M5B]]))</f>
        <v>1</v>
      </c>
      <c r="H2532" s="13" t="str">
        <f>IF(Table2[[#This Row],[M1A]]="","",Table2[[#This Row],[M1A]]-Table2[[#This Row],[AWAL]])</f>
        <v/>
      </c>
      <c r="J2532" s="13" t="str">
        <f>IF(Table2[[#This Row],[M2A]]="","",SUM(Table2[[#This Row],[M2A]]-Table2[[#This Row],[M2B_h]]))</f>
        <v/>
      </c>
      <c r="L2532" s="13" t="str">
        <f>IF(Table2[[#This Row],[M3A]]="","",SUM(Table2[[#This Row],[M3A]]-Table2[[#This Row],[M3B_h]]))</f>
        <v/>
      </c>
      <c r="N2532" s="13" t="str">
        <f>IF(Table2[[#This Row],[M4A]]="","",SUM(Table2[[#This Row],[M4A]]-Table2[[#This Row],[M4B_h]]))</f>
        <v/>
      </c>
      <c r="O2532" s="15"/>
      <c r="P2532" s="15" t="str">
        <f>IF(Table2[[#This Row],[M5A]]="","",SUM(Table2[[#This Row],[M5A]]-Table2[[#This Row],[M5B_h]]))</f>
        <v/>
      </c>
      <c r="Q2532" s="15">
        <f>SUM(Table2[[#This Row],[AWAL]],Table2[[#This Row],[M1B]])</f>
        <v>1</v>
      </c>
      <c r="R2532" s="15">
        <f>SUM(Table2[[#This Row],[M2B]],Table2[[#This Row],[M2B_h]])</f>
        <v>1</v>
      </c>
      <c r="S2532" s="15">
        <f>SUM(Table2[[#This Row],[M3B]],Table2[[#This Row],[M3B_h]])</f>
        <v>1</v>
      </c>
      <c r="T2532" s="15">
        <f>SUM(Table2[[#This Row],[M4B]],Table2[[#This Row],[M4B_h]])</f>
        <v>1</v>
      </c>
    </row>
    <row r="2533" spans="1:20">
      <c r="A2533" s="12">
        <f>IF(Table2[[#This Row],[TT]]&lt;1,"",COUNT($A$2:$A2532)+1)</f>
        <v>2044</v>
      </c>
      <c r="B2533" s="12" t="str">
        <f>LOWER(SUBSTITUTE(SUBSTITUTE(SUBSTITUTE(SUBSTITUTE(SUBSTITUTE(SUBSTITUTE(SUBSTITUTE(SUBSTITUTE(Table2[[#This Row],[NAMA BARANG]]," ",""),"""",""),"-",""),"/",""),"(",""),")",""),"&amp;",""),",",""))</f>
        <v>tas017</v>
      </c>
      <c r="C2533" s="18" t="s">
        <v>2220</v>
      </c>
      <c r="D2533" s="19">
        <v>1</v>
      </c>
      <c r="E2533" s="68" t="s">
        <v>3114</v>
      </c>
      <c r="F2533" s="80">
        <f>IF(Table2[[#This Row],[M5B]]="",Table2[[#This Row],[M5B_h]],SUM(Table2[[#This Row],[M5B_h]],Table2[[#This Row],[M5B]]))</f>
        <v>1</v>
      </c>
      <c r="H2533" s="13" t="str">
        <f>IF(Table2[[#This Row],[M1A]]="","",Table2[[#This Row],[M1A]]-Table2[[#This Row],[AWAL]])</f>
        <v/>
      </c>
      <c r="J2533" s="13" t="str">
        <f>IF(Table2[[#This Row],[M2A]]="","",SUM(Table2[[#This Row],[M2A]]-Table2[[#This Row],[M2B_h]]))</f>
        <v/>
      </c>
      <c r="L2533" s="13" t="str">
        <f>IF(Table2[[#This Row],[M3A]]="","",SUM(Table2[[#This Row],[M3A]]-Table2[[#This Row],[M3B_h]]))</f>
        <v/>
      </c>
      <c r="N2533" s="13" t="str">
        <f>IF(Table2[[#This Row],[M4A]]="","",SUM(Table2[[#This Row],[M4A]]-Table2[[#This Row],[M4B_h]]))</f>
        <v/>
      </c>
      <c r="O2533" s="15"/>
      <c r="P2533" s="15" t="str">
        <f>IF(Table2[[#This Row],[M5A]]="","",SUM(Table2[[#This Row],[M5A]]-Table2[[#This Row],[M5B_h]]))</f>
        <v/>
      </c>
      <c r="Q2533" s="15">
        <f>SUM(Table2[[#This Row],[AWAL]],Table2[[#This Row],[M1B]])</f>
        <v>1</v>
      </c>
      <c r="R2533" s="15">
        <f>SUM(Table2[[#This Row],[M2B]],Table2[[#This Row],[M2B_h]])</f>
        <v>1</v>
      </c>
      <c r="S2533" s="15">
        <f>SUM(Table2[[#This Row],[M3B]],Table2[[#This Row],[M3B_h]])</f>
        <v>1</v>
      </c>
      <c r="T2533" s="15">
        <f>SUM(Table2[[#This Row],[M4B]],Table2[[#This Row],[M4B_h]])</f>
        <v>1</v>
      </c>
    </row>
    <row r="2534" spans="1:20">
      <c r="A2534" s="12">
        <f>IF(Table2[[#This Row],[TT]]&lt;1,"",COUNT($A$2:$A2533)+1)</f>
        <v>2045</v>
      </c>
      <c r="B2534" s="12" t="str">
        <f>LOWER(SUBSTITUTE(SUBSTITUTE(SUBSTITUTE(SUBSTITUTE(SUBSTITUTE(SUBSTITUTE(SUBSTITUTE(SUBSTITUTE(Table2[[#This Row],[NAMA BARANG]]," ",""),"""",""),"-",""),"/",""),"(",""),")",""),"&amp;",""),",",""))</f>
        <v>tas34x31</v>
      </c>
      <c r="C2534" s="18" t="s">
        <v>2221</v>
      </c>
      <c r="D2534" s="19">
        <v>4</v>
      </c>
      <c r="E2534" s="68" t="s">
        <v>2519</v>
      </c>
      <c r="F2534" s="80">
        <f>IF(Table2[[#This Row],[M5B]]="",Table2[[#This Row],[M5B_h]],SUM(Table2[[#This Row],[M5B_h]],Table2[[#This Row],[M5B]]))</f>
        <v>4</v>
      </c>
      <c r="H2534" s="13" t="str">
        <f>IF(Table2[[#This Row],[M1A]]="","",Table2[[#This Row],[M1A]]-Table2[[#This Row],[AWAL]])</f>
        <v/>
      </c>
      <c r="J2534" s="13" t="str">
        <f>IF(Table2[[#This Row],[M2A]]="","",SUM(Table2[[#This Row],[M2A]]-Table2[[#This Row],[M2B_h]]))</f>
        <v/>
      </c>
      <c r="L2534" s="13" t="str">
        <f>IF(Table2[[#This Row],[M3A]]="","",SUM(Table2[[#This Row],[M3A]]-Table2[[#This Row],[M3B_h]]))</f>
        <v/>
      </c>
      <c r="N2534" s="13" t="str">
        <f>IF(Table2[[#This Row],[M4A]]="","",SUM(Table2[[#This Row],[M4A]]-Table2[[#This Row],[M4B_h]]))</f>
        <v/>
      </c>
      <c r="O2534" s="15"/>
      <c r="P2534" s="15" t="str">
        <f>IF(Table2[[#This Row],[M5A]]="","",SUM(Table2[[#This Row],[M5A]]-Table2[[#This Row],[M5B_h]]))</f>
        <v/>
      </c>
      <c r="Q2534" s="15">
        <f>SUM(Table2[[#This Row],[AWAL]],Table2[[#This Row],[M1B]])</f>
        <v>4</v>
      </c>
      <c r="R2534" s="15">
        <f>SUM(Table2[[#This Row],[M2B]],Table2[[#This Row],[M2B_h]])</f>
        <v>4</v>
      </c>
      <c r="S2534" s="15">
        <f>SUM(Table2[[#This Row],[M3B]],Table2[[#This Row],[M3B_h]])</f>
        <v>4</v>
      </c>
      <c r="T2534" s="15">
        <f>SUM(Table2[[#This Row],[M4B]],Table2[[#This Row],[M4B_h]])</f>
        <v>4</v>
      </c>
    </row>
    <row r="2535" spans="1:20">
      <c r="A2535" s="12">
        <f>IF(Table2[[#This Row],[TT]]&lt;1,"",COUNT($A$2:$A2534)+1)</f>
        <v>2046</v>
      </c>
      <c r="B2535" s="12" t="str">
        <f>LOWER(SUBSTITUTE(SUBSTITUTE(SUBSTITUTE(SUBSTITUTE(SUBSTITUTE(SUBSTITUTE(SUBSTITUTE(SUBSTITUTE(Table2[[#This Row],[NAMA BARANG]]," ",""),"""",""),"-",""),"/",""),"(",""),")",""),"&amp;",""),",",""))</f>
        <v>tas6022601l6211</v>
      </c>
      <c r="C2535" s="25" t="s">
        <v>2222</v>
      </c>
      <c r="D2535" s="26">
        <v>3</v>
      </c>
      <c r="E2535" s="26" t="s">
        <v>192</v>
      </c>
      <c r="F2535" s="80">
        <f>IF(Table2[[#This Row],[M5B]]="",Table2[[#This Row],[M5B_h]],SUM(Table2[[#This Row],[M5B_h]],Table2[[#This Row],[M5B]]))</f>
        <v>3</v>
      </c>
      <c r="H2535" s="13" t="str">
        <f>IF(Table2[[#This Row],[M1A]]="","",Table2[[#This Row],[M1A]]-Table2[[#This Row],[AWAL]])</f>
        <v/>
      </c>
      <c r="J2535" s="13" t="str">
        <f>IF(Table2[[#This Row],[M2A]]="","",SUM(Table2[[#This Row],[M2A]]-Table2[[#This Row],[M2B_h]]))</f>
        <v/>
      </c>
      <c r="L2535" s="13" t="str">
        <f>IF(Table2[[#This Row],[M3A]]="","",SUM(Table2[[#This Row],[M3A]]-Table2[[#This Row],[M3B_h]]))</f>
        <v/>
      </c>
      <c r="N2535" s="13" t="str">
        <f>IF(Table2[[#This Row],[M4A]]="","",SUM(Table2[[#This Row],[M4A]]-Table2[[#This Row],[M4B_h]]))</f>
        <v/>
      </c>
      <c r="O2535" s="15"/>
      <c r="P2535" s="15" t="str">
        <f>IF(Table2[[#This Row],[M5A]]="","",SUM(Table2[[#This Row],[M5A]]-Table2[[#This Row],[M5B_h]]))</f>
        <v/>
      </c>
      <c r="Q2535" s="15">
        <f>SUM(Table2[[#This Row],[AWAL]],Table2[[#This Row],[M1B]])</f>
        <v>3</v>
      </c>
      <c r="R2535" s="15">
        <f>SUM(Table2[[#This Row],[M2B]],Table2[[#This Row],[M2B_h]])</f>
        <v>3</v>
      </c>
      <c r="S2535" s="15">
        <f>SUM(Table2[[#This Row],[M3B]],Table2[[#This Row],[M3B_h]])</f>
        <v>3</v>
      </c>
      <c r="T2535" s="15">
        <f>SUM(Table2[[#This Row],[M4B]],Table2[[#This Row],[M4B_h]])</f>
        <v>3</v>
      </c>
    </row>
    <row r="2536" spans="1:20">
      <c r="A2536" s="12">
        <f>IF(Table2[[#This Row],[TT]]&lt;1,"",COUNT($A$2:$A2535)+1)</f>
        <v>2047</v>
      </c>
      <c r="B2536" s="12" t="str">
        <f>LOWER(SUBSTITUTE(SUBSTITUTE(SUBSTITUTE(SUBSTITUTE(SUBSTITUTE(SUBSTITUTE(SUBSTITUTE(SUBSTITUTE(Table2[[#This Row],[NAMA BARANG]]," ",""),"""",""),"-",""),"/",""),"(",""),")",""),"&amp;",""),",",""))</f>
        <v>tas81854s</v>
      </c>
      <c r="C2536" s="18" t="s">
        <v>2223</v>
      </c>
      <c r="D2536" s="19">
        <v>1</v>
      </c>
      <c r="E2536" s="19" t="s">
        <v>77</v>
      </c>
      <c r="F2536" s="80">
        <f>IF(Table2[[#This Row],[M5B]]="",Table2[[#This Row],[M5B_h]],SUM(Table2[[#This Row],[M5B_h]],Table2[[#This Row],[M5B]]))</f>
        <v>1</v>
      </c>
      <c r="H2536" s="13" t="str">
        <f>IF(Table2[[#This Row],[M1A]]="","",Table2[[#This Row],[M1A]]-Table2[[#This Row],[AWAL]])</f>
        <v/>
      </c>
      <c r="J2536" s="13" t="str">
        <f>IF(Table2[[#This Row],[M2A]]="","",SUM(Table2[[#This Row],[M2A]]-Table2[[#This Row],[M2B_h]]))</f>
        <v/>
      </c>
      <c r="L2536" s="13" t="str">
        <f>IF(Table2[[#This Row],[M3A]]="","",SUM(Table2[[#This Row],[M3A]]-Table2[[#This Row],[M3B_h]]))</f>
        <v/>
      </c>
      <c r="N2536" s="13" t="str">
        <f>IF(Table2[[#This Row],[M4A]]="","",SUM(Table2[[#This Row],[M4A]]-Table2[[#This Row],[M4B_h]]))</f>
        <v/>
      </c>
      <c r="O2536" s="15"/>
      <c r="P2536" s="15" t="str">
        <f>IF(Table2[[#This Row],[M5A]]="","",SUM(Table2[[#This Row],[M5A]]-Table2[[#This Row],[M5B_h]]))</f>
        <v/>
      </c>
      <c r="Q2536" s="15">
        <f>SUM(Table2[[#This Row],[AWAL]],Table2[[#This Row],[M1B]])</f>
        <v>1</v>
      </c>
      <c r="R2536" s="15">
        <f>SUM(Table2[[#This Row],[M2B]],Table2[[#This Row],[M2B_h]])</f>
        <v>1</v>
      </c>
      <c r="S2536" s="15">
        <f>SUM(Table2[[#This Row],[M3B]],Table2[[#This Row],[M3B_h]])</f>
        <v>1</v>
      </c>
      <c r="T2536" s="15">
        <f>SUM(Table2[[#This Row],[M4B]],Table2[[#This Row],[M4B_h]])</f>
        <v>1</v>
      </c>
    </row>
    <row r="2537" spans="1:20">
      <c r="A2537" s="12">
        <f>IF(Table2[[#This Row],[TT]]&lt;1,"",COUNT($A$2:$A2536)+1)</f>
        <v>2048</v>
      </c>
      <c r="B2537" s="12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537" s="18" t="s">
        <v>2224</v>
      </c>
      <c r="D2537" s="19">
        <v>2</v>
      </c>
      <c r="E2537" s="19" t="s">
        <v>2225</v>
      </c>
      <c r="F2537" s="80">
        <f>IF(Table2[[#This Row],[M5B]]="",Table2[[#This Row],[M5B_h]],SUM(Table2[[#This Row],[M5B_h]],Table2[[#This Row],[M5B]]))</f>
        <v>2</v>
      </c>
      <c r="H2537" s="13" t="str">
        <f>IF(Table2[[#This Row],[M1A]]="","",Table2[[#This Row],[M1A]]-Table2[[#This Row],[AWAL]])</f>
        <v/>
      </c>
      <c r="J2537" s="13" t="str">
        <f>IF(Table2[[#This Row],[M2A]]="","",SUM(Table2[[#This Row],[M2A]]-Table2[[#This Row],[M2B_h]]))</f>
        <v/>
      </c>
      <c r="L2537" s="13" t="str">
        <f>IF(Table2[[#This Row],[M3A]]="","",SUM(Table2[[#This Row],[M3A]]-Table2[[#This Row],[M3B_h]]))</f>
        <v/>
      </c>
      <c r="N2537" s="13" t="str">
        <f>IF(Table2[[#This Row],[M4A]]="","",SUM(Table2[[#This Row],[M4A]]-Table2[[#This Row],[M4B_h]]))</f>
        <v/>
      </c>
      <c r="O2537" s="15"/>
      <c r="P2537" s="15" t="str">
        <f>IF(Table2[[#This Row],[M5A]]="","",SUM(Table2[[#This Row],[M5A]]-Table2[[#This Row],[M5B_h]]))</f>
        <v/>
      </c>
      <c r="Q2537" s="15">
        <f>SUM(Table2[[#This Row],[AWAL]],Table2[[#This Row],[M1B]])</f>
        <v>2</v>
      </c>
      <c r="R2537" s="15">
        <f>SUM(Table2[[#This Row],[M2B]],Table2[[#This Row],[M2B_h]])</f>
        <v>2</v>
      </c>
      <c r="S2537" s="15">
        <f>SUM(Table2[[#This Row],[M3B]],Table2[[#This Row],[M3B_h]])</f>
        <v>2</v>
      </c>
      <c r="T2537" s="15">
        <f>SUM(Table2[[#This Row],[M4B]],Table2[[#This Row],[M4B_h]])</f>
        <v>2</v>
      </c>
    </row>
    <row r="2538" spans="1:20">
      <c r="A2538" s="12">
        <f>IF(Table2[[#This Row],[TT]]&lt;1,"",COUNT($A$2:$A2537)+1)</f>
        <v>2049</v>
      </c>
      <c r="B2538" s="12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538" s="18" t="s">
        <v>2224</v>
      </c>
      <c r="D2538" s="19">
        <v>2</v>
      </c>
      <c r="E2538" s="19" t="s">
        <v>2901</v>
      </c>
      <c r="F2538" s="80">
        <f>IF(Table2[[#This Row],[M5B]]="",Table2[[#This Row],[M5B_h]],SUM(Table2[[#This Row],[M5B_h]],Table2[[#This Row],[M5B]]))</f>
        <v>2</v>
      </c>
      <c r="H2538" s="13" t="str">
        <f>IF(Table2[[#This Row],[M1A]]="","",Table2[[#This Row],[M1A]]-Table2[[#This Row],[AWAL]])</f>
        <v/>
      </c>
      <c r="J2538" s="13" t="str">
        <f>IF(Table2[[#This Row],[M2A]]="","",SUM(Table2[[#This Row],[M2A]]-Table2[[#This Row],[M2B_h]]))</f>
        <v/>
      </c>
      <c r="L2538" s="13" t="str">
        <f>IF(Table2[[#This Row],[M3A]]="","",SUM(Table2[[#This Row],[M3A]]-Table2[[#This Row],[M3B_h]]))</f>
        <v/>
      </c>
      <c r="N2538" s="13" t="str">
        <f>IF(Table2[[#This Row],[M4A]]="","",SUM(Table2[[#This Row],[M4A]]-Table2[[#This Row],[M4B_h]]))</f>
        <v/>
      </c>
      <c r="O2538" s="15"/>
      <c r="P2538" s="15" t="str">
        <f>IF(Table2[[#This Row],[M5A]]="","",SUM(Table2[[#This Row],[M5A]]-Table2[[#This Row],[M5B_h]]))</f>
        <v/>
      </c>
      <c r="Q2538" s="15">
        <f>SUM(Table2[[#This Row],[AWAL]],Table2[[#This Row],[M1B]])</f>
        <v>2</v>
      </c>
      <c r="R2538" s="15">
        <f>SUM(Table2[[#This Row],[M2B]],Table2[[#This Row],[M2B_h]])</f>
        <v>2</v>
      </c>
      <c r="S2538" s="15">
        <f>SUM(Table2[[#This Row],[M3B]],Table2[[#This Row],[M3B_h]])</f>
        <v>2</v>
      </c>
      <c r="T2538" s="15">
        <f>SUM(Table2[[#This Row],[M4B]],Table2[[#This Row],[M4B_h]])</f>
        <v>2</v>
      </c>
    </row>
    <row r="2539" spans="1:20">
      <c r="A2539" s="12" t="str">
        <f>IF(Table2[[#This Row],[TT]]&lt;1,"",COUNT($A$2:$A2538)+1)</f>
        <v/>
      </c>
      <c r="B2539" s="12" t="str">
        <f>LOWER(SUBSTITUTE(SUBSTITUTE(SUBSTITUTE(SUBSTITUTE(SUBSTITUTE(SUBSTITUTE(SUBSTITUTE(SUBSTITUTE(Table2[[#This Row],[NAMA BARANG]]," ",""),"""",""),"-",""),"/",""),"(",""),")",""),"&amp;",""),",",""))</f>
        <v>tasbatikbbs</v>
      </c>
      <c r="C2539" s="18" t="s">
        <v>2226</v>
      </c>
      <c r="D2539" s="19"/>
      <c r="E2539" s="19" t="s">
        <v>182</v>
      </c>
      <c r="F2539" s="80">
        <f>IF(Table2[[#This Row],[M5B]]="",Table2[[#This Row],[M5B_h]],SUM(Table2[[#This Row],[M5B_h]],Table2[[#This Row],[M5B]]))</f>
        <v>0</v>
      </c>
      <c r="H2539" s="13" t="str">
        <f>IF(Table2[[#This Row],[M1A]]="","",Table2[[#This Row],[M1A]]-Table2[[#This Row],[AWAL]])</f>
        <v/>
      </c>
      <c r="J2539" s="13" t="str">
        <f>IF(Table2[[#This Row],[M2A]]="","",SUM(Table2[[#This Row],[M2A]]-Table2[[#This Row],[M2B_h]]))</f>
        <v/>
      </c>
      <c r="L2539" s="13" t="str">
        <f>IF(Table2[[#This Row],[M3A]]="","",SUM(Table2[[#This Row],[M3A]]-Table2[[#This Row],[M3B_h]]))</f>
        <v/>
      </c>
      <c r="N2539" s="13" t="str">
        <f>IF(Table2[[#This Row],[M4A]]="","",SUM(Table2[[#This Row],[M4A]]-Table2[[#This Row],[M4B_h]]))</f>
        <v/>
      </c>
      <c r="O2539" s="15"/>
      <c r="P2539" s="15" t="str">
        <f>IF(Table2[[#This Row],[M5A]]="","",SUM(Table2[[#This Row],[M5A]]-Table2[[#This Row],[M5B_h]]))</f>
        <v/>
      </c>
      <c r="Q2539" s="15">
        <f>SUM(Table2[[#This Row],[AWAL]],Table2[[#This Row],[M1B]])</f>
        <v>0</v>
      </c>
      <c r="R2539" s="15">
        <f>SUM(Table2[[#This Row],[M2B]],Table2[[#This Row],[M2B_h]])</f>
        <v>0</v>
      </c>
      <c r="S2539" s="15">
        <f>SUM(Table2[[#This Row],[M3B]],Table2[[#This Row],[M3B_h]])</f>
        <v>0</v>
      </c>
      <c r="T2539" s="15">
        <f>SUM(Table2[[#This Row],[M4B]],Table2[[#This Row],[M4B_h]])</f>
        <v>0</v>
      </c>
    </row>
    <row r="2540" spans="1:20">
      <c r="A2540" s="12">
        <f>IF(Table2[[#This Row],[TT]]&lt;1,"",COUNT($A$2:$A2539)+1)</f>
        <v>2050</v>
      </c>
      <c r="B2540" s="12" t="str">
        <f>LOWER(SUBSTITUTE(SUBSTITUTE(SUBSTITUTE(SUBSTITUTE(SUBSTITUTE(SUBSTITUTE(SUBSTITUTE(SUBSTITUTE(Table2[[#This Row],[NAMA BARANG]]," ",""),"""",""),"-",""),"/",""),"(",""),")",""),"&amp;",""),",",""))</f>
        <v>tasbatikbalpindo</v>
      </c>
      <c r="C2540" s="18" t="s">
        <v>2454</v>
      </c>
      <c r="D2540" s="29">
        <v>3</v>
      </c>
      <c r="E2540" s="19" t="s">
        <v>132</v>
      </c>
      <c r="F2540" s="80">
        <f>IF(Table2[[#This Row],[M5B]]="",Table2[[#This Row],[M5B_h]],SUM(Table2[[#This Row],[M5B_h]],Table2[[#This Row],[M5B]]))</f>
        <v>2</v>
      </c>
      <c r="H2540" s="13" t="str">
        <f>IF(Table2[[#This Row],[M1A]]="","",Table2[[#This Row],[M1A]]-Table2[[#This Row],[AWAL]])</f>
        <v/>
      </c>
      <c r="J2540" s="13" t="str">
        <f>IF(Table2[[#This Row],[M2A]]="","",SUM(Table2[[#This Row],[M2A]]-Table2[[#This Row],[M2B_h]]))</f>
        <v/>
      </c>
      <c r="L2540" s="13" t="str">
        <f>IF(Table2[[#This Row],[M3A]]="","",SUM(Table2[[#This Row],[M3A]]-Table2[[#This Row],[M3B_h]]))</f>
        <v/>
      </c>
      <c r="M2540" s="13">
        <v>2</v>
      </c>
      <c r="N2540" s="13">
        <f>IF(Table2[[#This Row],[M4A]]="","",SUM(Table2[[#This Row],[M4A]]-Table2[[#This Row],[M4B_h]]))</f>
        <v>-1</v>
      </c>
      <c r="O2540" s="15"/>
      <c r="P2540" s="15" t="str">
        <f>IF(Table2[[#This Row],[M5A]]="","",SUM(Table2[[#This Row],[M5A]]-Table2[[#This Row],[M5B_h]]))</f>
        <v/>
      </c>
      <c r="Q2540" s="15">
        <f>SUM(Table2[[#This Row],[AWAL]],Table2[[#This Row],[M1B]])</f>
        <v>3</v>
      </c>
      <c r="R2540" s="15">
        <f>SUM(Table2[[#This Row],[M2B]],Table2[[#This Row],[M2B_h]])</f>
        <v>3</v>
      </c>
      <c r="S2540" s="15">
        <f>SUM(Table2[[#This Row],[M3B]],Table2[[#This Row],[M3B_h]])</f>
        <v>3</v>
      </c>
      <c r="T2540" s="15">
        <f>SUM(Table2[[#This Row],[M4B]],Table2[[#This Row],[M4B_h]])</f>
        <v>2</v>
      </c>
    </row>
    <row r="2541" spans="1:20">
      <c r="A2541" s="12">
        <f>IF(Table2[[#This Row],[TT]]&lt;1,"",COUNT($A$2:$A2540)+1)</f>
        <v>2051</v>
      </c>
      <c r="B2541" s="12" t="str">
        <f>LOWER(SUBSTITUTE(SUBSTITUTE(SUBSTITUTE(SUBSTITUTE(SUBSTITUTE(SUBSTITUTE(SUBSTITUTE(SUBSTITUTE(Table2[[#This Row],[NAMA BARANG]]," ",""),"""",""),"-",""),"/",""),"(",""),")",""),"&amp;",""),",",""))</f>
        <v>tasbatikmasbukukecil</v>
      </c>
      <c r="C2541" s="18" t="s">
        <v>2227</v>
      </c>
      <c r="D2541" s="19">
        <v>5</v>
      </c>
      <c r="E2541" s="19" t="s">
        <v>178</v>
      </c>
      <c r="F2541" s="80">
        <f>IF(Table2[[#This Row],[M5B]]="",Table2[[#This Row],[M5B_h]],SUM(Table2[[#This Row],[M5B_h]],Table2[[#This Row],[M5B]]))</f>
        <v>5</v>
      </c>
      <c r="H2541" s="13" t="str">
        <f>IF(Table2[[#This Row],[M1A]]="","",Table2[[#This Row],[M1A]]-Table2[[#This Row],[AWAL]])</f>
        <v/>
      </c>
      <c r="J2541" s="13" t="str">
        <f>IF(Table2[[#This Row],[M2A]]="","",SUM(Table2[[#This Row],[M2A]]-Table2[[#This Row],[M2B_h]]))</f>
        <v/>
      </c>
      <c r="L2541" s="13" t="str">
        <f>IF(Table2[[#This Row],[M3A]]="","",SUM(Table2[[#This Row],[M3A]]-Table2[[#This Row],[M3B_h]]))</f>
        <v/>
      </c>
      <c r="N2541" s="13" t="str">
        <f>IF(Table2[[#This Row],[M4A]]="","",SUM(Table2[[#This Row],[M4A]]-Table2[[#This Row],[M4B_h]]))</f>
        <v/>
      </c>
      <c r="O2541" s="15"/>
      <c r="P2541" s="15" t="str">
        <f>IF(Table2[[#This Row],[M5A]]="","",SUM(Table2[[#This Row],[M5A]]-Table2[[#This Row],[M5B_h]]))</f>
        <v/>
      </c>
      <c r="Q2541" s="15">
        <f>SUM(Table2[[#This Row],[AWAL]],Table2[[#This Row],[M1B]])</f>
        <v>5</v>
      </c>
      <c r="R2541" s="15">
        <f>SUM(Table2[[#This Row],[M2B]],Table2[[#This Row],[M2B_h]])</f>
        <v>5</v>
      </c>
      <c r="S2541" s="15">
        <f>SUM(Table2[[#This Row],[M3B]],Table2[[#This Row],[M3B_h]])</f>
        <v>5</v>
      </c>
      <c r="T2541" s="15">
        <f>SUM(Table2[[#This Row],[M4B]],Table2[[#This Row],[M4B_h]])</f>
        <v>5</v>
      </c>
    </row>
    <row r="2542" spans="1:20">
      <c r="A2542" s="12">
        <f>IF(Table2[[#This Row],[TT]]&lt;1,"",COUNT($A$2:$A2541)+1)</f>
        <v>2052</v>
      </c>
      <c r="B2542" s="12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542" s="18" t="s">
        <v>2228</v>
      </c>
      <c r="D2542" s="19">
        <v>5</v>
      </c>
      <c r="E2542" s="19" t="s">
        <v>2190</v>
      </c>
      <c r="F2542" s="80">
        <f>IF(Table2[[#This Row],[M5B]]="",Table2[[#This Row],[M5B_h]],SUM(Table2[[#This Row],[M5B_h]],Table2[[#This Row],[M5B]]))</f>
        <v>5</v>
      </c>
      <c r="H2542" s="13" t="str">
        <f>IF(Table2[[#This Row],[M1A]]="","",Table2[[#This Row],[M1A]]-Table2[[#This Row],[AWAL]])</f>
        <v/>
      </c>
      <c r="J2542" s="13" t="str">
        <f>IF(Table2[[#This Row],[M2A]]="","",SUM(Table2[[#This Row],[M2A]]-Table2[[#This Row],[M2B_h]]))</f>
        <v/>
      </c>
      <c r="L2542" s="13" t="str">
        <f>IF(Table2[[#This Row],[M3A]]="","",SUM(Table2[[#This Row],[M3A]]-Table2[[#This Row],[M3B_h]]))</f>
        <v/>
      </c>
      <c r="N2542" s="13" t="str">
        <f>IF(Table2[[#This Row],[M4A]]="","",SUM(Table2[[#This Row],[M4A]]-Table2[[#This Row],[M4B_h]]))</f>
        <v/>
      </c>
      <c r="O2542" s="15"/>
      <c r="P2542" s="15" t="str">
        <f>IF(Table2[[#This Row],[M5A]]="","",SUM(Table2[[#This Row],[M5A]]-Table2[[#This Row],[M5B_h]]))</f>
        <v/>
      </c>
      <c r="Q2542" s="15">
        <f>SUM(Table2[[#This Row],[AWAL]],Table2[[#This Row],[M1B]])</f>
        <v>5</v>
      </c>
      <c r="R2542" s="15">
        <f>SUM(Table2[[#This Row],[M2B]],Table2[[#This Row],[M2B_h]])</f>
        <v>5</v>
      </c>
      <c r="S2542" s="15">
        <f>SUM(Table2[[#This Row],[M3B]],Table2[[#This Row],[M3B_h]])</f>
        <v>5</v>
      </c>
      <c r="T2542" s="15">
        <f>SUM(Table2[[#This Row],[M4B]],Table2[[#This Row],[M4B_h]])</f>
        <v>5</v>
      </c>
    </row>
    <row r="2543" spans="1:20">
      <c r="A2543" s="12">
        <f>IF(Table2[[#This Row],[TT]]&lt;1,"",COUNT($A$2:$A2542)+1)</f>
        <v>2053</v>
      </c>
      <c r="B2543" s="12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543" s="18" t="s">
        <v>2228</v>
      </c>
      <c r="D2543" s="19">
        <v>7</v>
      </c>
      <c r="E2543" s="19" t="s">
        <v>1369</v>
      </c>
      <c r="F2543" s="80">
        <f>IF(Table2[[#This Row],[M5B]]="",Table2[[#This Row],[M5B_h]],SUM(Table2[[#This Row],[M5B_h]],Table2[[#This Row],[M5B]]))</f>
        <v>7</v>
      </c>
      <c r="H2543" s="13" t="str">
        <f>IF(Table2[[#This Row],[M1A]]="","",Table2[[#This Row],[M1A]]-Table2[[#This Row],[AWAL]])</f>
        <v/>
      </c>
      <c r="J2543" s="13" t="str">
        <f>IF(Table2[[#This Row],[M2A]]="","",SUM(Table2[[#This Row],[M2A]]-Table2[[#This Row],[M2B_h]]))</f>
        <v/>
      </c>
      <c r="L2543" s="13" t="str">
        <f>IF(Table2[[#This Row],[M3A]]="","",SUM(Table2[[#This Row],[M3A]]-Table2[[#This Row],[M3B_h]]))</f>
        <v/>
      </c>
      <c r="N2543" s="13" t="str">
        <f>IF(Table2[[#This Row],[M4A]]="","",SUM(Table2[[#This Row],[M4A]]-Table2[[#This Row],[M4B_h]]))</f>
        <v/>
      </c>
      <c r="O2543" s="15"/>
      <c r="P2543" s="15" t="str">
        <f>IF(Table2[[#This Row],[M5A]]="","",SUM(Table2[[#This Row],[M5A]]-Table2[[#This Row],[M5B_h]]))</f>
        <v/>
      </c>
      <c r="Q2543" s="15">
        <f>SUM(Table2[[#This Row],[AWAL]],Table2[[#This Row],[M1B]])</f>
        <v>7</v>
      </c>
      <c r="R2543" s="15">
        <f>SUM(Table2[[#This Row],[M2B]],Table2[[#This Row],[M2B_h]])</f>
        <v>7</v>
      </c>
      <c r="S2543" s="15">
        <f>SUM(Table2[[#This Row],[M3B]],Table2[[#This Row],[M3B_h]])</f>
        <v>7</v>
      </c>
      <c r="T2543" s="15">
        <f>SUM(Table2[[#This Row],[M4B]],Table2[[#This Row],[M4B_h]])</f>
        <v>7</v>
      </c>
    </row>
    <row r="2544" spans="1:20">
      <c r="A2544" s="73">
        <f>IF(Table2[[#This Row],[TT]]&lt;1,"",COUNT($A$2:$A2543)+1)</f>
        <v>2054</v>
      </c>
      <c r="B2544" s="73" t="str">
        <f>LOWER(SUBSTITUTE(SUBSTITUTE(SUBSTITUTE(SUBSTITUTE(SUBSTITUTE(SUBSTITUTE(SUBSTITUTE(SUBSTITUTE(Table2[[#This Row],[NAMA BARANG]]," ",""),"""",""),"-",""),"/",""),"(",""),")",""),"&amp;",""),",",""))</f>
        <v>tasbatikmj2t</v>
      </c>
      <c r="C2544" s="17" t="s">
        <v>2229</v>
      </c>
      <c r="D2544" s="75">
        <v>2</v>
      </c>
      <c r="E2544" s="76" t="s">
        <v>2484</v>
      </c>
      <c r="F2544" s="85">
        <f>IF(Table2[[#This Row],[M5B]]="",Table2[[#This Row],[M5B_h]],SUM(Table2[[#This Row],[M5B_h]],Table2[[#This Row],[M5B]]))</f>
        <v>2</v>
      </c>
      <c r="G2544" s="78"/>
      <c r="H2544" s="77" t="str">
        <f>IF(Table2[[#This Row],[M1A]]="","",Table2[[#This Row],[M1A]]-Table2[[#This Row],[AWAL]])</f>
        <v/>
      </c>
      <c r="I2544" s="78"/>
      <c r="J2544" s="77" t="str">
        <f>IF(Table2[[#This Row],[M2A]]="","",SUM(Table2[[#This Row],[M2A]]-Table2[[#This Row],[M2B_h]]))</f>
        <v/>
      </c>
      <c r="K2544" s="78"/>
      <c r="L2544" s="77" t="str">
        <f>IF(Table2[[#This Row],[M3A]]="","",SUM(Table2[[#This Row],[M3A]]-Table2[[#This Row],[M3B_h]]))</f>
        <v/>
      </c>
      <c r="M2544" s="78"/>
      <c r="N2544" s="77" t="str">
        <f>IF(Table2[[#This Row],[M4A]]="","",SUM(Table2[[#This Row],[M4A]]-Table2[[#This Row],[M4B_h]]))</f>
        <v/>
      </c>
      <c r="O2544" s="15"/>
      <c r="P2544" s="15" t="str">
        <f>IF(Table2[[#This Row],[M5A]]="","",SUM(Table2[[#This Row],[M5A]]-Table2[[#This Row],[M5B_h]]))</f>
        <v/>
      </c>
      <c r="Q2544" s="15">
        <f>SUM(Table2[[#This Row],[AWAL]],Table2[[#This Row],[M1B]])</f>
        <v>2</v>
      </c>
      <c r="R2544" s="15">
        <f>SUM(Table2[[#This Row],[M2B]],Table2[[#This Row],[M2B_h]])</f>
        <v>2</v>
      </c>
      <c r="S2544" s="15">
        <f>SUM(Table2[[#This Row],[M3B]],Table2[[#This Row],[M3B_h]])</f>
        <v>2</v>
      </c>
      <c r="T2544" s="15">
        <f>SUM(Table2[[#This Row],[M4B]],Table2[[#This Row],[M4B_h]])</f>
        <v>2</v>
      </c>
    </row>
    <row r="2545" spans="1:20">
      <c r="A2545" s="12">
        <f>IF(Table2[[#This Row],[TT]]&lt;1,"",COUNT($A$2:$A2544)+1)</f>
        <v>2055</v>
      </c>
      <c r="B2545" s="12" t="str">
        <f>LOWER(SUBSTITUTE(SUBSTITUTE(SUBSTITUTE(SUBSTITUTE(SUBSTITUTE(SUBSTITUTE(SUBSTITUTE(SUBSTITUTE(Table2[[#This Row],[NAMA BARANG]]," ",""),"""",""),"-",""),"/",""),"(",""),")",""),"&amp;",""),",",""))</f>
        <v>tasbatikmj1</v>
      </c>
      <c r="C2545" s="18" t="s">
        <v>2230</v>
      </c>
      <c r="D2545" s="19">
        <v>51</v>
      </c>
      <c r="E2545" s="19" t="s">
        <v>178</v>
      </c>
      <c r="F2545" s="80">
        <f>IF(Table2[[#This Row],[M5B]]="",Table2[[#This Row],[M5B_h]],SUM(Table2[[#This Row],[M5B_h]],Table2[[#This Row],[M5B]]))</f>
        <v>50</v>
      </c>
      <c r="H2545" s="13" t="str">
        <f>IF(Table2[[#This Row],[M1A]]="","",Table2[[#This Row],[M1A]]-Table2[[#This Row],[AWAL]])</f>
        <v/>
      </c>
      <c r="I2545" s="13">
        <v>50</v>
      </c>
      <c r="J2545" s="13">
        <f>IF(Table2[[#This Row],[M2A]]="","",SUM(Table2[[#This Row],[M2A]]-Table2[[#This Row],[M2B_h]]))</f>
        <v>-1</v>
      </c>
      <c r="L2545" s="13" t="str">
        <f>IF(Table2[[#This Row],[M3A]]="","",SUM(Table2[[#This Row],[M3A]]-Table2[[#This Row],[M3B_h]]))</f>
        <v/>
      </c>
      <c r="N2545" s="13" t="str">
        <f>IF(Table2[[#This Row],[M4A]]="","",SUM(Table2[[#This Row],[M4A]]-Table2[[#This Row],[M4B_h]]))</f>
        <v/>
      </c>
      <c r="O2545" s="15"/>
      <c r="P2545" s="15" t="str">
        <f>IF(Table2[[#This Row],[M5A]]="","",SUM(Table2[[#This Row],[M5A]]-Table2[[#This Row],[M5B_h]]))</f>
        <v/>
      </c>
      <c r="Q2545" s="15">
        <f>SUM(Table2[[#This Row],[AWAL]],Table2[[#This Row],[M1B]])</f>
        <v>51</v>
      </c>
      <c r="R2545" s="15">
        <f>SUM(Table2[[#This Row],[M2B]],Table2[[#This Row],[M2B_h]])</f>
        <v>50</v>
      </c>
      <c r="S2545" s="15">
        <f>SUM(Table2[[#This Row],[M3B]],Table2[[#This Row],[M3B_h]])</f>
        <v>50</v>
      </c>
      <c r="T2545" s="15">
        <f>SUM(Table2[[#This Row],[M4B]],Table2[[#This Row],[M4B_h]])</f>
        <v>50</v>
      </c>
    </row>
    <row r="2546" spans="1:20">
      <c r="A2546" s="12" t="str">
        <f>IF(Table2[[#This Row],[TT]]&lt;1,"",COUNT($A$2:$A2545)+1)</f>
        <v/>
      </c>
      <c r="B2546" s="12" t="str">
        <f>LOWER(SUBSTITUTE(SUBSTITUTE(SUBSTITUTE(SUBSTITUTE(SUBSTITUTE(SUBSTITUTE(SUBSTITUTE(SUBSTITUTE(Table2[[#This Row],[NAMA BARANG]]," ",""),"""",""),"-",""),"/",""),"(",""),")",""),"&amp;",""),",",""))</f>
        <v>tasbatikmj1coklatbaru</v>
      </c>
      <c r="C2546" s="18" t="s">
        <v>2479</v>
      </c>
      <c r="D2546" s="19"/>
      <c r="E2546" s="19" t="s">
        <v>147</v>
      </c>
      <c r="F2546" s="80">
        <f>IF(Table2[[#This Row],[M5B]]="",Table2[[#This Row],[M5B_h]],SUM(Table2[[#This Row],[M5B_h]],Table2[[#This Row],[M5B]]))</f>
        <v>0</v>
      </c>
      <c r="H2546" s="13" t="str">
        <f>IF(Table2[[#This Row],[M1A]]="","",Table2[[#This Row],[M1A]]-Table2[[#This Row],[AWAL]])</f>
        <v/>
      </c>
      <c r="J2546" s="13" t="str">
        <f>IF(Table2[[#This Row],[M2A]]="","",SUM(Table2[[#This Row],[M2A]]-Table2[[#This Row],[M2B_h]]))</f>
        <v/>
      </c>
      <c r="L2546" s="13" t="str">
        <f>IF(Table2[[#This Row],[M3A]]="","",SUM(Table2[[#This Row],[M3A]]-Table2[[#This Row],[M3B_h]]))</f>
        <v/>
      </c>
      <c r="N2546" s="13" t="str">
        <f>IF(Table2[[#This Row],[M4A]]="","",SUM(Table2[[#This Row],[M4A]]-Table2[[#This Row],[M4B_h]]))</f>
        <v/>
      </c>
      <c r="O2546" s="15"/>
      <c r="P2546" s="15" t="str">
        <f>IF(Table2[[#This Row],[M5A]]="","",SUM(Table2[[#This Row],[M5A]]-Table2[[#This Row],[M5B_h]]))</f>
        <v/>
      </c>
      <c r="Q2546" s="15">
        <f>SUM(Table2[[#This Row],[AWAL]],Table2[[#This Row],[M1B]])</f>
        <v>0</v>
      </c>
      <c r="R2546" s="15">
        <f>SUM(Table2[[#This Row],[M2B]],Table2[[#This Row],[M2B_h]])</f>
        <v>0</v>
      </c>
      <c r="S2546" s="15">
        <f>SUM(Table2[[#This Row],[M3B]],Table2[[#This Row],[M3B_h]])</f>
        <v>0</v>
      </c>
      <c r="T2546" s="15">
        <f>SUM(Table2[[#This Row],[M4B]],Table2[[#This Row],[M4B_h]])</f>
        <v>0</v>
      </c>
    </row>
    <row r="2547" spans="1:20">
      <c r="A2547" s="12">
        <f>IF(Table2[[#This Row],[TT]]&lt;1,"",COUNT($A$2:$A2546)+1)</f>
        <v>2056</v>
      </c>
      <c r="B2547" s="12" t="str">
        <f>LOWER(SUBSTITUTE(SUBSTITUTE(SUBSTITUTE(SUBSTITUTE(SUBSTITUTE(SUBSTITUTE(SUBSTITUTE(SUBSTITUTE(Table2[[#This Row],[NAMA BARANG]]," ",""),"""",""),"-",""),"/",""),"(",""),")",""),"&amp;",""),",",""))</f>
        <v>tasbatikpanjangsarungbaru</v>
      </c>
      <c r="C2547" s="18" t="s">
        <v>2231</v>
      </c>
      <c r="D2547" s="19">
        <v>4</v>
      </c>
      <c r="E2547" s="19" t="s">
        <v>117</v>
      </c>
      <c r="F2547" s="80">
        <f>IF(Table2[[#This Row],[M5B]]="",Table2[[#This Row],[M5B_h]],SUM(Table2[[#This Row],[M5B_h]],Table2[[#This Row],[M5B]]))</f>
        <v>4</v>
      </c>
      <c r="H2547" s="13" t="str">
        <f>IF(Table2[[#This Row],[M1A]]="","",Table2[[#This Row],[M1A]]-Table2[[#This Row],[AWAL]])</f>
        <v/>
      </c>
      <c r="J2547" s="13" t="str">
        <f>IF(Table2[[#This Row],[M2A]]="","",SUM(Table2[[#This Row],[M2A]]-Table2[[#This Row],[M2B_h]]))</f>
        <v/>
      </c>
      <c r="L2547" s="13" t="str">
        <f>IF(Table2[[#This Row],[M3A]]="","",SUM(Table2[[#This Row],[M3A]]-Table2[[#This Row],[M3B_h]]))</f>
        <v/>
      </c>
      <c r="N2547" s="13" t="str">
        <f>IF(Table2[[#This Row],[M4A]]="","",SUM(Table2[[#This Row],[M4A]]-Table2[[#This Row],[M4B_h]]))</f>
        <v/>
      </c>
      <c r="O2547" s="15"/>
      <c r="P2547" s="15" t="str">
        <f>IF(Table2[[#This Row],[M5A]]="","",SUM(Table2[[#This Row],[M5A]]-Table2[[#This Row],[M5B_h]]))</f>
        <v/>
      </c>
      <c r="Q2547" s="15">
        <f>SUM(Table2[[#This Row],[AWAL]],Table2[[#This Row],[M1B]])</f>
        <v>4</v>
      </c>
      <c r="R2547" s="15">
        <f>SUM(Table2[[#This Row],[M2B]],Table2[[#This Row],[M2B_h]])</f>
        <v>4</v>
      </c>
      <c r="S2547" s="15">
        <f>SUM(Table2[[#This Row],[M3B]],Table2[[#This Row],[M3B_h]])</f>
        <v>4</v>
      </c>
      <c r="T2547" s="15">
        <f>SUM(Table2[[#This Row],[M4B]],Table2[[#This Row],[M4B_h]])</f>
        <v>4</v>
      </c>
    </row>
    <row r="2548" spans="1:20">
      <c r="A2548" s="14" t="str">
        <f>IF(Table2[[#This Row],[TT]]&lt;1,"",COUNT($A$2:$A2547)+1)</f>
        <v/>
      </c>
      <c r="B2548" s="14" t="str">
        <f>LOWER(SUBSTITUTE(SUBSTITUTE(SUBSTITUTE(SUBSTITUTE(SUBSTITUTE(SUBSTITUTE(SUBSTITUTE(SUBSTITUTE(Table2[[#This Row],[NAMA BARANG]]," ",""),"""",""),"-",""),"/",""),"(",""),")",""),"&amp;",""),",",""))</f>
        <v>tasbatiktalpindo</v>
      </c>
      <c r="C2548" s="17" t="s">
        <v>2933</v>
      </c>
      <c r="E2548" s="29" t="s">
        <v>2706</v>
      </c>
      <c r="F2548" s="80">
        <f>IF(Table2[[#This Row],[M5B]]="",Table2[[#This Row],[M5B_h]],SUM(Table2[[#This Row],[M5B_h]],Table2[[#This Row],[M5B]]))</f>
        <v>0</v>
      </c>
      <c r="H2548" s="15" t="str">
        <f>IF(Table2[[#This Row],[M1A]]="","",Table2[[#This Row],[M1A]]-Table2[[#This Row],[AWAL]])</f>
        <v/>
      </c>
      <c r="J2548" s="15" t="str">
        <f>IF(Table2[[#This Row],[M2A]]="","",SUM(Table2[[#This Row],[M2A]]-Table2[[#This Row],[M2B_h]]))</f>
        <v/>
      </c>
      <c r="L2548" s="15" t="str">
        <f>IF(Table2[[#This Row],[M3A]]="","",SUM(Table2[[#This Row],[M3A]]-Table2[[#This Row],[M3B_h]]))</f>
        <v/>
      </c>
      <c r="N2548" s="15" t="str">
        <f>IF(Table2[[#This Row],[M4A]]="","",SUM(Table2[[#This Row],[M4A]]-Table2[[#This Row],[M4B_h]]))</f>
        <v/>
      </c>
      <c r="O2548" s="15"/>
      <c r="P2548" s="15" t="str">
        <f>IF(Table2[[#This Row],[M5A]]="","",SUM(Table2[[#This Row],[M5A]]-Table2[[#This Row],[M5B_h]]))</f>
        <v/>
      </c>
      <c r="Q2548" s="15">
        <f>SUM(Table2[[#This Row],[AWAL]],Table2[[#This Row],[M1B]])</f>
        <v>0</v>
      </c>
      <c r="R2548" s="15">
        <f>SUM(Table2[[#This Row],[M2B]],Table2[[#This Row],[M2B_h]])</f>
        <v>0</v>
      </c>
      <c r="S2548" s="15">
        <f>SUM(Table2[[#This Row],[M3B]],Table2[[#This Row],[M3B_h]])</f>
        <v>0</v>
      </c>
      <c r="T2548" s="15">
        <f>SUM(Table2[[#This Row],[M4B]],Table2[[#This Row],[M4B_h]])</f>
        <v>0</v>
      </c>
    </row>
    <row r="2549" spans="1:20">
      <c r="A2549" s="12">
        <f>IF(Table2[[#This Row],[TT]]&lt;1,"",COUNT($A$2:$A2548)+1)</f>
        <v>2057</v>
      </c>
      <c r="B2549" s="12" t="str">
        <f>LOWER(SUBSTITUTE(SUBSTITUTE(SUBSTITUTE(SUBSTITUTE(SUBSTITUTE(SUBSTITUTE(SUBSTITUTE(SUBSTITUTE(Table2[[#This Row],[NAMA BARANG]]," ",""),"""",""),"-",""),"/",""),"(",""),")",""),"&amp;",""),",",""))</f>
        <v>tasbatiktoplinek</v>
      </c>
      <c r="C2549" s="25" t="s">
        <v>2232</v>
      </c>
      <c r="D2549" s="26">
        <v>2</v>
      </c>
      <c r="E2549" s="26" t="s">
        <v>95</v>
      </c>
      <c r="F2549" s="80">
        <f>IF(Table2[[#This Row],[M5B]]="",Table2[[#This Row],[M5B_h]],SUM(Table2[[#This Row],[M5B_h]],Table2[[#This Row],[M5B]]))</f>
        <v>2</v>
      </c>
      <c r="H2549" s="13" t="str">
        <f>IF(Table2[[#This Row],[M1A]]="","",Table2[[#This Row],[M1A]]-Table2[[#This Row],[AWAL]])</f>
        <v/>
      </c>
      <c r="J2549" s="13" t="str">
        <f>IF(Table2[[#This Row],[M2A]]="","",SUM(Table2[[#This Row],[M2A]]-Table2[[#This Row],[M2B_h]]))</f>
        <v/>
      </c>
      <c r="L2549" s="13" t="str">
        <f>IF(Table2[[#This Row],[M3A]]="","",SUM(Table2[[#This Row],[M3A]]-Table2[[#This Row],[M3B_h]]))</f>
        <v/>
      </c>
      <c r="N2549" s="13" t="str">
        <f>IF(Table2[[#This Row],[M4A]]="","",SUM(Table2[[#This Row],[M4A]]-Table2[[#This Row],[M4B_h]]))</f>
        <v/>
      </c>
      <c r="O2549" s="15"/>
      <c r="P2549" s="15" t="str">
        <f>IF(Table2[[#This Row],[M5A]]="","",SUM(Table2[[#This Row],[M5A]]-Table2[[#This Row],[M5B_h]]))</f>
        <v/>
      </c>
      <c r="Q2549" s="15">
        <f>SUM(Table2[[#This Row],[AWAL]],Table2[[#This Row],[M1B]])</f>
        <v>2</v>
      </c>
      <c r="R2549" s="15">
        <f>SUM(Table2[[#This Row],[M2B]],Table2[[#This Row],[M2B_h]])</f>
        <v>2</v>
      </c>
      <c r="S2549" s="15">
        <f>SUM(Table2[[#This Row],[M3B]],Table2[[#This Row],[M3B_h]])</f>
        <v>2</v>
      </c>
      <c r="T2549" s="15">
        <f>SUM(Table2[[#This Row],[M4B]],Table2[[#This Row],[M4B_h]])</f>
        <v>2</v>
      </c>
    </row>
    <row r="2550" spans="1:20">
      <c r="A2550" s="22" t="str">
        <f>IF(Table2[[#This Row],[TT]]&lt;1,"",COUNT($A$2:$A2549)+1)</f>
        <v/>
      </c>
      <c r="B2550" s="22" t="str">
        <f>LOWER(SUBSTITUTE(SUBSTITUTE(SUBSTITUTE(SUBSTITUTE(SUBSTITUTE(SUBSTITUTE(SUBSTITUTE(SUBSTITUTE(Table2[[#This Row],[NAMA BARANG]]," ",""),"""",""),"-",""),"/",""),"(",""),")",""),"&amp;",""),",",""))</f>
        <v>tasbatikxxlb5bukasamping30x40</v>
      </c>
      <c r="C2550" s="34" t="s">
        <v>2810</v>
      </c>
      <c r="E2550" s="29" t="s">
        <v>2505</v>
      </c>
      <c r="F2550" s="86">
        <f>IF(Table2[[#This Row],[M5B]]="",Table2[[#This Row],[M5B_h]],SUM(Table2[[#This Row],[M5B_h]],Table2[[#This Row],[M5B]]))</f>
        <v>0</v>
      </c>
      <c r="G2550" s="23"/>
      <c r="H2550" s="24" t="str">
        <f>IF(Table2[[#This Row],[M1A]]="","",Table2[[#This Row],[M1A]]-Table2[[#This Row],[AWAL]])</f>
        <v/>
      </c>
      <c r="I2550" s="23"/>
      <c r="J2550" s="24" t="str">
        <f>IF(Table2[[#This Row],[M2A]]="","",SUM(Table2[[#This Row],[M2A]]-Table2[[#This Row],[M2B_h]]))</f>
        <v/>
      </c>
      <c r="K2550" s="23"/>
      <c r="L2550" s="24" t="str">
        <f>IF(Table2[[#This Row],[M3A]]="","",SUM(Table2[[#This Row],[M3A]]-Table2[[#This Row],[M3B_h]]))</f>
        <v/>
      </c>
      <c r="M2550" s="23"/>
      <c r="N2550" s="24" t="str">
        <f>IF(Table2[[#This Row],[M4A]]="","",SUM(Table2[[#This Row],[M4A]]-Table2[[#This Row],[M4B_h]]))</f>
        <v/>
      </c>
      <c r="O2550" s="15"/>
      <c r="P2550" s="15" t="str">
        <f>IF(Table2[[#This Row],[M5A]]="","",SUM(Table2[[#This Row],[M5A]]-Table2[[#This Row],[M5B_h]]))</f>
        <v/>
      </c>
      <c r="Q2550" s="15">
        <f>SUM(Table2[[#This Row],[AWAL]],Table2[[#This Row],[M1B]])</f>
        <v>0</v>
      </c>
      <c r="R2550" s="15">
        <f>SUM(Table2[[#This Row],[M2B]],Table2[[#This Row],[M2B_h]])</f>
        <v>0</v>
      </c>
      <c r="S2550" s="15">
        <f>SUM(Table2[[#This Row],[M3B]],Table2[[#This Row],[M3B_h]])</f>
        <v>0</v>
      </c>
      <c r="T2550" s="15">
        <f>SUM(Table2[[#This Row],[M4B]],Table2[[#This Row],[M4B_h]])</f>
        <v>0</v>
      </c>
    </row>
    <row r="2551" spans="1:20">
      <c r="A2551" s="12">
        <f>IF(Table2[[#This Row],[TT]]&lt;1,"",COUNT($A$2:$A2550)+1)</f>
        <v>2058</v>
      </c>
      <c r="B2551" s="12" t="str">
        <f>LOWER(SUBSTITUTE(SUBSTITUTE(SUBSTITUTE(SUBSTITUTE(SUBSTITUTE(SUBSTITUTE(SUBSTITUTE(SUBSTITUTE(Table2[[#This Row],[NAMA BARANG]]," ",""),"""",""),"-",""),"/",""),"(",""),")",""),"&amp;",""),",",""))</f>
        <v>tasbeautyb</v>
      </c>
      <c r="C2551" s="18" t="s">
        <v>2233</v>
      </c>
      <c r="D2551" s="19">
        <v>5</v>
      </c>
      <c r="E2551" s="19" t="s">
        <v>38</v>
      </c>
      <c r="F2551" s="80">
        <f>IF(Table2[[#This Row],[M5B]]="",Table2[[#This Row],[M5B_h]],SUM(Table2[[#This Row],[M5B_h]],Table2[[#This Row],[M5B]]))</f>
        <v>5</v>
      </c>
      <c r="H2551" s="13" t="str">
        <f>IF(Table2[[#This Row],[M1A]]="","",Table2[[#This Row],[M1A]]-Table2[[#This Row],[AWAL]])</f>
        <v/>
      </c>
      <c r="J2551" s="13" t="str">
        <f>IF(Table2[[#This Row],[M2A]]="","",SUM(Table2[[#This Row],[M2A]]-Table2[[#This Row],[M2B_h]]))</f>
        <v/>
      </c>
      <c r="L2551" s="13" t="str">
        <f>IF(Table2[[#This Row],[M3A]]="","",SUM(Table2[[#This Row],[M3A]]-Table2[[#This Row],[M3B_h]]))</f>
        <v/>
      </c>
      <c r="N2551" s="13" t="str">
        <f>IF(Table2[[#This Row],[M4A]]="","",SUM(Table2[[#This Row],[M4A]]-Table2[[#This Row],[M4B_h]]))</f>
        <v/>
      </c>
      <c r="O2551" s="15"/>
      <c r="P2551" s="15" t="str">
        <f>IF(Table2[[#This Row],[M5A]]="","",SUM(Table2[[#This Row],[M5A]]-Table2[[#This Row],[M5B_h]]))</f>
        <v/>
      </c>
      <c r="Q2551" s="15">
        <f>SUM(Table2[[#This Row],[AWAL]],Table2[[#This Row],[M1B]])</f>
        <v>5</v>
      </c>
      <c r="R2551" s="15">
        <f>SUM(Table2[[#This Row],[M2B]],Table2[[#This Row],[M2B_h]])</f>
        <v>5</v>
      </c>
      <c r="S2551" s="15">
        <f>SUM(Table2[[#This Row],[M3B]],Table2[[#This Row],[M3B_h]])</f>
        <v>5</v>
      </c>
      <c r="T2551" s="15">
        <f>SUM(Table2[[#This Row],[M4B]],Table2[[#This Row],[M4B_h]])</f>
        <v>5</v>
      </c>
    </row>
    <row r="2552" spans="1:20">
      <c r="A2552" s="12" t="str">
        <f>IF(Table2[[#This Row],[TT]]&lt;1,"",COUNT($A$2:$A2551)+1)</f>
        <v/>
      </c>
      <c r="B2552" s="12" t="str">
        <f>LOWER(SUBSTITUTE(SUBSTITUTE(SUBSTITUTE(SUBSTITUTE(SUBSTITUTE(SUBSTITUTE(SUBSTITUTE(SUBSTITUTE(Table2[[#This Row],[NAMA BARANG]]," ",""),"""",""),"-",""),"/",""),"(",""),")",""),"&amp;",""),",",""))</f>
        <v>tasbg1302155x65</v>
      </c>
      <c r="C2552" s="18" t="s">
        <v>2464</v>
      </c>
      <c r="D2552" s="19"/>
      <c r="E2552" s="19" t="s">
        <v>2506</v>
      </c>
      <c r="F2552" s="80">
        <f>IF(Table2[[#This Row],[M5B]]="",Table2[[#This Row],[M5B_h]],SUM(Table2[[#This Row],[M5B_h]],Table2[[#This Row],[M5B]]))</f>
        <v>0</v>
      </c>
      <c r="H2552" s="13" t="str">
        <f>IF(Table2[[#This Row],[M1A]]="","",Table2[[#This Row],[M1A]]-Table2[[#This Row],[AWAL]])</f>
        <v/>
      </c>
      <c r="J2552" s="13" t="str">
        <f>IF(Table2[[#This Row],[M2A]]="","",SUM(Table2[[#This Row],[M2A]]-Table2[[#This Row],[M2B_h]]))</f>
        <v/>
      </c>
      <c r="L2552" s="13" t="str">
        <f>IF(Table2[[#This Row],[M3A]]="","",SUM(Table2[[#This Row],[M3A]]-Table2[[#This Row],[M3B_h]]))</f>
        <v/>
      </c>
      <c r="N2552" s="13" t="str">
        <f>IF(Table2[[#This Row],[M4A]]="","",SUM(Table2[[#This Row],[M4A]]-Table2[[#This Row],[M4B_h]]))</f>
        <v/>
      </c>
      <c r="O2552" s="15"/>
      <c r="P2552" s="15" t="str">
        <f>IF(Table2[[#This Row],[M5A]]="","",SUM(Table2[[#This Row],[M5A]]-Table2[[#This Row],[M5B_h]]))</f>
        <v/>
      </c>
      <c r="Q2552" s="15">
        <f>SUM(Table2[[#This Row],[AWAL]],Table2[[#This Row],[M1B]])</f>
        <v>0</v>
      </c>
      <c r="R2552" s="15">
        <f>SUM(Table2[[#This Row],[M2B]],Table2[[#This Row],[M2B_h]])</f>
        <v>0</v>
      </c>
      <c r="S2552" s="15">
        <f>SUM(Table2[[#This Row],[M3B]],Table2[[#This Row],[M3B_h]])</f>
        <v>0</v>
      </c>
      <c r="T2552" s="15">
        <f>SUM(Table2[[#This Row],[M4B]],Table2[[#This Row],[M4B_h]])</f>
        <v>0</v>
      </c>
    </row>
    <row r="2553" spans="1:20">
      <c r="A2553" s="12">
        <f>IF(Table2[[#This Row],[TT]]&lt;1,"",COUNT($A$2:$A2552)+1)</f>
        <v>2059</v>
      </c>
      <c r="B2553" s="12" t="str">
        <f>LOWER(SUBSTITUTE(SUBSTITUTE(SUBSTITUTE(SUBSTITUTE(SUBSTITUTE(SUBSTITUTE(SUBSTITUTE(SUBSTITUTE(Table2[[#This Row],[NAMA BARANG]]," ",""),"""",""),"-",""),"/",""),"(",""),")",""),"&amp;",""),",",""))</f>
        <v>tasbg1502535x40x20</v>
      </c>
      <c r="C2553" s="18" t="s">
        <v>2451</v>
      </c>
      <c r="D2553" s="19"/>
      <c r="E2553" s="19" t="s">
        <v>2506</v>
      </c>
      <c r="F2553" s="80">
        <f>IF(Table2[[#This Row],[M5B]]="",Table2[[#This Row],[M5B_h]],SUM(Table2[[#This Row],[M5B_h]],Table2[[#This Row],[M5B]]))</f>
        <v>1</v>
      </c>
      <c r="H2553" s="13" t="str">
        <f>IF(Table2[[#This Row],[M1A]]="","",Table2[[#This Row],[M1A]]-Table2[[#This Row],[AWAL]])</f>
        <v/>
      </c>
      <c r="J2553" s="13" t="str">
        <f>IF(Table2[[#This Row],[M2A]]="","",SUM(Table2[[#This Row],[M2A]]-Table2[[#This Row],[M2B_h]]))</f>
        <v/>
      </c>
      <c r="K2553" s="13">
        <v>1</v>
      </c>
      <c r="L2553" s="13">
        <f>IF(Table2[[#This Row],[M3A]]="","",SUM(Table2[[#This Row],[M3A]]-Table2[[#This Row],[M3B_h]]))</f>
        <v>1</v>
      </c>
      <c r="N2553" s="13" t="str">
        <f>IF(Table2[[#This Row],[M4A]]="","",SUM(Table2[[#This Row],[M4A]]-Table2[[#This Row],[M4B_h]]))</f>
        <v/>
      </c>
      <c r="O2553" s="15"/>
      <c r="P2553" s="15" t="str">
        <f>IF(Table2[[#This Row],[M5A]]="","",SUM(Table2[[#This Row],[M5A]]-Table2[[#This Row],[M5B_h]]))</f>
        <v/>
      </c>
      <c r="Q2553" s="15">
        <f>SUM(Table2[[#This Row],[AWAL]],Table2[[#This Row],[M1B]])</f>
        <v>0</v>
      </c>
      <c r="R2553" s="15">
        <f>SUM(Table2[[#This Row],[M2B]],Table2[[#This Row],[M2B_h]])</f>
        <v>0</v>
      </c>
      <c r="S2553" s="15">
        <f>SUM(Table2[[#This Row],[M3B]],Table2[[#This Row],[M3B_h]])</f>
        <v>1</v>
      </c>
      <c r="T2553" s="15">
        <f>SUM(Table2[[#This Row],[M4B]],Table2[[#This Row],[M4B_h]])</f>
        <v>1</v>
      </c>
    </row>
    <row r="2554" spans="1:20">
      <c r="A2554" s="12">
        <f>IF(Table2[[#This Row],[TT]]&lt;1,"",COUNT($A$2:$A2553)+1)</f>
        <v>2060</v>
      </c>
      <c r="B2554" s="12" t="str">
        <f>LOWER(SUBSTITUTE(SUBSTITUTE(SUBSTITUTE(SUBSTITUTE(SUBSTITUTE(SUBSTITUTE(SUBSTITUTE(SUBSTITUTE(Table2[[#This Row],[NAMA BARANG]]," ",""),"""",""),"-",""),"/",""),"(",""),")",""),"&amp;",""),",",""))</f>
        <v>tasbg1502640x45x20</v>
      </c>
      <c r="C2554" s="18" t="s">
        <v>2452</v>
      </c>
      <c r="D2554" s="19"/>
      <c r="E2554" s="19" t="s">
        <v>2506</v>
      </c>
      <c r="F2554" s="80">
        <f>IF(Table2[[#This Row],[M5B]]="",Table2[[#This Row],[M5B_h]],SUM(Table2[[#This Row],[M5B_h]],Table2[[#This Row],[M5B]]))</f>
        <v>1</v>
      </c>
      <c r="H2554" s="13" t="str">
        <f>IF(Table2[[#This Row],[M1A]]="","",Table2[[#This Row],[M1A]]-Table2[[#This Row],[AWAL]])</f>
        <v/>
      </c>
      <c r="J2554" s="13" t="str">
        <f>IF(Table2[[#This Row],[M2A]]="","",SUM(Table2[[#This Row],[M2A]]-Table2[[#This Row],[M2B_h]]))</f>
        <v/>
      </c>
      <c r="K2554" s="13">
        <v>1</v>
      </c>
      <c r="L2554" s="13">
        <f>IF(Table2[[#This Row],[M3A]]="","",SUM(Table2[[#This Row],[M3A]]-Table2[[#This Row],[M3B_h]]))</f>
        <v>1</v>
      </c>
      <c r="N2554" s="13" t="str">
        <f>IF(Table2[[#This Row],[M4A]]="","",SUM(Table2[[#This Row],[M4A]]-Table2[[#This Row],[M4B_h]]))</f>
        <v/>
      </c>
      <c r="O2554" s="15"/>
      <c r="P2554" s="15" t="str">
        <f>IF(Table2[[#This Row],[M5A]]="","",SUM(Table2[[#This Row],[M5A]]-Table2[[#This Row],[M5B_h]]))</f>
        <v/>
      </c>
      <c r="Q2554" s="15">
        <f>SUM(Table2[[#This Row],[AWAL]],Table2[[#This Row],[M1B]])</f>
        <v>0</v>
      </c>
      <c r="R2554" s="15">
        <f>SUM(Table2[[#This Row],[M2B]],Table2[[#This Row],[M2B_h]])</f>
        <v>0</v>
      </c>
      <c r="S2554" s="15">
        <f>SUM(Table2[[#This Row],[M3B]],Table2[[#This Row],[M3B_h]])</f>
        <v>1</v>
      </c>
      <c r="T2554" s="15">
        <f>SUM(Table2[[#This Row],[M4B]],Table2[[#This Row],[M4B_h]])</f>
        <v>1</v>
      </c>
    </row>
    <row r="2555" spans="1:20">
      <c r="A2555" s="12" t="str">
        <f>IF(Table2[[#This Row],[TT]]&lt;1,"",COUNT($A$2:$A2554)+1)</f>
        <v/>
      </c>
      <c r="B2555" s="12" t="str">
        <f>LOWER(SUBSTITUTE(SUBSTITUTE(SUBSTITUTE(SUBSTITUTE(SUBSTITUTE(SUBSTITUTE(SUBSTITUTE(SUBSTITUTE(Table2[[#This Row],[NAMA BARANG]]," ",""),"""",""),"-",""),"/",""),"(",""),")",""),"&amp;",""),",",""))</f>
        <v>tasbg16033b45x60x20</v>
      </c>
      <c r="C2555" s="18" t="s">
        <v>2465</v>
      </c>
      <c r="D2555" s="19"/>
      <c r="E2555" s="19" t="s">
        <v>2506</v>
      </c>
      <c r="F2555" s="80">
        <f>IF(Table2[[#This Row],[M5B]]="",Table2[[#This Row],[M5B_h]],SUM(Table2[[#This Row],[M5B_h]],Table2[[#This Row],[M5B]]))</f>
        <v>0</v>
      </c>
      <c r="H2555" s="13" t="str">
        <f>IF(Table2[[#This Row],[M1A]]="","",Table2[[#This Row],[M1A]]-Table2[[#This Row],[AWAL]])</f>
        <v/>
      </c>
      <c r="J2555" s="13" t="str">
        <f>IF(Table2[[#This Row],[M2A]]="","",SUM(Table2[[#This Row],[M2A]]-Table2[[#This Row],[M2B_h]]))</f>
        <v/>
      </c>
      <c r="L2555" s="13" t="str">
        <f>IF(Table2[[#This Row],[M3A]]="","",SUM(Table2[[#This Row],[M3A]]-Table2[[#This Row],[M3B_h]]))</f>
        <v/>
      </c>
      <c r="N2555" s="13" t="str">
        <f>IF(Table2[[#This Row],[M4A]]="","",SUM(Table2[[#This Row],[M4A]]-Table2[[#This Row],[M4B_h]]))</f>
        <v/>
      </c>
      <c r="O2555" s="15"/>
      <c r="P2555" s="15" t="str">
        <f>IF(Table2[[#This Row],[M5A]]="","",SUM(Table2[[#This Row],[M5A]]-Table2[[#This Row],[M5B_h]]))</f>
        <v/>
      </c>
      <c r="Q2555" s="15">
        <f>SUM(Table2[[#This Row],[AWAL]],Table2[[#This Row],[M1B]])</f>
        <v>0</v>
      </c>
      <c r="R2555" s="15">
        <f>SUM(Table2[[#This Row],[M2B]],Table2[[#This Row],[M2B_h]])</f>
        <v>0</v>
      </c>
      <c r="S2555" s="15">
        <f>SUM(Table2[[#This Row],[M3B]],Table2[[#This Row],[M3B_h]])</f>
        <v>0</v>
      </c>
      <c r="T2555" s="15">
        <f>SUM(Table2[[#This Row],[M4B]],Table2[[#This Row],[M4B_h]])</f>
        <v>0</v>
      </c>
    </row>
    <row r="2556" spans="1:20">
      <c r="A2556" s="12">
        <f>IF(Table2[[#This Row],[TT]]&lt;1,"",COUNT($A$2:$A2555)+1)</f>
        <v>2061</v>
      </c>
      <c r="B2556" s="12" t="str">
        <f>LOWER(SUBSTITUTE(SUBSTITUTE(SUBSTITUTE(SUBSTITUTE(SUBSTITUTE(SUBSTITUTE(SUBSTITUTE(SUBSTITUTE(Table2[[#This Row],[NAMA BARANG]]," ",""),"""",""),"-",""),"/",""),"(",""),")",""),"&amp;",""),",",""))</f>
        <v>tasbirumixbesarpohon2bulat2</v>
      </c>
      <c r="C2556" s="18" t="s">
        <v>2234</v>
      </c>
      <c r="D2556" s="19">
        <v>4</v>
      </c>
      <c r="E2556" s="19" t="s">
        <v>1463</v>
      </c>
      <c r="F2556" s="80">
        <f>IF(Table2[[#This Row],[M5B]]="",Table2[[#This Row],[M5B_h]],SUM(Table2[[#This Row],[M5B_h]],Table2[[#This Row],[M5B]]))</f>
        <v>4</v>
      </c>
      <c r="H2556" s="13" t="str">
        <f>IF(Table2[[#This Row],[M1A]]="","",Table2[[#This Row],[M1A]]-Table2[[#This Row],[AWAL]])</f>
        <v/>
      </c>
      <c r="J2556" s="13" t="str">
        <f>IF(Table2[[#This Row],[M2A]]="","",SUM(Table2[[#This Row],[M2A]]-Table2[[#This Row],[M2B_h]]))</f>
        <v/>
      </c>
      <c r="L2556" s="13" t="str">
        <f>IF(Table2[[#This Row],[M3A]]="","",SUM(Table2[[#This Row],[M3A]]-Table2[[#This Row],[M3B_h]]))</f>
        <v/>
      </c>
      <c r="N2556" s="13" t="str">
        <f>IF(Table2[[#This Row],[M4A]]="","",SUM(Table2[[#This Row],[M4A]]-Table2[[#This Row],[M4B_h]]))</f>
        <v/>
      </c>
      <c r="O2556" s="15"/>
      <c r="P2556" s="15" t="str">
        <f>IF(Table2[[#This Row],[M5A]]="","",SUM(Table2[[#This Row],[M5A]]-Table2[[#This Row],[M5B_h]]))</f>
        <v/>
      </c>
      <c r="Q2556" s="15">
        <f>SUM(Table2[[#This Row],[AWAL]],Table2[[#This Row],[M1B]])</f>
        <v>4</v>
      </c>
      <c r="R2556" s="15">
        <f>SUM(Table2[[#This Row],[M2B]],Table2[[#This Row],[M2B_h]])</f>
        <v>4</v>
      </c>
      <c r="S2556" s="15">
        <f>SUM(Table2[[#This Row],[M3B]],Table2[[#This Row],[M3B_h]])</f>
        <v>4</v>
      </c>
      <c r="T2556" s="15">
        <f>SUM(Table2[[#This Row],[M4B]],Table2[[#This Row],[M4B_h]])</f>
        <v>4</v>
      </c>
    </row>
    <row r="2557" spans="1:20">
      <c r="A2557" s="88" t="str">
        <f>IF(Table2[[#This Row],[TT]]&lt;1,"",COUNT($A$2:$A2556)+1)</f>
        <v/>
      </c>
      <c r="B2557" s="88" t="str">
        <f>LOWER(SUBSTITUTE(SUBSTITUTE(SUBSTITUTE(SUBSTITUTE(SUBSTITUTE(SUBSTITUTE(SUBSTITUTE(SUBSTITUTE(Table2[[#This Row],[NAMA BARANG]]," ",""),"""",""),"-",""),"/",""),"(",""),")",""),"&amp;",""),",",""))</f>
        <v>tascoklatbesartebalb5</v>
      </c>
      <c r="C2557" s="89" t="s">
        <v>4101</v>
      </c>
      <c r="D2557" s="90">
        <v>1</v>
      </c>
      <c r="E2557" s="91" t="s">
        <v>2505</v>
      </c>
      <c r="F2557" s="92">
        <f>IF(Table2[[#This Row],[M5B]]="",Table2[[#This Row],[M5B_h]],SUM(Table2[[#This Row],[M5B_h]],Table2[[#This Row],[M5B]]))</f>
        <v>0</v>
      </c>
      <c r="G2557" s="93">
        <v>0</v>
      </c>
      <c r="H2557" s="94">
        <f>IF(Table2[[#This Row],[M1A]]="","",Table2[[#This Row],[M1A]]-Table2[[#This Row],[AWAL]])</f>
        <v>-1</v>
      </c>
      <c r="I2557" s="93"/>
      <c r="J2557" s="94" t="str">
        <f>IF(Table2[[#This Row],[M2A]]="","",SUM(Table2[[#This Row],[M2A]]-Table2[[#This Row],[M2B_h]]))</f>
        <v/>
      </c>
      <c r="K2557" s="93"/>
      <c r="L2557" s="94" t="str">
        <f>IF(Table2[[#This Row],[M3A]]="","",SUM(Table2[[#This Row],[M3A]]-Table2[[#This Row],[M3B_h]]))</f>
        <v/>
      </c>
      <c r="M2557" s="93"/>
      <c r="N2557" s="94" t="str">
        <f>IF(Table2[[#This Row],[M4A]]="","",SUM(Table2[[#This Row],[M4A]]-Table2[[#This Row],[M4B_h]]))</f>
        <v/>
      </c>
      <c r="O2557" s="15"/>
      <c r="P2557" s="15" t="str">
        <f>IF(Table2[[#This Row],[M5A]]="","",SUM(Table2[[#This Row],[M5A]]-Table2[[#This Row],[M5B_h]]))</f>
        <v/>
      </c>
      <c r="Q2557" s="15">
        <f>SUM(Table2[[#This Row],[AWAL]],Table2[[#This Row],[M1B]])</f>
        <v>0</v>
      </c>
      <c r="R2557" s="15">
        <f>SUM(Table2[[#This Row],[M2B]],Table2[[#This Row],[M2B_h]])</f>
        <v>0</v>
      </c>
      <c r="S2557" s="15">
        <f>SUM(Table2[[#This Row],[M3B]],Table2[[#This Row],[M3B_h]])</f>
        <v>0</v>
      </c>
      <c r="T2557" s="15">
        <f>SUM(Table2[[#This Row],[M4B]],Table2[[#This Row],[M4B_h]])</f>
        <v>0</v>
      </c>
    </row>
    <row r="2558" spans="1:20">
      <c r="A2558" s="12">
        <f>IF(Table2[[#This Row],[TT]]&lt;1,"",COUNT($A$2:$A2557)+1)</f>
        <v>2062</v>
      </c>
      <c r="B2558" s="12" t="str">
        <f>LOWER(SUBSTITUTE(SUBSTITUTE(SUBSTITUTE(SUBSTITUTE(SUBSTITUTE(SUBSTITUTE(SUBSTITUTE(SUBSTITUTE(Table2[[#This Row],[NAMA BARANG]]," ",""),"""",""),"-",""),"/",""),"(",""),")",""),"&amp;",""),",",""))</f>
        <v>tasfabricckf6</v>
      </c>
      <c r="C2558" s="18" t="s">
        <v>2235</v>
      </c>
      <c r="D2558" s="19">
        <v>1</v>
      </c>
      <c r="E2558" s="19" t="s">
        <v>342</v>
      </c>
      <c r="F2558" s="80">
        <f>IF(Table2[[#This Row],[M5B]]="",Table2[[#This Row],[M5B_h]],SUM(Table2[[#This Row],[M5B_h]],Table2[[#This Row],[M5B]]))</f>
        <v>1</v>
      </c>
      <c r="H2558" s="13" t="str">
        <f>IF(Table2[[#This Row],[M1A]]="","",Table2[[#This Row],[M1A]]-Table2[[#This Row],[AWAL]])</f>
        <v/>
      </c>
      <c r="J2558" s="13" t="str">
        <f>IF(Table2[[#This Row],[M2A]]="","",SUM(Table2[[#This Row],[M2A]]-Table2[[#This Row],[M2B_h]]))</f>
        <v/>
      </c>
      <c r="L2558" s="13" t="str">
        <f>IF(Table2[[#This Row],[M3A]]="","",SUM(Table2[[#This Row],[M3A]]-Table2[[#This Row],[M3B_h]]))</f>
        <v/>
      </c>
      <c r="N2558" s="13" t="str">
        <f>IF(Table2[[#This Row],[M4A]]="","",SUM(Table2[[#This Row],[M4A]]-Table2[[#This Row],[M4B_h]]))</f>
        <v/>
      </c>
      <c r="O2558" s="15"/>
      <c r="P2558" s="15" t="str">
        <f>IF(Table2[[#This Row],[M5A]]="","",SUM(Table2[[#This Row],[M5A]]-Table2[[#This Row],[M5B_h]]))</f>
        <v/>
      </c>
      <c r="Q2558" s="15">
        <f>SUM(Table2[[#This Row],[AWAL]],Table2[[#This Row],[M1B]])</f>
        <v>1</v>
      </c>
      <c r="R2558" s="15">
        <f>SUM(Table2[[#This Row],[M2B]],Table2[[#This Row],[M2B_h]])</f>
        <v>1</v>
      </c>
      <c r="S2558" s="15">
        <f>SUM(Table2[[#This Row],[M3B]],Table2[[#This Row],[M3B_h]])</f>
        <v>1</v>
      </c>
      <c r="T2558" s="15">
        <f>SUM(Table2[[#This Row],[M4B]],Table2[[#This Row],[M4B_h]])</f>
        <v>1</v>
      </c>
    </row>
    <row r="2559" spans="1:20">
      <c r="A2559" s="12">
        <f>IF(Table2[[#This Row],[TT]]&lt;1,"",COUNT($A$2:$A2558)+1)</f>
        <v>2063</v>
      </c>
      <c r="B2559" s="12" t="str">
        <f>LOWER(SUBSTITUTE(SUBSTITUTE(SUBSTITUTE(SUBSTITUTE(SUBSTITUTE(SUBSTITUTE(SUBSTITUTE(SUBSTITUTE(Table2[[#This Row],[NAMA BARANG]]," ",""),"""",""),"-",""),"/",""),"(",""),")",""),"&amp;",""),",",""))</f>
        <v>tasfabricxmy106motifhorse</v>
      </c>
      <c r="C2559" s="18" t="s">
        <v>2236</v>
      </c>
      <c r="D2559" s="19">
        <v>2</v>
      </c>
      <c r="E2559" s="19">
        <v>480</v>
      </c>
      <c r="F2559" s="80">
        <f>IF(Table2[[#This Row],[M5B]]="",Table2[[#This Row],[M5B_h]],SUM(Table2[[#This Row],[M5B_h]],Table2[[#This Row],[M5B]]))</f>
        <v>2</v>
      </c>
      <c r="H2559" s="13" t="str">
        <f>IF(Table2[[#This Row],[M1A]]="","",Table2[[#This Row],[M1A]]-Table2[[#This Row],[AWAL]])</f>
        <v/>
      </c>
      <c r="J2559" s="13" t="str">
        <f>IF(Table2[[#This Row],[M2A]]="","",SUM(Table2[[#This Row],[M2A]]-Table2[[#This Row],[M2B_h]]))</f>
        <v/>
      </c>
      <c r="L2559" s="13" t="str">
        <f>IF(Table2[[#This Row],[M3A]]="","",SUM(Table2[[#This Row],[M3A]]-Table2[[#This Row],[M3B_h]]))</f>
        <v/>
      </c>
      <c r="N2559" s="13" t="str">
        <f>IF(Table2[[#This Row],[M4A]]="","",SUM(Table2[[#This Row],[M4A]]-Table2[[#This Row],[M4B_h]]))</f>
        <v/>
      </c>
      <c r="O2559" s="15"/>
      <c r="P2559" s="15" t="str">
        <f>IF(Table2[[#This Row],[M5A]]="","",SUM(Table2[[#This Row],[M5A]]-Table2[[#This Row],[M5B_h]]))</f>
        <v/>
      </c>
      <c r="Q2559" s="15">
        <f>SUM(Table2[[#This Row],[AWAL]],Table2[[#This Row],[M1B]])</f>
        <v>2</v>
      </c>
      <c r="R2559" s="15">
        <f>SUM(Table2[[#This Row],[M2B]],Table2[[#This Row],[M2B_h]])</f>
        <v>2</v>
      </c>
      <c r="S2559" s="15">
        <f>SUM(Table2[[#This Row],[M3B]],Table2[[#This Row],[M3B_h]])</f>
        <v>2</v>
      </c>
      <c r="T2559" s="15">
        <f>SUM(Table2[[#This Row],[M4B]],Table2[[#This Row],[M4B_h]])</f>
        <v>2</v>
      </c>
    </row>
    <row r="2560" spans="1:20">
      <c r="A2560" s="12">
        <f>IF(Table2[[#This Row],[TT]]&lt;1,"",COUNT($A$2:$A2559)+1)</f>
        <v>2064</v>
      </c>
      <c r="B2560" s="12" t="str">
        <f>LOWER(SUBSTITUTE(SUBSTITUTE(SUBSTITUTE(SUBSTITUTE(SUBSTITUTE(SUBSTITUTE(SUBSTITUTE(SUBSTITUTE(Table2[[#This Row],[NAMA BARANG]]," ",""),"""",""),"-",""),"/",""),"(",""),")",""),"&amp;",""),",",""))</f>
        <v>tasfabricxmy15a</v>
      </c>
      <c r="C2560" s="18" t="s">
        <v>2237</v>
      </c>
      <c r="D2560" s="19">
        <v>1</v>
      </c>
      <c r="E2560" s="19" t="s">
        <v>32</v>
      </c>
      <c r="F2560" s="80">
        <f>IF(Table2[[#This Row],[M5B]]="",Table2[[#This Row],[M5B_h]],SUM(Table2[[#This Row],[M5B_h]],Table2[[#This Row],[M5B]]))</f>
        <v>1</v>
      </c>
      <c r="H2560" s="13" t="str">
        <f>IF(Table2[[#This Row],[M1A]]="","",Table2[[#This Row],[M1A]]-Table2[[#This Row],[AWAL]])</f>
        <v/>
      </c>
      <c r="J2560" s="13" t="str">
        <f>IF(Table2[[#This Row],[M2A]]="","",SUM(Table2[[#This Row],[M2A]]-Table2[[#This Row],[M2B_h]]))</f>
        <v/>
      </c>
      <c r="L2560" s="13" t="str">
        <f>IF(Table2[[#This Row],[M3A]]="","",SUM(Table2[[#This Row],[M3A]]-Table2[[#This Row],[M3B_h]]))</f>
        <v/>
      </c>
      <c r="N2560" s="13" t="str">
        <f>IF(Table2[[#This Row],[M4A]]="","",SUM(Table2[[#This Row],[M4A]]-Table2[[#This Row],[M4B_h]]))</f>
        <v/>
      </c>
      <c r="O2560" s="15"/>
      <c r="P2560" s="15" t="str">
        <f>IF(Table2[[#This Row],[M5A]]="","",SUM(Table2[[#This Row],[M5A]]-Table2[[#This Row],[M5B_h]]))</f>
        <v/>
      </c>
      <c r="Q2560" s="15">
        <f>SUM(Table2[[#This Row],[AWAL]],Table2[[#This Row],[M1B]])</f>
        <v>1</v>
      </c>
      <c r="R2560" s="15">
        <f>SUM(Table2[[#This Row],[M2B]],Table2[[#This Row],[M2B_h]])</f>
        <v>1</v>
      </c>
      <c r="S2560" s="15">
        <f>SUM(Table2[[#This Row],[M3B]],Table2[[#This Row],[M3B_h]])</f>
        <v>1</v>
      </c>
      <c r="T2560" s="15">
        <f>SUM(Table2[[#This Row],[M4B]],Table2[[#This Row],[M4B_h]])</f>
        <v>1</v>
      </c>
    </row>
    <row r="2561" spans="1:20">
      <c r="A2561" s="12">
        <f>IF(Table2[[#This Row],[TT]]&lt;1,"",COUNT($A$2:$A2560)+1)</f>
        <v>2065</v>
      </c>
      <c r="B2561" s="12" t="str">
        <f>LOWER(SUBSTITUTE(SUBSTITUTE(SUBSTITUTE(SUBSTITUTE(SUBSTITUTE(SUBSTITUTE(SUBSTITUTE(SUBSTITUTE(Table2[[#This Row],[NAMA BARANG]]," ",""),"""",""),"-",""),"/",""),"(",""),")",""),"&amp;",""),",",""))</f>
        <v>tasfabricxmy171415</v>
      </c>
      <c r="C2561" s="18" t="s">
        <v>2238</v>
      </c>
      <c r="D2561" s="19">
        <v>6</v>
      </c>
      <c r="E2561" s="19">
        <v>480</v>
      </c>
      <c r="F2561" s="80">
        <f>IF(Table2[[#This Row],[M5B]]="",Table2[[#This Row],[M5B_h]],SUM(Table2[[#This Row],[M5B_h]],Table2[[#This Row],[M5B]]))</f>
        <v>6</v>
      </c>
      <c r="H2561" s="13" t="str">
        <f>IF(Table2[[#This Row],[M1A]]="","",Table2[[#This Row],[M1A]]-Table2[[#This Row],[AWAL]])</f>
        <v/>
      </c>
      <c r="J2561" s="13" t="str">
        <f>IF(Table2[[#This Row],[M2A]]="","",SUM(Table2[[#This Row],[M2A]]-Table2[[#This Row],[M2B_h]]))</f>
        <v/>
      </c>
      <c r="L2561" s="13" t="str">
        <f>IF(Table2[[#This Row],[M3A]]="","",SUM(Table2[[#This Row],[M3A]]-Table2[[#This Row],[M3B_h]]))</f>
        <v/>
      </c>
      <c r="N2561" s="13" t="str">
        <f>IF(Table2[[#This Row],[M4A]]="","",SUM(Table2[[#This Row],[M4A]]-Table2[[#This Row],[M4B_h]]))</f>
        <v/>
      </c>
      <c r="O2561" s="15"/>
      <c r="P2561" s="15" t="str">
        <f>IF(Table2[[#This Row],[M5A]]="","",SUM(Table2[[#This Row],[M5A]]-Table2[[#This Row],[M5B_h]]))</f>
        <v/>
      </c>
      <c r="Q2561" s="15">
        <f>SUM(Table2[[#This Row],[AWAL]],Table2[[#This Row],[M1B]])</f>
        <v>6</v>
      </c>
      <c r="R2561" s="15">
        <f>SUM(Table2[[#This Row],[M2B]],Table2[[#This Row],[M2B_h]])</f>
        <v>6</v>
      </c>
      <c r="S2561" s="15">
        <f>SUM(Table2[[#This Row],[M3B]],Table2[[#This Row],[M3B_h]])</f>
        <v>6</v>
      </c>
      <c r="T2561" s="15">
        <f>SUM(Table2[[#This Row],[M4B]],Table2[[#This Row],[M4B_h]])</f>
        <v>6</v>
      </c>
    </row>
    <row r="2562" spans="1:20">
      <c r="A2562" s="12">
        <f>IF(Table2[[#This Row],[TT]]&lt;1,"",COUNT($A$2:$A2561)+1)</f>
        <v>2066</v>
      </c>
      <c r="B2562" s="12" t="str">
        <f>LOWER(SUBSTITUTE(SUBSTITUTE(SUBSTITUTE(SUBSTITUTE(SUBSTITUTE(SUBSTITUTE(SUBSTITUTE(SUBSTITUTE(Table2[[#This Row],[NAMA BARANG]]," ",""),"""",""),"-",""),"/",""),"(",""),")",""),"&amp;",""),",",""))</f>
        <v>tasfabricxmyjdg32x32gagang</v>
      </c>
      <c r="C2562" s="18" t="s">
        <v>2239</v>
      </c>
      <c r="D2562" s="19">
        <v>6</v>
      </c>
      <c r="E2562" s="19" t="s">
        <v>32</v>
      </c>
      <c r="F2562" s="80">
        <f>IF(Table2[[#This Row],[M5B]]="",Table2[[#This Row],[M5B_h]],SUM(Table2[[#This Row],[M5B_h]],Table2[[#This Row],[M5B]]))</f>
        <v>6</v>
      </c>
      <c r="H2562" s="13" t="str">
        <f>IF(Table2[[#This Row],[M1A]]="","",Table2[[#This Row],[M1A]]-Table2[[#This Row],[AWAL]])</f>
        <v/>
      </c>
      <c r="J2562" s="13" t="str">
        <f>IF(Table2[[#This Row],[M2A]]="","",SUM(Table2[[#This Row],[M2A]]-Table2[[#This Row],[M2B_h]]))</f>
        <v/>
      </c>
      <c r="L2562" s="13" t="str">
        <f>IF(Table2[[#This Row],[M3A]]="","",SUM(Table2[[#This Row],[M3A]]-Table2[[#This Row],[M3B_h]]))</f>
        <v/>
      </c>
      <c r="N2562" s="13" t="str">
        <f>IF(Table2[[#This Row],[M4A]]="","",SUM(Table2[[#This Row],[M4A]]-Table2[[#This Row],[M4B_h]]))</f>
        <v/>
      </c>
      <c r="O2562" s="15"/>
      <c r="P2562" s="15" t="str">
        <f>IF(Table2[[#This Row],[M5A]]="","",SUM(Table2[[#This Row],[M5A]]-Table2[[#This Row],[M5B_h]]))</f>
        <v/>
      </c>
      <c r="Q2562" s="15">
        <f>SUM(Table2[[#This Row],[AWAL]],Table2[[#This Row],[M1B]])</f>
        <v>6</v>
      </c>
      <c r="R2562" s="15">
        <f>SUM(Table2[[#This Row],[M2B]],Table2[[#This Row],[M2B_h]])</f>
        <v>6</v>
      </c>
      <c r="S2562" s="15">
        <f>SUM(Table2[[#This Row],[M3B]],Table2[[#This Row],[M3B_h]])</f>
        <v>6</v>
      </c>
      <c r="T2562" s="15">
        <f>SUM(Table2[[#This Row],[M4B]],Table2[[#This Row],[M4B_h]])</f>
        <v>6</v>
      </c>
    </row>
    <row r="2563" spans="1:20">
      <c r="A2563" s="12">
        <f>IF(Table2[[#This Row],[TT]]&lt;1,"",COUNT($A$2:$A2562)+1)</f>
        <v>2067</v>
      </c>
      <c r="B2563" s="12" t="str">
        <f>LOWER(SUBSTITUTE(SUBSTITUTE(SUBSTITUTE(SUBSTITUTE(SUBSTITUTE(SUBSTITUTE(SUBSTITUTE(SUBSTITUTE(Table2[[#This Row],[NAMA BARANG]]," ",""),"""",""),"-",""),"/",""),"(",""),")",""),"&amp;",""),",",""))</f>
        <v>tasfabricxmyjdgmotifkorea</v>
      </c>
      <c r="C2563" s="18" t="s">
        <v>2240</v>
      </c>
      <c r="D2563" s="19">
        <v>3</v>
      </c>
      <c r="E2563" s="68" t="s">
        <v>2526</v>
      </c>
      <c r="F2563" s="80">
        <f>IF(Table2[[#This Row],[M5B]]="",Table2[[#This Row],[M5B_h]],SUM(Table2[[#This Row],[M5B_h]],Table2[[#This Row],[M5B]]))</f>
        <v>3</v>
      </c>
      <c r="H2563" s="13" t="str">
        <f>IF(Table2[[#This Row],[M1A]]="","",Table2[[#This Row],[M1A]]-Table2[[#This Row],[AWAL]])</f>
        <v/>
      </c>
      <c r="J2563" s="13" t="str">
        <f>IF(Table2[[#This Row],[M2A]]="","",SUM(Table2[[#This Row],[M2A]]-Table2[[#This Row],[M2B_h]]))</f>
        <v/>
      </c>
      <c r="L2563" s="13" t="str">
        <f>IF(Table2[[#This Row],[M3A]]="","",SUM(Table2[[#This Row],[M3A]]-Table2[[#This Row],[M3B_h]]))</f>
        <v/>
      </c>
      <c r="N2563" s="13" t="str">
        <f>IF(Table2[[#This Row],[M4A]]="","",SUM(Table2[[#This Row],[M4A]]-Table2[[#This Row],[M4B_h]]))</f>
        <v/>
      </c>
      <c r="O2563" s="15"/>
      <c r="P2563" s="15" t="str">
        <f>IF(Table2[[#This Row],[M5A]]="","",SUM(Table2[[#This Row],[M5A]]-Table2[[#This Row],[M5B_h]]))</f>
        <v/>
      </c>
      <c r="Q2563" s="15">
        <f>SUM(Table2[[#This Row],[AWAL]],Table2[[#This Row],[M1B]])</f>
        <v>3</v>
      </c>
      <c r="R2563" s="15">
        <f>SUM(Table2[[#This Row],[M2B]],Table2[[#This Row],[M2B_h]])</f>
        <v>3</v>
      </c>
      <c r="S2563" s="15">
        <f>SUM(Table2[[#This Row],[M3B]],Table2[[#This Row],[M3B_h]])</f>
        <v>3</v>
      </c>
      <c r="T2563" s="15">
        <f>SUM(Table2[[#This Row],[M4B]],Table2[[#This Row],[M4B_h]])</f>
        <v>3</v>
      </c>
    </row>
    <row r="2564" spans="1:20">
      <c r="A2564" s="12">
        <f>IF(Table2[[#This Row],[TT]]&lt;1,"",COUNT($A$2:$A2563)+1)</f>
        <v>2068</v>
      </c>
      <c r="B2564" s="12" t="str">
        <f>LOWER(SUBSTITUTE(SUBSTITUTE(SUBSTITUTE(SUBSTITUTE(SUBSTITUTE(SUBSTITUTE(SUBSTITUTE(SUBSTITUTE(Table2[[#This Row],[NAMA BARANG]]," ",""),"""",""),"-",""),"/",""),"(",""),")",""),"&amp;",""),",",""))</f>
        <v>tasfancyplastikk18x22t175</v>
      </c>
      <c r="C2564" s="25" t="s">
        <v>2241</v>
      </c>
      <c r="D2564" s="26">
        <v>1</v>
      </c>
      <c r="E2564" s="26">
        <v>1200</v>
      </c>
      <c r="F2564" s="80">
        <f>IF(Table2[[#This Row],[M5B]]="",Table2[[#This Row],[M5B_h]],SUM(Table2[[#This Row],[M5B_h]],Table2[[#This Row],[M5B]]))</f>
        <v>1</v>
      </c>
      <c r="H2564" s="13" t="str">
        <f>IF(Table2[[#This Row],[M1A]]="","",Table2[[#This Row],[M1A]]-Table2[[#This Row],[AWAL]])</f>
        <v/>
      </c>
      <c r="J2564" s="13" t="str">
        <f>IF(Table2[[#This Row],[M2A]]="","",SUM(Table2[[#This Row],[M2A]]-Table2[[#This Row],[M2B_h]]))</f>
        <v/>
      </c>
      <c r="L2564" s="13" t="str">
        <f>IF(Table2[[#This Row],[M3A]]="","",SUM(Table2[[#This Row],[M3A]]-Table2[[#This Row],[M3B_h]]))</f>
        <v/>
      </c>
      <c r="N2564" s="13" t="str">
        <f>IF(Table2[[#This Row],[M4A]]="","",SUM(Table2[[#This Row],[M4A]]-Table2[[#This Row],[M4B_h]]))</f>
        <v/>
      </c>
      <c r="O2564" s="15"/>
      <c r="P2564" s="15" t="str">
        <f>IF(Table2[[#This Row],[M5A]]="","",SUM(Table2[[#This Row],[M5A]]-Table2[[#This Row],[M5B_h]]))</f>
        <v/>
      </c>
      <c r="Q2564" s="15">
        <f>SUM(Table2[[#This Row],[AWAL]],Table2[[#This Row],[M1B]])</f>
        <v>1</v>
      </c>
      <c r="R2564" s="15">
        <f>SUM(Table2[[#This Row],[M2B]],Table2[[#This Row],[M2B_h]])</f>
        <v>1</v>
      </c>
      <c r="S2564" s="15">
        <f>SUM(Table2[[#This Row],[M3B]],Table2[[#This Row],[M3B_h]])</f>
        <v>1</v>
      </c>
      <c r="T2564" s="15">
        <f>SUM(Table2[[#This Row],[M4B]],Table2[[#This Row],[M4B_h]])</f>
        <v>1</v>
      </c>
    </row>
    <row r="2565" spans="1:20">
      <c r="A2565" s="12">
        <f>IF(Table2[[#This Row],[TT]]&lt;1,"",COUNT($A$2:$A2564)+1)</f>
        <v>2069</v>
      </c>
      <c r="B2565" s="12" t="str">
        <f>LOWER(SUBSTITUTE(SUBSTITUTE(SUBSTITUTE(SUBSTITUTE(SUBSTITUTE(SUBSTITUTE(SUBSTITUTE(SUBSTITUTE(Table2[[#This Row],[NAMA BARANG]]," ",""),"""",""),"-",""),"/",""),"(",""),")",""),"&amp;",""),",",""))</f>
        <v>tasfancyplastikt22x28t176</v>
      </c>
      <c r="C2565" s="18" t="s">
        <v>2242</v>
      </c>
      <c r="D2565" s="19">
        <v>2</v>
      </c>
      <c r="E2565" s="19" t="s">
        <v>274</v>
      </c>
      <c r="F2565" s="80">
        <f>IF(Table2[[#This Row],[M5B]]="",Table2[[#This Row],[M5B_h]],SUM(Table2[[#This Row],[M5B_h]],Table2[[#This Row],[M5B]]))</f>
        <v>2</v>
      </c>
      <c r="H2565" s="13" t="str">
        <f>IF(Table2[[#This Row],[M1A]]="","",Table2[[#This Row],[M1A]]-Table2[[#This Row],[AWAL]])</f>
        <v/>
      </c>
      <c r="J2565" s="13" t="str">
        <f>IF(Table2[[#This Row],[M2A]]="","",SUM(Table2[[#This Row],[M2A]]-Table2[[#This Row],[M2B_h]]))</f>
        <v/>
      </c>
      <c r="L2565" s="13" t="str">
        <f>IF(Table2[[#This Row],[M3A]]="","",SUM(Table2[[#This Row],[M3A]]-Table2[[#This Row],[M3B_h]]))</f>
        <v/>
      </c>
      <c r="N2565" s="13" t="str">
        <f>IF(Table2[[#This Row],[M4A]]="","",SUM(Table2[[#This Row],[M4A]]-Table2[[#This Row],[M4B_h]]))</f>
        <v/>
      </c>
      <c r="O2565" s="15"/>
      <c r="P2565" s="15" t="str">
        <f>IF(Table2[[#This Row],[M5A]]="","",SUM(Table2[[#This Row],[M5A]]-Table2[[#This Row],[M5B_h]]))</f>
        <v/>
      </c>
      <c r="Q2565" s="15">
        <f>SUM(Table2[[#This Row],[AWAL]],Table2[[#This Row],[M1B]])</f>
        <v>2</v>
      </c>
      <c r="R2565" s="15">
        <f>SUM(Table2[[#This Row],[M2B]],Table2[[#This Row],[M2B_h]])</f>
        <v>2</v>
      </c>
      <c r="S2565" s="15">
        <f>SUM(Table2[[#This Row],[M3B]],Table2[[#This Row],[M3B_h]])</f>
        <v>2</v>
      </c>
      <c r="T2565" s="15">
        <f>SUM(Table2[[#This Row],[M4B]],Table2[[#This Row],[M4B_h]])</f>
        <v>2</v>
      </c>
    </row>
    <row r="2566" spans="1:20">
      <c r="A2566" s="12">
        <f>IF(Table2[[#This Row],[TT]]&lt;1,"",COUNT($A$2:$A2565)+1)</f>
        <v>2070</v>
      </c>
      <c r="B2566" s="12" t="str">
        <f>LOWER(SUBSTITUTE(SUBSTITUTE(SUBSTITUTE(SUBSTITUTE(SUBSTITUTE(SUBSTITUTE(SUBSTITUTE(SUBSTITUTE(Table2[[#This Row],[NAMA BARANG]]," ",""),"""",""),"-",""),"/",""),"(",""),")",""),"&amp;",""),",",""))</f>
        <v>tasfoliotali1bolabale</v>
      </c>
      <c r="C2566" s="18" t="s">
        <v>2243</v>
      </c>
      <c r="D2566" s="19">
        <v>2</v>
      </c>
      <c r="E2566" s="19" t="s">
        <v>43</v>
      </c>
      <c r="F2566" s="80">
        <f>IF(Table2[[#This Row],[M5B]]="",Table2[[#This Row],[M5B_h]],SUM(Table2[[#This Row],[M5B_h]],Table2[[#This Row],[M5B]]))</f>
        <v>2</v>
      </c>
      <c r="H2566" s="13" t="str">
        <f>IF(Table2[[#This Row],[M1A]]="","",Table2[[#This Row],[M1A]]-Table2[[#This Row],[AWAL]])</f>
        <v/>
      </c>
      <c r="J2566" s="13" t="str">
        <f>IF(Table2[[#This Row],[M2A]]="","",SUM(Table2[[#This Row],[M2A]]-Table2[[#This Row],[M2B_h]]))</f>
        <v/>
      </c>
      <c r="L2566" s="13" t="str">
        <f>IF(Table2[[#This Row],[M3A]]="","",SUM(Table2[[#This Row],[M3A]]-Table2[[#This Row],[M3B_h]]))</f>
        <v/>
      </c>
      <c r="N2566" s="13" t="str">
        <f>IF(Table2[[#This Row],[M4A]]="","",SUM(Table2[[#This Row],[M4A]]-Table2[[#This Row],[M4B_h]]))</f>
        <v/>
      </c>
      <c r="O2566" s="15"/>
      <c r="P2566" s="15" t="str">
        <f>IF(Table2[[#This Row],[M5A]]="","",SUM(Table2[[#This Row],[M5A]]-Table2[[#This Row],[M5B_h]]))</f>
        <v/>
      </c>
      <c r="Q2566" s="15">
        <f>SUM(Table2[[#This Row],[AWAL]],Table2[[#This Row],[M1B]])</f>
        <v>2</v>
      </c>
      <c r="R2566" s="15">
        <f>SUM(Table2[[#This Row],[M2B]],Table2[[#This Row],[M2B_h]])</f>
        <v>2</v>
      </c>
      <c r="S2566" s="15">
        <f>SUM(Table2[[#This Row],[M3B]],Table2[[#This Row],[M3B_h]])</f>
        <v>2</v>
      </c>
      <c r="T2566" s="15">
        <f>SUM(Table2[[#This Row],[M4B]],Table2[[#This Row],[M4B_h]])</f>
        <v>2</v>
      </c>
    </row>
    <row r="2567" spans="1:20">
      <c r="A2567" s="12">
        <f>IF(Table2[[#This Row],[TT]]&lt;1,"",COUNT($A$2:$A2566)+1)</f>
        <v>2071</v>
      </c>
      <c r="B2567" s="12" t="str">
        <f>LOWER(SUBSTITUTE(SUBSTITUTE(SUBSTITUTE(SUBSTITUTE(SUBSTITUTE(SUBSTITUTE(SUBSTITUTE(SUBSTITUTE(Table2[[#This Row],[NAMA BARANG]]," ",""),"""",""),"-",""),"/",""),"(",""),")",""),"&amp;",""),",",""))</f>
        <v>tasfoliotali1fancy2tali1minion1</v>
      </c>
      <c r="C2567" s="18" t="s">
        <v>2244</v>
      </c>
      <c r="D2567" s="19">
        <v>3</v>
      </c>
      <c r="E2567" s="19">
        <v>240</v>
      </c>
      <c r="F2567" s="80">
        <f>IF(Table2[[#This Row],[M5B]]="",Table2[[#This Row],[M5B_h]],SUM(Table2[[#This Row],[M5B_h]],Table2[[#This Row],[M5B]]))</f>
        <v>3</v>
      </c>
      <c r="H2567" s="13" t="str">
        <f>IF(Table2[[#This Row],[M1A]]="","",Table2[[#This Row],[M1A]]-Table2[[#This Row],[AWAL]])</f>
        <v/>
      </c>
      <c r="J2567" s="13" t="str">
        <f>IF(Table2[[#This Row],[M2A]]="","",SUM(Table2[[#This Row],[M2A]]-Table2[[#This Row],[M2B_h]]))</f>
        <v/>
      </c>
      <c r="L2567" s="13" t="str">
        <f>IF(Table2[[#This Row],[M3A]]="","",SUM(Table2[[#This Row],[M3A]]-Table2[[#This Row],[M3B_h]]))</f>
        <v/>
      </c>
      <c r="N2567" s="13" t="str">
        <f>IF(Table2[[#This Row],[M4A]]="","",SUM(Table2[[#This Row],[M4A]]-Table2[[#This Row],[M4B_h]]))</f>
        <v/>
      </c>
      <c r="O2567" s="15"/>
      <c r="P2567" s="15" t="str">
        <f>IF(Table2[[#This Row],[M5A]]="","",SUM(Table2[[#This Row],[M5A]]-Table2[[#This Row],[M5B_h]]))</f>
        <v/>
      </c>
      <c r="Q2567" s="15">
        <f>SUM(Table2[[#This Row],[AWAL]],Table2[[#This Row],[M1B]])</f>
        <v>3</v>
      </c>
      <c r="R2567" s="15">
        <f>SUM(Table2[[#This Row],[M2B]],Table2[[#This Row],[M2B_h]])</f>
        <v>3</v>
      </c>
      <c r="S2567" s="15">
        <f>SUM(Table2[[#This Row],[M3B]],Table2[[#This Row],[M3B_h]])</f>
        <v>3</v>
      </c>
      <c r="T2567" s="15">
        <f>SUM(Table2[[#This Row],[M4B]],Table2[[#This Row],[M4B_h]])</f>
        <v>3</v>
      </c>
    </row>
    <row r="2568" spans="1:20">
      <c r="A2568" s="12">
        <f>IF(Table2[[#This Row],[TT]]&lt;1,"",COUNT($A$2:$A2567)+1)</f>
        <v>2072</v>
      </c>
      <c r="B2568" s="12" t="str">
        <f>LOWER(SUBSTITUTE(SUBSTITUTE(SUBSTITUTE(SUBSTITUTE(SUBSTITUTE(SUBSTITUTE(SUBSTITUTE(SUBSTITUTE(Table2[[#This Row],[NAMA BARANG]]," ",""),"""",""),"-",""),"/",""),"(",""),")",""),"&amp;",""),",",""))</f>
        <v>tasfoliotali2fancyminion</v>
      </c>
      <c r="C2568" s="18" t="s">
        <v>2245</v>
      </c>
      <c r="D2568" s="19">
        <v>1</v>
      </c>
      <c r="E2568" s="19" t="s">
        <v>174</v>
      </c>
      <c r="F2568" s="80">
        <f>IF(Table2[[#This Row],[M5B]]="",Table2[[#This Row],[M5B_h]],SUM(Table2[[#This Row],[M5B_h]],Table2[[#This Row],[M5B]]))</f>
        <v>1</v>
      </c>
      <c r="H2568" s="13" t="str">
        <f>IF(Table2[[#This Row],[M1A]]="","",Table2[[#This Row],[M1A]]-Table2[[#This Row],[AWAL]])</f>
        <v/>
      </c>
      <c r="J2568" s="13" t="str">
        <f>IF(Table2[[#This Row],[M2A]]="","",SUM(Table2[[#This Row],[M2A]]-Table2[[#This Row],[M2B_h]]))</f>
        <v/>
      </c>
      <c r="L2568" s="13" t="str">
        <f>IF(Table2[[#This Row],[M3A]]="","",SUM(Table2[[#This Row],[M3A]]-Table2[[#This Row],[M3B_h]]))</f>
        <v/>
      </c>
      <c r="N2568" s="13" t="str">
        <f>IF(Table2[[#This Row],[M4A]]="","",SUM(Table2[[#This Row],[M4A]]-Table2[[#This Row],[M4B_h]]))</f>
        <v/>
      </c>
      <c r="O2568" s="15"/>
      <c r="P2568" s="15" t="str">
        <f>IF(Table2[[#This Row],[M5A]]="","",SUM(Table2[[#This Row],[M5A]]-Table2[[#This Row],[M5B_h]]))</f>
        <v/>
      </c>
      <c r="Q2568" s="15">
        <f>SUM(Table2[[#This Row],[AWAL]],Table2[[#This Row],[M1B]])</f>
        <v>1</v>
      </c>
      <c r="R2568" s="15">
        <f>SUM(Table2[[#This Row],[M2B]],Table2[[#This Row],[M2B_h]])</f>
        <v>1</v>
      </c>
      <c r="S2568" s="15">
        <f>SUM(Table2[[#This Row],[M3B]],Table2[[#This Row],[M3B_h]])</f>
        <v>1</v>
      </c>
      <c r="T2568" s="15">
        <f>SUM(Table2[[#This Row],[M4B]],Table2[[#This Row],[M4B_h]])</f>
        <v>1</v>
      </c>
    </row>
    <row r="2569" spans="1:20">
      <c r="A2569" s="12">
        <f>IF(Table2[[#This Row],[TT]]&lt;1,"",COUNT($A$2:$A2568)+1)</f>
        <v>2073</v>
      </c>
      <c r="B2569" s="12" t="str">
        <f>LOWER(SUBSTITUTE(SUBSTITUTE(SUBSTITUTE(SUBSTITUTE(SUBSTITUTE(SUBSTITUTE(SUBSTITUTE(SUBSTITUTE(Table2[[#This Row],[NAMA BARANG]]," ",""),"""",""),"-",""),"/",""),"(",""),")",""),"&amp;",""),",",""))</f>
        <v>tasgagangbutekputihbkcg</v>
      </c>
      <c r="C2569" s="18" t="s">
        <v>2246</v>
      </c>
      <c r="D2569" s="19">
        <v>11</v>
      </c>
      <c r="E2569" s="19" t="s">
        <v>32</v>
      </c>
      <c r="F2569" s="80">
        <f>IF(Table2[[#This Row],[M5B]]="",Table2[[#This Row],[M5B_h]],SUM(Table2[[#This Row],[M5B_h]],Table2[[#This Row],[M5B]]))</f>
        <v>11</v>
      </c>
      <c r="H2569" s="13" t="str">
        <f>IF(Table2[[#This Row],[M1A]]="","",Table2[[#This Row],[M1A]]-Table2[[#This Row],[AWAL]])</f>
        <v/>
      </c>
      <c r="J2569" s="13" t="str">
        <f>IF(Table2[[#This Row],[M2A]]="","",SUM(Table2[[#This Row],[M2A]]-Table2[[#This Row],[M2B_h]]))</f>
        <v/>
      </c>
      <c r="L2569" s="13" t="str">
        <f>IF(Table2[[#This Row],[M3A]]="","",SUM(Table2[[#This Row],[M3A]]-Table2[[#This Row],[M3B_h]]))</f>
        <v/>
      </c>
      <c r="N2569" s="13" t="str">
        <f>IF(Table2[[#This Row],[M4A]]="","",SUM(Table2[[#This Row],[M4A]]-Table2[[#This Row],[M4B_h]]))</f>
        <v/>
      </c>
      <c r="O2569" s="15"/>
      <c r="P2569" s="15" t="str">
        <f>IF(Table2[[#This Row],[M5A]]="","",SUM(Table2[[#This Row],[M5A]]-Table2[[#This Row],[M5B_h]]))</f>
        <v/>
      </c>
      <c r="Q2569" s="15">
        <f>SUM(Table2[[#This Row],[AWAL]],Table2[[#This Row],[M1B]])</f>
        <v>11</v>
      </c>
      <c r="R2569" s="15">
        <f>SUM(Table2[[#This Row],[M2B]],Table2[[#This Row],[M2B_h]])</f>
        <v>11</v>
      </c>
      <c r="S2569" s="15">
        <f>SUM(Table2[[#This Row],[M3B]],Table2[[#This Row],[M3B_h]])</f>
        <v>11</v>
      </c>
      <c r="T2569" s="15">
        <f>SUM(Table2[[#This Row],[M4B]],Table2[[#This Row],[M4B_h]])</f>
        <v>11</v>
      </c>
    </row>
    <row r="2570" spans="1:20">
      <c r="A2570" s="12">
        <f>IF(Table2[[#This Row],[TT]]&lt;1,"",COUNT($A$2:$A2569)+1)</f>
        <v>2074</v>
      </c>
      <c r="B2570" s="12" t="str">
        <f>LOWER(SUBSTITUTE(SUBSTITUTE(SUBSTITUTE(SUBSTITUTE(SUBSTITUTE(SUBSTITUTE(SUBSTITUTE(SUBSTITUTE(Table2[[#This Row],[NAMA BARANG]]," ",""),"""",""),"-",""),"/",""),"(",""),")",""),"&amp;",""),",",""))</f>
        <v>tasgagangtransparanbad25</v>
      </c>
      <c r="C2570" s="18" t="s">
        <v>2247</v>
      </c>
      <c r="D2570" s="19">
        <v>17</v>
      </c>
      <c r="E2570" s="19" t="s">
        <v>32</v>
      </c>
      <c r="F2570" s="80">
        <f>IF(Table2[[#This Row],[M5B]]="",Table2[[#This Row],[M5B_h]],SUM(Table2[[#This Row],[M5B_h]],Table2[[#This Row],[M5B]]))</f>
        <v>17</v>
      </c>
      <c r="H2570" s="13" t="str">
        <f>IF(Table2[[#This Row],[M1A]]="","",Table2[[#This Row],[M1A]]-Table2[[#This Row],[AWAL]])</f>
        <v/>
      </c>
      <c r="J2570" s="13" t="str">
        <f>IF(Table2[[#This Row],[M2A]]="","",SUM(Table2[[#This Row],[M2A]]-Table2[[#This Row],[M2B_h]]))</f>
        <v/>
      </c>
      <c r="L2570" s="13" t="str">
        <f>IF(Table2[[#This Row],[M3A]]="","",SUM(Table2[[#This Row],[M3A]]-Table2[[#This Row],[M3B_h]]))</f>
        <v/>
      </c>
      <c r="N2570" s="13" t="str">
        <f>IF(Table2[[#This Row],[M4A]]="","",SUM(Table2[[#This Row],[M4A]]-Table2[[#This Row],[M4B_h]]))</f>
        <v/>
      </c>
      <c r="O2570" s="15"/>
      <c r="P2570" s="15" t="str">
        <f>IF(Table2[[#This Row],[M5A]]="","",SUM(Table2[[#This Row],[M5A]]-Table2[[#This Row],[M5B_h]]))</f>
        <v/>
      </c>
      <c r="Q2570" s="15">
        <f>SUM(Table2[[#This Row],[AWAL]],Table2[[#This Row],[M1B]])</f>
        <v>17</v>
      </c>
      <c r="R2570" s="15">
        <f>SUM(Table2[[#This Row],[M2B]],Table2[[#This Row],[M2B_h]])</f>
        <v>17</v>
      </c>
      <c r="S2570" s="15">
        <f>SUM(Table2[[#This Row],[M3B]],Table2[[#This Row],[M3B_h]])</f>
        <v>17</v>
      </c>
      <c r="T2570" s="15">
        <f>SUM(Table2[[#This Row],[M4B]],Table2[[#This Row],[M4B_h]])</f>
        <v>17</v>
      </c>
    </row>
    <row r="2571" spans="1:20">
      <c r="A2571" s="12">
        <f>IF(Table2[[#This Row],[TT]]&lt;1,"",COUNT($A$2:$A2570)+1)</f>
        <v>2075</v>
      </c>
      <c r="B2571" s="12" t="str">
        <f>LOWER(SUBSTITUTE(SUBSTITUTE(SUBSTITUTE(SUBSTITUTE(SUBSTITUTE(SUBSTITUTE(SUBSTITUTE(SUBSTITUTE(Table2[[#This Row],[NAMA BARANG]]," ",""),"""",""),"-",""),"/",""),"(",""),")",""),"&amp;",""),",",""))</f>
        <v>tasgagangtransparankad27</v>
      </c>
      <c r="C2571" s="18" t="s">
        <v>2248</v>
      </c>
      <c r="D2571" s="19">
        <v>1</v>
      </c>
      <c r="E2571" s="19" t="s">
        <v>83</v>
      </c>
      <c r="F2571" s="80">
        <f>IF(Table2[[#This Row],[M5B]]="",Table2[[#This Row],[M5B_h]],SUM(Table2[[#This Row],[M5B_h]],Table2[[#This Row],[M5B]]))</f>
        <v>1</v>
      </c>
      <c r="H2571" s="13" t="str">
        <f>IF(Table2[[#This Row],[M1A]]="","",Table2[[#This Row],[M1A]]-Table2[[#This Row],[AWAL]])</f>
        <v/>
      </c>
      <c r="J2571" s="13" t="str">
        <f>IF(Table2[[#This Row],[M2A]]="","",SUM(Table2[[#This Row],[M2A]]-Table2[[#This Row],[M2B_h]]))</f>
        <v/>
      </c>
      <c r="L2571" s="13" t="str">
        <f>IF(Table2[[#This Row],[M3A]]="","",SUM(Table2[[#This Row],[M3A]]-Table2[[#This Row],[M3B_h]]))</f>
        <v/>
      </c>
      <c r="N2571" s="13" t="str">
        <f>IF(Table2[[#This Row],[M4A]]="","",SUM(Table2[[#This Row],[M4A]]-Table2[[#This Row],[M4B_h]]))</f>
        <v/>
      </c>
      <c r="O2571" s="15"/>
      <c r="P2571" s="15" t="str">
        <f>IF(Table2[[#This Row],[M5A]]="","",SUM(Table2[[#This Row],[M5A]]-Table2[[#This Row],[M5B_h]]))</f>
        <v/>
      </c>
      <c r="Q2571" s="15">
        <f>SUM(Table2[[#This Row],[AWAL]],Table2[[#This Row],[M1B]])</f>
        <v>1</v>
      </c>
      <c r="R2571" s="15">
        <f>SUM(Table2[[#This Row],[M2B]],Table2[[#This Row],[M2B_h]])</f>
        <v>1</v>
      </c>
      <c r="S2571" s="15">
        <f>SUM(Table2[[#This Row],[M3B]],Table2[[#This Row],[M3B_h]])</f>
        <v>1</v>
      </c>
      <c r="T2571" s="15">
        <f>SUM(Table2[[#This Row],[M4B]],Table2[[#This Row],[M4B_h]])</f>
        <v>1</v>
      </c>
    </row>
    <row r="2572" spans="1:20">
      <c r="A2572" s="12">
        <f>IF(Table2[[#This Row],[TT]]&lt;1,"",COUNT($A$2:$A2571)+1)</f>
        <v>2076</v>
      </c>
      <c r="B2572" s="12" t="str">
        <f>LOWER(SUBSTITUTE(SUBSTITUTE(SUBSTITUTE(SUBSTITUTE(SUBSTITUTE(SUBSTITUTE(SUBSTITUTE(SUBSTITUTE(Table2[[#This Row],[NAMA BARANG]]," ",""),"""",""),"-",""),"/",""),"(",""),")",""),"&amp;",""),",",""))</f>
        <v>tasgg02hzd711263</v>
      </c>
      <c r="C2572" s="18" t="s">
        <v>2249</v>
      </c>
      <c r="D2572" s="19">
        <v>2</v>
      </c>
      <c r="E2572" s="19" t="s">
        <v>32</v>
      </c>
      <c r="F2572" s="80">
        <f>IF(Table2[[#This Row],[M5B]]="",Table2[[#This Row],[M5B_h]],SUM(Table2[[#This Row],[M5B_h]],Table2[[#This Row],[M5B]]))</f>
        <v>2</v>
      </c>
      <c r="H2572" s="13" t="str">
        <f>IF(Table2[[#This Row],[M1A]]="","",Table2[[#This Row],[M1A]]-Table2[[#This Row],[AWAL]])</f>
        <v/>
      </c>
      <c r="J2572" s="13" t="str">
        <f>IF(Table2[[#This Row],[M2A]]="","",SUM(Table2[[#This Row],[M2A]]-Table2[[#This Row],[M2B_h]]))</f>
        <v/>
      </c>
      <c r="L2572" s="13" t="str">
        <f>IF(Table2[[#This Row],[M3A]]="","",SUM(Table2[[#This Row],[M3A]]-Table2[[#This Row],[M3B_h]]))</f>
        <v/>
      </c>
      <c r="N2572" s="13" t="str">
        <f>IF(Table2[[#This Row],[M4A]]="","",SUM(Table2[[#This Row],[M4A]]-Table2[[#This Row],[M4B_h]]))</f>
        <v/>
      </c>
      <c r="O2572" s="15"/>
      <c r="P2572" s="15" t="str">
        <f>IF(Table2[[#This Row],[M5A]]="","",SUM(Table2[[#This Row],[M5A]]-Table2[[#This Row],[M5B_h]]))</f>
        <v/>
      </c>
      <c r="Q2572" s="15">
        <f>SUM(Table2[[#This Row],[AWAL]],Table2[[#This Row],[M1B]])</f>
        <v>2</v>
      </c>
      <c r="R2572" s="15">
        <f>SUM(Table2[[#This Row],[M2B]],Table2[[#This Row],[M2B_h]])</f>
        <v>2</v>
      </c>
      <c r="S2572" s="15">
        <f>SUM(Table2[[#This Row],[M3B]],Table2[[#This Row],[M3B_h]])</f>
        <v>2</v>
      </c>
      <c r="T2572" s="15">
        <f>SUM(Table2[[#This Row],[M4B]],Table2[[#This Row],[M4B_h]])</f>
        <v>2</v>
      </c>
    </row>
    <row r="2573" spans="1:20">
      <c r="A2573" s="12">
        <f>IF(Table2[[#This Row],[TT]]&lt;1,"",COUNT($A$2:$A2572)+1)</f>
        <v>2077</v>
      </c>
      <c r="B2573" s="12" t="str">
        <f>LOWER(SUBSTITUTE(SUBSTITUTE(SUBSTITUTE(SUBSTITUTE(SUBSTITUTE(SUBSTITUTE(SUBSTITUTE(SUBSTITUTE(Table2[[#This Row],[NAMA BARANG]]," ",""),"""",""),"-",""),"/",""),"(",""),")",""),"&amp;",""),",",""))</f>
        <v>tasgg02hzd7934955</v>
      </c>
      <c r="C2573" s="18" t="s">
        <v>2482</v>
      </c>
      <c r="D2573" s="19">
        <v>5</v>
      </c>
      <c r="E2573" s="19" t="s">
        <v>2710</v>
      </c>
      <c r="F2573" s="80">
        <f>IF(Table2[[#This Row],[M5B]]="",Table2[[#This Row],[M5B_h]],SUM(Table2[[#This Row],[M5B_h]],Table2[[#This Row],[M5B]]))</f>
        <v>5</v>
      </c>
      <c r="H2573" s="13" t="str">
        <f>IF(Table2[[#This Row],[M1A]]="","",Table2[[#This Row],[M1A]]-Table2[[#This Row],[AWAL]])</f>
        <v/>
      </c>
      <c r="J2573" s="13" t="str">
        <f>IF(Table2[[#This Row],[M2A]]="","",SUM(Table2[[#This Row],[M2A]]-Table2[[#This Row],[M2B_h]]))</f>
        <v/>
      </c>
      <c r="L2573" s="13" t="str">
        <f>IF(Table2[[#This Row],[M3A]]="","",SUM(Table2[[#This Row],[M3A]]-Table2[[#This Row],[M3B_h]]))</f>
        <v/>
      </c>
      <c r="N2573" s="13" t="str">
        <f>IF(Table2[[#This Row],[M4A]]="","",SUM(Table2[[#This Row],[M4A]]-Table2[[#This Row],[M4B_h]]))</f>
        <v/>
      </c>
      <c r="O2573" s="15"/>
      <c r="P2573" s="15" t="str">
        <f>IF(Table2[[#This Row],[M5A]]="","",SUM(Table2[[#This Row],[M5A]]-Table2[[#This Row],[M5B_h]]))</f>
        <v/>
      </c>
      <c r="Q2573" s="15">
        <f>SUM(Table2[[#This Row],[AWAL]],Table2[[#This Row],[M1B]])</f>
        <v>5</v>
      </c>
      <c r="R2573" s="15">
        <f>SUM(Table2[[#This Row],[M2B]],Table2[[#This Row],[M2B_h]])</f>
        <v>5</v>
      </c>
      <c r="S2573" s="15">
        <f>SUM(Table2[[#This Row],[M3B]],Table2[[#This Row],[M3B_h]])</f>
        <v>5</v>
      </c>
      <c r="T2573" s="15">
        <f>SUM(Table2[[#This Row],[M4B]],Table2[[#This Row],[M4B_h]])</f>
        <v>5</v>
      </c>
    </row>
    <row r="2574" spans="1:20">
      <c r="A2574" s="12">
        <f>IF(Table2[[#This Row],[TT]]&lt;1,"",COUNT($A$2:$A2573)+1)</f>
        <v>2078</v>
      </c>
      <c r="B2574" s="12" t="str">
        <f>LOWER(SUBSTITUTE(SUBSTITUTE(SUBSTITUTE(SUBSTITUTE(SUBSTITUTE(SUBSTITUTE(SUBSTITUTE(SUBSTITUTE(Table2[[#This Row],[NAMA BARANG]]," ",""),"""",""),"-",""),"/",""),"(",""),")",""),"&amp;",""),",",""))</f>
        <v>tasgg02hzd9093750</v>
      </c>
      <c r="C2574" s="18" t="s">
        <v>2250</v>
      </c>
      <c r="D2574" s="19">
        <v>2</v>
      </c>
      <c r="E2574" s="19" t="s">
        <v>32</v>
      </c>
      <c r="F2574" s="80">
        <f>IF(Table2[[#This Row],[M5B]]="",Table2[[#This Row],[M5B_h]],SUM(Table2[[#This Row],[M5B_h]],Table2[[#This Row],[M5B]]))</f>
        <v>2</v>
      </c>
      <c r="H2574" s="13" t="str">
        <f>IF(Table2[[#This Row],[M1A]]="","",Table2[[#This Row],[M1A]]-Table2[[#This Row],[AWAL]])</f>
        <v/>
      </c>
      <c r="J2574" s="13" t="str">
        <f>IF(Table2[[#This Row],[M2A]]="","",SUM(Table2[[#This Row],[M2A]]-Table2[[#This Row],[M2B_h]]))</f>
        <v/>
      </c>
      <c r="L2574" s="13" t="str">
        <f>IF(Table2[[#This Row],[M3A]]="","",SUM(Table2[[#This Row],[M3A]]-Table2[[#This Row],[M3B_h]]))</f>
        <v/>
      </c>
      <c r="N2574" s="13" t="str">
        <f>IF(Table2[[#This Row],[M4A]]="","",SUM(Table2[[#This Row],[M4A]]-Table2[[#This Row],[M4B_h]]))</f>
        <v/>
      </c>
      <c r="O2574" s="15"/>
      <c r="P2574" s="15" t="str">
        <f>IF(Table2[[#This Row],[M5A]]="","",SUM(Table2[[#This Row],[M5A]]-Table2[[#This Row],[M5B_h]]))</f>
        <v/>
      </c>
      <c r="Q2574" s="15">
        <f>SUM(Table2[[#This Row],[AWAL]],Table2[[#This Row],[M1B]])</f>
        <v>2</v>
      </c>
      <c r="R2574" s="15">
        <f>SUM(Table2[[#This Row],[M2B]],Table2[[#This Row],[M2B_h]])</f>
        <v>2</v>
      </c>
      <c r="S2574" s="15">
        <f>SUM(Table2[[#This Row],[M3B]],Table2[[#This Row],[M3B_h]])</f>
        <v>2</v>
      </c>
      <c r="T2574" s="15">
        <f>SUM(Table2[[#This Row],[M4B]],Table2[[#This Row],[M4B_h]])</f>
        <v>2</v>
      </c>
    </row>
    <row r="2575" spans="1:20">
      <c r="A2575" s="12">
        <f>IF(Table2[[#This Row],[TT]]&lt;1,"",COUNT($A$2:$A2574)+1)</f>
        <v>2079</v>
      </c>
      <c r="B2575" s="12" t="str">
        <f>LOWER(SUBSTITUTE(SUBSTITUTE(SUBSTITUTE(SUBSTITUTE(SUBSTITUTE(SUBSTITUTE(SUBSTITUTE(SUBSTITUTE(Table2[[#This Row],[NAMA BARANG]]," ",""),"""",""),"-",""),"/",""),"(",""),")",""),"&amp;",""),",",""))</f>
        <v>tasgg02hzdmix</v>
      </c>
      <c r="C2575" s="18" t="s">
        <v>2251</v>
      </c>
      <c r="D2575" s="19">
        <v>4</v>
      </c>
      <c r="E2575" s="19" t="s">
        <v>32</v>
      </c>
      <c r="F2575" s="80">
        <f>IF(Table2[[#This Row],[M5B]]="",Table2[[#This Row],[M5B_h]],SUM(Table2[[#This Row],[M5B_h]],Table2[[#This Row],[M5B]]))</f>
        <v>4</v>
      </c>
      <c r="H2575" s="13" t="str">
        <f>IF(Table2[[#This Row],[M1A]]="","",Table2[[#This Row],[M1A]]-Table2[[#This Row],[AWAL]])</f>
        <v/>
      </c>
      <c r="J2575" s="13" t="str">
        <f>IF(Table2[[#This Row],[M2A]]="","",SUM(Table2[[#This Row],[M2A]]-Table2[[#This Row],[M2B_h]]))</f>
        <v/>
      </c>
      <c r="L2575" s="13" t="str">
        <f>IF(Table2[[#This Row],[M3A]]="","",SUM(Table2[[#This Row],[M3A]]-Table2[[#This Row],[M3B_h]]))</f>
        <v/>
      </c>
      <c r="N2575" s="13" t="str">
        <f>IF(Table2[[#This Row],[M4A]]="","",SUM(Table2[[#This Row],[M4A]]-Table2[[#This Row],[M4B_h]]))</f>
        <v/>
      </c>
      <c r="O2575" s="15"/>
      <c r="P2575" s="15" t="str">
        <f>IF(Table2[[#This Row],[M5A]]="","",SUM(Table2[[#This Row],[M5A]]-Table2[[#This Row],[M5B_h]]))</f>
        <v/>
      </c>
      <c r="Q2575" s="15">
        <f>SUM(Table2[[#This Row],[AWAL]],Table2[[#This Row],[M1B]])</f>
        <v>4</v>
      </c>
      <c r="R2575" s="15">
        <f>SUM(Table2[[#This Row],[M2B]],Table2[[#This Row],[M2B_h]])</f>
        <v>4</v>
      </c>
      <c r="S2575" s="15">
        <f>SUM(Table2[[#This Row],[M3B]],Table2[[#This Row],[M3B_h]])</f>
        <v>4</v>
      </c>
      <c r="T2575" s="15">
        <f>SUM(Table2[[#This Row],[M4B]],Table2[[#This Row],[M4B_h]])</f>
        <v>4</v>
      </c>
    </row>
    <row r="2576" spans="1:20">
      <c r="A2576" s="12">
        <f>IF(Table2[[#This Row],[TT]]&lt;1,"",COUNT($A$2:$A2575)+1)</f>
        <v>2080</v>
      </c>
      <c r="B2576" s="12" t="str">
        <f>LOWER(SUBSTITUTE(SUBSTITUTE(SUBSTITUTE(SUBSTITUTE(SUBSTITUTE(SUBSTITUTE(SUBSTITUTE(SUBSTITUTE(Table2[[#This Row],[NAMA BARANG]]," ",""),"""",""),"-",""),"/",""),"(",""),")",""),"&amp;",""),",",""))</f>
        <v>tasgg03206320642065</v>
      </c>
      <c r="C2576" s="18" t="s">
        <v>2252</v>
      </c>
      <c r="D2576" s="19">
        <v>3</v>
      </c>
      <c r="E2576" s="19" t="s">
        <v>182</v>
      </c>
      <c r="F2576" s="80">
        <f>IF(Table2[[#This Row],[M5B]]="",Table2[[#This Row],[M5B_h]],SUM(Table2[[#This Row],[M5B_h]],Table2[[#This Row],[M5B]]))</f>
        <v>3</v>
      </c>
      <c r="H2576" s="13" t="str">
        <f>IF(Table2[[#This Row],[M1A]]="","",Table2[[#This Row],[M1A]]-Table2[[#This Row],[AWAL]])</f>
        <v/>
      </c>
      <c r="J2576" s="13" t="str">
        <f>IF(Table2[[#This Row],[M2A]]="","",SUM(Table2[[#This Row],[M2A]]-Table2[[#This Row],[M2B_h]]))</f>
        <v/>
      </c>
      <c r="L2576" s="13" t="str">
        <f>IF(Table2[[#This Row],[M3A]]="","",SUM(Table2[[#This Row],[M3A]]-Table2[[#This Row],[M3B_h]]))</f>
        <v/>
      </c>
      <c r="N2576" s="13" t="str">
        <f>IF(Table2[[#This Row],[M4A]]="","",SUM(Table2[[#This Row],[M4A]]-Table2[[#This Row],[M4B_h]]))</f>
        <v/>
      </c>
      <c r="O2576" s="15"/>
      <c r="P2576" s="15" t="str">
        <f>IF(Table2[[#This Row],[M5A]]="","",SUM(Table2[[#This Row],[M5A]]-Table2[[#This Row],[M5B_h]]))</f>
        <v/>
      </c>
      <c r="Q2576" s="15">
        <f>SUM(Table2[[#This Row],[AWAL]],Table2[[#This Row],[M1B]])</f>
        <v>3</v>
      </c>
      <c r="R2576" s="15">
        <f>SUM(Table2[[#This Row],[M2B]],Table2[[#This Row],[M2B_h]])</f>
        <v>3</v>
      </c>
      <c r="S2576" s="15">
        <f>SUM(Table2[[#This Row],[M3B]],Table2[[#This Row],[M3B_h]])</f>
        <v>3</v>
      </c>
      <c r="T2576" s="15">
        <f>SUM(Table2[[#This Row],[M4B]],Table2[[#This Row],[M4B_h]])</f>
        <v>3</v>
      </c>
    </row>
    <row r="2577" spans="1:20">
      <c r="A2577" s="12">
        <f>IF(Table2[[#This Row],[TT]]&lt;1,"",COUNT($A$2:$A2576)+1)</f>
        <v>2081</v>
      </c>
      <c r="B2577" s="12" t="str">
        <f>LOWER(SUBSTITUTE(SUBSTITUTE(SUBSTITUTE(SUBSTITUTE(SUBSTITUTE(SUBSTITUTE(SUBSTITUTE(SUBSTITUTE(Table2[[#This Row],[NAMA BARANG]]," ",""),"""",""),"-",""),"/",""),"(",""),")",""),"&amp;",""),",",""))</f>
        <v>tasgg036012</v>
      </c>
      <c r="C2577" s="18" t="s">
        <v>2253</v>
      </c>
      <c r="D2577" s="19">
        <v>1</v>
      </c>
      <c r="E2577" s="19" t="s">
        <v>182</v>
      </c>
      <c r="F2577" s="80">
        <f>IF(Table2[[#This Row],[M5B]]="",Table2[[#This Row],[M5B_h]],SUM(Table2[[#This Row],[M5B_h]],Table2[[#This Row],[M5B]]))</f>
        <v>1</v>
      </c>
      <c r="H2577" s="13" t="str">
        <f>IF(Table2[[#This Row],[M1A]]="","",Table2[[#This Row],[M1A]]-Table2[[#This Row],[AWAL]])</f>
        <v/>
      </c>
      <c r="J2577" s="13" t="str">
        <f>IF(Table2[[#This Row],[M2A]]="","",SUM(Table2[[#This Row],[M2A]]-Table2[[#This Row],[M2B_h]]))</f>
        <v/>
      </c>
      <c r="L2577" s="13" t="str">
        <f>IF(Table2[[#This Row],[M3A]]="","",SUM(Table2[[#This Row],[M3A]]-Table2[[#This Row],[M3B_h]]))</f>
        <v/>
      </c>
      <c r="N2577" s="13" t="str">
        <f>IF(Table2[[#This Row],[M4A]]="","",SUM(Table2[[#This Row],[M4A]]-Table2[[#This Row],[M4B_h]]))</f>
        <v/>
      </c>
      <c r="O2577" s="15"/>
      <c r="P2577" s="15" t="str">
        <f>IF(Table2[[#This Row],[M5A]]="","",SUM(Table2[[#This Row],[M5A]]-Table2[[#This Row],[M5B_h]]))</f>
        <v/>
      </c>
      <c r="Q2577" s="15">
        <f>SUM(Table2[[#This Row],[AWAL]],Table2[[#This Row],[M1B]])</f>
        <v>1</v>
      </c>
      <c r="R2577" s="15">
        <f>SUM(Table2[[#This Row],[M2B]],Table2[[#This Row],[M2B_h]])</f>
        <v>1</v>
      </c>
      <c r="S2577" s="15">
        <f>SUM(Table2[[#This Row],[M3B]],Table2[[#This Row],[M3B_h]])</f>
        <v>1</v>
      </c>
      <c r="T2577" s="15">
        <f>SUM(Table2[[#This Row],[M4B]],Table2[[#This Row],[M4B_h]])</f>
        <v>1</v>
      </c>
    </row>
    <row r="2578" spans="1:20">
      <c r="A2578" s="12">
        <f>IF(Table2[[#This Row],[TT]]&lt;1,"",COUNT($A$2:$A2577)+1)</f>
        <v>2082</v>
      </c>
      <c r="B2578" s="12" t="str">
        <f>LOWER(SUBSTITUTE(SUBSTITUTE(SUBSTITUTE(SUBSTITUTE(SUBSTITUTE(SUBSTITUTE(SUBSTITUTE(SUBSTITUTE(Table2[[#This Row],[NAMA BARANG]]," ",""),"""",""),"-",""),"/",""),"(",""),")",""),"&amp;",""),",",""))</f>
        <v>tasgg0372129293</v>
      </c>
      <c r="C2578" s="18" t="s">
        <v>2861</v>
      </c>
      <c r="D2578" s="19">
        <v>5</v>
      </c>
      <c r="E2578" s="19" t="s">
        <v>182</v>
      </c>
      <c r="F2578" s="80">
        <f>IF(Table2[[#This Row],[M5B]]="",Table2[[#This Row],[M5B_h]],SUM(Table2[[#This Row],[M5B_h]],Table2[[#This Row],[M5B]]))</f>
        <v>5</v>
      </c>
      <c r="H2578" s="13" t="str">
        <f>IF(Table2[[#This Row],[M1A]]="","",Table2[[#This Row],[M1A]]-Table2[[#This Row],[AWAL]])</f>
        <v/>
      </c>
      <c r="J2578" s="13" t="str">
        <f>IF(Table2[[#This Row],[M2A]]="","",SUM(Table2[[#This Row],[M2A]]-Table2[[#This Row],[M2B_h]]))</f>
        <v/>
      </c>
      <c r="L2578" s="13" t="str">
        <f>IF(Table2[[#This Row],[M3A]]="","",SUM(Table2[[#This Row],[M3A]]-Table2[[#This Row],[M3B_h]]))</f>
        <v/>
      </c>
      <c r="N2578" s="13" t="str">
        <f>IF(Table2[[#This Row],[M4A]]="","",SUM(Table2[[#This Row],[M4A]]-Table2[[#This Row],[M4B_h]]))</f>
        <v/>
      </c>
      <c r="O2578" s="15"/>
      <c r="P2578" s="15" t="str">
        <f>IF(Table2[[#This Row],[M5A]]="","",SUM(Table2[[#This Row],[M5A]]-Table2[[#This Row],[M5B_h]]))</f>
        <v/>
      </c>
      <c r="Q2578" s="15">
        <f>SUM(Table2[[#This Row],[AWAL]],Table2[[#This Row],[M1B]])</f>
        <v>5</v>
      </c>
      <c r="R2578" s="15">
        <f>SUM(Table2[[#This Row],[M2B]],Table2[[#This Row],[M2B_h]])</f>
        <v>5</v>
      </c>
      <c r="S2578" s="15">
        <f>SUM(Table2[[#This Row],[M3B]],Table2[[#This Row],[M3B_h]])</f>
        <v>5</v>
      </c>
      <c r="T2578" s="15">
        <f>SUM(Table2[[#This Row],[M4B]],Table2[[#This Row],[M4B_h]])</f>
        <v>5</v>
      </c>
    </row>
    <row r="2579" spans="1:20">
      <c r="A2579" s="12">
        <f>IF(Table2[[#This Row],[TT]]&lt;1,"",COUNT($A$2:$A2578)+1)</f>
        <v>2083</v>
      </c>
      <c r="B2579" s="12" t="str">
        <f>LOWER(SUBSTITUTE(SUBSTITUTE(SUBSTITUTE(SUBSTITUTE(SUBSTITUTE(SUBSTITUTE(SUBSTITUTE(SUBSTITUTE(Table2[[#This Row],[NAMA BARANG]]," ",""),"""",""),"-",""),"/",""),"(",""),")",""),"&amp;",""),",",""))</f>
        <v>tasgg039060</v>
      </c>
      <c r="C2579" s="18" t="s">
        <v>3032</v>
      </c>
      <c r="D2579" s="19">
        <v>5</v>
      </c>
      <c r="E2579" s="19" t="s">
        <v>182</v>
      </c>
      <c r="F2579" s="80">
        <f>IF(Table2[[#This Row],[M5B]]="",Table2[[#This Row],[M5B_h]],SUM(Table2[[#This Row],[M5B_h]],Table2[[#This Row],[M5B]]))</f>
        <v>5</v>
      </c>
      <c r="H2579" s="13" t="str">
        <f>IF(Table2[[#This Row],[M1A]]="","",Table2[[#This Row],[M1A]]-Table2[[#This Row],[AWAL]])</f>
        <v/>
      </c>
      <c r="J2579" s="13" t="str">
        <f>IF(Table2[[#This Row],[M2A]]="","",SUM(Table2[[#This Row],[M2A]]-Table2[[#This Row],[M2B_h]]))</f>
        <v/>
      </c>
      <c r="L2579" s="13" t="str">
        <f>IF(Table2[[#This Row],[M3A]]="","",SUM(Table2[[#This Row],[M3A]]-Table2[[#This Row],[M3B_h]]))</f>
        <v/>
      </c>
      <c r="N2579" s="13" t="str">
        <f>IF(Table2[[#This Row],[M4A]]="","",SUM(Table2[[#This Row],[M4A]]-Table2[[#This Row],[M4B_h]]))</f>
        <v/>
      </c>
      <c r="O2579" s="15"/>
      <c r="P2579" s="15" t="str">
        <f>IF(Table2[[#This Row],[M5A]]="","",SUM(Table2[[#This Row],[M5A]]-Table2[[#This Row],[M5B_h]]))</f>
        <v/>
      </c>
      <c r="Q2579" s="15">
        <f>SUM(Table2[[#This Row],[AWAL]],Table2[[#This Row],[M1B]])</f>
        <v>5</v>
      </c>
      <c r="R2579" s="15">
        <f>SUM(Table2[[#This Row],[M2B]],Table2[[#This Row],[M2B_h]])</f>
        <v>5</v>
      </c>
      <c r="S2579" s="15">
        <f>SUM(Table2[[#This Row],[M3B]],Table2[[#This Row],[M3B_h]])</f>
        <v>5</v>
      </c>
      <c r="T2579" s="15">
        <f>SUM(Table2[[#This Row],[M4B]],Table2[[#This Row],[M4B_h]])</f>
        <v>5</v>
      </c>
    </row>
    <row r="2580" spans="1:20">
      <c r="A2580" s="12">
        <f>IF(Table2[[#This Row],[TT]]&lt;1,"",COUNT($A$2:$A2579)+1)</f>
        <v>2084</v>
      </c>
      <c r="B2580" s="12" t="str">
        <f>LOWER(SUBSTITUTE(SUBSTITUTE(SUBSTITUTE(SUBSTITUTE(SUBSTITUTE(SUBSTITUTE(SUBSTITUTE(SUBSTITUTE(Table2[[#This Row],[NAMA BARANG]]," ",""),"""",""),"-",""),"/",""),"(",""),")",""),"&amp;",""),",",""))</f>
        <v>tashbt01talikurbatik</v>
      </c>
      <c r="C2580" s="18" t="s">
        <v>2254</v>
      </c>
      <c r="D2580" s="19">
        <v>3</v>
      </c>
      <c r="E2580" s="19" t="s">
        <v>192</v>
      </c>
      <c r="F2580" s="80">
        <f>IF(Table2[[#This Row],[M5B]]="",Table2[[#This Row],[M5B_h]],SUM(Table2[[#This Row],[M5B_h]],Table2[[#This Row],[M5B]]))</f>
        <v>3</v>
      </c>
      <c r="H2580" s="13" t="str">
        <f>IF(Table2[[#This Row],[M1A]]="","",Table2[[#This Row],[M1A]]-Table2[[#This Row],[AWAL]])</f>
        <v/>
      </c>
      <c r="J2580" s="13" t="str">
        <f>IF(Table2[[#This Row],[M2A]]="","",SUM(Table2[[#This Row],[M2A]]-Table2[[#This Row],[M2B_h]]))</f>
        <v/>
      </c>
      <c r="L2580" s="13" t="str">
        <f>IF(Table2[[#This Row],[M3A]]="","",SUM(Table2[[#This Row],[M3A]]-Table2[[#This Row],[M3B_h]]))</f>
        <v/>
      </c>
      <c r="N2580" s="13" t="str">
        <f>IF(Table2[[#This Row],[M4A]]="","",SUM(Table2[[#This Row],[M4A]]-Table2[[#This Row],[M4B_h]]))</f>
        <v/>
      </c>
      <c r="O2580" s="15"/>
      <c r="P2580" s="15" t="str">
        <f>IF(Table2[[#This Row],[M5A]]="","",SUM(Table2[[#This Row],[M5A]]-Table2[[#This Row],[M5B_h]]))</f>
        <v/>
      </c>
      <c r="Q2580" s="15">
        <f>SUM(Table2[[#This Row],[AWAL]],Table2[[#This Row],[M1B]])</f>
        <v>3</v>
      </c>
      <c r="R2580" s="15">
        <f>SUM(Table2[[#This Row],[M2B]],Table2[[#This Row],[M2B_h]])</f>
        <v>3</v>
      </c>
      <c r="S2580" s="15">
        <f>SUM(Table2[[#This Row],[M3B]],Table2[[#This Row],[M3B_h]])</f>
        <v>3</v>
      </c>
      <c r="T2580" s="15">
        <f>SUM(Table2[[#This Row],[M4B]],Table2[[#This Row],[M4B_h]])</f>
        <v>3</v>
      </c>
    </row>
    <row r="2581" spans="1:20">
      <c r="A2581" s="12">
        <f>IF(Table2[[#This Row],[TT]]&lt;1,"",COUNT($A$2:$A2580)+1)</f>
        <v>2085</v>
      </c>
      <c r="B2581" s="12" t="str">
        <f>LOWER(SUBSTITUTE(SUBSTITUTE(SUBSTITUTE(SUBSTITUTE(SUBSTITUTE(SUBSTITUTE(SUBSTITUTE(SUBSTITUTE(Table2[[#This Row],[NAMA BARANG]]," ",""),"""",""),"-",""),"/",""),"(",""),")",""),"&amp;",""),",",""))</f>
        <v>tashbe06mtalibendera</v>
      </c>
      <c r="C2581" s="18" t="s">
        <v>2255</v>
      </c>
      <c r="D2581" s="19">
        <v>2</v>
      </c>
      <c r="E2581" s="19" t="s">
        <v>132</v>
      </c>
      <c r="F2581" s="80">
        <f>IF(Table2[[#This Row],[M5B]]="",Table2[[#This Row],[M5B_h]],SUM(Table2[[#This Row],[M5B_h]],Table2[[#This Row],[M5B]]))</f>
        <v>2</v>
      </c>
      <c r="H2581" s="13" t="str">
        <f>IF(Table2[[#This Row],[M1A]]="","",Table2[[#This Row],[M1A]]-Table2[[#This Row],[AWAL]])</f>
        <v/>
      </c>
      <c r="J2581" s="13" t="str">
        <f>IF(Table2[[#This Row],[M2A]]="","",SUM(Table2[[#This Row],[M2A]]-Table2[[#This Row],[M2B_h]]))</f>
        <v/>
      </c>
      <c r="L2581" s="13" t="str">
        <f>IF(Table2[[#This Row],[M3A]]="","",SUM(Table2[[#This Row],[M3A]]-Table2[[#This Row],[M3B_h]]))</f>
        <v/>
      </c>
      <c r="N2581" s="13" t="str">
        <f>IF(Table2[[#This Row],[M4A]]="","",SUM(Table2[[#This Row],[M4A]]-Table2[[#This Row],[M4B_h]]))</f>
        <v/>
      </c>
      <c r="O2581" s="15"/>
      <c r="P2581" s="15" t="str">
        <f>IF(Table2[[#This Row],[M5A]]="","",SUM(Table2[[#This Row],[M5A]]-Table2[[#This Row],[M5B_h]]))</f>
        <v/>
      </c>
      <c r="Q2581" s="15">
        <f>SUM(Table2[[#This Row],[AWAL]],Table2[[#This Row],[M1B]])</f>
        <v>2</v>
      </c>
      <c r="R2581" s="15">
        <f>SUM(Table2[[#This Row],[M2B]],Table2[[#This Row],[M2B_h]])</f>
        <v>2</v>
      </c>
      <c r="S2581" s="15">
        <f>SUM(Table2[[#This Row],[M3B]],Table2[[#This Row],[M3B_h]])</f>
        <v>2</v>
      </c>
      <c r="T2581" s="15">
        <f>SUM(Table2[[#This Row],[M4B]],Table2[[#This Row],[M4B_h]])</f>
        <v>2</v>
      </c>
    </row>
    <row r="2582" spans="1:20">
      <c r="A2582" s="12">
        <f>IF(Table2[[#This Row],[TT]]&lt;1,"",COUNT($A$2:$A2581)+1)</f>
        <v>2086</v>
      </c>
      <c r="B2582" s="12" t="str">
        <f>LOWER(SUBSTITUTE(SUBSTITUTE(SUBSTITUTE(SUBSTITUTE(SUBSTITUTE(SUBSTITUTE(SUBSTITUTE(SUBSTITUTE(Table2[[#This Row],[NAMA BARANG]]," ",""),"""",""),"-",""),"/",""),"(",""),")",""),"&amp;",""),",",""))</f>
        <v>tashd095</v>
      </c>
      <c r="C2582" s="18" t="s">
        <v>2256</v>
      </c>
      <c r="D2582" s="19">
        <v>1</v>
      </c>
      <c r="E2582" s="19">
        <v>360</v>
      </c>
      <c r="F2582" s="80">
        <f>IF(Table2[[#This Row],[M5B]]="",Table2[[#This Row],[M5B_h]],SUM(Table2[[#This Row],[M5B_h]],Table2[[#This Row],[M5B]]))</f>
        <v>1</v>
      </c>
      <c r="H2582" s="13" t="str">
        <f>IF(Table2[[#This Row],[M1A]]="","",Table2[[#This Row],[M1A]]-Table2[[#This Row],[AWAL]])</f>
        <v/>
      </c>
      <c r="J2582" s="13" t="str">
        <f>IF(Table2[[#This Row],[M2A]]="","",SUM(Table2[[#This Row],[M2A]]-Table2[[#This Row],[M2B_h]]))</f>
        <v/>
      </c>
      <c r="L2582" s="13" t="str">
        <f>IF(Table2[[#This Row],[M3A]]="","",SUM(Table2[[#This Row],[M3A]]-Table2[[#This Row],[M3B_h]]))</f>
        <v/>
      </c>
      <c r="N2582" s="13" t="str">
        <f>IF(Table2[[#This Row],[M4A]]="","",SUM(Table2[[#This Row],[M4A]]-Table2[[#This Row],[M4B_h]]))</f>
        <v/>
      </c>
      <c r="O2582" s="15"/>
      <c r="P2582" s="15" t="str">
        <f>IF(Table2[[#This Row],[M5A]]="","",SUM(Table2[[#This Row],[M5A]]-Table2[[#This Row],[M5B_h]]))</f>
        <v/>
      </c>
      <c r="Q2582" s="15">
        <f>SUM(Table2[[#This Row],[AWAL]],Table2[[#This Row],[M1B]])</f>
        <v>1</v>
      </c>
      <c r="R2582" s="15">
        <f>SUM(Table2[[#This Row],[M2B]],Table2[[#This Row],[M2B_h]])</f>
        <v>1</v>
      </c>
      <c r="S2582" s="15">
        <f>SUM(Table2[[#This Row],[M3B]],Table2[[#This Row],[M3B_h]])</f>
        <v>1</v>
      </c>
      <c r="T2582" s="15">
        <f>SUM(Table2[[#This Row],[M4B]],Table2[[#This Row],[M4B_h]])</f>
        <v>1</v>
      </c>
    </row>
    <row r="2583" spans="1:20">
      <c r="A2583" s="12">
        <f>IF(Table2[[#This Row],[TT]]&lt;1,"",COUNT($A$2:$A2582)+1)</f>
        <v>2087</v>
      </c>
      <c r="B2583" s="12" t="str">
        <f>LOWER(SUBSTITUTE(SUBSTITUTE(SUBSTITUTE(SUBSTITUTE(SUBSTITUTE(SUBSTITUTE(SUBSTITUTE(SUBSTITUTE(Table2[[#This Row],[NAMA BARANG]]," ",""),"""",""),"-",""),"/",""),"(",""),")",""),"&amp;",""),",",""))</f>
        <v>tashd158</v>
      </c>
      <c r="C2583" s="18" t="s">
        <v>2257</v>
      </c>
      <c r="D2583" s="19">
        <v>2</v>
      </c>
      <c r="E2583" s="19">
        <v>360</v>
      </c>
      <c r="F2583" s="80">
        <f>IF(Table2[[#This Row],[M5B]]="",Table2[[#This Row],[M5B_h]],SUM(Table2[[#This Row],[M5B_h]],Table2[[#This Row],[M5B]]))</f>
        <v>2</v>
      </c>
      <c r="H2583" s="13" t="str">
        <f>IF(Table2[[#This Row],[M1A]]="","",Table2[[#This Row],[M1A]]-Table2[[#This Row],[AWAL]])</f>
        <v/>
      </c>
      <c r="J2583" s="13" t="str">
        <f>IF(Table2[[#This Row],[M2A]]="","",SUM(Table2[[#This Row],[M2A]]-Table2[[#This Row],[M2B_h]]))</f>
        <v/>
      </c>
      <c r="L2583" s="13" t="str">
        <f>IF(Table2[[#This Row],[M3A]]="","",SUM(Table2[[#This Row],[M3A]]-Table2[[#This Row],[M3B_h]]))</f>
        <v/>
      </c>
      <c r="N2583" s="13" t="str">
        <f>IF(Table2[[#This Row],[M4A]]="","",SUM(Table2[[#This Row],[M4A]]-Table2[[#This Row],[M4B_h]]))</f>
        <v/>
      </c>
      <c r="O2583" s="15"/>
      <c r="P2583" s="15" t="str">
        <f>IF(Table2[[#This Row],[M5A]]="","",SUM(Table2[[#This Row],[M5A]]-Table2[[#This Row],[M5B_h]]))</f>
        <v/>
      </c>
      <c r="Q2583" s="15">
        <f>SUM(Table2[[#This Row],[AWAL]],Table2[[#This Row],[M1B]])</f>
        <v>2</v>
      </c>
      <c r="R2583" s="15">
        <f>SUM(Table2[[#This Row],[M2B]],Table2[[#This Row],[M2B_h]])</f>
        <v>2</v>
      </c>
      <c r="S2583" s="15">
        <f>SUM(Table2[[#This Row],[M3B]],Table2[[#This Row],[M3B_h]])</f>
        <v>2</v>
      </c>
      <c r="T2583" s="15">
        <f>SUM(Table2[[#This Row],[M4B]],Table2[[#This Row],[M4B_h]])</f>
        <v>2</v>
      </c>
    </row>
    <row r="2584" spans="1:20">
      <c r="A2584" s="12">
        <f>IF(Table2[[#This Row],[TT]]&lt;1,"",COUNT($A$2:$A2583)+1)</f>
        <v>2088</v>
      </c>
      <c r="B2584" s="12" t="str">
        <f>LOWER(SUBSTITUTE(SUBSTITUTE(SUBSTITUTE(SUBSTITUTE(SUBSTITUTE(SUBSTITUTE(SUBSTITUTE(SUBSTITUTE(Table2[[#This Row],[NAMA BARANG]]," ",""),"""",""),"-",""),"/",""),"(",""),")",""),"&amp;",""),",",""))</f>
        <v>tashd197</v>
      </c>
      <c r="C2584" s="18" t="s">
        <v>2258</v>
      </c>
      <c r="D2584" s="19">
        <v>2</v>
      </c>
      <c r="E2584" s="19">
        <v>360</v>
      </c>
      <c r="F2584" s="80">
        <f>IF(Table2[[#This Row],[M5B]]="",Table2[[#This Row],[M5B_h]],SUM(Table2[[#This Row],[M5B_h]],Table2[[#This Row],[M5B]]))</f>
        <v>2</v>
      </c>
      <c r="H2584" s="13" t="str">
        <f>IF(Table2[[#This Row],[M1A]]="","",Table2[[#This Row],[M1A]]-Table2[[#This Row],[AWAL]])</f>
        <v/>
      </c>
      <c r="J2584" s="13" t="str">
        <f>IF(Table2[[#This Row],[M2A]]="","",SUM(Table2[[#This Row],[M2A]]-Table2[[#This Row],[M2B_h]]))</f>
        <v/>
      </c>
      <c r="L2584" s="13" t="str">
        <f>IF(Table2[[#This Row],[M3A]]="","",SUM(Table2[[#This Row],[M3A]]-Table2[[#This Row],[M3B_h]]))</f>
        <v/>
      </c>
      <c r="N2584" s="13" t="str">
        <f>IF(Table2[[#This Row],[M4A]]="","",SUM(Table2[[#This Row],[M4A]]-Table2[[#This Row],[M4B_h]]))</f>
        <v/>
      </c>
      <c r="O2584" s="15"/>
      <c r="P2584" s="15" t="str">
        <f>IF(Table2[[#This Row],[M5A]]="","",SUM(Table2[[#This Row],[M5A]]-Table2[[#This Row],[M5B_h]]))</f>
        <v/>
      </c>
      <c r="Q2584" s="15">
        <f>SUM(Table2[[#This Row],[AWAL]],Table2[[#This Row],[M1B]])</f>
        <v>2</v>
      </c>
      <c r="R2584" s="15">
        <f>SUM(Table2[[#This Row],[M2B]],Table2[[#This Row],[M2B_h]])</f>
        <v>2</v>
      </c>
      <c r="S2584" s="15">
        <f>SUM(Table2[[#This Row],[M3B]],Table2[[#This Row],[M3B_h]])</f>
        <v>2</v>
      </c>
      <c r="T2584" s="15">
        <f>SUM(Table2[[#This Row],[M4B]],Table2[[#This Row],[M4B_h]])</f>
        <v>2</v>
      </c>
    </row>
    <row r="2585" spans="1:20">
      <c r="A2585" s="12">
        <f>IF(Table2[[#This Row],[TT]]&lt;1,"",COUNT($A$2:$A2584)+1)</f>
        <v>2089</v>
      </c>
      <c r="B2585" s="12" t="str">
        <f>LOWER(SUBSTITUTE(SUBSTITUTE(SUBSTITUTE(SUBSTITUTE(SUBSTITUTE(SUBSTITUTE(SUBSTITUTE(SUBSTITUTE(Table2[[#This Row],[NAMA BARANG]]," ",""),"""",""),"-",""),"/",""),"(",""),")",""),"&amp;",""),",",""))</f>
        <v>tashd22006</v>
      </c>
      <c r="C2585" s="18" t="s">
        <v>2259</v>
      </c>
      <c r="D2585" s="19">
        <v>3</v>
      </c>
      <c r="E2585" s="19">
        <v>480</v>
      </c>
      <c r="F2585" s="80">
        <f>IF(Table2[[#This Row],[M5B]]="",Table2[[#This Row],[M5B_h]],SUM(Table2[[#This Row],[M5B_h]],Table2[[#This Row],[M5B]]))</f>
        <v>3</v>
      </c>
      <c r="H2585" s="13" t="str">
        <f>IF(Table2[[#This Row],[M1A]]="","",Table2[[#This Row],[M1A]]-Table2[[#This Row],[AWAL]])</f>
        <v/>
      </c>
      <c r="J2585" s="13" t="str">
        <f>IF(Table2[[#This Row],[M2A]]="","",SUM(Table2[[#This Row],[M2A]]-Table2[[#This Row],[M2B_h]]))</f>
        <v/>
      </c>
      <c r="L2585" s="13" t="str">
        <f>IF(Table2[[#This Row],[M3A]]="","",SUM(Table2[[#This Row],[M3A]]-Table2[[#This Row],[M3B_h]]))</f>
        <v/>
      </c>
      <c r="N2585" s="13" t="str">
        <f>IF(Table2[[#This Row],[M4A]]="","",SUM(Table2[[#This Row],[M4A]]-Table2[[#This Row],[M4B_h]]))</f>
        <v/>
      </c>
      <c r="O2585" s="15"/>
      <c r="P2585" s="15" t="str">
        <f>IF(Table2[[#This Row],[M5A]]="","",SUM(Table2[[#This Row],[M5A]]-Table2[[#This Row],[M5B_h]]))</f>
        <v/>
      </c>
      <c r="Q2585" s="15">
        <f>SUM(Table2[[#This Row],[AWAL]],Table2[[#This Row],[M1B]])</f>
        <v>3</v>
      </c>
      <c r="R2585" s="15">
        <f>SUM(Table2[[#This Row],[M2B]],Table2[[#This Row],[M2B_h]])</f>
        <v>3</v>
      </c>
      <c r="S2585" s="15">
        <f>SUM(Table2[[#This Row],[M3B]],Table2[[#This Row],[M3B_h]])</f>
        <v>3</v>
      </c>
      <c r="T2585" s="15">
        <f>SUM(Table2[[#This Row],[M4B]],Table2[[#This Row],[M4B_h]])</f>
        <v>3</v>
      </c>
    </row>
    <row r="2586" spans="1:20">
      <c r="A2586" s="12">
        <f>IF(Table2[[#This Row],[TT]]&lt;1,"",COUNT($A$2:$A2585)+1)</f>
        <v>2090</v>
      </c>
      <c r="B2586" s="12" t="str">
        <f>LOWER(SUBSTITUTE(SUBSTITUTE(SUBSTITUTE(SUBSTITUTE(SUBSTITUTE(SUBSTITUTE(SUBSTITUTE(SUBSTITUTE(Table2[[#This Row],[NAMA BARANG]]," ",""),"""",""),"-",""),"/",""),"(",""),")",""),"&amp;",""),",",""))</f>
        <v>tashd234</v>
      </c>
      <c r="C2586" s="18" t="s">
        <v>2260</v>
      </c>
      <c r="D2586" s="19">
        <v>12</v>
      </c>
      <c r="E2586" s="19">
        <v>480</v>
      </c>
      <c r="F2586" s="80">
        <f>IF(Table2[[#This Row],[M5B]]="",Table2[[#This Row],[M5B_h]],SUM(Table2[[#This Row],[M5B_h]],Table2[[#This Row],[M5B]]))</f>
        <v>12</v>
      </c>
      <c r="H2586" s="13" t="str">
        <f>IF(Table2[[#This Row],[M1A]]="","",Table2[[#This Row],[M1A]]-Table2[[#This Row],[AWAL]])</f>
        <v/>
      </c>
      <c r="J2586" s="13" t="str">
        <f>IF(Table2[[#This Row],[M2A]]="","",SUM(Table2[[#This Row],[M2A]]-Table2[[#This Row],[M2B_h]]))</f>
        <v/>
      </c>
      <c r="L2586" s="13" t="str">
        <f>IF(Table2[[#This Row],[M3A]]="","",SUM(Table2[[#This Row],[M3A]]-Table2[[#This Row],[M3B_h]]))</f>
        <v/>
      </c>
      <c r="N2586" s="13" t="str">
        <f>IF(Table2[[#This Row],[M4A]]="","",SUM(Table2[[#This Row],[M4A]]-Table2[[#This Row],[M4B_h]]))</f>
        <v/>
      </c>
      <c r="O2586" s="15"/>
      <c r="P2586" s="15" t="str">
        <f>IF(Table2[[#This Row],[M5A]]="","",SUM(Table2[[#This Row],[M5A]]-Table2[[#This Row],[M5B_h]]))</f>
        <v/>
      </c>
      <c r="Q2586" s="15">
        <f>SUM(Table2[[#This Row],[AWAL]],Table2[[#This Row],[M1B]])</f>
        <v>12</v>
      </c>
      <c r="R2586" s="15">
        <f>SUM(Table2[[#This Row],[M2B]],Table2[[#This Row],[M2B_h]])</f>
        <v>12</v>
      </c>
      <c r="S2586" s="15">
        <f>SUM(Table2[[#This Row],[M3B]],Table2[[#This Row],[M3B_h]])</f>
        <v>12</v>
      </c>
      <c r="T2586" s="15">
        <f>SUM(Table2[[#This Row],[M4B]],Table2[[#This Row],[M4B_h]])</f>
        <v>12</v>
      </c>
    </row>
    <row r="2587" spans="1:20">
      <c r="A2587" s="12">
        <f>IF(Table2[[#This Row],[TT]]&lt;1,"",COUNT($A$2:$A2586)+1)</f>
        <v>2091</v>
      </c>
      <c r="B2587" s="12" t="str">
        <f>LOWER(SUBSTITUTE(SUBSTITUTE(SUBSTITUTE(SUBSTITUTE(SUBSTITUTE(SUBSTITUTE(SUBSTITUTE(SUBSTITUTE(Table2[[#This Row],[NAMA BARANG]]," ",""),"""",""),"-",""),"/",""),"(",""),")",""),"&amp;",""),",",""))</f>
        <v>tashdpolos823</v>
      </c>
      <c r="C2587" s="18" t="s">
        <v>2261</v>
      </c>
      <c r="D2587" s="19">
        <v>2</v>
      </c>
      <c r="E2587" s="19" t="s">
        <v>342</v>
      </c>
      <c r="F2587" s="80">
        <f>IF(Table2[[#This Row],[M5B]]="",Table2[[#This Row],[M5B_h]],SUM(Table2[[#This Row],[M5B_h]],Table2[[#This Row],[M5B]]))</f>
        <v>2</v>
      </c>
      <c r="H2587" s="13" t="str">
        <f>IF(Table2[[#This Row],[M1A]]="","",Table2[[#This Row],[M1A]]-Table2[[#This Row],[AWAL]])</f>
        <v/>
      </c>
      <c r="J2587" s="13" t="str">
        <f>IF(Table2[[#This Row],[M2A]]="","",SUM(Table2[[#This Row],[M2A]]-Table2[[#This Row],[M2B_h]]))</f>
        <v/>
      </c>
      <c r="L2587" s="13" t="str">
        <f>IF(Table2[[#This Row],[M3A]]="","",SUM(Table2[[#This Row],[M3A]]-Table2[[#This Row],[M3B_h]]))</f>
        <v/>
      </c>
      <c r="N2587" s="13" t="str">
        <f>IF(Table2[[#This Row],[M4A]]="","",SUM(Table2[[#This Row],[M4A]]-Table2[[#This Row],[M4B_h]]))</f>
        <v/>
      </c>
      <c r="O2587" s="15"/>
      <c r="P2587" s="15" t="str">
        <f>IF(Table2[[#This Row],[M5A]]="","",SUM(Table2[[#This Row],[M5A]]-Table2[[#This Row],[M5B_h]]))</f>
        <v/>
      </c>
      <c r="Q2587" s="15">
        <f>SUM(Table2[[#This Row],[AWAL]],Table2[[#This Row],[M1B]])</f>
        <v>2</v>
      </c>
      <c r="R2587" s="15">
        <f>SUM(Table2[[#This Row],[M2B]],Table2[[#This Row],[M2B_h]])</f>
        <v>2</v>
      </c>
      <c r="S2587" s="15">
        <f>SUM(Table2[[#This Row],[M3B]],Table2[[#This Row],[M3B_h]])</f>
        <v>2</v>
      </c>
      <c r="T2587" s="15">
        <f>SUM(Table2[[#This Row],[M4B]],Table2[[#This Row],[M4B_h]])</f>
        <v>2</v>
      </c>
    </row>
    <row r="2588" spans="1:20">
      <c r="A2588" s="12">
        <f>IF(Table2[[#This Row],[TT]]&lt;1,"",COUNT($A$2:$A2587)+1)</f>
        <v>2092</v>
      </c>
      <c r="B2588" s="12" t="str">
        <f>LOWER(SUBSTITUTE(SUBSTITUTE(SUBSTITUTE(SUBSTITUTE(SUBSTITUTE(SUBSTITUTE(SUBSTITUTE(SUBSTITUTE(Table2[[#This Row],[NAMA BARANG]]," ",""),"""",""),"-",""),"/",""),"(",""),")",""),"&amp;",""),",",""))</f>
        <v>tasj0053</v>
      </c>
      <c r="C2588" s="18" t="s">
        <v>2262</v>
      </c>
      <c r="D2588" s="19">
        <v>2</v>
      </c>
      <c r="E2588" s="19" t="s">
        <v>52</v>
      </c>
      <c r="F2588" s="80">
        <f>IF(Table2[[#This Row],[M5B]]="",Table2[[#This Row],[M5B_h]],SUM(Table2[[#This Row],[M5B_h]],Table2[[#This Row],[M5B]]))</f>
        <v>2</v>
      </c>
      <c r="H2588" s="13" t="str">
        <f>IF(Table2[[#This Row],[M1A]]="","",Table2[[#This Row],[M1A]]-Table2[[#This Row],[AWAL]])</f>
        <v/>
      </c>
      <c r="J2588" s="13" t="str">
        <f>IF(Table2[[#This Row],[M2A]]="","",SUM(Table2[[#This Row],[M2A]]-Table2[[#This Row],[M2B_h]]))</f>
        <v/>
      </c>
      <c r="L2588" s="13" t="str">
        <f>IF(Table2[[#This Row],[M3A]]="","",SUM(Table2[[#This Row],[M3A]]-Table2[[#This Row],[M3B_h]]))</f>
        <v/>
      </c>
      <c r="N2588" s="13" t="str">
        <f>IF(Table2[[#This Row],[M4A]]="","",SUM(Table2[[#This Row],[M4A]]-Table2[[#This Row],[M4B_h]]))</f>
        <v/>
      </c>
      <c r="O2588" s="15"/>
      <c r="P2588" s="15" t="str">
        <f>IF(Table2[[#This Row],[M5A]]="","",SUM(Table2[[#This Row],[M5A]]-Table2[[#This Row],[M5B_h]]))</f>
        <v/>
      </c>
      <c r="Q2588" s="15">
        <f>SUM(Table2[[#This Row],[AWAL]],Table2[[#This Row],[M1B]])</f>
        <v>2</v>
      </c>
      <c r="R2588" s="15">
        <f>SUM(Table2[[#This Row],[M2B]],Table2[[#This Row],[M2B_h]])</f>
        <v>2</v>
      </c>
      <c r="S2588" s="15">
        <f>SUM(Table2[[#This Row],[M3B]],Table2[[#This Row],[M3B_h]])</f>
        <v>2</v>
      </c>
      <c r="T2588" s="15">
        <f>SUM(Table2[[#This Row],[M4B]],Table2[[#This Row],[M4B_h]])</f>
        <v>2</v>
      </c>
    </row>
    <row r="2589" spans="1:20">
      <c r="A2589" s="12">
        <f>IF(Table2[[#This Row],[TT]]&lt;1,"",COUNT($A$2:$A2588)+1)</f>
        <v>2093</v>
      </c>
      <c r="B2589" s="12" t="str">
        <f>LOWER(SUBSTITUTE(SUBSTITUTE(SUBSTITUTE(SUBSTITUTE(SUBSTITUTE(SUBSTITUTE(SUBSTITUTE(SUBSTITUTE(Table2[[#This Row],[NAMA BARANG]]," ",""),"""",""),"-",""),"/",""),"(",""),")",""),"&amp;",""),",",""))</f>
        <v>tasj1706</v>
      </c>
      <c r="C2589" s="18" t="s">
        <v>2263</v>
      </c>
      <c r="D2589" s="19">
        <v>3</v>
      </c>
      <c r="E2589" s="19" t="s">
        <v>52</v>
      </c>
      <c r="F2589" s="80">
        <f>IF(Table2[[#This Row],[M5B]]="",Table2[[#This Row],[M5B_h]],SUM(Table2[[#This Row],[M5B_h]],Table2[[#This Row],[M5B]]))</f>
        <v>3</v>
      </c>
      <c r="H2589" s="13" t="str">
        <f>IF(Table2[[#This Row],[M1A]]="","",Table2[[#This Row],[M1A]]-Table2[[#This Row],[AWAL]])</f>
        <v/>
      </c>
      <c r="J2589" s="13" t="str">
        <f>IF(Table2[[#This Row],[M2A]]="","",SUM(Table2[[#This Row],[M2A]]-Table2[[#This Row],[M2B_h]]))</f>
        <v/>
      </c>
      <c r="L2589" s="13" t="str">
        <f>IF(Table2[[#This Row],[M3A]]="","",SUM(Table2[[#This Row],[M3A]]-Table2[[#This Row],[M3B_h]]))</f>
        <v/>
      </c>
      <c r="N2589" s="13" t="str">
        <f>IF(Table2[[#This Row],[M4A]]="","",SUM(Table2[[#This Row],[M4A]]-Table2[[#This Row],[M4B_h]]))</f>
        <v/>
      </c>
      <c r="O2589" s="15"/>
      <c r="P2589" s="15" t="str">
        <f>IF(Table2[[#This Row],[M5A]]="","",SUM(Table2[[#This Row],[M5A]]-Table2[[#This Row],[M5B_h]]))</f>
        <v/>
      </c>
      <c r="Q2589" s="15">
        <f>SUM(Table2[[#This Row],[AWAL]],Table2[[#This Row],[M1B]])</f>
        <v>3</v>
      </c>
      <c r="R2589" s="15">
        <f>SUM(Table2[[#This Row],[M2B]],Table2[[#This Row],[M2B_h]])</f>
        <v>3</v>
      </c>
      <c r="S2589" s="15">
        <f>SUM(Table2[[#This Row],[M3B]],Table2[[#This Row],[M3B_h]])</f>
        <v>3</v>
      </c>
      <c r="T2589" s="15">
        <f>SUM(Table2[[#This Row],[M4B]],Table2[[#This Row],[M4B_h]])</f>
        <v>3</v>
      </c>
    </row>
    <row r="2590" spans="1:20">
      <c r="A2590" s="12" t="str">
        <f>IF(Table2[[#This Row],[TT]]&lt;1,"",COUNT($A$2:$A2589)+1)</f>
        <v/>
      </c>
      <c r="B2590" s="12" t="str">
        <f>LOWER(SUBSTITUTE(SUBSTITUTE(SUBSTITUTE(SUBSTITUTE(SUBSTITUTE(SUBSTITUTE(SUBSTITUTE(SUBSTITUTE(Table2[[#This Row],[NAMA BARANG]]," ",""),"""",""),"-",""),"/",""),"(",""),")",""),"&amp;",""),",",""))</f>
        <v>tasj2729</v>
      </c>
      <c r="C2590" s="18" t="s">
        <v>2264</v>
      </c>
      <c r="D2590" s="19">
        <v>1</v>
      </c>
      <c r="E2590" s="19" t="s">
        <v>52</v>
      </c>
      <c r="F2590" s="80">
        <f>IF(Table2[[#This Row],[M5B]]="",Table2[[#This Row],[M5B_h]],SUM(Table2[[#This Row],[M5B_h]],Table2[[#This Row],[M5B]]))</f>
        <v>0</v>
      </c>
      <c r="G2590" s="13">
        <v>0</v>
      </c>
      <c r="H2590" s="13">
        <f>IF(Table2[[#This Row],[M1A]]="","",Table2[[#This Row],[M1A]]-Table2[[#This Row],[AWAL]])</f>
        <v>-1</v>
      </c>
      <c r="J2590" s="13" t="str">
        <f>IF(Table2[[#This Row],[M2A]]="","",SUM(Table2[[#This Row],[M2A]]-Table2[[#This Row],[M2B_h]]))</f>
        <v/>
      </c>
      <c r="L2590" s="13" t="str">
        <f>IF(Table2[[#This Row],[M3A]]="","",SUM(Table2[[#This Row],[M3A]]-Table2[[#This Row],[M3B_h]]))</f>
        <v/>
      </c>
      <c r="N2590" s="13" t="str">
        <f>IF(Table2[[#This Row],[M4A]]="","",SUM(Table2[[#This Row],[M4A]]-Table2[[#This Row],[M4B_h]]))</f>
        <v/>
      </c>
      <c r="O2590" s="15"/>
      <c r="P2590" s="15" t="str">
        <f>IF(Table2[[#This Row],[M5A]]="","",SUM(Table2[[#This Row],[M5A]]-Table2[[#This Row],[M5B_h]]))</f>
        <v/>
      </c>
      <c r="Q2590" s="15">
        <f>SUM(Table2[[#This Row],[AWAL]],Table2[[#This Row],[M1B]])</f>
        <v>0</v>
      </c>
      <c r="R2590" s="15">
        <f>SUM(Table2[[#This Row],[M2B]],Table2[[#This Row],[M2B_h]])</f>
        <v>0</v>
      </c>
      <c r="S2590" s="15">
        <f>SUM(Table2[[#This Row],[M3B]],Table2[[#This Row],[M3B_h]])</f>
        <v>0</v>
      </c>
      <c r="T2590" s="15">
        <f>SUM(Table2[[#This Row],[M4B]],Table2[[#This Row],[M4B_h]])</f>
        <v>0</v>
      </c>
    </row>
    <row r="2591" spans="1:20">
      <c r="A2591" s="12">
        <f>IF(Table2[[#This Row],[TT]]&lt;1,"",COUNT($A$2:$A2590)+1)</f>
        <v>2094</v>
      </c>
      <c r="B2591" s="12" t="str">
        <f>LOWER(SUBSTITUTE(SUBSTITUTE(SUBSTITUTE(SUBSTITUTE(SUBSTITUTE(SUBSTITUTE(SUBSTITUTE(SUBSTITUTE(Table2[[#This Row],[NAMA BARANG]]," ",""),"""",""),"-",""),"/",""),"(",""),")",""),"&amp;",""),",",""))</f>
        <v>tasjinjing912kecil</v>
      </c>
      <c r="C2591" s="18" t="s">
        <v>2265</v>
      </c>
      <c r="D2591" s="19">
        <v>2</v>
      </c>
      <c r="E2591" s="19" t="s">
        <v>56</v>
      </c>
      <c r="F2591" s="80">
        <f>IF(Table2[[#This Row],[M5B]]="",Table2[[#This Row],[M5B_h]],SUM(Table2[[#This Row],[M5B_h]],Table2[[#This Row],[M5B]]))</f>
        <v>2</v>
      </c>
      <c r="H2591" s="13" t="str">
        <f>IF(Table2[[#This Row],[M1A]]="","",Table2[[#This Row],[M1A]]-Table2[[#This Row],[AWAL]])</f>
        <v/>
      </c>
      <c r="J2591" s="13" t="str">
        <f>IF(Table2[[#This Row],[M2A]]="","",SUM(Table2[[#This Row],[M2A]]-Table2[[#This Row],[M2B_h]]))</f>
        <v/>
      </c>
      <c r="L2591" s="13" t="str">
        <f>IF(Table2[[#This Row],[M3A]]="","",SUM(Table2[[#This Row],[M3A]]-Table2[[#This Row],[M3B_h]]))</f>
        <v/>
      </c>
      <c r="N2591" s="13" t="str">
        <f>IF(Table2[[#This Row],[M4A]]="","",SUM(Table2[[#This Row],[M4A]]-Table2[[#This Row],[M4B_h]]))</f>
        <v/>
      </c>
      <c r="O2591" s="15"/>
      <c r="P2591" s="15" t="str">
        <f>IF(Table2[[#This Row],[M5A]]="","",SUM(Table2[[#This Row],[M5A]]-Table2[[#This Row],[M5B_h]]))</f>
        <v/>
      </c>
      <c r="Q2591" s="15">
        <f>SUM(Table2[[#This Row],[AWAL]],Table2[[#This Row],[M1B]])</f>
        <v>2</v>
      </c>
      <c r="R2591" s="15">
        <f>SUM(Table2[[#This Row],[M2B]],Table2[[#This Row],[M2B_h]])</f>
        <v>2</v>
      </c>
      <c r="S2591" s="15">
        <f>SUM(Table2[[#This Row],[M3B]],Table2[[#This Row],[M3B_h]])</f>
        <v>2</v>
      </c>
      <c r="T2591" s="15">
        <f>SUM(Table2[[#This Row],[M4B]],Table2[[#This Row],[M4B_h]])</f>
        <v>2</v>
      </c>
    </row>
    <row r="2592" spans="1:20">
      <c r="A2592" s="12">
        <f>IF(Table2[[#This Row],[TT]]&lt;1,"",COUNT($A$2:$A2591)+1)</f>
        <v>2095</v>
      </c>
      <c r="B2592" s="12" t="str">
        <f>LOWER(SUBSTITUTE(SUBSTITUTE(SUBSTITUTE(SUBSTITUTE(SUBSTITUTE(SUBSTITUTE(SUBSTITUTE(SUBSTITUTE(Table2[[#This Row],[NAMA BARANG]]," ",""),"""",""),"-",""),"/",""),"(",""),")",""),"&amp;",""),",",""))</f>
        <v>task20x25etj</v>
      </c>
      <c r="C2592" s="18" t="s">
        <v>2266</v>
      </c>
      <c r="D2592" s="19">
        <v>18</v>
      </c>
      <c r="E2592" s="19" t="s">
        <v>182</v>
      </c>
      <c r="F2592" s="80">
        <f>IF(Table2[[#This Row],[M5B]]="",Table2[[#This Row],[M5B_h]],SUM(Table2[[#This Row],[M5B_h]],Table2[[#This Row],[M5B]]))</f>
        <v>18</v>
      </c>
      <c r="H2592" s="13" t="str">
        <f>IF(Table2[[#This Row],[M1A]]="","",Table2[[#This Row],[M1A]]-Table2[[#This Row],[AWAL]])</f>
        <v/>
      </c>
      <c r="J2592" s="13" t="str">
        <f>IF(Table2[[#This Row],[M2A]]="","",SUM(Table2[[#This Row],[M2A]]-Table2[[#This Row],[M2B_h]]))</f>
        <v/>
      </c>
      <c r="L2592" s="13" t="str">
        <f>IF(Table2[[#This Row],[M3A]]="","",SUM(Table2[[#This Row],[M3A]]-Table2[[#This Row],[M3B_h]]))</f>
        <v/>
      </c>
      <c r="N2592" s="13" t="str">
        <f>IF(Table2[[#This Row],[M4A]]="","",SUM(Table2[[#This Row],[M4A]]-Table2[[#This Row],[M4B_h]]))</f>
        <v/>
      </c>
      <c r="O2592" s="15"/>
      <c r="P2592" s="15" t="str">
        <f>IF(Table2[[#This Row],[M5A]]="","",SUM(Table2[[#This Row],[M5A]]-Table2[[#This Row],[M5B_h]]))</f>
        <v/>
      </c>
      <c r="Q2592" s="15">
        <f>SUM(Table2[[#This Row],[AWAL]],Table2[[#This Row],[M1B]])</f>
        <v>18</v>
      </c>
      <c r="R2592" s="15">
        <f>SUM(Table2[[#This Row],[M2B]],Table2[[#This Row],[M2B_h]])</f>
        <v>18</v>
      </c>
      <c r="S2592" s="15">
        <f>SUM(Table2[[#This Row],[M3B]],Table2[[#This Row],[M3B_h]])</f>
        <v>18</v>
      </c>
      <c r="T2592" s="15">
        <f>SUM(Table2[[#This Row],[M4B]],Table2[[#This Row],[M4B_h]])</f>
        <v>18</v>
      </c>
    </row>
    <row r="2593" spans="1:20">
      <c r="A2593" s="12">
        <f>IF(Table2[[#This Row],[TT]]&lt;1,"",COUNT($A$2:$A2592)+1)</f>
        <v>2096</v>
      </c>
      <c r="B2593" s="12" t="str">
        <f>LOWER(SUBSTITUTE(SUBSTITUTE(SUBSTITUTE(SUBSTITUTE(SUBSTITUTE(SUBSTITUTE(SUBSTITUTE(SUBSTITUTE(Table2[[#This Row],[NAMA BARANG]]," ",""),"""",""),"-",""),"/",""),"(",""),")",""),"&amp;",""),",",""))</f>
        <v>taskadofgl19</v>
      </c>
      <c r="C2593" s="18" t="s">
        <v>2267</v>
      </c>
      <c r="D2593" s="19">
        <v>1</v>
      </c>
      <c r="E2593" s="19" t="s">
        <v>132</v>
      </c>
      <c r="F2593" s="80">
        <f>IF(Table2[[#This Row],[M5B]]="",Table2[[#This Row],[M5B_h]],SUM(Table2[[#This Row],[M5B_h]],Table2[[#This Row],[M5B]]))</f>
        <v>1</v>
      </c>
      <c r="H2593" s="13" t="str">
        <f>IF(Table2[[#This Row],[M1A]]="","",Table2[[#This Row],[M1A]]-Table2[[#This Row],[AWAL]])</f>
        <v/>
      </c>
      <c r="J2593" s="13" t="str">
        <f>IF(Table2[[#This Row],[M2A]]="","",SUM(Table2[[#This Row],[M2A]]-Table2[[#This Row],[M2B_h]]))</f>
        <v/>
      </c>
      <c r="L2593" s="13" t="str">
        <f>IF(Table2[[#This Row],[M3A]]="","",SUM(Table2[[#This Row],[M3A]]-Table2[[#This Row],[M3B_h]]))</f>
        <v/>
      </c>
      <c r="N2593" s="13" t="str">
        <f>IF(Table2[[#This Row],[M4A]]="","",SUM(Table2[[#This Row],[M4A]]-Table2[[#This Row],[M4B_h]]))</f>
        <v/>
      </c>
      <c r="O2593" s="15"/>
      <c r="P2593" s="15" t="str">
        <f>IF(Table2[[#This Row],[M5A]]="","",SUM(Table2[[#This Row],[M5A]]-Table2[[#This Row],[M5B_h]]))</f>
        <v/>
      </c>
      <c r="Q2593" s="15">
        <f>SUM(Table2[[#This Row],[AWAL]],Table2[[#This Row],[M1B]])</f>
        <v>1</v>
      </c>
      <c r="R2593" s="15">
        <f>SUM(Table2[[#This Row],[M2B]],Table2[[#This Row],[M2B_h]])</f>
        <v>1</v>
      </c>
      <c r="S2593" s="15">
        <f>SUM(Table2[[#This Row],[M3B]],Table2[[#This Row],[M3B_h]])</f>
        <v>1</v>
      </c>
      <c r="T2593" s="15">
        <f>SUM(Table2[[#This Row],[M4B]],Table2[[#This Row],[M4B_h]])</f>
        <v>1</v>
      </c>
    </row>
    <row r="2594" spans="1:20">
      <c r="A2594" s="12">
        <f>IF(Table2[[#This Row],[TT]]&lt;1,"",COUNT($A$2:$A2593)+1)</f>
        <v>2097</v>
      </c>
      <c r="B2594" s="12" t="str">
        <f>LOWER(SUBSTITUTE(SUBSTITUTE(SUBSTITUTE(SUBSTITUTE(SUBSTITUTE(SUBSTITUTE(SUBSTITUTE(SUBSTITUTE(Table2[[#This Row],[NAMA BARANG]]," ",""),"""",""),"-",""),"/",""),"(",""),")",""),"&amp;",""),",",""))</f>
        <v>taskadofgxl</v>
      </c>
      <c r="C2594" s="18" t="s">
        <v>2268</v>
      </c>
      <c r="D2594" s="19">
        <v>1</v>
      </c>
      <c r="E2594" s="19" t="s">
        <v>32</v>
      </c>
      <c r="F2594" s="80">
        <f>IF(Table2[[#This Row],[M5B]]="",Table2[[#This Row],[M5B_h]],SUM(Table2[[#This Row],[M5B_h]],Table2[[#This Row],[M5B]]))</f>
        <v>1</v>
      </c>
      <c r="H2594" s="13" t="str">
        <f>IF(Table2[[#This Row],[M1A]]="","",Table2[[#This Row],[M1A]]-Table2[[#This Row],[AWAL]])</f>
        <v/>
      </c>
      <c r="J2594" s="13" t="str">
        <f>IF(Table2[[#This Row],[M2A]]="","",SUM(Table2[[#This Row],[M2A]]-Table2[[#This Row],[M2B_h]]))</f>
        <v/>
      </c>
      <c r="L2594" s="13" t="str">
        <f>IF(Table2[[#This Row],[M3A]]="","",SUM(Table2[[#This Row],[M3A]]-Table2[[#This Row],[M3B_h]]))</f>
        <v/>
      </c>
      <c r="N2594" s="13" t="str">
        <f>IF(Table2[[#This Row],[M4A]]="","",SUM(Table2[[#This Row],[M4A]]-Table2[[#This Row],[M4B_h]]))</f>
        <v/>
      </c>
      <c r="O2594" s="15"/>
      <c r="P2594" s="15" t="str">
        <f>IF(Table2[[#This Row],[M5A]]="","",SUM(Table2[[#This Row],[M5A]]-Table2[[#This Row],[M5B_h]]))</f>
        <v/>
      </c>
      <c r="Q2594" s="15">
        <f>SUM(Table2[[#This Row],[AWAL]],Table2[[#This Row],[M1B]])</f>
        <v>1</v>
      </c>
      <c r="R2594" s="15">
        <f>SUM(Table2[[#This Row],[M2B]],Table2[[#This Row],[M2B_h]])</f>
        <v>1</v>
      </c>
      <c r="S2594" s="15">
        <f>SUM(Table2[[#This Row],[M3B]],Table2[[#This Row],[M3B_h]])</f>
        <v>1</v>
      </c>
      <c r="T2594" s="15">
        <f>SUM(Table2[[#This Row],[M4B]],Table2[[#This Row],[M4B_h]])</f>
        <v>1</v>
      </c>
    </row>
    <row r="2595" spans="1:20">
      <c r="A2595" s="12">
        <f>IF(Table2[[#This Row],[TT]]&lt;1,"",COUNT($A$2:$A2594)+1)</f>
        <v>2098</v>
      </c>
      <c r="B2595" s="12" t="str">
        <f>LOWER(SUBSTITUTE(SUBSTITUTE(SUBSTITUTE(SUBSTITUTE(SUBSTITUTE(SUBSTITUTE(SUBSTITUTE(SUBSTITUTE(Table2[[#This Row],[NAMA BARANG]]," ",""),"""",""),"-",""),"/",""),"(",""),")",""),"&amp;",""),",",""))</f>
        <v>taskaine100a</v>
      </c>
      <c r="C2595" s="18" t="s">
        <v>2269</v>
      </c>
      <c r="D2595" s="19">
        <v>3</v>
      </c>
      <c r="E2595" s="19" t="s">
        <v>2270</v>
      </c>
      <c r="F2595" s="80">
        <f>IF(Table2[[#This Row],[M5B]]="",Table2[[#This Row],[M5B_h]],SUM(Table2[[#This Row],[M5B_h]],Table2[[#This Row],[M5B]]))</f>
        <v>3</v>
      </c>
      <c r="H2595" s="13" t="str">
        <f>IF(Table2[[#This Row],[M1A]]="","",Table2[[#This Row],[M1A]]-Table2[[#This Row],[AWAL]])</f>
        <v/>
      </c>
      <c r="J2595" s="13" t="str">
        <f>IF(Table2[[#This Row],[M2A]]="","",SUM(Table2[[#This Row],[M2A]]-Table2[[#This Row],[M2B_h]]))</f>
        <v/>
      </c>
      <c r="L2595" s="13" t="str">
        <f>IF(Table2[[#This Row],[M3A]]="","",SUM(Table2[[#This Row],[M3A]]-Table2[[#This Row],[M3B_h]]))</f>
        <v/>
      </c>
      <c r="N2595" s="13" t="str">
        <f>IF(Table2[[#This Row],[M4A]]="","",SUM(Table2[[#This Row],[M4A]]-Table2[[#This Row],[M4B_h]]))</f>
        <v/>
      </c>
      <c r="O2595" s="15"/>
      <c r="P2595" s="15" t="str">
        <f>IF(Table2[[#This Row],[M5A]]="","",SUM(Table2[[#This Row],[M5A]]-Table2[[#This Row],[M5B_h]]))</f>
        <v/>
      </c>
      <c r="Q2595" s="15">
        <f>SUM(Table2[[#This Row],[AWAL]],Table2[[#This Row],[M1B]])</f>
        <v>3</v>
      </c>
      <c r="R2595" s="15">
        <f>SUM(Table2[[#This Row],[M2B]],Table2[[#This Row],[M2B_h]])</f>
        <v>3</v>
      </c>
      <c r="S2595" s="15">
        <f>SUM(Table2[[#This Row],[M3B]],Table2[[#This Row],[M3B_h]])</f>
        <v>3</v>
      </c>
      <c r="T2595" s="15">
        <f>SUM(Table2[[#This Row],[M4B]],Table2[[#This Row],[M4B_h]])</f>
        <v>3</v>
      </c>
    </row>
    <row r="2596" spans="1:20">
      <c r="A2596" s="12">
        <f>IF(Table2[[#This Row],[TT]]&lt;1,"",COUNT($A$2:$A2595)+1)</f>
        <v>2099</v>
      </c>
      <c r="B2596" s="12" t="str">
        <f>LOWER(SUBSTITUTE(SUBSTITUTE(SUBSTITUTE(SUBSTITUTE(SUBSTITUTE(SUBSTITUTE(SUBSTITUTE(SUBSTITUTE(Table2[[#This Row],[NAMA BARANG]]," ",""),"""",""),"-",""),"/",""),"(",""),")",""),"&amp;",""),",",""))</f>
        <v>taskaine101a</v>
      </c>
      <c r="C2596" s="18" t="s">
        <v>2271</v>
      </c>
      <c r="D2596" s="19">
        <v>2</v>
      </c>
      <c r="E2596" s="19">
        <v>250</v>
      </c>
      <c r="F2596" s="80">
        <f>IF(Table2[[#This Row],[M5B]]="",Table2[[#This Row],[M5B_h]],SUM(Table2[[#This Row],[M5B_h]],Table2[[#This Row],[M5B]]))</f>
        <v>2</v>
      </c>
      <c r="H2596" s="13" t="str">
        <f>IF(Table2[[#This Row],[M1A]]="","",Table2[[#This Row],[M1A]]-Table2[[#This Row],[AWAL]])</f>
        <v/>
      </c>
      <c r="J2596" s="13" t="str">
        <f>IF(Table2[[#This Row],[M2A]]="","",SUM(Table2[[#This Row],[M2A]]-Table2[[#This Row],[M2B_h]]))</f>
        <v/>
      </c>
      <c r="L2596" s="13" t="str">
        <f>IF(Table2[[#This Row],[M3A]]="","",SUM(Table2[[#This Row],[M3A]]-Table2[[#This Row],[M3B_h]]))</f>
        <v/>
      </c>
      <c r="N2596" s="13" t="str">
        <f>IF(Table2[[#This Row],[M4A]]="","",SUM(Table2[[#This Row],[M4A]]-Table2[[#This Row],[M4B_h]]))</f>
        <v/>
      </c>
      <c r="O2596" s="15"/>
      <c r="P2596" s="15" t="str">
        <f>IF(Table2[[#This Row],[M5A]]="","",SUM(Table2[[#This Row],[M5A]]-Table2[[#This Row],[M5B_h]]))</f>
        <v/>
      </c>
      <c r="Q2596" s="15">
        <f>SUM(Table2[[#This Row],[AWAL]],Table2[[#This Row],[M1B]])</f>
        <v>2</v>
      </c>
      <c r="R2596" s="15">
        <f>SUM(Table2[[#This Row],[M2B]],Table2[[#This Row],[M2B_h]])</f>
        <v>2</v>
      </c>
      <c r="S2596" s="15">
        <f>SUM(Table2[[#This Row],[M3B]],Table2[[#This Row],[M3B_h]])</f>
        <v>2</v>
      </c>
      <c r="T2596" s="15">
        <f>SUM(Table2[[#This Row],[M4B]],Table2[[#This Row],[M4B_h]])</f>
        <v>2</v>
      </c>
    </row>
    <row r="2597" spans="1:20">
      <c r="A2597" s="12">
        <f>IF(Table2[[#This Row],[TT]]&lt;1,"",COUNT($A$2:$A2596)+1)</f>
        <v>2100</v>
      </c>
      <c r="B2597" s="12" t="str">
        <f>LOWER(SUBSTITUTE(SUBSTITUTE(SUBSTITUTE(SUBSTITUTE(SUBSTITUTE(SUBSTITUTE(SUBSTITUTE(SUBSTITUTE(Table2[[#This Row],[NAMA BARANG]]," ",""),"""",""),"-",""),"/",""),"(",""),")",""),"&amp;",""),",",""))</f>
        <v>taskainfancybrestleting</v>
      </c>
      <c r="C2597" s="18" t="s">
        <v>2272</v>
      </c>
      <c r="D2597" s="19">
        <v>1</v>
      </c>
      <c r="E2597" s="19">
        <v>180</v>
      </c>
      <c r="F2597" s="80">
        <f>IF(Table2[[#This Row],[M5B]]="",Table2[[#This Row],[M5B_h]],SUM(Table2[[#This Row],[M5B_h]],Table2[[#This Row],[M5B]]))</f>
        <v>1</v>
      </c>
      <c r="H2597" s="13" t="str">
        <f>IF(Table2[[#This Row],[M1A]]="","",Table2[[#This Row],[M1A]]-Table2[[#This Row],[AWAL]])</f>
        <v/>
      </c>
      <c r="J2597" s="13" t="str">
        <f>IF(Table2[[#This Row],[M2A]]="","",SUM(Table2[[#This Row],[M2A]]-Table2[[#This Row],[M2B_h]]))</f>
        <v/>
      </c>
      <c r="L2597" s="13" t="str">
        <f>IF(Table2[[#This Row],[M3A]]="","",SUM(Table2[[#This Row],[M3A]]-Table2[[#This Row],[M3B_h]]))</f>
        <v/>
      </c>
      <c r="N2597" s="13" t="str">
        <f>IF(Table2[[#This Row],[M4A]]="","",SUM(Table2[[#This Row],[M4A]]-Table2[[#This Row],[M4B_h]]))</f>
        <v/>
      </c>
      <c r="O2597" s="15"/>
      <c r="P2597" s="15" t="str">
        <f>IF(Table2[[#This Row],[M5A]]="","",SUM(Table2[[#This Row],[M5A]]-Table2[[#This Row],[M5B_h]]))</f>
        <v/>
      </c>
      <c r="Q2597" s="15">
        <f>SUM(Table2[[#This Row],[AWAL]],Table2[[#This Row],[M1B]])</f>
        <v>1</v>
      </c>
      <c r="R2597" s="15">
        <f>SUM(Table2[[#This Row],[M2B]],Table2[[#This Row],[M2B_h]])</f>
        <v>1</v>
      </c>
      <c r="S2597" s="15">
        <f>SUM(Table2[[#This Row],[M3B]],Table2[[#This Row],[M3B_h]])</f>
        <v>1</v>
      </c>
      <c r="T2597" s="15">
        <f>SUM(Table2[[#This Row],[M4B]],Table2[[#This Row],[M4B_h]])</f>
        <v>1</v>
      </c>
    </row>
    <row r="2598" spans="1:20">
      <c r="A2598" s="12">
        <f>IF(Table2[[#This Row],[TT]]&lt;1,"",COUNT($A$2:$A2597)+1)</f>
        <v>2101</v>
      </c>
      <c r="B2598" s="12" t="str">
        <f>LOWER(SUBSTITUTE(SUBSTITUTE(SUBSTITUTE(SUBSTITUTE(SUBSTITUTE(SUBSTITUTE(SUBSTITUTE(SUBSTITUTE(Table2[[#This Row],[NAMA BARANG]]," ",""),"""",""),"-",""),"/",""),"(",""),")",""),"&amp;",""),",",""))</f>
        <v>taskainretk27hjhtmcoklatmrtuacream</v>
      </c>
      <c r="C2598" s="18" t="s">
        <v>2273</v>
      </c>
      <c r="D2598" s="19">
        <v>13</v>
      </c>
      <c r="E2598" s="19" t="s">
        <v>103</v>
      </c>
      <c r="F2598" s="80">
        <f>IF(Table2[[#This Row],[M5B]]="",Table2[[#This Row],[M5B_h]],SUM(Table2[[#This Row],[M5B_h]],Table2[[#This Row],[M5B]]))</f>
        <v>13</v>
      </c>
      <c r="H2598" s="13" t="str">
        <f>IF(Table2[[#This Row],[M1A]]="","",Table2[[#This Row],[M1A]]-Table2[[#This Row],[AWAL]])</f>
        <v/>
      </c>
      <c r="J2598" s="13" t="str">
        <f>IF(Table2[[#This Row],[M2A]]="","",SUM(Table2[[#This Row],[M2A]]-Table2[[#This Row],[M2B_h]]))</f>
        <v/>
      </c>
      <c r="L2598" s="13" t="str">
        <f>IF(Table2[[#This Row],[M3A]]="","",SUM(Table2[[#This Row],[M3A]]-Table2[[#This Row],[M3B_h]]))</f>
        <v/>
      </c>
      <c r="N2598" s="13" t="str">
        <f>IF(Table2[[#This Row],[M4A]]="","",SUM(Table2[[#This Row],[M4A]]-Table2[[#This Row],[M4B_h]]))</f>
        <v/>
      </c>
      <c r="O2598" s="15"/>
      <c r="P2598" s="15" t="str">
        <f>IF(Table2[[#This Row],[M5A]]="","",SUM(Table2[[#This Row],[M5A]]-Table2[[#This Row],[M5B_h]]))</f>
        <v/>
      </c>
      <c r="Q2598" s="15">
        <f>SUM(Table2[[#This Row],[AWAL]],Table2[[#This Row],[M1B]])</f>
        <v>13</v>
      </c>
      <c r="R2598" s="15">
        <f>SUM(Table2[[#This Row],[M2B]],Table2[[#This Row],[M2B_h]])</f>
        <v>13</v>
      </c>
      <c r="S2598" s="15">
        <f>SUM(Table2[[#This Row],[M3B]],Table2[[#This Row],[M3B_h]])</f>
        <v>13</v>
      </c>
      <c r="T2598" s="15">
        <f>SUM(Table2[[#This Row],[M4B]],Table2[[#This Row],[M4B_h]])</f>
        <v>13</v>
      </c>
    </row>
    <row r="2599" spans="1:20">
      <c r="A2599" s="12">
        <f>IF(Table2[[#This Row],[TT]]&lt;1,"",COUNT($A$2:$A2598)+1)</f>
        <v>2102</v>
      </c>
      <c r="B2599" s="12" t="str">
        <f>LOWER(SUBSTITUTE(SUBSTITUTE(SUBSTITUTE(SUBSTITUTE(SUBSTITUTE(SUBSTITUTE(SUBSTITUTE(SUBSTITUTE(Table2[[#This Row],[NAMA BARANG]]," ",""),"""",""),"-",""),"/",""),"(",""),")",""),"&amp;",""),",",""))</f>
        <v>taskarunga65x55</v>
      </c>
      <c r="C2599" s="18" t="s">
        <v>2274</v>
      </c>
      <c r="D2599" s="19">
        <v>3</v>
      </c>
      <c r="E2599" s="19" t="s">
        <v>58</v>
      </c>
      <c r="F2599" s="80">
        <f>IF(Table2[[#This Row],[M5B]]="",Table2[[#This Row],[M5B_h]],SUM(Table2[[#This Row],[M5B_h]],Table2[[#This Row],[M5B]]))</f>
        <v>3</v>
      </c>
      <c r="H2599" s="13" t="str">
        <f>IF(Table2[[#This Row],[M1A]]="","",Table2[[#This Row],[M1A]]-Table2[[#This Row],[AWAL]])</f>
        <v/>
      </c>
      <c r="J2599" s="13" t="str">
        <f>IF(Table2[[#This Row],[M2A]]="","",SUM(Table2[[#This Row],[M2A]]-Table2[[#This Row],[M2B_h]]))</f>
        <v/>
      </c>
      <c r="L2599" s="13" t="str">
        <f>IF(Table2[[#This Row],[M3A]]="","",SUM(Table2[[#This Row],[M3A]]-Table2[[#This Row],[M3B_h]]))</f>
        <v/>
      </c>
      <c r="N2599" s="13" t="str">
        <f>IF(Table2[[#This Row],[M4A]]="","",SUM(Table2[[#This Row],[M4A]]-Table2[[#This Row],[M4B_h]]))</f>
        <v/>
      </c>
      <c r="O2599" s="15"/>
      <c r="P2599" s="15" t="str">
        <f>IF(Table2[[#This Row],[M5A]]="","",SUM(Table2[[#This Row],[M5A]]-Table2[[#This Row],[M5B_h]]))</f>
        <v/>
      </c>
      <c r="Q2599" s="15">
        <f>SUM(Table2[[#This Row],[AWAL]],Table2[[#This Row],[M1B]])</f>
        <v>3</v>
      </c>
      <c r="R2599" s="15">
        <f>SUM(Table2[[#This Row],[M2B]],Table2[[#This Row],[M2B_h]])</f>
        <v>3</v>
      </c>
      <c r="S2599" s="15">
        <f>SUM(Table2[[#This Row],[M3B]],Table2[[#This Row],[M3B_h]])</f>
        <v>3</v>
      </c>
      <c r="T2599" s="15">
        <f>SUM(Table2[[#This Row],[M4B]],Table2[[#This Row],[M4B_h]])</f>
        <v>3</v>
      </c>
    </row>
    <row r="2600" spans="1:20">
      <c r="A2600" s="12" t="str">
        <f>IF(Table2[[#This Row],[TT]]&lt;1,"",COUNT($A$2:$A2599)+1)</f>
        <v/>
      </c>
      <c r="B2600" s="12" t="str">
        <f>LOWER(SUBSTITUTE(SUBSTITUTE(SUBSTITUTE(SUBSTITUTE(SUBSTITUTE(SUBSTITUTE(SUBSTITUTE(SUBSTITUTE(Table2[[#This Row],[NAMA BARANG]]," ",""),"""",""),"-",""),"/",""),"(",""),")",""),"&amp;",""),",",""))</f>
        <v>taskarungb55x50</v>
      </c>
      <c r="C2600" s="18" t="s">
        <v>2275</v>
      </c>
      <c r="D2600" s="19">
        <v>2</v>
      </c>
      <c r="E2600" s="19" t="s">
        <v>58</v>
      </c>
      <c r="F2600" s="80">
        <f>IF(Table2[[#This Row],[M5B]]="",Table2[[#This Row],[M5B_h]],SUM(Table2[[#This Row],[M5B_h]],Table2[[#This Row],[M5B]]))</f>
        <v>0</v>
      </c>
      <c r="H2600" s="13" t="str">
        <f>IF(Table2[[#This Row],[M1A]]="","",Table2[[#This Row],[M1A]]-Table2[[#This Row],[AWAL]])</f>
        <v/>
      </c>
      <c r="J2600" s="13" t="str">
        <f>IF(Table2[[#This Row],[M2A]]="","",SUM(Table2[[#This Row],[M2A]]-Table2[[#This Row],[M2B_h]]))</f>
        <v/>
      </c>
      <c r="K2600" s="13">
        <v>0</v>
      </c>
      <c r="L2600" s="13">
        <f>IF(Table2[[#This Row],[M3A]]="","",SUM(Table2[[#This Row],[M3A]]-Table2[[#This Row],[M3B_h]]))</f>
        <v>-2</v>
      </c>
      <c r="N2600" s="13" t="str">
        <f>IF(Table2[[#This Row],[M4A]]="","",SUM(Table2[[#This Row],[M4A]]-Table2[[#This Row],[M4B_h]]))</f>
        <v/>
      </c>
      <c r="O2600" s="15"/>
      <c r="P2600" s="15" t="str">
        <f>IF(Table2[[#This Row],[M5A]]="","",SUM(Table2[[#This Row],[M5A]]-Table2[[#This Row],[M5B_h]]))</f>
        <v/>
      </c>
      <c r="Q2600" s="15">
        <f>SUM(Table2[[#This Row],[AWAL]],Table2[[#This Row],[M1B]])</f>
        <v>2</v>
      </c>
      <c r="R2600" s="15">
        <f>SUM(Table2[[#This Row],[M2B]],Table2[[#This Row],[M2B_h]])</f>
        <v>2</v>
      </c>
      <c r="S2600" s="15">
        <f>SUM(Table2[[#This Row],[M3B]],Table2[[#This Row],[M3B_h]])</f>
        <v>0</v>
      </c>
      <c r="T2600" s="15">
        <f>SUM(Table2[[#This Row],[M4B]],Table2[[#This Row],[M4B_h]])</f>
        <v>0</v>
      </c>
    </row>
    <row r="2601" spans="1:20">
      <c r="A2601" s="46" t="str">
        <f>IF(Table2[[#This Row],[TT]]&lt;1,"",COUNT($A$2:$A2600)+1)</f>
        <v/>
      </c>
      <c r="B2601" s="46" t="str">
        <f>LOWER(SUBSTITUTE(SUBSTITUTE(SUBSTITUTE(SUBSTITUTE(SUBSTITUTE(SUBSTITUTE(SUBSTITUTE(SUBSTITUTE(Table2[[#This Row],[NAMA BARANG]]," ",""),"""",""),"-",""),"/",""),"(",""),")",""),"&amp;",""),",",""))</f>
        <v>taskarungbg15026</v>
      </c>
      <c r="C2601" s="47" t="s">
        <v>3066</v>
      </c>
      <c r="D2601" s="48"/>
      <c r="E2601" s="63" t="s">
        <v>2506</v>
      </c>
      <c r="F2601" s="82">
        <f>IF(Table2[[#This Row],[M5B]]="",Table2[[#This Row],[M5B_h]],SUM(Table2[[#This Row],[M5B_h]],Table2[[#This Row],[M5B]]))</f>
        <v>0</v>
      </c>
      <c r="G2601" s="49"/>
      <c r="H2601" s="64" t="str">
        <f>IF(Table2[[#This Row],[M1A]]="","",Table2[[#This Row],[M1A]]-Table2[[#This Row],[AWAL]])</f>
        <v/>
      </c>
      <c r="I2601" s="49"/>
      <c r="J2601" s="64" t="str">
        <f>IF(Table2[[#This Row],[M2A]]="","",SUM(Table2[[#This Row],[M2A]]-Table2[[#This Row],[M2B_h]]))</f>
        <v/>
      </c>
      <c r="K2601" s="49"/>
      <c r="L2601" s="64" t="str">
        <f>IF(Table2[[#This Row],[M3A]]="","",SUM(Table2[[#This Row],[M3A]]-Table2[[#This Row],[M3B_h]]))</f>
        <v/>
      </c>
      <c r="M2601" s="49"/>
      <c r="N2601" s="64" t="str">
        <f>IF(Table2[[#This Row],[M4A]]="","",SUM(Table2[[#This Row],[M4A]]-Table2[[#This Row],[M4B_h]]))</f>
        <v/>
      </c>
      <c r="O2601" s="15"/>
      <c r="P2601" s="15" t="str">
        <f>IF(Table2[[#This Row],[M5A]]="","",SUM(Table2[[#This Row],[M5A]]-Table2[[#This Row],[M5B_h]]))</f>
        <v/>
      </c>
      <c r="Q2601" s="15">
        <f>SUM(Table2[[#This Row],[AWAL]],Table2[[#This Row],[M1B]])</f>
        <v>0</v>
      </c>
      <c r="R2601" s="15">
        <f>SUM(Table2[[#This Row],[M2B]],Table2[[#This Row],[M2B_h]])</f>
        <v>0</v>
      </c>
      <c r="S2601" s="15">
        <f>SUM(Table2[[#This Row],[M3B]],Table2[[#This Row],[M3B_h]])</f>
        <v>0</v>
      </c>
      <c r="T2601" s="15">
        <f>SUM(Table2[[#This Row],[M4B]],Table2[[#This Row],[M4B_h]])</f>
        <v>0</v>
      </c>
    </row>
    <row r="2602" spans="1:20">
      <c r="A2602" s="46" t="str">
        <f>IF(Table2[[#This Row],[TT]]&lt;1,"",COUNT($A$2:$A2601)+1)</f>
        <v/>
      </c>
      <c r="B2602" s="46" t="str">
        <f>LOWER(SUBSTITUTE(SUBSTITUTE(SUBSTITUTE(SUBSTITUTE(SUBSTITUTE(SUBSTITUTE(SUBSTITUTE(SUBSTITUTE(Table2[[#This Row],[NAMA BARANG]]," ",""),"""",""),"-",""),"/",""),"(",""),")",""),"&amp;",""),",",""))</f>
        <v>taskarungbg15027</v>
      </c>
      <c r="C2602" s="47" t="s">
        <v>3067</v>
      </c>
      <c r="D2602" s="48"/>
      <c r="E2602" s="63" t="s">
        <v>2506</v>
      </c>
      <c r="F2602" s="82">
        <f>IF(Table2[[#This Row],[M5B]]="",Table2[[#This Row],[M5B_h]],SUM(Table2[[#This Row],[M5B_h]],Table2[[#This Row],[M5B]]))</f>
        <v>0</v>
      </c>
      <c r="G2602" s="49"/>
      <c r="H2602" s="64" t="str">
        <f>IF(Table2[[#This Row],[M1A]]="","",Table2[[#This Row],[M1A]]-Table2[[#This Row],[AWAL]])</f>
        <v/>
      </c>
      <c r="I2602" s="49"/>
      <c r="J2602" s="64" t="str">
        <f>IF(Table2[[#This Row],[M2A]]="","",SUM(Table2[[#This Row],[M2A]]-Table2[[#This Row],[M2B_h]]))</f>
        <v/>
      </c>
      <c r="K2602" s="49"/>
      <c r="L2602" s="64" t="str">
        <f>IF(Table2[[#This Row],[M3A]]="","",SUM(Table2[[#This Row],[M3A]]-Table2[[#This Row],[M3B_h]]))</f>
        <v/>
      </c>
      <c r="M2602" s="49"/>
      <c r="N2602" s="64" t="str">
        <f>IF(Table2[[#This Row],[M4A]]="","",SUM(Table2[[#This Row],[M4A]]-Table2[[#This Row],[M4B_h]]))</f>
        <v/>
      </c>
      <c r="O2602" s="15"/>
      <c r="P2602" s="15" t="str">
        <f>IF(Table2[[#This Row],[M5A]]="","",SUM(Table2[[#This Row],[M5A]]-Table2[[#This Row],[M5B_h]]))</f>
        <v/>
      </c>
      <c r="Q2602" s="15">
        <f>SUM(Table2[[#This Row],[AWAL]],Table2[[#This Row],[M1B]])</f>
        <v>0</v>
      </c>
      <c r="R2602" s="15">
        <f>SUM(Table2[[#This Row],[M2B]],Table2[[#This Row],[M2B_h]])</f>
        <v>0</v>
      </c>
      <c r="S2602" s="15">
        <f>SUM(Table2[[#This Row],[M3B]],Table2[[#This Row],[M3B_h]])</f>
        <v>0</v>
      </c>
      <c r="T2602" s="15">
        <f>SUM(Table2[[#This Row],[M4B]],Table2[[#This Row],[M4B_h]])</f>
        <v>0</v>
      </c>
    </row>
    <row r="2603" spans="1:20">
      <c r="A2603" s="46" t="str">
        <f>IF(Table2[[#This Row],[TT]]&lt;1,"",COUNT($A$2:$A2602)+1)</f>
        <v/>
      </c>
      <c r="B2603" s="46" t="str">
        <f>LOWER(SUBSTITUTE(SUBSTITUTE(SUBSTITUTE(SUBSTITUTE(SUBSTITUTE(SUBSTITUTE(SUBSTITUTE(SUBSTITUTE(Table2[[#This Row],[NAMA BARANG]]," ",""),"""",""),"-",""),"/",""),"(",""),")",""),"&amp;",""),",",""))</f>
        <v>taskarungbg15028</v>
      </c>
      <c r="C2603" s="47" t="s">
        <v>3068</v>
      </c>
      <c r="D2603" s="48"/>
      <c r="E2603" s="63" t="s">
        <v>2506</v>
      </c>
      <c r="F2603" s="82">
        <f>IF(Table2[[#This Row],[M5B]]="",Table2[[#This Row],[M5B_h]],SUM(Table2[[#This Row],[M5B_h]],Table2[[#This Row],[M5B]]))</f>
        <v>0</v>
      </c>
      <c r="G2603" s="49"/>
      <c r="H2603" s="64" t="str">
        <f>IF(Table2[[#This Row],[M1A]]="","",Table2[[#This Row],[M1A]]-Table2[[#This Row],[AWAL]])</f>
        <v/>
      </c>
      <c r="I2603" s="49"/>
      <c r="J2603" s="64" t="str">
        <f>IF(Table2[[#This Row],[M2A]]="","",SUM(Table2[[#This Row],[M2A]]-Table2[[#This Row],[M2B_h]]))</f>
        <v/>
      </c>
      <c r="K2603" s="49"/>
      <c r="L2603" s="64" t="str">
        <f>IF(Table2[[#This Row],[M3A]]="","",SUM(Table2[[#This Row],[M3A]]-Table2[[#This Row],[M3B_h]]))</f>
        <v/>
      </c>
      <c r="M2603" s="49"/>
      <c r="N2603" s="64" t="str">
        <f>IF(Table2[[#This Row],[M4A]]="","",SUM(Table2[[#This Row],[M4A]]-Table2[[#This Row],[M4B_h]]))</f>
        <v/>
      </c>
      <c r="O2603" s="15"/>
      <c r="P2603" s="15" t="str">
        <f>IF(Table2[[#This Row],[M5A]]="","",SUM(Table2[[#This Row],[M5A]]-Table2[[#This Row],[M5B_h]]))</f>
        <v/>
      </c>
      <c r="Q2603" s="15">
        <f>SUM(Table2[[#This Row],[AWAL]],Table2[[#This Row],[M1B]])</f>
        <v>0</v>
      </c>
      <c r="R2603" s="15">
        <f>SUM(Table2[[#This Row],[M2B]],Table2[[#This Row],[M2B_h]])</f>
        <v>0</v>
      </c>
      <c r="S2603" s="15">
        <f>SUM(Table2[[#This Row],[M3B]],Table2[[#This Row],[M3B_h]])</f>
        <v>0</v>
      </c>
      <c r="T2603" s="15">
        <f>SUM(Table2[[#This Row],[M4B]],Table2[[#This Row],[M4B_h]])</f>
        <v>0</v>
      </c>
    </row>
    <row r="2604" spans="1:20">
      <c r="A2604" s="46" t="str">
        <f>IF(Table2[[#This Row],[TT]]&lt;1,"",COUNT($A$2:$A2603)+1)</f>
        <v/>
      </c>
      <c r="B2604" s="46" t="str">
        <f>LOWER(SUBSTITUTE(SUBSTITUTE(SUBSTITUTE(SUBSTITUTE(SUBSTITUTE(SUBSTITUTE(SUBSTITUTE(SUBSTITUTE(Table2[[#This Row],[NAMA BARANG]]," ",""),"""",""),"-",""),"/",""),"(",""),")",""),"&amp;",""),",",""))</f>
        <v>taskarungbg15029</v>
      </c>
      <c r="C2604" s="47" t="s">
        <v>3064</v>
      </c>
      <c r="D2604" s="48"/>
      <c r="E2604" s="63" t="s">
        <v>2506</v>
      </c>
      <c r="F2604" s="82">
        <f>IF(Table2[[#This Row],[M5B]]="",Table2[[#This Row],[M5B_h]],SUM(Table2[[#This Row],[M5B_h]],Table2[[#This Row],[M5B]]))</f>
        <v>0</v>
      </c>
      <c r="G2604" s="49"/>
      <c r="H2604" s="64" t="str">
        <f>IF(Table2[[#This Row],[M1A]]="","",Table2[[#This Row],[M1A]]-Table2[[#This Row],[AWAL]])</f>
        <v/>
      </c>
      <c r="I2604" s="49"/>
      <c r="J2604" s="64" t="str">
        <f>IF(Table2[[#This Row],[M2A]]="","",SUM(Table2[[#This Row],[M2A]]-Table2[[#This Row],[M2B_h]]))</f>
        <v/>
      </c>
      <c r="K2604" s="49"/>
      <c r="L2604" s="64" t="str">
        <f>IF(Table2[[#This Row],[M3A]]="","",SUM(Table2[[#This Row],[M3A]]-Table2[[#This Row],[M3B_h]]))</f>
        <v/>
      </c>
      <c r="M2604" s="49"/>
      <c r="N2604" s="64" t="str">
        <f>IF(Table2[[#This Row],[M4A]]="","",SUM(Table2[[#This Row],[M4A]]-Table2[[#This Row],[M4B_h]]))</f>
        <v/>
      </c>
      <c r="O2604" s="15"/>
      <c r="P2604" s="15" t="str">
        <f>IF(Table2[[#This Row],[M5A]]="","",SUM(Table2[[#This Row],[M5A]]-Table2[[#This Row],[M5B_h]]))</f>
        <v/>
      </c>
      <c r="Q2604" s="15">
        <f>SUM(Table2[[#This Row],[AWAL]],Table2[[#This Row],[M1B]])</f>
        <v>0</v>
      </c>
      <c r="R2604" s="15">
        <f>SUM(Table2[[#This Row],[M2B]],Table2[[#This Row],[M2B_h]])</f>
        <v>0</v>
      </c>
      <c r="S2604" s="15">
        <f>SUM(Table2[[#This Row],[M3B]],Table2[[#This Row],[M3B_h]])</f>
        <v>0</v>
      </c>
      <c r="T2604" s="15">
        <f>SUM(Table2[[#This Row],[M4B]],Table2[[#This Row],[M4B_h]])</f>
        <v>0</v>
      </c>
    </row>
    <row r="2605" spans="1:20">
      <c r="A2605" s="46" t="str">
        <f>IF(Table2[[#This Row],[TT]]&lt;1,"",COUNT($A$2:$A2604)+1)</f>
        <v/>
      </c>
      <c r="B2605" s="46" t="str">
        <f>LOWER(SUBSTITUTE(SUBSTITUTE(SUBSTITUTE(SUBSTITUTE(SUBSTITUTE(SUBSTITUTE(SUBSTITUTE(SUBSTITUTE(Table2[[#This Row],[NAMA BARANG]]," ",""),"""",""),"-",""),"/",""),"(",""),")",""),"&amp;",""),",",""))</f>
        <v>taskarungbg16033b</v>
      </c>
      <c r="C2605" s="47" t="s">
        <v>3065</v>
      </c>
      <c r="D2605" s="48">
        <v>1</v>
      </c>
      <c r="E2605" s="63" t="s">
        <v>2506</v>
      </c>
      <c r="F2605" s="82">
        <f>IF(Table2[[#This Row],[M5B]]="",Table2[[#This Row],[M5B_h]],SUM(Table2[[#This Row],[M5B_h]],Table2[[#This Row],[M5B]]))</f>
        <v>0</v>
      </c>
      <c r="G2605" s="49"/>
      <c r="H2605" s="64" t="str">
        <f>IF(Table2[[#This Row],[M1A]]="","",Table2[[#This Row],[M1A]]-Table2[[#This Row],[AWAL]])</f>
        <v/>
      </c>
      <c r="I2605" s="49"/>
      <c r="J2605" s="64" t="str">
        <f>IF(Table2[[#This Row],[M2A]]="","",SUM(Table2[[#This Row],[M2A]]-Table2[[#This Row],[M2B_h]]))</f>
        <v/>
      </c>
      <c r="K2605" s="49">
        <v>0</v>
      </c>
      <c r="L2605" s="64">
        <f>IF(Table2[[#This Row],[M3A]]="","",SUM(Table2[[#This Row],[M3A]]-Table2[[#This Row],[M3B_h]]))</f>
        <v>-1</v>
      </c>
      <c r="M2605" s="49"/>
      <c r="N2605" s="64" t="str">
        <f>IF(Table2[[#This Row],[M4A]]="","",SUM(Table2[[#This Row],[M4A]]-Table2[[#This Row],[M4B_h]]))</f>
        <v/>
      </c>
      <c r="O2605" s="15"/>
      <c r="P2605" s="15" t="str">
        <f>IF(Table2[[#This Row],[M5A]]="","",SUM(Table2[[#This Row],[M5A]]-Table2[[#This Row],[M5B_h]]))</f>
        <v/>
      </c>
      <c r="Q2605" s="15">
        <f>SUM(Table2[[#This Row],[AWAL]],Table2[[#This Row],[M1B]])</f>
        <v>1</v>
      </c>
      <c r="R2605" s="15">
        <f>SUM(Table2[[#This Row],[M2B]],Table2[[#This Row],[M2B_h]])</f>
        <v>1</v>
      </c>
      <c r="S2605" s="15">
        <f>SUM(Table2[[#This Row],[M3B]],Table2[[#This Row],[M3B_h]])</f>
        <v>0</v>
      </c>
      <c r="T2605" s="15">
        <f>SUM(Table2[[#This Row],[M4B]],Table2[[#This Row],[M4B_h]])</f>
        <v>0</v>
      </c>
    </row>
    <row r="2606" spans="1:20">
      <c r="A2606" s="12" t="str">
        <f>IF(Table2[[#This Row],[TT]]&lt;1,"",COUNT($A$2:$A2605)+1)</f>
        <v/>
      </c>
      <c r="B2606" s="12" t="str">
        <f>LOWER(SUBSTITUTE(SUBSTITUTE(SUBSTITUTE(SUBSTITUTE(SUBSTITUTE(SUBSTITUTE(SUBSTITUTE(SUBSTITUTE(Table2[[#This Row],[NAMA BARANG]]," ",""),"""",""),"-",""),"/",""),"(",""),")",""),"&amp;",""),",",""))</f>
        <v>taskarungbg21004j</v>
      </c>
      <c r="C2606" s="18" t="s">
        <v>2276</v>
      </c>
      <c r="D2606" s="19"/>
      <c r="E2606" s="19" t="s">
        <v>43</v>
      </c>
      <c r="F2606" s="80">
        <f>IF(Table2[[#This Row],[M5B]]="",Table2[[#This Row],[M5B_h]],SUM(Table2[[#This Row],[M5B_h]],Table2[[#This Row],[M5B]]))</f>
        <v>0</v>
      </c>
      <c r="H2606" s="13" t="str">
        <f>IF(Table2[[#This Row],[M1A]]="","",Table2[[#This Row],[M1A]]-Table2[[#This Row],[AWAL]])</f>
        <v/>
      </c>
      <c r="J2606" s="13" t="str">
        <f>IF(Table2[[#This Row],[M2A]]="","",SUM(Table2[[#This Row],[M2A]]-Table2[[#This Row],[M2B_h]]))</f>
        <v/>
      </c>
      <c r="L2606" s="13" t="str">
        <f>IF(Table2[[#This Row],[M3A]]="","",SUM(Table2[[#This Row],[M3A]]-Table2[[#This Row],[M3B_h]]))</f>
        <v/>
      </c>
      <c r="N2606" s="13" t="str">
        <f>IF(Table2[[#This Row],[M4A]]="","",SUM(Table2[[#This Row],[M4A]]-Table2[[#This Row],[M4B_h]]))</f>
        <v/>
      </c>
      <c r="O2606" s="15"/>
      <c r="P2606" s="15" t="str">
        <f>IF(Table2[[#This Row],[M5A]]="","",SUM(Table2[[#This Row],[M5A]]-Table2[[#This Row],[M5B_h]]))</f>
        <v/>
      </c>
      <c r="Q2606" s="15">
        <f>SUM(Table2[[#This Row],[AWAL]],Table2[[#This Row],[M1B]])</f>
        <v>0</v>
      </c>
      <c r="R2606" s="15">
        <f>SUM(Table2[[#This Row],[M2B]],Table2[[#This Row],[M2B_h]])</f>
        <v>0</v>
      </c>
      <c r="S2606" s="15">
        <f>SUM(Table2[[#This Row],[M3B]],Table2[[#This Row],[M3B_h]])</f>
        <v>0</v>
      </c>
      <c r="T2606" s="15">
        <f>SUM(Table2[[#This Row],[M4B]],Table2[[#This Row],[M4B_h]])</f>
        <v>0</v>
      </c>
    </row>
    <row r="2607" spans="1:20">
      <c r="A2607" s="14">
        <f>IF(Table2[[#This Row],[TT]]&lt;1,"",COUNT($A$2:$A2606)+1)</f>
        <v>2103</v>
      </c>
      <c r="B2607" s="14" t="str">
        <f>LOWER(SUBSTITUTE(SUBSTITUTE(SUBSTITUTE(SUBSTITUTE(SUBSTITUTE(SUBSTITUTE(SUBSTITUTE(SUBSTITUTE(Table2[[#This Row],[NAMA BARANG]]," ",""),"""",""),"-",""),"/",""),"(",""),")",""),"&amp;",""),",",""))</f>
        <v>taskarungc45x5050x45</v>
      </c>
      <c r="C2607" s="18" t="s">
        <v>2277</v>
      </c>
      <c r="D2607" s="19">
        <v>2</v>
      </c>
      <c r="E2607" s="19" t="s">
        <v>43</v>
      </c>
      <c r="F2607" s="80">
        <f>IF(Table2[[#This Row],[M5B]]="",Table2[[#This Row],[M5B_h]],SUM(Table2[[#This Row],[M5B_h]],Table2[[#This Row],[M5B]]))</f>
        <v>2</v>
      </c>
      <c r="H2607" s="15" t="str">
        <f>IF(Table2[[#This Row],[M1A]]="","",Table2[[#This Row],[M1A]]-Table2[[#This Row],[AWAL]])</f>
        <v/>
      </c>
      <c r="J2607" s="13" t="str">
        <f>IF(Table2[[#This Row],[M2A]]="","",SUM(Table2[[#This Row],[M2A]]-Table2[[#This Row],[M2B_h]]))</f>
        <v/>
      </c>
      <c r="L2607" s="13" t="str">
        <f>IF(Table2[[#This Row],[M3A]]="","",SUM(Table2[[#This Row],[M3A]]-Table2[[#This Row],[M3B_h]]))</f>
        <v/>
      </c>
      <c r="N2607" s="13" t="str">
        <f>IF(Table2[[#This Row],[M4A]]="","",SUM(Table2[[#This Row],[M4A]]-Table2[[#This Row],[M4B_h]]))</f>
        <v/>
      </c>
      <c r="O2607" s="15"/>
      <c r="P2607" s="15" t="str">
        <f>IF(Table2[[#This Row],[M5A]]="","",SUM(Table2[[#This Row],[M5A]]-Table2[[#This Row],[M5B_h]]))</f>
        <v/>
      </c>
      <c r="Q2607" s="15">
        <f>SUM(Table2[[#This Row],[AWAL]],Table2[[#This Row],[M1B]])</f>
        <v>2</v>
      </c>
      <c r="R2607" s="15">
        <f>SUM(Table2[[#This Row],[M2B]],Table2[[#This Row],[M2B_h]])</f>
        <v>2</v>
      </c>
      <c r="S2607" s="15">
        <f>SUM(Table2[[#This Row],[M3B]],Table2[[#This Row],[M3B_h]])</f>
        <v>2</v>
      </c>
      <c r="T2607" s="15">
        <f>SUM(Table2[[#This Row],[M4B]],Table2[[#This Row],[M4B_h]])</f>
        <v>2</v>
      </c>
    </row>
    <row r="2608" spans="1:20">
      <c r="A2608" s="14">
        <f>IF(Table2[[#This Row],[TT]]&lt;1,"",COUNT($A$2:$A2607)+1)</f>
        <v>2104</v>
      </c>
      <c r="B2608" s="14" t="str">
        <f>LOWER(SUBSTITUTE(SUBSTITUTE(SUBSTITUTE(SUBSTITUTE(SUBSTITUTE(SUBSTITUTE(SUBSTITUTE(SUBSTITUTE(Table2[[#This Row],[NAMA BARANG]]," ",""),"""",""),"-",""),"/",""),"(",""),")",""),"&amp;",""),",",""))</f>
        <v>taskarungskecildisney</v>
      </c>
      <c r="C2608" s="18" t="s">
        <v>2278</v>
      </c>
      <c r="D2608" s="19">
        <v>7</v>
      </c>
      <c r="E2608" s="19" t="s">
        <v>192</v>
      </c>
      <c r="F2608" s="80">
        <f>IF(Table2[[#This Row],[M5B]]="",Table2[[#This Row],[M5B_h]],SUM(Table2[[#This Row],[M5B_h]],Table2[[#This Row],[M5B]]))</f>
        <v>7</v>
      </c>
      <c r="H2608" s="15" t="str">
        <f>IF(Table2[[#This Row],[M1A]]="","",Table2[[#This Row],[M1A]]-Table2[[#This Row],[AWAL]])</f>
        <v/>
      </c>
      <c r="J2608" s="15" t="str">
        <f>IF(Table2[[#This Row],[M2A]]="","",SUM(Table2[[#This Row],[M2A]]-Table2[[#This Row],[M2B_h]]))</f>
        <v/>
      </c>
      <c r="L2608" s="15" t="str">
        <f>IF(Table2[[#This Row],[M3A]]="","",SUM(Table2[[#This Row],[M3A]]-Table2[[#This Row],[M3B_h]]))</f>
        <v/>
      </c>
      <c r="N2608" s="15" t="str">
        <f>IF(Table2[[#This Row],[M4A]]="","",SUM(Table2[[#This Row],[M4A]]-Table2[[#This Row],[M4B_h]]))</f>
        <v/>
      </c>
      <c r="O2608" s="15"/>
      <c r="P2608" s="15" t="str">
        <f>IF(Table2[[#This Row],[M5A]]="","",SUM(Table2[[#This Row],[M5A]]-Table2[[#This Row],[M5B_h]]))</f>
        <v/>
      </c>
      <c r="Q2608" s="15">
        <f>SUM(Table2[[#This Row],[AWAL]],Table2[[#This Row],[M1B]])</f>
        <v>7</v>
      </c>
      <c r="R2608" s="15">
        <f>SUM(Table2[[#This Row],[M2B]],Table2[[#This Row],[M2B_h]])</f>
        <v>7</v>
      </c>
      <c r="S2608" s="15">
        <f>SUM(Table2[[#This Row],[M3B]],Table2[[#This Row],[M3B_h]])</f>
        <v>7</v>
      </c>
      <c r="T2608" s="15">
        <f>SUM(Table2[[#This Row],[M4B]],Table2[[#This Row],[M4B_h]])</f>
        <v>7</v>
      </c>
    </row>
    <row r="2609" spans="1:20">
      <c r="A2609" s="39">
        <f>IF(Table2[[#This Row],[TT]]&lt;1,"",COUNT($A$2:$A2608)+1)</f>
        <v>2105</v>
      </c>
      <c r="B2609" s="39" t="str">
        <f>LOWER(SUBSTITUTE(SUBSTITUTE(SUBSTITUTE(SUBSTITUTE(SUBSTITUTE(SUBSTITUTE(SUBSTITUTE(SUBSTITUTE(Table2[[#This Row],[NAMA BARANG]]," ",""),"""",""),"-",""),"/",""),"(",""),")",""),"&amp;",""),",",""))</f>
        <v>taskarungxy70x70</v>
      </c>
      <c r="C2609" s="40" t="s">
        <v>2991</v>
      </c>
      <c r="D2609" s="41">
        <v>2</v>
      </c>
      <c r="E2609" s="61" t="s">
        <v>2506</v>
      </c>
      <c r="F2609" s="81">
        <f>IF(Table2[[#This Row],[M5B]]="",Table2[[#This Row],[M5B_h]],SUM(Table2[[#This Row],[M5B_h]],Table2[[#This Row],[M5B]]))</f>
        <v>2</v>
      </c>
      <c r="G2609" s="42"/>
      <c r="H2609" s="62" t="str">
        <f>IF(Table2[[#This Row],[M1A]]="","",Table2[[#This Row],[M1A]]-Table2[[#This Row],[AWAL]])</f>
        <v/>
      </c>
      <c r="I2609" s="42"/>
      <c r="J2609" s="62" t="str">
        <f>IF(Table2[[#This Row],[M2A]]="","",SUM(Table2[[#This Row],[M2A]]-Table2[[#This Row],[M2B_h]]))</f>
        <v/>
      </c>
      <c r="K2609" s="42"/>
      <c r="L2609" s="62" t="str">
        <f>IF(Table2[[#This Row],[M3A]]="","",SUM(Table2[[#This Row],[M3A]]-Table2[[#This Row],[M3B_h]]))</f>
        <v/>
      </c>
      <c r="M2609" s="42"/>
      <c r="N2609" s="62" t="str">
        <f>IF(Table2[[#This Row],[M4A]]="","",SUM(Table2[[#This Row],[M4A]]-Table2[[#This Row],[M4B_h]]))</f>
        <v/>
      </c>
      <c r="O2609" s="15"/>
      <c r="P2609" s="15" t="str">
        <f>IF(Table2[[#This Row],[M5A]]="","",SUM(Table2[[#This Row],[M5A]]-Table2[[#This Row],[M5B_h]]))</f>
        <v/>
      </c>
      <c r="Q2609" s="15">
        <f>SUM(Table2[[#This Row],[AWAL]],Table2[[#This Row],[M1B]])</f>
        <v>2</v>
      </c>
      <c r="R2609" s="15">
        <f>SUM(Table2[[#This Row],[M2B]],Table2[[#This Row],[M2B_h]])</f>
        <v>2</v>
      </c>
      <c r="S2609" s="15">
        <f>SUM(Table2[[#This Row],[M3B]],Table2[[#This Row],[M3B_h]])</f>
        <v>2</v>
      </c>
      <c r="T2609" s="15">
        <f>SUM(Table2[[#This Row],[M4B]],Table2[[#This Row],[M4B_h]])</f>
        <v>2</v>
      </c>
    </row>
    <row r="2610" spans="1:20">
      <c r="A2610" s="12">
        <f>IF(Table2[[#This Row],[TT]]&lt;1,"",COUNT($A$2:$A2609)+1)</f>
        <v>2106</v>
      </c>
      <c r="B2610" s="12" t="str">
        <f>LOWER(SUBSTITUTE(SUBSTITUTE(SUBSTITUTE(SUBSTITUTE(SUBSTITUTE(SUBSTITUTE(SUBSTITUTE(SUBSTITUTE(Table2[[#This Row],[NAMA BARANG]]," ",""),"""",""),"-",""),"/",""),"(",""),")",""),"&amp;",""),",",""))</f>
        <v>taskertasemassilverhjdaunphs</v>
      </c>
      <c r="C2610" s="18" t="s">
        <v>2279</v>
      </c>
      <c r="D2610" s="19">
        <v>15</v>
      </c>
      <c r="E2610" s="19" t="s">
        <v>43</v>
      </c>
      <c r="F2610" s="80">
        <f>IF(Table2[[#This Row],[M5B]]="",Table2[[#This Row],[M5B_h]],SUM(Table2[[#This Row],[M5B_h]],Table2[[#This Row],[M5B]]))</f>
        <v>15</v>
      </c>
      <c r="H2610" s="13" t="str">
        <f>IF(Table2[[#This Row],[M1A]]="","",Table2[[#This Row],[M1A]]-Table2[[#This Row],[AWAL]])</f>
        <v/>
      </c>
      <c r="J2610" s="13" t="str">
        <f>IF(Table2[[#This Row],[M2A]]="","",SUM(Table2[[#This Row],[M2A]]-Table2[[#This Row],[M2B_h]]))</f>
        <v/>
      </c>
      <c r="L2610" s="13" t="str">
        <f>IF(Table2[[#This Row],[M3A]]="","",SUM(Table2[[#This Row],[M3A]]-Table2[[#This Row],[M3B_h]]))</f>
        <v/>
      </c>
      <c r="N2610" s="13" t="str">
        <f>IF(Table2[[#This Row],[M4A]]="","",SUM(Table2[[#This Row],[M4A]]-Table2[[#This Row],[M4B_h]]))</f>
        <v/>
      </c>
      <c r="O2610" s="15"/>
      <c r="P2610" s="15" t="str">
        <f>IF(Table2[[#This Row],[M5A]]="","",SUM(Table2[[#This Row],[M5A]]-Table2[[#This Row],[M5B_h]]))</f>
        <v/>
      </c>
      <c r="Q2610" s="15">
        <f>SUM(Table2[[#This Row],[AWAL]],Table2[[#This Row],[M1B]])</f>
        <v>15</v>
      </c>
      <c r="R2610" s="15">
        <f>SUM(Table2[[#This Row],[M2B]],Table2[[#This Row],[M2B_h]])</f>
        <v>15</v>
      </c>
      <c r="S2610" s="15">
        <f>SUM(Table2[[#This Row],[M3B]],Table2[[#This Row],[M3B_h]])</f>
        <v>15</v>
      </c>
      <c r="T2610" s="15">
        <f>SUM(Table2[[#This Row],[M4B]],Table2[[#This Row],[M4B_h]])</f>
        <v>15</v>
      </c>
    </row>
    <row r="2611" spans="1:20">
      <c r="A2611" s="12">
        <f>IF(Table2[[#This Row],[TT]]&lt;1,"",COUNT($A$2:$A2610)+1)</f>
        <v>2107</v>
      </c>
      <c r="B2611" s="12" t="str">
        <f>LOWER(SUBSTITUTE(SUBSTITUTE(SUBSTITUTE(SUBSTITUTE(SUBSTITUTE(SUBSTITUTE(SUBSTITUTE(SUBSTITUTE(Table2[[#This Row],[NAMA BARANG]]," ",""),"""",""),"-",""),"/",""),"(",""),")",""),"&amp;",""),",",""))</f>
        <v>taskertas1ss125x16</v>
      </c>
      <c r="C2611" s="18" t="s">
        <v>2280</v>
      </c>
      <c r="D2611" s="19">
        <v>2</v>
      </c>
      <c r="E2611" s="19" t="s">
        <v>132</v>
      </c>
      <c r="F2611" s="80">
        <f>IF(Table2[[#This Row],[M5B]]="",Table2[[#This Row],[M5B_h]],SUM(Table2[[#This Row],[M5B_h]],Table2[[#This Row],[M5B]]))</f>
        <v>2</v>
      </c>
      <c r="H2611" s="13" t="str">
        <f>IF(Table2[[#This Row],[M1A]]="","",Table2[[#This Row],[M1A]]-Table2[[#This Row],[AWAL]])</f>
        <v/>
      </c>
      <c r="J2611" s="13" t="str">
        <f>IF(Table2[[#This Row],[M2A]]="","",SUM(Table2[[#This Row],[M2A]]-Table2[[#This Row],[M2B_h]]))</f>
        <v/>
      </c>
      <c r="L2611" s="13" t="str">
        <f>IF(Table2[[#This Row],[M3A]]="","",SUM(Table2[[#This Row],[M3A]]-Table2[[#This Row],[M3B_h]]))</f>
        <v/>
      </c>
      <c r="N2611" s="13" t="str">
        <f>IF(Table2[[#This Row],[M4A]]="","",SUM(Table2[[#This Row],[M4A]]-Table2[[#This Row],[M4B_h]]))</f>
        <v/>
      </c>
      <c r="O2611" s="15"/>
      <c r="P2611" s="15" t="str">
        <f>IF(Table2[[#This Row],[M5A]]="","",SUM(Table2[[#This Row],[M5A]]-Table2[[#This Row],[M5B_h]]))</f>
        <v/>
      </c>
      <c r="Q2611" s="15">
        <f>SUM(Table2[[#This Row],[AWAL]],Table2[[#This Row],[M1B]])</f>
        <v>2</v>
      </c>
      <c r="R2611" s="15">
        <f>SUM(Table2[[#This Row],[M2B]],Table2[[#This Row],[M2B_h]])</f>
        <v>2</v>
      </c>
      <c r="S2611" s="15">
        <f>SUM(Table2[[#This Row],[M3B]],Table2[[#This Row],[M3B_h]])</f>
        <v>2</v>
      </c>
      <c r="T2611" s="15">
        <f>SUM(Table2[[#This Row],[M4B]],Table2[[#This Row],[M4B_h]])</f>
        <v>2</v>
      </c>
    </row>
    <row r="2612" spans="1:20">
      <c r="A2612" s="12">
        <f>IF(Table2[[#This Row],[TT]]&lt;1,"",COUNT($A$2:$A2611)+1)</f>
        <v>2108</v>
      </c>
      <c r="B2612" s="12" t="str">
        <f>LOWER(SUBSTITUTE(SUBSTITUTE(SUBSTITUTE(SUBSTITUTE(SUBSTITUTE(SUBSTITUTE(SUBSTITUTE(SUBSTITUTE(Table2[[#This Row],[NAMA BARANG]]," ",""),"""",""),"-",""),"/",""),"(",""),")",""),"&amp;",""),",",""))</f>
        <v>taskertas8863c181c</v>
      </c>
      <c r="C2612" s="18" t="s">
        <v>2281</v>
      </c>
      <c r="D2612" s="19">
        <v>1</v>
      </c>
      <c r="E2612" s="19" t="s">
        <v>32</v>
      </c>
      <c r="F2612" s="80">
        <f>IF(Table2[[#This Row],[M5B]]="",Table2[[#This Row],[M5B_h]],SUM(Table2[[#This Row],[M5B_h]],Table2[[#This Row],[M5B]]))</f>
        <v>1</v>
      </c>
      <c r="H2612" s="13" t="str">
        <f>IF(Table2[[#This Row],[M1A]]="","",Table2[[#This Row],[M1A]]-Table2[[#This Row],[AWAL]])</f>
        <v/>
      </c>
      <c r="J2612" s="13" t="str">
        <f>IF(Table2[[#This Row],[M2A]]="","",SUM(Table2[[#This Row],[M2A]]-Table2[[#This Row],[M2B_h]]))</f>
        <v/>
      </c>
      <c r="L2612" s="13" t="str">
        <f>IF(Table2[[#This Row],[M3A]]="","",SUM(Table2[[#This Row],[M3A]]-Table2[[#This Row],[M3B_h]]))</f>
        <v/>
      </c>
      <c r="N2612" s="13" t="str">
        <f>IF(Table2[[#This Row],[M4A]]="","",SUM(Table2[[#This Row],[M4A]]-Table2[[#This Row],[M4B_h]]))</f>
        <v/>
      </c>
      <c r="O2612" s="15"/>
      <c r="P2612" s="15" t="str">
        <f>IF(Table2[[#This Row],[M5A]]="","",SUM(Table2[[#This Row],[M5A]]-Table2[[#This Row],[M5B_h]]))</f>
        <v/>
      </c>
      <c r="Q2612" s="15">
        <f>SUM(Table2[[#This Row],[AWAL]],Table2[[#This Row],[M1B]])</f>
        <v>1</v>
      </c>
      <c r="R2612" s="15">
        <f>SUM(Table2[[#This Row],[M2B]],Table2[[#This Row],[M2B_h]])</f>
        <v>1</v>
      </c>
      <c r="S2612" s="15">
        <f>SUM(Table2[[#This Row],[M3B]],Table2[[#This Row],[M3B_h]])</f>
        <v>1</v>
      </c>
      <c r="T2612" s="15">
        <f>SUM(Table2[[#This Row],[M4B]],Table2[[#This Row],[M4B_h]])</f>
        <v>1</v>
      </c>
    </row>
    <row r="2613" spans="1:20">
      <c r="A2613" s="12">
        <f>IF(Table2[[#This Row],[TT]]&lt;1,"",COUNT($A$2:$A2612)+1)</f>
        <v>2109</v>
      </c>
      <c r="B2613" s="12" t="str">
        <f>LOWER(SUBSTITUTE(SUBSTITUTE(SUBSTITUTE(SUBSTITUTE(SUBSTITUTE(SUBSTITUTE(SUBSTITUTE(SUBSTITUTE(Table2[[#This Row],[NAMA BARANG]]," ",""),"""",""),"-",""),"/",""),"(",""),")",""),"&amp;",""),",",""))</f>
        <v>taskertas8891a8875a</v>
      </c>
      <c r="C2613" s="18" t="s">
        <v>2282</v>
      </c>
      <c r="D2613" s="19">
        <v>1</v>
      </c>
      <c r="E2613" s="19" t="s">
        <v>43</v>
      </c>
      <c r="F2613" s="80">
        <f>IF(Table2[[#This Row],[M5B]]="",Table2[[#This Row],[M5B_h]],SUM(Table2[[#This Row],[M5B_h]],Table2[[#This Row],[M5B]]))</f>
        <v>1</v>
      </c>
      <c r="H2613" s="13" t="str">
        <f>IF(Table2[[#This Row],[M1A]]="","",Table2[[#This Row],[M1A]]-Table2[[#This Row],[AWAL]])</f>
        <v/>
      </c>
      <c r="J2613" s="13" t="str">
        <f>IF(Table2[[#This Row],[M2A]]="","",SUM(Table2[[#This Row],[M2A]]-Table2[[#This Row],[M2B_h]]))</f>
        <v/>
      </c>
      <c r="L2613" s="13" t="str">
        <f>IF(Table2[[#This Row],[M3A]]="","",SUM(Table2[[#This Row],[M3A]]-Table2[[#This Row],[M3B_h]]))</f>
        <v/>
      </c>
      <c r="N2613" s="13" t="str">
        <f>IF(Table2[[#This Row],[M4A]]="","",SUM(Table2[[#This Row],[M4A]]-Table2[[#This Row],[M4B_h]]))</f>
        <v/>
      </c>
      <c r="O2613" s="15"/>
      <c r="P2613" s="15" t="str">
        <f>IF(Table2[[#This Row],[M5A]]="","",SUM(Table2[[#This Row],[M5A]]-Table2[[#This Row],[M5B_h]]))</f>
        <v/>
      </c>
      <c r="Q2613" s="15">
        <f>SUM(Table2[[#This Row],[AWAL]],Table2[[#This Row],[M1B]])</f>
        <v>1</v>
      </c>
      <c r="R2613" s="15">
        <f>SUM(Table2[[#This Row],[M2B]],Table2[[#This Row],[M2B_h]])</f>
        <v>1</v>
      </c>
      <c r="S2613" s="15">
        <f>SUM(Table2[[#This Row],[M3B]],Table2[[#This Row],[M3B_h]])</f>
        <v>1</v>
      </c>
      <c r="T2613" s="15">
        <f>SUM(Table2[[#This Row],[M4B]],Table2[[#This Row],[M4B_h]])</f>
        <v>1</v>
      </c>
    </row>
    <row r="2614" spans="1:20">
      <c r="A2614" s="12">
        <f>IF(Table2[[#This Row],[TT]]&lt;1,"",COUNT($A$2:$A2613)+1)</f>
        <v>2110</v>
      </c>
      <c r="B2614" s="12" t="str">
        <f>LOWER(SUBSTITUTE(SUBSTITUTE(SUBSTITUTE(SUBSTITUTE(SUBSTITUTE(SUBSTITUTE(SUBSTITUTE(SUBSTITUTE(Table2[[#This Row],[NAMA BARANG]]," ",""),"""",""),"-",""),"/",""),"(",""),")",""),"&amp;",""),",",""))</f>
        <v>taskertas8891c8875c</v>
      </c>
      <c r="C2614" s="18" t="s">
        <v>2283</v>
      </c>
      <c r="D2614" s="19">
        <v>1</v>
      </c>
      <c r="E2614" s="19" t="s">
        <v>32</v>
      </c>
      <c r="F2614" s="80">
        <f>IF(Table2[[#This Row],[M5B]]="",Table2[[#This Row],[M5B_h]],SUM(Table2[[#This Row],[M5B_h]],Table2[[#This Row],[M5B]]))</f>
        <v>1</v>
      </c>
      <c r="H2614" s="13" t="str">
        <f>IF(Table2[[#This Row],[M1A]]="","",Table2[[#This Row],[M1A]]-Table2[[#This Row],[AWAL]])</f>
        <v/>
      </c>
      <c r="J2614" s="13" t="str">
        <f>IF(Table2[[#This Row],[M2A]]="","",SUM(Table2[[#This Row],[M2A]]-Table2[[#This Row],[M2B_h]]))</f>
        <v/>
      </c>
      <c r="L2614" s="13" t="str">
        <f>IF(Table2[[#This Row],[M3A]]="","",SUM(Table2[[#This Row],[M3A]]-Table2[[#This Row],[M3B_h]]))</f>
        <v/>
      </c>
      <c r="N2614" s="13" t="str">
        <f>IF(Table2[[#This Row],[M4A]]="","",SUM(Table2[[#This Row],[M4A]]-Table2[[#This Row],[M4B_h]]))</f>
        <v/>
      </c>
      <c r="O2614" s="15"/>
      <c r="P2614" s="15" t="str">
        <f>IF(Table2[[#This Row],[M5A]]="","",SUM(Table2[[#This Row],[M5A]]-Table2[[#This Row],[M5B_h]]))</f>
        <v/>
      </c>
      <c r="Q2614" s="15">
        <f>SUM(Table2[[#This Row],[AWAL]],Table2[[#This Row],[M1B]])</f>
        <v>1</v>
      </c>
      <c r="R2614" s="15">
        <f>SUM(Table2[[#This Row],[M2B]],Table2[[#This Row],[M2B_h]])</f>
        <v>1</v>
      </c>
      <c r="S2614" s="15">
        <f>SUM(Table2[[#This Row],[M3B]],Table2[[#This Row],[M3B_h]])</f>
        <v>1</v>
      </c>
      <c r="T2614" s="15">
        <f>SUM(Table2[[#This Row],[M4B]],Table2[[#This Row],[M4B_h]])</f>
        <v>1</v>
      </c>
    </row>
    <row r="2615" spans="1:20">
      <c r="A2615" s="12">
        <f>IF(Table2[[#This Row],[TT]]&lt;1,"",COUNT($A$2:$A2614)+1)</f>
        <v>2111</v>
      </c>
      <c r="B2615" s="12" t="str">
        <f>LOWER(SUBSTITUTE(SUBSTITUTE(SUBSTITUTE(SUBSTITUTE(SUBSTITUTE(SUBSTITUTE(SUBSTITUTE(SUBSTITUTE(Table2[[#This Row],[NAMA BARANG]]," ",""),"""",""),"-",""),"/",""),"(",""),")",""),"&amp;",""),",",""))</f>
        <v>taskertas9173m</v>
      </c>
      <c r="C2615" s="18" t="s">
        <v>2284</v>
      </c>
      <c r="D2615" s="19">
        <v>3</v>
      </c>
      <c r="E2615" s="19">
        <v>360</v>
      </c>
      <c r="F2615" s="80">
        <f>IF(Table2[[#This Row],[M5B]]="",Table2[[#This Row],[M5B_h]],SUM(Table2[[#This Row],[M5B_h]],Table2[[#This Row],[M5B]]))</f>
        <v>3</v>
      </c>
      <c r="H2615" s="13" t="str">
        <f>IF(Table2[[#This Row],[M1A]]="","",Table2[[#This Row],[M1A]]-Table2[[#This Row],[AWAL]])</f>
        <v/>
      </c>
      <c r="J2615" s="13" t="str">
        <f>IF(Table2[[#This Row],[M2A]]="","",SUM(Table2[[#This Row],[M2A]]-Table2[[#This Row],[M2B_h]]))</f>
        <v/>
      </c>
      <c r="L2615" s="13" t="str">
        <f>IF(Table2[[#This Row],[M3A]]="","",SUM(Table2[[#This Row],[M3A]]-Table2[[#This Row],[M3B_h]]))</f>
        <v/>
      </c>
      <c r="N2615" s="13" t="str">
        <f>IF(Table2[[#This Row],[M4A]]="","",SUM(Table2[[#This Row],[M4A]]-Table2[[#This Row],[M4B_h]]))</f>
        <v/>
      </c>
      <c r="O2615" s="15"/>
      <c r="P2615" s="15" t="str">
        <f>IF(Table2[[#This Row],[M5A]]="","",SUM(Table2[[#This Row],[M5A]]-Table2[[#This Row],[M5B_h]]))</f>
        <v/>
      </c>
      <c r="Q2615" s="15">
        <f>SUM(Table2[[#This Row],[AWAL]],Table2[[#This Row],[M1B]])</f>
        <v>3</v>
      </c>
      <c r="R2615" s="15">
        <f>SUM(Table2[[#This Row],[M2B]],Table2[[#This Row],[M2B_h]])</f>
        <v>3</v>
      </c>
      <c r="S2615" s="15">
        <f>SUM(Table2[[#This Row],[M3B]],Table2[[#This Row],[M3B_h]])</f>
        <v>3</v>
      </c>
      <c r="T2615" s="15">
        <f>SUM(Table2[[#This Row],[M4B]],Table2[[#This Row],[M4B_h]])</f>
        <v>3</v>
      </c>
    </row>
    <row r="2616" spans="1:20">
      <c r="A2616" s="12">
        <f>IF(Table2[[#This Row],[TT]]&lt;1,"",COUNT($A$2:$A2615)+1)</f>
        <v>2112</v>
      </c>
      <c r="B2616" s="12" t="str">
        <f>LOWER(SUBSTITUTE(SUBSTITUTE(SUBSTITUTE(SUBSTITUTE(SUBSTITUTE(SUBSTITUTE(SUBSTITUTE(SUBSTITUTE(Table2[[#This Row],[NAMA BARANG]]," ",""),"""",""),"-",""),"/",""),"(",""),")",""),"&amp;",""),",",""))</f>
        <v>taskertasbl9173l</v>
      </c>
      <c r="C2616" s="18" t="s">
        <v>2285</v>
      </c>
      <c r="D2616" s="19">
        <v>1</v>
      </c>
      <c r="E2616" s="19" t="s">
        <v>43</v>
      </c>
      <c r="F2616" s="80">
        <f>IF(Table2[[#This Row],[M5B]]="",Table2[[#This Row],[M5B_h]],SUM(Table2[[#This Row],[M5B_h]],Table2[[#This Row],[M5B]]))</f>
        <v>1</v>
      </c>
      <c r="H2616" s="13" t="str">
        <f>IF(Table2[[#This Row],[M1A]]="","",Table2[[#This Row],[M1A]]-Table2[[#This Row],[AWAL]])</f>
        <v/>
      </c>
      <c r="J2616" s="13" t="str">
        <f>IF(Table2[[#This Row],[M2A]]="","",SUM(Table2[[#This Row],[M2A]]-Table2[[#This Row],[M2B_h]]))</f>
        <v/>
      </c>
      <c r="L2616" s="13" t="str">
        <f>IF(Table2[[#This Row],[M3A]]="","",SUM(Table2[[#This Row],[M3A]]-Table2[[#This Row],[M3B_h]]))</f>
        <v/>
      </c>
      <c r="N2616" s="13" t="str">
        <f>IF(Table2[[#This Row],[M4A]]="","",SUM(Table2[[#This Row],[M4A]]-Table2[[#This Row],[M4B_h]]))</f>
        <v/>
      </c>
      <c r="O2616" s="15"/>
      <c r="P2616" s="15" t="str">
        <f>IF(Table2[[#This Row],[M5A]]="","",SUM(Table2[[#This Row],[M5A]]-Table2[[#This Row],[M5B_h]]))</f>
        <v/>
      </c>
      <c r="Q2616" s="15">
        <f>SUM(Table2[[#This Row],[AWAL]],Table2[[#This Row],[M1B]])</f>
        <v>1</v>
      </c>
      <c r="R2616" s="15">
        <f>SUM(Table2[[#This Row],[M2B]],Table2[[#This Row],[M2B_h]])</f>
        <v>1</v>
      </c>
      <c r="S2616" s="15">
        <f>SUM(Table2[[#This Row],[M3B]],Table2[[#This Row],[M3B_h]])</f>
        <v>1</v>
      </c>
      <c r="T2616" s="15">
        <f>SUM(Table2[[#This Row],[M4B]],Table2[[#This Row],[M4B_h]])</f>
        <v>1</v>
      </c>
    </row>
    <row r="2617" spans="1:20">
      <c r="A2617" s="12">
        <f>IF(Table2[[#This Row],[TT]]&lt;1,"",COUNT($A$2:$A2616)+1)</f>
        <v>2113</v>
      </c>
      <c r="B2617" s="12" t="str">
        <f>LOWER(SUBSTITUTE(SUBSTITUTE(SUBSTITUTE(SUBSTITUTE(SUBSTITUTE(SUBSTITUTE(SUBSTITUTE(SUBSTITUTE(Table2[[#This Row],[NAMA BARANG]]," ",""),"""",""),"-",""),"/",""),"(",""),")",""),"&amp;",""),",",""))</f>
        <v>taskertasdubk9173h</v>
      </c>
      <c r="C2617" s="18" t="s">
        <v>2286</v>
      </c>
      <c r="D2617" s="19">
        <v>2</v>
      </c>
      <c r="E2617" s="68"/>
      <c r="F2617" s="80">
        <f>IF(Table2[[#This Row],[M5B]]="",Table2[[#This Row],[M5B_h]],SUM(Table2[[#This Row],[M5B_h]],Table2[[#This Row],[M5B]]))</f>
        <v>2</v>
      </c>
      <c r="H2617" s="13" t="str">
        <f>IF(Table2[[#This Row],[M1A]]="","",Table2[[#This Row],[M1A]]-Table2[[#This Row],[AWAL]])</f>
        <v/>
      </c>
      <c r="J2617" s="13" t="str">
        <f>IF(Table2[[#This Row],[M2A]]="","",SUM(Table2[[#This Row],[M2A]]-Table2[[#This Row],[M2B_h]]))</f>
        <v/>
      </c>
      <c r="L2617" s="13" t="str">
        <f>IF(Table2[[#This Row],[M3A]]="","",SUM(Table2[[#This Row],[M3A]]-Table2[[#This Row],[M3B_h]]))</f>
        <v/>
      </c>
      <c r="N2617" s="13" t="str">
        <f>IF(Table2[[#This Row],[M4A]]="","",SUM(Table2[[#This Row],[M4A]]-Table2[[#This Row],[M4B_h]]))</f>
        <v/>
      </c>
      <c r="O2617" s="15"/>
      <c r="P2617" s="15" t="str">
        <f>IF(Table2[[#This Row],[M5A]]="","",SUM(Table2[[#This Row],[M5A]]-Table2[[#This Row],[M5B_h]]))</f>
        <v/>
      </c>
      <c r="Q2617" s="15">
        <f>SUM(Table2[[#This Row],[AWAL]],Table2[[#This Row],[M1B]])</f>
        <v>2</v>
      </c>
      <c r="R2617" s="15">
        <f>SUM(Table2[[#This Row],[M2B]],Table2[[#This Row],[M2B_h]])</f>
        <v>2</v>
      </c>
      <c r="S2617" s="15">
        <f>SUM(Table2[[#This Row],[M3B]],Table2[[#This Row],[M3B_h]])</f>
        <v>2</v>
      </c>
      <c r="T2617" s="15">
        <f>SUM(Table2[[#This Row],[M4B]],Table2[[#This Row],[M4B_h]])</f>
        <v>2</v>
      </c>
    </row>
    <row r="2618" spans="1:20">
      <c r="A2618" s="12">
        <f>IF(Table2[[#This Row],[TT]]&lt;1,"",COUNT($A$2:$A2617)+1)</f>
        <v>2114</v>
      </c>
      <c r="B2618" s="12" t="str">
        <f>LOWER(SUBSTITUTE(SUBSTITUTE(SUBSTITUTE(SUBSTITUTE(SUBSTITUTE(SUBSTITUTE(SUBSTITUTE(SUBSTITUTE(Table2[[#This Row],[NAMA BARANG]]," ",""),"""",""),"-",""),"/",""),"(",""),")",""),"&amp;",""),",",""))</f>
        <v>taskertaslysd282b</v>
      </c>
      <c r="C2618" s="18" t="s">
        <v>2287</v>
      </c>
      <c r="D2618" s="19">
        <v>3</v>
      </c>
      <c r="E2618" s="19" t="s">
        <v>56</v>
      </c>
      <c r="F2618" s="80">
        <f>IF(Table2[[#This Row],[M5B]]="",Table2[[#This Row],[M5B_h]],SUM(Table2[[#This Row],[M5B_h]],Table2[[#This Row],[M5B]]))</f>
        <v>3</v>
      </c>
      <c r="H2618" s="13" t="str">
        <f>IF(Table2[[#This Row],[M1A]]="","",Table2[[#This Row],[M1A]]-Table2[[#This Row],[AWAL]])</f>
        <v/>
      </c>
      <c r="J2618" s="13" t="str">
        <f>IF(Table2[[#This Row],[M2A]]="","",SUM(Table2[[#This Row],[M2A]]-Table2[[#This Row],[M2B_h]]))</f>
        <v/>
      </c>
      <c r="L2618" s="13" t="str">
        <f>IF(Table2[[#This Row],[M3A]]="","",SUM(Table2[[#This Row],[M3A]]-Table2[[#This Row],[M3B_h]]))</f>
        <v/>
      </c>
      <c r="N2618" s="13" t="str">
        <f>IF(Table2[[#This Row],[M4A]]="","",SUM(Table2[[#This Row],[M4A]]-Table2[[#This Row],[M4B_h]]))</f>
        <v/>
      </c>
      <c r="O2618" s="15"/>
      <c r="P2618" s="15" t="str">
        <f>IF(Table2[[#This Row],[M5A]]="","",SUM(Table2[[#This Row],[M5A]]-Table2[[#This Row],[M5B_h]]))</f>
        <v/>
      </c>
      <c r="Q2618" s="15">
        <f>SUM(Table2[[#This Row],[AWAL]],Table2[[#This Row],[M1B]])</f>
        <v>3</v>
      </c>
      <c r="R2618" s="15">
        <f>SUM(Table2[[#This Row],[M2B]],Table2[[#This Row],[M2B_h]])</f>
        <v>3</v>
      </c>
      <c r="S2618" s="15">
        <f>SUM(Table2[[#This Row],[M3B]],Table2[[#This Row],[M3B_h]])</f>
        <v>3</v>
      </c>
      <c r="T2618" s="15">
        <f>SUM(Table2[[#This Row],[M4B]],Table2[[#This Row],[M4B_h]])</f>
        <v>3</v>
      </c>
    </row>
    <row r="2619" spans="1:20">
      <c r="A2619" s="12">
        <f>IF(Table2[[#This Row],[TT]]&lt;1,"",COUNT($A$2:$A2618)+1)</f>
        <v>2115</v>
      </c>
      <c r="B2619" s="12" t="str">
        <f>LOWER(SUBSTITUTE(SUBSTITUTE(SUBSTITUTE(SUBSTITUTE(SUBSTITUTE(SUBSTITUTE(SUBSTITUTE(SUBSTITUTE(Table2[[#This Row],[NAMA BARANG]]," ",""),"""",""),"-",""),"/",""),"(",""),")",""),"&amp;",""),",",""))</f>
        <v>taskertaslysd283b3284b17</v>
      </c>
      <c r="C2619" s="18" t="s">
        <v>2673</v>
      </c>
      <c r="D2619" s="19">
        <v>20</v>
      </c>
      <c r="E2619" s="19" t="s">
        <v>56</v>
      </c>
      <c r="F2619" s="80">
        <f>IF(Table2[[#This Row],[M5B]]="",Table2[[#This Row],[M5B_h]],SUM(Table2[[#This Row],[M5B_h]],Table2[[#This Row],[M5B]]))</f>
        <v>20</v>
      </c>
      <c r="H2619" s="13" t="str">
        <f>IF(Table2[[#This Row],[M1A]]="","",Table2[[#This Row],[M1A]]-Table2[[#This Row],[AWAL]])</f>
        <v/>
      </c>
      <c r="J2619" s="13" t="str">
        <f>IF(Table2[[#This Row],[M2A]]="","",SUM(Table2[[#This Row],[M2A]]-Table2[[#This Row],[M2B_h]]))</f>
        <v/>
      </c>
      <c r="L2619" s="13" t="str">
        <f>IF(Table2[[#This Row],[M3A]]="","",SUM(Table2[[#This Row],[M3A]]-Table2[[#This Row],[M3B_h]]))</f>
        <v/>
      </c>
      <c r="N2619" s="13" t="str">
        <f>IF(Table2[[#This Row],[M4A]]="","",SUM(Table2[[#This Row],[M4A]]-Table2[[#This Row],[M4B_h]]))</f>
        <v/>
      </c>
      <c r="O2619" s="15"/>
      <c r="P2619" s="15" t="str">
        <f>IF(Table2[[#This Row],[M5A]]="","",SUM(Table2[[#This Row],[M5A]]-Table2[[#This Row],[M5B_h]]))</f>
        <v/>
      </c>
      <c r="Q2619" s="15">
        <f>SUM(Table2[[#This Row],[AWAL]],Table2[[#This Row],[M1B]])</f>
        <v>20</v>
      </c>
      <c r="R2619" s="15">
        <f>SUM(Table2[[#This Row],[M2B]],Table2[[#This Row],[M2B_h]])</f>
        <v>20</v>
      </c>
      <c r="S2619" s="15">
        <f>SUM(Table2[[#This Row],[M3B]],Table2[[#This Row],[M3B_h]])</f>
        <v>20</v>
      </c>
      <c r="T2619" s="15">
        <f>SUM(Table2[[#This Row],[M4B]],Table2[[#This Row],[M4B_h]])</f>
        <v>20</v>
      </c>
    </row>
    <row r="2620" spans="1:20">
      <c r="A2620" s="12">
        <f>IF(Table2[[#This Row],[TT]]&lt;1,"",COUNT($A$2:$A2619)+1)</f>
        <v>2116</v>
      </c>
      <c r="B2620" s="12" t="str">
        <f>LOWER(SUBSTITUTE(SUBSTITUTE(SUBSTITUTE(SUBSTITUTE(SUBSTITUTE(SUBSTITUTE(SUBSTITUTE(SUBSTITUTE(Table2[[#This Row],[NAMA BARANG]]," ",""),"""",""),"-",""),"/",""),"(",""),")",""),"&amp;",""),",",""))</f>
        <v>taskertaslysd286b8</v>
      </c>
      <c r="C2620" s="18" t="s">
        <v>2288</v>
      </c>
      <c r="D2620" s="19">
        <v>8</v>
      </c>
      <c r="E2620" s="19" t="s">
        <v>56</v>
      </c>
      <c r="F2620" s="80">
        <f>IF(Table2[[#This Row],[M5B]]="",Table2[[#This Row],[M5B_h]],SUM(Table2[[#This Row],[M5B_h]],Table2[[#This Row],[M5B]]))</f>
        <v>8</v>
      </c>
      <c r="H2620" s="13" t="str">
        <f>IF(Table2[[#This Row],[M1A]]="","",Table2[[#This Row],[M1A]]-Table2[[#This Row],[AWAL]])</f>
        <v/>
      </c>
      <c r="J2620" s="13" t="str">
        <f>IF(Table2[[#This Row],[M2A]]="","",SUM(Table2[[#This Row],[M2A]]-Table2[[#This Row],[M2B_h]]))</f>
        <v/>
      </c>
      <c r="L2620" s="13" t="str">
        <f>IF(Table2[[#This Row],[M3A]]="","",SUM(Table2[[#This Row],[M3A]]-Table2[[#This Row],[M3B_h]]))</f>
        <v/>
      </c>
      <c r="N2620" s="13" t="str">
        <f>IF(Table2[[#This Row],[M4A]]="","",SUM(Table2[[#This Row],[M4A]]-Table2[[#This Row],[M4B_h]]))</f>
        <v/>
      </c>
      <c r="O2620" s="15"/>
      <c r="P2620" s="15" t="str">
        <f>IF(Table2[[#This Row],[M5A]]="","",SUM(Table2[[#This Row],[M5A]]-Table2[[#This Row],[M5B_h]]))</f>
        <v/>
      </c>
      <c r="Q2620" s="15">
        <f>SUM(Table2[[#This Row],[AWAL]],Table2[[#This Row],[M1B]])</f>
        <v>8</v>
      </c>
      <c r="R2620" s="15">
        <f>SUM(Table2[[#This Row],[M2B]],Table2[[#This Row],[M2B_h]])</f>
        <v>8</v>
      </c>
      <c r="S2620" s="15">
        <f>SUM(Table2[[#This Row],[M3B]],Table2[[#This Row],[M3B_h]])</f>
        <v>8</v>
      </c>
      <c r="T2620" s="15">
        <f>SUM(Table2[[#This Row],[M4B]],Table2[[#This Row],[M4B_h]])</f>
        <v>8</v>
      </c>
    </row>
    <row r="2621" spans="1:20">
      <c r="A2621" s="12">
        <f>IF(Table2[[#This Row],[TT]]&lt;1,"",COUNT($A$2:$A2620)+1)</f>
        <v>2117</v>
      </c>
      <c r="B2621" s="12" t="str">
        <f>LOWER(SUBSTITUTE(SUBSTITUTE(SUBSTITUTE(SUBSTITUTE(SUBSTITUTE(SUBSTITUTE(SUBSTITUTE(SUBSTITUTE(Table2[[#This Row],[NAMA BARANG]]," ",""),"""",""),"-",""),"/",""),"(",""),")",""),"&amp;",""),",",""))</f>
        <v>taskertaslyxl277b</v>
      </c>
      <c r="C2621" s="18" t="s">
        <v>2289</v>
      </c>
      <c r="D2621" s="19">
        <v>1</v>
      </c>
      <c r="E2621" s="19" t="s">
        <v>182</v>
      </c>
      <c r="F2621" s="80">
        <f>IF(Table2[[#This Row],[M5B]]="",Table2[[#This Row],[M5B_h]],SUM(Table2[[#This Row],[M5B_h]],Table2[[#This Row],[M5B]]))</f>
        <v>1</v>
      </c>
      <c r="H2621" s="13" t="str">
        <f>IF(Table2[[#This Row],[M1A]]="","",Table2[[#This Row],[M1A]]-Table2[[#This Row],[AWAL]])</f>
        <v/>
      </c>
      <c r="J2621" s="13" t="str">
        <f>IF(Table2[[#This Row],[M2A]]="","",SUM(Table2[[#This Row],[M2A]]-Table2[[#This Row],[M2B_h]]))</f>
        <v/>
      </c>
      <c r="L2621" s="13" t="str">
        <f>IF(Table2[[#This Row],[M3A]]="","",SUM(Table2[[#This Row],[M3A]]-Table2[[#This Row],[M3B_h]]))</f>
        <v/>
      </c>
      <c r="N2621" s="13" t="str">
        <f>IF(Table2[[#This Row],[M4A]]="","",SUM(Table2[[#This Row],[M4A]]-Table2[[#This Row],[M4B_h]]))</f>
        <v/>
      </c>
      <c r="O2621" s="15"/>
      <c r="P2621" s="15" t="str">
        <f>IF(Table2[[#This Row],[M5A]]="","",SUM(Table2[[#This Row],[M5A]]-Table2[[#This Row],[M5B_h]]))</f>
        <v/>
      </c>
      <c r="Q2621" s="15">
        <f>SUM(Table2[[#This Row],[AWAL]],Table2[[#This Row],[M1B]])</f>
        <v>1</v>
      </c>
      <c r="R2621" s="15">
        <f>SUM(Table2[[#This Row],[M2B]],Table2[[#This Row],[M2B_h]])</f>
        <v>1</v>
      </c>
      <c r="S2621" s="15">
        <f>SUM(Table2[[#This Row],[M3B]],Table2[[#This Row],[M3B_h]])</f>
        <v>1</v>
      </c>
      <c r="T2621" s="15">
        <f>SUM(Table2[[#This Row],[M4B]],Table2[[#This Row],[M4B_h]])</f>
        <v>1</v>
      </c>
    </row>
    <row r="2622" spans="1:20">
      <c r="A2622" s="12">
        <f>IF(Table2[[#This Row],[TT]]&lt;1,"",COUNT($A$2:$A2621)+1)</f>
        <v>2118</v>
      </c>
      <c r="B2622" s="12" t="str">
        <f>LOWER(SUBSTITUTE(SUBSTITUTE(SUBSTITUTE(SUBSTITUTE(SUBSTITUTE(SUBSTITUTE(SUBSTITUTE(SUBSTITUTE(Table2[[#This Row],[NAMA BARANG]]," ",""),"""",""),"-",""),"/",""),"(",""),")",""),"&amp;",""),",",""))</f>
        <v>taskertaslyxl289</v>
      </c>
      <c r="C2622" s="18" t="s">
        <v>2290</v>
      </c>
      <c r="D2622" s="19">
        <v>1</v>
      </c>
      <c r="E2622" s="19" t="s">
        <v>182</v>
      </c>
      <c r="F2622" s="80">
        <f>IF(Table2[[#This Row],[M5B]]="",Table2[[#This Row],[M5B_h]],SUM(Table2[[#This Row],[M5B_h]],Table2[[#This Row],[M5B]]))</f>
        <v>1</v>
      </c>
      <c r="H2622" s="13" t="str">
        <f>IF(Table2[[#This Row],[M1A]]="","",Table2[[#This Row],[M1A]]-Table2[[#This Row],[AWAL]])</f>
        <v/>
      </c>
      <c r="J2622" s="13" t="str">
        <f>IF(Table2[[#This Row],[M2A]]="","",SUM(Table2[[#This Row],[M2A]]-Table2[[#This Row],[M2B_h]]))</f>
        <v/>
      </c>
      <c r="L2622" s="13" t="str">
        <f>IF(Table2[[#This Row],[M3A]]="","",SUM(Table2[[#This Row],[M3A]]-Table2[[#This Row],[M3B_h]]))</f>
        <v/>
      </c>
      <c r="N2622" s="13" t="str">
        <f>IF(Table2[[#This Row],[M4A]]="","",SUM(Table2[[#This Row],[M4A]]-Table2[[#This Row],[M4B_h]]))</f>
        <v/>
      </c>
      <c r="O2622" s="15"/>
      <c r="P2622" s="15" t="str">
        <f>IF(Table2[[#This Row],[M5A]]="","",SUM(Table2[[#This Row],[M5A]]-Table2[[#This Row],[M5B_h]]))</f>
        <v/>
      </c>
      <c r="Q2622" s="15">
        <f>SUM(Table2[[#This Row],[AWAL]],Table2[[#This Row],[M1B]])</f>
        <v>1</v>
      </c>
      <c r="R2622" s="15">
        <f>SUM(Table2[[#This Row],[M2B]],Table2[[#This Row],[M2B_h]])</f>
        <v>1</v>
      </c>
      <c r="S2622" s="15">
        <f>SUM(Table2[[#This Row],[M3B]],Table2[[#This Row],[M3B_h]])</f>
        <v>1</v>
      </c>
      <c r="T2622" s="15">
        <f>SUM(Table2[[#This Row],[M4B]],Table2[[#This Row],[M4B_h]])</f>
        <v>1</v>
      </c>
    </row>
    <row r="2623" spans="1:20">
      <c r="A2623" s="12">
        <f>IF(Table2[[#This Row],[TT]]&lt;1,"",COUNT($A$2:$A2622)+1)</f>
        <v>2119</v>
      </c>
      <c r="B2623" s="12" t="str">
        <f>LOWER(SUBSTITUTE(SUBSTITUTE(SUBSTITUTE(SUBSTITUTE(SUBSTITUTE(SUBSTITUTE(SUBSTITUTE(SUBSTITUTE(Table2[[#This Row],[NAMA BARANG]]," ",""),"""",""),"-",""),"/",""),"(",""),")",""),"&amp;",""),",",""))</f>
        <v>taskertaspk100431x381xl</v>
      </c>
      <c r="C2623" s="18" t="s">
        <v>2291</v>
      </c>
      <c r="D2623" s="19">
        <v>3</v>
      </c>
      <c r="E2623" s="19" t="s">
        <v>342</v>
      </c>
      <c r="F2623" s="80">
        <f>IF(Table2[[#This Row],[M5B]]="",Table2[[#This Row],[M5B_h]],SUM(Table2[[#This Row],[M5B_h]],Table2[[#This Row],[M5B]]))</f>
        <v>3</v>
      </c>
      <c r="H2623" s="13" t="str">
        <f>IF(Table2[[#This Row],[M1A]]="","",Table2[[#This Row],[M1A]]-Table2[[#This Row],[AWAL]])</f>
        <v/>
      </c>
      <c r="J2623" s="13" t="str">
        <f>IF(Table2[[#This Row],[M2A]]="","",SUM(Table2[[#This Row],[M2A]]-Table2[[#This Row],[M2B_h]]))</f>
        <v/>
      </c>
      <c r="L2623" s="13" t="str">
        <f>IF(Table2[[#This Row],[M3A]]="","",SUM(Table2[[#This Row],[M3A]]-Table2[[#This Row],[M3B_h]]))</f>
        <v/>
      </c>
      <c r="N2623" s="13" t="str">
        <f>IF(Table2[[#This Row],[M4A]]="","",SUM(Table2[[#This Row],[M4A]]-Table2[[#This Row],[M4B_h]]))</f>
        <v/>
      </c>
      <c r="O2623" s="15"/>
      <c r="P2623" s="15" t="str">
        <f>IF(Table2[[#This Row],[M5A]]="","",SUM(Table2[[#This Row],[M5A]]-Table2[[#This Row],[M5B_h]]))</f>
        <v/>
      </c>
      <c r="Q2623" s="15">
        <f>SUM(Table2[[#This Row],[AWAL]],Table2[[#This Row],[M1B]])</f>
        <v>3</v>
      </c>
      <c r="R2623" s="15">
        <f>SUM(Table2[[#This Row],[M2B]],Table2[[#This Row],[M2B_h]])</f>
        <v>3</v>
      </c>
      <c r="S2623" s="15">
        <f>SUM(Table2[[#This Row],[M3B]],Table2[[#This Row],[M3B_h]])</f>
        <v>3</v>
      </c>
      <c r="T2623" s="15">
        <f>SUM(Table2[[#This Row],[M4B]],Table2[[#This Row],[M4B_h]])</f>
        <v>3</v>
      </c>
    </row>
    <row r="2624" spans="1:20">
      <c r="A2624" s="12">
        <f>IF(Table2[[#This Row],[TT]]&lt;1,"",COUNT($A$2:$A2623)+1)</f>
        <v>2120</v>
      </c>
      <c r="B2624" s="12" t="str">
        <f>LOWER(SUBSTITUTE(SUBSTITUTE(SUBSTITUTE(SUBSTITUTE(SUBSTITUTE(SUBSTITUTE(SUBSTITUTE(SUBSTITUTE(Table2[[#This Row],[NAMA BARANG]]," ",""),"""",""),"-",""),"/",""),"(",""),")",""),"&amp;",""),",",""))</f>
        <v>taslldk</v>
      </c>
      <c r="C2624" s="18" t="s">
        <v>2292</v>
      </c>
      <c r="D2624" s="19">
        <v>9</v>
      </c>
      <c r="E2624" s="19" t="s">
        <v>134</v>
      </c>
      <c r="F2624" s="80">
        <f>IF(Table2[[#This Row],[M5B]]="",Table2[[#This Row],[M5B_h]],SUM(Table2[[#This Row],[M5B_h]],Table2[[#This Row],[M5B]]))</f>
        <v>9</v>
      </c>
      <c r="H2624" s="13" t="str">
        <f>IF(Table2[[#This Row],[M1A]]="","",Table2[[#This Row],[M1A]]-Table2[[#This Row],[AWAL]])</f>
        <v/>
      </c>
      <c r="J2624" s="13" t="str">
        <f>IF(Table2[[#This Row],[M2A]]="","",SUM(Table2[[#This Row],[M2A]]-Table2[[#This Row],[M2B_h]]))</f>
        <v/>
      </c>
      <c r="L2624" s="13" t="str">
        <f>IF(Table2[[#This Row],[M3A]]="","",SUM(Table2[[#This Row],[M3A]]-Table2[[#This Row],[M3B_h]]))</f>
        <v/>
      </c>
      <c r="N2624" s="13" t="str">
        <f>IF(Table2[[#This Row],[M4A]]="","",SUM(Table2[[#This Row],[M4A]]-Table2[[#This Row],[M4B_h]]))</f>
        <v/>
      </c>
      <c r="O2624" s="15"/>
      <c r="P2624" s="15" t="str">
        <f>IF(Table2[[#This Row],[M5A]]="","",SUM(Table2[[#This Row],[M5A]]-Table2[[#This Row],[M5B_h]]))</f>
        <v/>
      </c>
      <c r="Q2624" s="15">
        <f>SUM(Table2[[#This Row],[AWAL]],Table2[[#This Row],[M1B]])</f>
        <v>9</v>
      </c>
      <c r="R2624" s="15">
        <f>SUM(Table2[[#This Row],[M2B]],Table2[[#This Row],[M2B_h]])</f>
        <v>9</v>
      </c>
      <c r="S2624" s="15">
        <f>SUM(Table2[[#This Row],[M3B]],Table2[[#This Row],[M3B_h]])</f>
        <v>9</v>
      </c>
      <c r="T2624" s="15">
        <f>SUM(Table2[[#This Row],[M4B]],Table2[[#This Row],[M4B_h]])</f>
        <v>9</v>
      </c>
    </row>
    <row r="2625" spans="1:20">
      <c r="A2625" s="12">
        <f>IF(Table2[[#This Row],[TT]]&lt;1,"",COUNT($A$2:$A2624)+1)</f>
        <v>2121</v>
      </c>
      <c r="B2625" s="12" t="str">
        <f>LOWER(SUBSTITUTE(SUBSTITUTE(SUBSTITUTE(SUBSTITUTE(SUBSTITUTE(SUBSTITUTE(SUBSTITUTE(SUBSTITUTE(Table2[[#This Row],[NAMA BARANG]]," ",""),"""",""),"-",""),"/",""),"(",""),")",""),"&amp;",""),",",""))</f>
        <v>tasluxmy017</v>
      </c>
      <c r="C2625" s="18" t="s">
        <v>2293</v>
      </c>
      <c r="D2625" s="19">
        <v>1</v>
      </c>
      <c r="E2625" s="68" t="s">
        <v>2620</v>
      </c>
      <c r="F2625" s="80">
        <f>IF(Table2[[#This Row],[M5B]]="",Table2[[#This Row],[M5B_h]],SUM(Table2[[#This Row],[M5B_h]],Table2[[#This Row],[M5B]]))</f>
        <v>1</v>
      </c>
      <c r="H2625" s="13" t="str">
        <f>IF(Table2[[#This Row],[M1A]]="","",Table2[[#This Row],[M1A]]-Table2[[#This Row],[AWAL]])</f>
        <v/>
      </c>
      <c r="J2625" s="13" t="str">
        <f>IF(Table2[[#This Row],[M2A]]="","",SUM(Table2[[#This Row],[M2A]]-Table2[[#This Row],[M2B_h]]))</f>
        <v/>
      </c>
      <c r="L2625" s="13" t="str">
        <f>IF(Table2[[#This Row],[M3A]]="","",SUM(Table2[[#This Row],[M3A]]-Table2[[#This Row],[M3B_h]]))</f>
        <v/>
      </c>
      <c r="N2625" s="13" t="str">
        <f>IF(Table2[[#This Row],[M4A]]="","",SUM(Table2[[#This Row],[M4A]]-Table2[[#This Row],[M4B_h]]))</f>
        <v/>
      </c>
      <c r="O2625" s="15"/>
      <c r="P2625" s="15" t="str">
        <f>IF(Table2[[#This Row],[M5A]]="","",SUM(Table2[[#This Row],[M5A]]-Table2[[#This Row],[M5B_h]]))</f>
        <v/>
      </c>
      <c r="Q2625" s="15">
        <f>SUM(Table2[[#This Row],[AWAL]],Table2[[#This Row],[M1B]])</f>
        <v>1</v>
      </c>
      <c r="R2625" s="15">
        <f>SUM(Table2[[#This Row],[M2B]],Table2[[#This Row],[M2B_h]])</f>
        <v>1</v>
      </c>
      <c r="S2625" s="15">
        <f>SUM(Table2[[#This Row],[M3B]],Table2[[#This Row],[M3B_h]])</f>
        <v>1</v>
      </c>
      <c r="T2625" s="15">
        <f>SUM(Table2[[#This Row],[M4B]],Table2[[#This Row],[M4B_h]])</f>
        <v>1</v>
      </c>
    </row>
    <row r="2626" spans="1:20">
      <c r="A2626" s="12">
        <f>IF(Table2[[#This Row],[TT]]&lt;1,"",COUNT($A$2:$A2625)+1)</f>
        <v>2122</v>
      </c>
      <c r="B2626" s="12" t="str">
        <f>LOWER(SUBSTITUTE(SUBSTITUTE(SUBSTITUTE(SUBSTITUTE(SUBSTITUTE(SUBSTITUTE(SUBSTITUTE(SUBSTITUTE(Table2[[#This Row],[NAMA BARANG]]," ",""),"""",""),"-",""),"/",""),"(",""),")",""),"&amp;",""),",",""))</f>
        <v>tasluxmy024</v>
      </c>
      <c r="C2626" s="18" t="s">
        <v>2294</v>
      </c>
      <c r="D2626" s="19">
        <v>1</v>
      </c>
      <c r="E2626" s="19" t="s">
        <v>767</v>
      </c>
      <c r="F2626" s="80">
        <f>IF(Table2[[#This Row],[M5B]]="",Table2[[#This Row],[M5B_h]],SUM(Table2[[#This Row],[M5B_h]],Table2[[#This Row],[M5B]]))</f>
        <v>1</v>
      </c>
      <c r="H2626" s="13" t="str">
        <f>IF(Table2[[#This Row],[M1A]]="","",Table2[[#This Row],[M1A]]-Table2[[#This Row],[AWAL]])</f>
        <v/>
      </c>
      <c r="J2626" s="13" t="str">
        <f>IF(Table2[[#This Row],[M2A]]="","",SUM(Table2[[#This Row],[M2A]]-Table2[[#This Row],[M2B_h]]))</f>
        <v/>
      </c>
      <c r="L2626" s="13" t="str">
        <f>IF(Table2[[#This Row],[M3A]]="","",SUM(Table2[[#This Row],[M3A]]-Table2[[#This Row],[M3B_h]]))</f>
        <v/>
      </c>
      <c r="N2626" s="13" t="str">
        <f>IF(Table2[[#This Row],[M4A]]="","",SUM(Table2[[#This Row],[M4A]]-Table2[[#This Row],[M4B_h]]))</f>
        <v/>
      </c>
      <c r="O2626" s="15"/>
      <c r="P2626" s="15" t="str">
        <f>IF(Table2[[#This Row],[M5A]]="","",SUM(Table2[[#This Row],[M5A]]-Table2[[#This Row],[M5B_h]]))</f>
        <v/>
      </c>
      <c r="Q2626" s="15">
        <f>SUM(Table2[[#This Row],[AWAL]],Table2[[#This Row],[M1B]])</f>
        <v>1</v>
      </c>
      <c r="R2626" s="15">
        <f>SUM(Table2[[#This Row],[M2B]],Table2[[#This Row],[M2B_h]])</f>
        <v>1</v>
      </c>
      <c r="S2626" s="15">
        <f>SUM(Table2[[#This Row],[M3B]],Table2[[#This Row],[M3B_h]])</f>
        <v>1</v>
      </c>
      <c r="T2626" s="15">
        <f>SUM(Table2[[#This Row],[M4B]],Table2[[#This Row],[M4B_h]])</f>
        <v>1</v>
      </c>
    </row>
    <row r="2627" spans="1:20">
      <c r="A2627" s="12">
        <f>IF(Table2[[#This Row],[TT]]&lt;1,"",COUNT($A$2:$A2626)+1)</f>
        <v>2123</v>
      </c>
      <c r="B2627" s="12" t="str">
        <f>LOWER(SUBSTITUTE(SUBSTITUTE(SUBSTITUTE(SUBSTITUTE(SUBSTITUTE(SUBSTITUTE(SUBSTITUTE(SUBSTITUTE(Table2[[#This Row],[NAMA BARANG]]," ",""),"""",""),"-",""),"/",""),"(",""),")",""),"&amp;",""),",",""))</f>
        <v>tasluxmy025</v>
      </c>
      <c r="C2627" s="18" t="s">
        <v>2295</v>
      </c>
      <c r="D2627" s="19">
        <v>1</v>
      </c>
      <c r="E2627" s="19" t="s">
        <v>2296</v>
      </c>
      <c r="F2627" s="80">
        <f>IF(Table2[[#This Row],[M5B]]="",Table2[[#This Row],[M5B_h]],SUM(Table2[[#This Row],[M5B_h]],Table2[[#This Row],[M5B]]))</f>
        <v>1</v>
      </c>
      <c r="H2627" s="13" t="str">
        <f>IF(Table2[[#This Row],[M1A]]="","",Table2[[#This Row],[M1A]]-Table2[[#This Row],[AWAL]])</f>
        <v/>
      </c>
      <c r="J2627" s="13" t="str">
        <f>IF(Table2[[#This Row],[M2A]]="","",SUM(Table2[[#This Row],[M2A]]-Table2[[#This Row],[M2B_h]]))</f>
        <v/>
      </c>
      <c r="L2627" s="13" t="str">
        <f>IF(Table2[[#This Row],[M3A]]="","",SUM(Table2[[#This Row],[M3A]]-Table2[[#This Row],[M3B_h]]))</f>
        <v/>
      </c>
      <c r="N2627" s="13" t="str">
        <f>IF(Table2[[#This Row],[M4A]]="","",SUM(Table2[[#This Row],[M4A]]-Table2[[#This Row],[M4B_h]]))</f>
        <v/>
      </c>
      <c r="O2627" s="15"/>
      <c r="P2627" s="15" t="str">
        <f>IF(Table2[[#This Row],[M5A]]="","",SUM(Table2[[#This Row],[M5A]]-Table2[[#This Row],[M5B_h]]))</f>
        <v/>
      </c>
      <c r="Q2627" s="15">
        <f>SUM(Table2[[#This Row],[AWAL]],Table2[[#This Row],[M1B]])</f>
        <v>1</v>
      </c>
      <c r="R2627" s="15">
        <f>SUM(Table2[[#This Row],[M2B]],Table2[[#This Row],[M2B_h]])</f>
        <v>1</v>
      </c>
      <c r="S2627" s="15">
        <f>SUM(Table2[[#This Row],[M3B]],Table2[[#This Row],[M3B_h]])</f>
        <v>1</v>
      </c>
      <c r="T2627" s="15">
        <f>SUM(Table2[[#This Row],[M4B]],Table2[[#This Row],[M4B_h]])</f>
        <v>1</v>
      </c>
    </row>
    <row r="2628" spans="1:20">
      <c r="A2628" s="12">
        <f>IF(Table2[[#This Row],[TT]]&lt;1,"",COUNT($A$2:$A2627)+1)</f>
        <v>2124</v>
      </c>
      <c r="B2628" s="12" t="str">
        <f>LOWER(SUBSTITUTE(SUBSTITUTE(SUBSTITUTE(SUBSTITUTE(SUBSTITUTE(SUBSTITUTE(SUBSTITUTE(SUBSTITUTE(Table2[[#This Row],[NAMA BARANG]]," ",""),"""",""),"-",""),"/",""),"(",""),")",""),"&amp;",""),",",""))</f>
        <v>tasly083086b</v>
      </c>
      <c r="C2628" s="18" t="s">
        <v>2297</v>
      </c>
      <c r="D2628" s="19">
        <v>4</v>
      </c>
      <c r="E2628" s="19">
        <v>360</v>
      </c>
      <c r="F2628" s="80">
        <f>IF(Table2[[#This Row],[M5B]]="",Table2[[#This Row],[M5B_h]],SUM(Table2[[#This Row],[M5B_h]],Table2[[#This Row],[M5B]]))</f>
        <v>4</v>
      </c>
      <c r="H2628" s="13" t="str">
        <f>IF(Table2[[#This Row],[M1A]]="","",Table2[[#This Row],[M1A]]-Table2[[#This Row],[AWAL]])</f>
        <v/>
      </c>
      <c r="J2628" s="13" t="str">
        <f>IF(Table2[[#This Row],[M2A]]="","",SUM(Table2[[#This Row],[M2A]]-Table2[[#This Row],[M2B_h]]))</f>
        <v/>
      </c>
      <c r="L2628" s="13" t="str">
        <f>IF(Table2[[#This Row],[M3A]]="","",SUM(Table2[[#This Row],[M3A]]-Table2[[#This Row],[M3B_h]]))</f>
        <v/>
      </c>
      <c r="N2628" s="13" t="str">
        <f>IF(Table2[[#This Row],[M4A]]="","",SUM(Table2[[#This Row],[M4A]]-Table2[[#This Row],[M4B_h]]))</f>
        <v/>
      </c>
      <c r="O2628" s="15"/>
      <c r="P2628" s="15" t="str">
        <f>IF(Table2[[#This Row],[M5A]]="","",SUM(Table2[[#This Row],[M5A]]-Table2[[#This Row],[M5B_h]]))</f>
        <v/>
      </c>
      <c r="Q2628" s="15">
        <f>SUM(Table2[[#This Row],[AWAL]],Table2[[#This Row],[M1B]])</f>
        <v>4</v>
      </c>
      <c r="R2628" s="15">
        <f>SUM(Table2[[#This Row],[M2B]],Table2[[#This Row],[M2B_h]])</f>
        <v>4</v>
      </c>
      <c r="S2628" s="15">
        <f>SUM(Table2[[#This Row],[M3B]],Table2[[#This Row],[M3B_h]])</f>
        <v>4</v>
      </c>
      <c r="T2628" s="15">
        <f>SUM(Table2[[#This Row],[M4B]],Table2[[#This Row],[M4B_h]])</f>
        <v>4</v>
      </c>
    </row>
    <row r="2629" spans="1:20">
      <c r="A2629" s="12">
        <f>IF(Table2[[#This Row],[TT]]&lt;1,"",COUNT($A$2:$A2628)+1)</f>
        <v>2125</v>
      </c>
      <c r="B2629" s="12" t="str">
        <f>LOWER(SUBSTITUTE(SUBSTITUTE(SUBSTITUTE(SUBSTITUTE(SUBSTITUTE(SUBSTITUTE(SUBSTITUTE(SUBSTITUTE(Table2[[#This Row],[NAMA BARANG]]," ",""),"""",""),"-",""),"/",""),"(",""),")",""),"&amp;",""),",",""))</f>
        <v>taslyhd126131b</v>
      </c>
      <c r="C2629" s="18" t="s">
        <v>2298</v>
      </c>
      <c r="D2629" s="19">
        <v>9</v>
      </c>
      <c r="E2629" s="19" t="s">
        <v>56</v>
      </c>
      <c r="F2629" s="80">
        <f>IF(Table2[[#This Row],[M5B]]="",Table2[[#This Row],[M5B_h]],SUM(Table2[[#This Row],[M5B_h]],Table2[[#This Row],[M5B]]))</f>
        <v>9</v>
      </c>
      <c r="H2629" s="13" t="str">
        <f>IF(Table2[[#This Row],[M1A]]="","",Table2[[#This Row],[M1A]]-Table2[[#This Row],[AWAL]])</f>
        <v/>
      </c>
      <c r="J2629" s="13" t="str">
        <f>IF(Table2[[#This Row],[M2A]]="","",SUM(Table2[[#This Row],[M2A]]-Table2[[#This Row],[M2B_h]]))</f>
        <v/>
      </c>
      <c r="L2629" s="13" t="str">
        <f>IF(Table2[[#This Row],[M3A]]="","",SUM(Table2[[#This Row],[M3A]]-Table2[[#This Row],[M3B_h]]))</f>
        <v/>
      </c>
      <c r="N2629" s="13" t="str">
        <f>IF(Table2[[#This Row],[M4A]]="","",SUM(Table2[[#This Row],[M4A]]-Table2[[#This Row],[M4B_h]]))</f>
        <v/>
      </c>
      <c r="O2629" s="15"/>
      <c r="P2629" s="15" t="str">
        <f>IF(Table2[[#This Row],[M5A]]="","",SUM(Table2[[#This Row],[M5A]]-Table2[[#This Row],[M5B_h]]))</f>
        <v/>
      </c>
      <c r="Q2629" s="15">
        <f>SUM(Table2[[#This Row],[AWAL]],Table2[[#This Row],[M1B]])</f>
        <v>9</v>
      </c>
      <c r="R2629" s="15">
        <f>SUM(Table2[[#This Row],[M2B]],Table2[[#This Row],[M2B_h]])</f>
        <v>9</v>
      </c>
      <c r="S2629" s="15">
        <f>SUM(Table2[[#This Row],[M3B]],Table2[[#This Row],[M3B_h]])</f>
        <v>9</v>
      </c>
      <c r="T2629" s="15">
        <f>SUM(Table2[[#This Row],[M4B]],Table2[[#This Row],[M4B_h]])</f>
        <v>9</v>
      </c>
    </row>
    <row r="2630" spans="1:20">
      <c r="A2630" s="12">
        <f>IF(Table2[[#This Row],[TT]]&lt;1,"",COUNT($A$2:$A2629)+1)</f>
        <v>2126</v>
      </c>
      <c r="B2630" s="12" t="str">
        <f>LOWER(SUBSTITUTE(SUBSTITUTE(SUBSTITUTE(SUBSTITUTE(SUBSTITUTE(SUBSTITUTE(SUBSTITUTE(SUBSTITUTE(Table2[[#This Row],[NAMA BARANG]]," ",""),"""",""),"-",""),"/",""),"(",""),")",""),"&amp;",""),",",""))</f>
        <v>taslyhd132b</v>
      </c>
      <c r="C2630" s="18" t="s">
        <v>2299</v>
      </c>
      <c r="D2630" s="19">
        <v>4</v>
      </c>
      <c r="E2630" s="19">
        <v>360</v>
      </c>
      <c r="F2630" s="80">
        <f>IF(Table2[[#This Row],[M5B]]="",Table2[[#This Row],[M5B_h]],SUM(Table2[[#This Row],[M5B_h]],Table2[[#This Row],[M5B]]))</f>
        <v>4</v>
      </c>
      <c r="H2630" s="13" t="str">
        <f>IF(Table2[[#This Row],[M1A]]="","",Table2[[#This Row],[M1A]]-Table2[[#This Row],[AWAL]])</f>
        <v/>
      </c>
      <c r="J2630" s="13" t="str">
        <f>IF(Table2[[#This Row],[M2A]]="","",SUM(Table2[[#This Row],[M2A]]-Table2[[#This Row],[M2B_h]]))</f>
        <v/>
      </c>
      <c r="L2630" s="13" t="str">
        <f>IF(Table2[[#This Row],[M3A]]="","",SUM(Table2[[#This Row],[M3A]]-Table2[[#This Row],[M3B_h]]))</f>
        <v/>
      </c>
      <c r="N2630" s="13" t="str">
        <f>IF(Table2[[#This Row],[M4A]]="","",SUM(Table2[[#This Row],[M4A]]-Table2[[#This Row],[M4B_h]]))</f>
        <v/>
      </c>
      <c r="O2630" s="15"/>
      <c r="P2630" s="15" t="str">
        <f>IF(Table2[[#This Row],[M5A]]="","",SUM(Table2[[#This Row],[M5A]]-Table2[[#This Row],[M5B_h]]))</f>
        <v/>
      </c>
      <c r="Q2630" s="15">
        <f>SUM(Table2[[#This Row],[AWAL]],Table2[[#This Row],[M1B]])</f>
        <v>4</v>
      </c>
      <c r="R2630" s="15">
        <f>SUM(Table2[[#This Row],[M2B]],Table2[[#This Row],[M2B_h]])</f>
        <v>4</v>
      </c>
      <c r="S2630" s="15">
        <f>SUM(Table2[[#This Row],[M3B]],Table2[[#This Row],[M3B_h]])</f>
        <v>4</v>
      </c>
      <c r="T2630" s="15">
        <f>SUM(Table2[[#This Row],[M4B]],Table2[[#This Row],[M4B_h]])</f>
        <v>4</v>
      </c>
    </row>
    <row r="2631" spans="1:20">
      <c r="A2631" s="12">
        <f>IF(Table2[[#This Row],[TT]]&lt;1,"",COUNT($A$2:$A2630)+1)</f>
        <v>2127</v>
      </c>
      <c r="B2631" s="12" t="str">
        <f>LOWER(SUBSTITUTE(SUBSTITUTE(SUBSTITUTE(SUBSTITUTE(SUBSTITUTE(SUBSTITUTE(SUBSTITUTE(SUBSTITUTE(Table2[[#This Row],[NAMA BARANG]]," ",""),"""",""),"-",""),"/",""),"(",""),")",""),"&amp;",""),",",""))</f>
        <v>taslyhd148b</v>
      </c>
      <c r="C2631" s="18" t="s">
        <v>2300</v>
      </c>
      <c r="D2631" s="19">
        <v>11</v>
      </c>
      <c r="E2631" s="19">
        <v>360</v>
      </c>
      <c r="F2631" s="80">
        <f>IF(Table2[[#This Row],[M5B]]="",Table2[[#This Row],[M5B_h]],SUM(Table2[[#This Row],[M5B_h]],Table2[[#This Row],[M5B]]))</f>
        <v>11</v>
      </c>
      <c r="H2631" s="13" t="str">
        <f>IF(Table2[[#This Row],[M1A]]="","",Table2[[#This Row],[M1A]]-Table2[[#This Row],[AWAL]])</f>
        <v/>
      </c>
      <c r="J2631" s="13" t="str">
        <f>IF(Table2[[#This Row],[M2A]]="","",SUM(Table2[[#This Row],[M2A]]-Table2[[#This Row],[M2B_h]]))</f>
        <v/>
      </c>
      <c r="L2631" s="13" t="str">
        <f>IF(Table2[[#This Row],[M3A]]="","",SUM(Table2[[#This Row],[M3A]]-Table2[[#This Row],[M3B_h]]))</f>
        <v/>
      </c>
      <c r="N2631" s="13" t="str">
        <f>IF(Table2[[#This Row],[M4A]]="","",SUM(Table2[[#This Row],[M4A]]-Table2[[#This Row],[M4B_h]]))</f>
        <v/>
      </c>
      <c r="O2631" s="15"/>
      <c r="P2631" s="15" t="str">
        <f>IF(Table2[[#This Row],[M5A]]="","",SUM(Table2[[#This Row],[M5A]]-Table2[[#This Row],[M5B_h]]))</f>
        <v/>
      </c>
      <c r="Q2631" s="15">
        <f>SUM(Table2[[#This Row],[AWAL]],Table2[[#This Row],[M1B]])</f>
        <v>11</v>
      </c>
      <c r="R2631" s="15">
        <f>SUM(Table2[[#This Row],[M2B]],Table2[[#This Row],[M2B_h]])</f>
        <v>11</v>
      </c>
      <c r="S2631" s="15">
        <f>SUM(Table2[[#This Row],[M3B]],Table2[[#This Row],[M3B_h]])</f>
        <v>11</v>
      </c>
      <c r="T2631" s="15">
        <f>SUM(Table2[[#This Row],[M4B]],Table2[[#This Row],[M4B_h]])</f>
        <v>11</v>
      </c>
    </row>
    <row r="2632" spans="1:20">
      <c r="A2632" s="12">
        <f>IF(Table2[[#This Row],[TT]]&lt;1,"",COUNT($A$2:$A2631)+1)</f>
        <v>2128</v>
      </c>
      <c r="B2632" s="12" t="str">
        <f>LOWER(SUBSTITUTE(SUBSTITUTE(SUBSTITUTE(SUBSTITUTE(SUBSTITUTE(SUBSTITUTE(SUBSTITUTE(SUBSTITUTE(Table2[[#This Row],[NAMA BARANG]]," ",""),"""",""),"-",""),"/",""),"(",""),")",""),"&amp;",""),",",""))</f>
        <v>taslyhd149b</v>
      </c>
      <c r="C2632" s="18" t="s">
        <v>2301</v>
      </c>
      <c r="D2632" s="19">
        <v>17</v>
      </c>
      <c r="E2632" s="19">
        <v>360</v>
      </c>
      <c r="F2632" s="80">
        <f>IF(Table2[[#This Row],[M5B]]="",Table2[[#This Row],[M5B_h]],SUM(Table2[[#This Row],[M5B_h]],Table2[[#This Row],[M5B]]))</f>
        <v>17</v>
      </c>
      <c r="H2632" s="13" t="str">
        <f>IF(Table2[[#This Row],[M1A]]="","",Table2[[#This Row],[M1A]]-Table2[[#This Row],[AWAL]])</f>
        <v/>
      </c>
      <c r="J2632" s="13" t="str">
        <f>IF(Table2[[#This Row],[M2A]]="","",SUM(Table2[[#This Row],[M2A]]-Table2[[#This Row],[M2B_h]]))</f>
        <v/>
      </c>
      <c r="L2632" s="13" t="str">
        <f>IF(Table2[[#This Row],[M3A]]="","",SUM(Table2[[#This Row],[M3A]]-Table2[[#This Row],[M3B_h]]))</f>
        <v/>
      </c>
      <c r="N2632" s="13" t="str">
        <f>IF(Table2[[#This Row],[M4A]]="","",SUM(Table2[[#This Row],[M4A]]-Table2[[#This Row],[M4B_h]]))</f>
        <v/>
      </c>
      <c r="O2632" s="15"/>
      <c r="P2632" s="15" t="str">
        <f>IF(Table2[[#This Row],[M5A]]="","",SUM(Table2[[#This Row],[M5A]]-Table2[[#This Row],[M5B_h]]))</f>
        <v/>
      </c>
      <c r="Q2632" s="15">
        <f>SUM(Table2[[#This Row],[AWAL]],Table2[[#This Row],[M1B]])</f>
        <v>17</v>
      </c>
      <c r="R2632" s="15">
        <f>SUM(Table2[[#This Row],[M2B]],Table2[[#This Row],[M2B_h]])</f>
        <v>17</v>
      </c>
      <c r="S2632" s="15">
        <f>SUM(Table2[[#This Row],[M3B]],Table2[[#This Row],[M3B_h]])</f>
        <v>17</v>
      </c>
      <c r="T2632" s="15">
        <f>SUM(Table2[[#This Row],[M4B]],Table2[[#This Row],[M4B_h]])</f>
        <v>17</v>
      </c>
    </row>
    <row r="2633" spans="1:20">
      <c r="A2633" s="16">
        <f>IF(Table2[[#This Row],[TT]]&lt;1,"",COUNT($A$2:$A2632)+1)</f>
        <v>2129</v>
      </c>
      <c r="B2633" s="16" t="str">
        <f>LOWER(SUBSTITUTE(SUBSTITUTE(SUBSTITUTE(SUBSTITUTE(SUBSTITUTE(SUBSTITUTE(SUBSTITUTE(SUBSTITUTE(Table2[[#This Row],[NAMA BARANG]]," ",""),"""",""),"-",""),"/",""),"(",""),")",""),"&amp;",""),",",""))</f>
        <v>taslyhd150b</v>
      </c>
      <c r="C2633" s="18" t="s">
        <v>2302</v>
      </c>
      <c r="D2633" s="19">
        <v>8</v>
      </c>
      <c r="E2633" s="19">
        <v>360</v>
      </c>
      <c r="F2633" s="83">
        <f>IF(Table2[[#This Row],[M5B]]="",Table2[[#This Row],[M5B_h]],SUM(Table2[[#This Row],[M5B_h]],Table2[[#This Row],[M5B]]))</f>
        <v>8</v>
      </c>
      <c r="G2633" s="17"/>
      <c r="H2633" s="65" t="str">
        <f>IF(Table2[[#This Row],[M1A]]="","",Table2[[#This Row],[M1A]]-Table2[[#This Row],[AWAL]])</f>
        <v/>
      </c>
      <c r="I2633" s="17"/>
      <c r="J2633" s="65" t="str">
        <f>IF(Table2[[#This Row],[M2A]]="","",SUM(Table2[[#This Row],[M2A]]-Table2[[#This Row],[M2B_h]]))</f>
        <v/>
      </c>
      <c r="K2633" s="17"/>
      <c r="L2633" s="65" t="str">
        <f>IF(Table2[[#This Row],[M3A]]="","",SUM(Table2[[#This Row],[M3A]]-Table2[[#This Row],[M3B_h]]))</f>
        <v/>
      </c>
      <c r="M2633" s="65"/>
      <c r="N2633" s="65" t="str">
        <f>IF(Table2[[#This Row],[M4A]]="","",SUM(Table2[[#This Row],[M4A]]-Table2[[#This Row],[M4B_h]]))</f>
        <v/>
      </c>
      <c r="O2633" s="15"/>
      <c r="P2633" s="15" t="str">
        <f>IF(Table2[[#This Row],[M5A]]="","",SUM(Table2[[#This Row],[M5A]]-Table2[[#This Row],[M5B_h]]))</f>
        <v/>
      </c>
      <c r="Q2633" s="15">
        <f>SUM(Table2[[#This Row],[AWAL]],Table2[[#This Row],[M1B]])</f>
        <v>8</v>
      </c>
      <c r="R2633" s="15">
        <f>SUM(Table2[[#This Row],[M2B]],Table2[[#This Row],[M2B_h]])</f>
        <v>8</v>
      </c>
      <c r="S2633" s="15">
        <f>SUM(Table2[[#This Row],[M3B]],Table2[[#This Row],[M3B_h]])</f>
        <v>8</v>
      </c>
      <c r="T2633" s="15">
        <f>SUM(Table2[[#This Row],[M4B]],Table2[[#This Row],[M4B_h]])</f>
        <v>8</v>
      </c>
    </row>
    <row r="2634" spans="1:20">
      <c r="A2634" s="12" t="str">
        <f>IF(Table2[[#This Row],[TT]]&lt;1,"",COUNT($A$2:$A2633)+1)</f>
        <v/>
      </c>
      <c r="B2634" s="12" t="str">
        <f>LOWER(SUBSTITUTE(SUBSTITUTE(SUBSTITUTE(SUBSTITUTE(SUBSTITUTE(SUBSTITUTE(SUBSTITUTE(SUBSTITUTE(Table2[[#This Row],[NAMA BARANG]]," ",""),"""",""),"-",""),"/",""),"(",""),")",""),"&amp;",""),",",""))</f>
        <v>taslyhd151b</v>
      </c>
      <c r="C2634" s="18" t="s">
        <v>2303</v>
      </c>
      <c r="D2634" s="19"/>
      <c r="E2634" s="19">
        <v>360</v>
      </c>
      <c r="F2634" s="80">
        <f>IF(Table2[[#This Row],[M5B]]="",Table2[[#This Row],[M5B_h]],SUM(Table2[[#This Row],[M5B_h]],Table2[[#This Row],[M5B]]))</f>
        <v>0</v>
      </c>
      <c r="H2634" s="13" t="str">
        <f>IF(Table2[[#This Row],[M1A]]="","",Table2[[#This Row],[M1A]]-Table2[[#This Row],[AWAL]])</f>
        <v/>
      </c>
      <c r="J2634" s="13" t="str">
        <f>IF(Table2[[#This Row],[M2A]]="","",SUM(Table2[[#This Row],[M2A]]-Table2[[#This Row],[M2B_h]]))</f>
        <v/>
      </c>
      <c r="L2634" s="13" t="str">
        <f>IF(Table2[[#This Row],[M3A]]="","",SUM(Table2[[#This Row],[M3A]]-Table2[[#This Row],[M3B_h]]))</f>
        <v/>
      </c>
      <c r="N2634" s="13" t="str">
        <f>IF(Table2[[#This Row],[M4A]]="","",SUM(Table2[[#This Row],[M4A]]-Table2[[#This Row],[M4B_h]]))</f>
        <v/>
      </c>
      <c r="O2634" s="15"/>
      <c r="P2634" s="15" t="str">
        <f>IF(Table2[[#This Row],[M5A]]="","",SUM(Table2[[#This Row],[M5A]]-Table2[[#This Row],[M5B_h]]))</f>
        <v/>
      </c>
      <c r="Q2634" s="15">
        <f>SUM(Table2[[#This Row],[AWAL]],Table2[[#This Row],[M1B]])</f>
        <v>0</v>
      </c>
      <c r="R2634" s="15">
        <f>SUM(Table2[[#This Row],[M2B]],Table2[[#This Row],[M2B_h]])</f>
        <v>0</v>
      </c>
      <c r="S2634" s="15">
        <f>SUM(Table2[[#This Row],[M3B]],Table2[[#This Row],[M3B_h]])</f>
        <v>0</v>
      </c>
      <c r="T2634" s="15">
        <f>SUM(Table2[[#This Row],[M4B]],Table2[[#This Row],[M4B_h]])</f>
        <v>0</v>
      </c>
    </row>
    <row r="2635" spans="1:20">
      <c r="A2635" s="12">
        <f>IF(Table2[[#This Row],[TT]]&lt;1,"",COUNT($A$2:$A2634)+1)</f>
        <v>2130</v>
      </c>
      <c r="B2635" s="12" t="str">
        <f>LOWER(SUBSTITUTE(SUBSTITUTE(SUBSTITUTE(SUBSTITUTE(SUBSTITUTE(SUBSTITUTE(SUBSTITUTE(SUBSTITUTE(Table2[[#This Row],[NAMA BARANG]]," ",""),"""",""),"-",""),"/",""),"(",""),")",""),"&amp;",""),",",""))</f>
        <v>taslysd211b</v>
      </c>
      <c r="C2635" s="18" t="s">
        <v>2304</v>
      </c>
      <c r="D2635" s="19">
        <v>1</v>
      </c>
      <c r="E2635" s="19">
        <v>360</v>
      </c>
      <c r="F2635" s="80">
        <f>IF(Table2[[#This Row],[M5B]]="",Table2[[#This Row],[M5B_h]],SUM(Table2[[#This Row],[M5B_h]],Table2[[#This Row],[M5B]]))</f>
        <v>1</v>
      </c>
      <c r="H2635" s="13" t="str">
        <f>IF(Table2[[#This Row],[M1A]]="","",Table2[[#This Row],[M1A]]-Table2[[#This Row],[AWAL]])</f>
        <v/>
      </c>
      <c r="J2635" s="13" t="str">
        <f>IF(Table2[[#This Row],[M2A]]="","",SUM(Table2[[#This Row],[M2A]]-Table2[[#This Row],[M2B_h]]))</f>
        <v/>
      </c>
      <c r="L2635" s="13" t="str">
        <f>IF(Table2[[#This Row],[M3A]]="","",SUM(Table2[[#This Row],[M3A]]-Table2[[#This Row],[M3B_h]]))</f>
        <v/>
      </c>
      <c r="N2635" s="13" t="str">
        <f>IF(Table2[[#This Row],[M4A]]="","",SUM(Table2[[#This Row],[M4A]]-Table2[[#This Row],[M4B_h]]))</f>
        <v/>
      </c>
      <c r="O2635" s="15"/>
      <c r="P2635" s="15" t="str">
        <f>IF(Table2[[#This Row],[M5A]]="","",SUM(Table2[[#This Row],[M5A]]-Table2[[#This Row],[M5B_h]]))</f>
        <v/>
      </c>
      <c r="Q2635" s="15">
        <f>SUM(Table2[[#This Row],[AWAL]],Table2[[#This Row],[M1B]])</f>
        <v>1</v>
      </c>
      <c r="R2635" s="15">
        <f>SUM(Table2[[#This Row],[M2B]],Table2[[#This Row],[M2B_h]])</f>
        <v>1</v>
      </c>
      <c r="S2635" s="15">
        <f>SUM(Table2[[#This Row],[M3B]],Table2[[#This Row],[M3B_h]])</f>
        <v>1</v>
      </c>
      <c r="T2635" s="15">
        <f>SUM(Table2[[#This Row],[M4B]],Table2[[#This Row],[M4B_h]])</f>
        <v>1</v>
      </c>
    </row>
    <row r="2636" spans="1:20">
      <c r="A2636" s="12">
        <f>IF(Table2[[#This Row],[TT]]&lt;1,"",COUNT($A$2:$A2635)+1)</f>
        <v>2131</v>
      </c>
      <c r="B2636" s="12" t="str">
        <f>LOWER(SUBSTITUTE(SUBSTITUTE(SUBSTITUTE(SUBSTITUTE(SUBSTITUTE(SUBSTITUTE(SUBSTITUTE(SUBSTITUTE(Table2[[#This Row],[NAMA BARANG]]," ",""),"""",""),"-",""),"/",""),"(",""),")",""),"&amp;",""),",",""))</f>
        <v>taslysd154k</v>
      </c>
      <c r="C2636" s="18" t="s">
        <v>2305</v>
      </c>
      <c r="D2636" s="19">
        <v>9</v>
      </c>
      <c r="E2636" s="19">
        <v>480</v>
      </c>
      <c r="F2636" s="80">
        <f>IF(Table2[[#This Row],[M5B]]="",Table2[[#This Row],[M5B_h]],SUM(Table2[[#This Row],[M5B_h]],Table2[[#This Row],[M5B]]))</f>
        <v>9</v>
      </c>
      <c r="H2636" s="13" t="str">
        <f>IF(Table2[[#This Row],[M1A]]="","",Table2[[#This Row],[M1A]]-Table2[[#This Row],[AWAL]])</f>
        <v/>
      </c>
      <c r="J2636" s="13" t="str">
        <f>IF(Table2[[#This Row],[M2A]]="","",SUM(Table2[[#This Row],[M2A]]-Table2[[#This Row],[M2B_h]]))</f>
        <v/>
      </c>
      <c r="L2636" s="13" t="str">
        <f>IF(Table2[[#This Row],[M3A]]="","",SUM(Table2[[#This Row],[M3A]]-Table2[[#This Row],[M3B_h]]))</f>
        <v/>
      </c>
      <c r="N2636" s="13" t="str">
        <f>IF(Table2[[#This Row],[M4A]]="","",SUM(Table2[[#This Row],[M4A]]-Table2[[#This Row],[M4B_h]]))</f>
        <v/>
      </c>
      <c r="O2636" s="15"/>
      <c r="P2636" s="15" t="str">
        <f>IF(Table2[[#This Row],[M5A]]="","",SUM(Table2[[#This Row],[M5A]]-Table2[[#This Row],[M5B_h]]))</f>
        <v/>
      </c>
      <c r="Q2636" s="15">
        <f>SUM(Table2[[#This Row],[AWAL]],Table2[[#This Row],[M1B]])</f>
        <v>9</v>
      </c>
      <c r="R2636" s="15">
        <f>SUM(Table2[[#This Row],[M2B]],Table2[[#This Row],[M2B_h]])</f>
        <v>9</v>
      </c>
      <c r="S2636" s="15">
        <f>SUM(Table2[[#This Row],[M3B]],Table2[[#This Row],[M3B_h]])</f>
        <v>9</v>
      </c>
      <c r="T2636" s="15">
        <f>SUM(Table2[[#This Row],[M4B]],Table2[[#This Row],[M4B_h]])</f>
        <v>9</v>
      </c>
    </row>
    <row r="2637" spans="1:20">
      <c r="A2637" s="14">
        <f>IF(Table2[[#This Row],[TT]]&lt;1,"",COUNT($A$2:$A2636)+1)</f>
        <v>2132</v>
      </c>
      <c r="B2637" s="14" t="str">
        <f>LOWER(SUBSTITUTE(SUBSTITUTE(SUBSTITUTE(SUBSTITUTE(SUBSTITUTE(SUBSTITUTE(SUBSTITUTE(SUBSTITUTE(Table2[[#This Row],[NAMA BARANG]]," ",""),"""",""),"-",""),"/",""),"(",""),")",""),"&amp;",""),",",""))</f>
        <v>taslysd229k</v>
      </c>
      <c r="C2637" s="18" t="s">
        <v>2306</v>
      </c>
      <c r="D2637" s="19">
        <v>38</v>
      </c>
      <c r="E2637" s="19" t="s">
        <v>342</v>
      </c>
      <c r="F2637" s="80">
        <f>IF(Table2[[#This Row],[M5B]]="",Table2[[#This Row],[M5B_h]],SUM(Table2[[#This Row],[M5B_h]],Table2[[#This Row],[M5B]]))</f>
        <v>38</v>
      </c>
      <c r="H2637" s="15" t="str">
        <f>IF(Table2[[#This Row],[M1A]]="","",Table2[[#This Row],[M1A]]-Table2[[#This Row],[AWAL]])</f>
        <v/>
      </c>
      <c r="J2637" s="15" t="str">
        <f>IF(Table2[[#This Row],[M2A]]="","",SUM(Table2[[#This Row],[M2A]]-Table2[[#This Row],[M2B_h]]))</f>
        <v/>
      </c>
      <c r="K2637" s="15"/>
      <c r="L2637" s="15" t="str">
        <f>IF(Table2[[#This Row],[M3A]]="","",SUM(Table2[[#This Row],[M3A]]-Table2[[#This Row],[M3B_h]]))</f>
        <v/>
      </c>
      <c r="M2637" s="15"/>
      <c r="N2637" s="15" t="str">
        <f>IF(Table2[[#This Row],[M4A]]="","",SUM(Table2[[#This Row],[M4A]]-Table2[[#This Row],[M4B_h]]))</f>
        <v/>
      </c>
      <c r="O2637" s="15"/>
      <c r="P2637" s="15" t="str">
        <f>IF(Table2[[#This Row],[M5A]]="","",SUM(Table2[[#This Row],[M5A]]-Table2[[#This Row],[M5B_h]]))</f>
        <v/>
      </c>
      <c r="Q2637" s="15">
        <f>SUM(Table2[[#This Row],[AWAL]],Table2[[#This Row],[M1B]])</f>
        <v>38</v>
      </c>
      <c r="R2637" s="15">
        <f>SUM(Table2[[#This Row],[M2B]],Table2[[#This Row],[M2B_h]])</f>
        <v>38</v>
      </c>
      <c r="S2637" s="15">
        <f>SUM(Table2[[#This Row],[M3B]],Table2[[#This Row],[M3B_h]])</f>
        <v>38</v>
      </c>
      <c r="T2637" s="15">
        <f>SUM(Table2[[#This Row],[M4B]],Table2[[#This Row],[M4B_h]])</f>
        <v>38</v>
      </c>
    </row>
    <row r="2638" spans="1:20">
      <c r="A2638" s="12">
        <f>IF(Table2[[#This Row],[TT]]&lt;1,"",COUNT($A$2:$A2637)+1)</f>
        <v>2133</v>
      </c>
      <c r="B2638" s="12" t="str">
        <f>LOWER(SUBSTITUTE(SUBSTITUTE(SUBSTITUTE(SUBSTITUTE(SUBSTITUTE(SUBSTITUTE(SUBSTITUTE(SUBSTITUTE(Table2[[#This Row],[NAMA BARANG]]," ",""),"""",""),"-",""),"/",""),"(",""),")",""),"&amp;",""),",",""))</f>
        <v>taslysd241k</v>
      </c>
      <c r="C2638" s="18" t="s">
        <v>2307</v>
      </c>
      <c r="D2638" s="19">
        <v>2</v>
      </c>
      <c r="E2638" s="19" t="s">
        <v>342</v>
      </c>
      <c r="F2638" s="80">
        <f>IF(Table2[[#This Row],[M5B]]="",Table2[[#This Row],[M5B_h]],SUM(Table2[[#This Row],[M5B_h]],Table2[[#This Row],[M5B]]))</f>
        <v>2</v>
      </c>
      <c r="H2638" s="13" t="str">
        <f>IF(Table2[[#This Row],[M1A]]="","",Table2[[#This Row],[M1A]]-Table2[[#This Row],[AWAL]])</f>
        <v/>
      </c>
      <c r="J2638" s="13" t="str">
        <f>IF(Table2[[#This Row],[M2A]]="","",SUM(Table2[[#This Row],[M2A]]-Table2[[#This Row],[M2B_h]]))</f>
        <v/>
      </c>
      <c r="L2638" s="13" t="str">
        <f>IF(Table2[[#This Row],[M3A]]="","",SUM(Table2[[#This Row],[M3A]]-Table2[[#This Row],[M3B_h]]))</f>
        <v/>
      </c>
      <c r="N2638" s="13" t="str">
        <f>IF(Table2[[#This Row],[M4A]]="","",SUM(Table2[[#This Row],[M4A]]-Table2[[#This Row],[M4B_h]]))</f>
        <v/>
      </c>
      <c r="O2638" s="15"/>
      <c r="P2638" s="15" t="str">
        <f>IF(Table2[[#This Row],[M5A]]="","",SUM(Table2[[#This Row],[M5A]]-Table2[[#This Row],[M5B_h]]))</f>
        <v/>
      </c>
      <c r="Q2638" s="15">
        <f>SUM(Table2[[#This Row],[AWAL]],Table2[[#This Row],[M1B]])</f>
        <v>2</v>
      </c>
      <c r="R2638" s="15">
        <f>SUM(Table2[[#This Row],[M2B]],Table2[[#This Row],[M2B_h]])</f>
        <v>2</v>
      </c>
      <c r="S2638" s="15">
        <f>SUM(Table2[[#This Row],[M3B]],Table2[[#This Row],[M3B_h]])</f>
        <v>2</v>
      </c>
      <c r="T2638" s="15">
        <f>SUM(Table2[[#This Row],[M4B]],Table2[[#This Row],[M4B_h]])</f>
        <v>2</v>
      </c>
    </row>
    <row r="2639" spans="1:20">
      <c r="A2639" s="14">
        <f>IF(Table2[[#This Row],[TT]]&lt;1,"",COUNT($A$2:$A2638)+1)</f>
        <v>2134</v>
      </c>
      <c r="B2639" s="14" t="str">
        <f>LOWER(SUBSTITUTE(SUBSTITUTE(SUBSTITUTE(SUBSTITUTE(SUBSTITUTE(SUBSTITUTE(SUBSTITUTE(SUBSTITUTE(Table2[[#This Row],[NAMA BARANG]]," ",""),"""",""),"-",""),"/",""),"(",""),")",""),"&amp;",""),",",""))</f>
        <v>taslysd572k</v>
      </c>
      <c r="C2639" s="18" t="s">
        <v>2308</v>
      </c>
      <c r="D2639" s="19">
        <v>3</v>
      </c>
      <c r="E2639" s="19">
        <v>480</v>
      </c>
      <c r="F2639" s="80">
        <f>IF(Table2[[#This Row],[M5B]]="",Table2[[#This Row],[M5B_h]],SUM(Table2[[#This Row],[M5B_h]],Table2[[#This Row],[M5B]]))</f>
        <v>2</v>
      </c>
      <c r="H2639" s="15" t="str">
        <f>IF(Table2[[#This Row],[M1A]]="","",Table2[[#This Row],[M1A]]-Table2[[#This Row],[AWAL]])</f>
        <v/>
      </c>
      <c r="J2639" s="15" t="str">
        <f>IF(Table2[[#This Row],[M2A]]="","",SUM(Table2[[#This Row],[M2A]]-Table2[[#This Row],[M2B_h]]))</f>
        <v/>
      </c>
      <c r="K2639" s="13">
        <v>2</v>
      </c>
      <c r="L2639" s="15">
        <f>IF(Table2[[#This Row],[M3A]]="","",SUM(Table2[[#This Row],[M3A]]-Table2[[#This Row],[M3B_h]]))</f>
        <v>-1</v>
      </c>
      <c r="N2639" s="15" t="str">
        <f>IF(Table2[[#This Row],[M4A]]="","",SUM(Table2[[#This Row],[M4A]]-Table2[[#This Row],[M4B_h]]))</f>
        <v/>
      </c>
      <c r="O2639" s="15"/>
      <c r="P2639" s="15" t="str">
        <f>IF(Table2[[#This Row],[M5A]]="","",SUM(Table2[[#This Row],[M5A]]-Table2[[#This Row],[M5B_h]]))</f>
        <v/>
      </c>
      <c r="Q2639" s="15">
        <f>SUM(Table2[[#This Row],[AWAL]],Table2[[#This Row],[M1B]])</f>
        <v>3</v>
      </c>
      <c r="R2639" s="15">
        <f>SUM(Table2[[#This Row],[M2B]],Table2[[#This Row],[M2B_h]])</f>
        <v>3</v>
      </c>
      <c r="S2639" s="15">
        <f>SUM(Table2[[#This Row],[M3B]],Table2[[#This Row],[M3B_h]])</f>
        <v>2</v>
      </c>
      <c r="T2639" s="15">
        <f>SUM(Table2[[#This Row],[M4B]],Table2[[#This Row],[M4B_h]])</f>
        <v>2</v>
      </c>
    </row>
    <row r="2640" spans="1:20">
      <c r="A2640" s="12">
        <f>IF(Table2[[#This Row],[TT]]&lt;1,"",COUNT($A$2:$A2639)+1)</f>
        <v>2135</v>
      </c>
      <c r="B2640" s="12" t="str">
        <f>LOWER(SUBSTITUTE(SUBSTITUTE(SUBSTITUTE(SUBSTITUTE(SUBSTITUTE(SUBSTITUTE(SUBSTITUTE(SUBSTITUTE(Table2[[#This Row],[NAMA BARANG]]," ",""),"""",""),"-",""),"/",""),"(",""),")",""),"&amp;",""),",",""))</f>
        <v>tasmikabesartentengtanganr013</v>
      </c>
      <c r="C2640" s="18" t="s">
        <v>2309</v>
      </c>
      <c r="D2640" s="19">
        <v>2</v>
      </c>
      <c r="E2640" s="19" t="s">
        <v>182</v>
      </c>
      <c r="F2640" s="80">
        <f>IF(Table2[[#This Row],[M5B]]="",Table2[[#This Row],[M5B_h]],SUM(Table2[[#This Row],[M5B_h]],Table2[[#This Row],[M5B]]))</f>
        <v>2</v>
      </c>
      <c r="H2640" s="13" t="str">
        <f>IF(Table2[[#This Row],[M1A]]="","",Table2[[#This Row],[M1A]]-Table2[[#This Row],[AWAL]])</f>
        <v/>
      </c>
      <c r="J2640" s="13" t="str">
        <f>IF(Table2[[#This Row],[M2A]]="","",SUM(Table2[[#This Row],[M2A]]-Table2[[#This Row],[M2B_h]]))</f>
        <v/>
      </c>
      <c r="L2640" s="13" t="str">
        <f>IF(Table2[[#This Row],[M3A]]="","",SUM(Table2[[#This Row],[M3A]]-Table2[[#This Row],[M3B_h]]))</f>
        <v/>
      </c>
      <c r="N2640" s="13" t="str">
        <f>IF(Table2[[#This Row],[M4A]]="","",SUM(Table2[[#This Row],[M4A]]-Table2[[#This Row],[M4B_h]]))</f>
        <v/>
      </c>
      <c r="O2640" s="15"/>
      <c r="P2640" s="15" t="str">
        <f>IF(Table2[[#This Row],[M5A]]="","",SUM(Table2[[#This Row],[M5A]]-Table2[[#This Row],[M5B_h]]))</f>
        <v/>
      </c>
      <c r="Q2640" s="15">
        <f>SUM(Table2[[#This Row],[AWAL]],Table2[[#This Row],[M1B]])</f>
        <v>2</v>
      </c>
      <c r="R2640" s="15">
        <f>SUM(Table2[[#This Row],[M2B]],Table2[[#This Row],[M2B_h]])</f>
        <v>2</v>
      </c>
      <c r="S2640" s="15">
        <f>SUM(Table2[[#This Row],[M3B]],Table2[[#This Row],[M3B_h]])</f>
        <v>2</v>
      </c>
      <c r="T2640" s="15">
        <f>SUM(Table2[[#This Row],[M4B]],Table2[[#This Row],[M4B_h]])</f>
        <v>2</v>
      </c>
    </row>
    <row r="2641" spans="1:20">
      <c r="A2641" s="12">
        <f>IF(Table2[[#This Row],[TT]]&lt;1,"",COUNT($A$2:$A2640)+1)</f>
        <v>2136</v>
      </c>
      <c r="B2641" s="12" t="str">
        <f>LOWER(SUBSTITUTE(SUBSTITUTE(SUBSTITUTE(SUBSTITUTE(SUBSTITUTE(SUBSTITUTE(SUBSTITUTE(SUBSTITUTE(Table2[[#This Row],[NAMA BARANG]]," ",""),"""",""),"-",""),"/",""),"(",""),")",""),"&amp;",""),",",""))</f>
        <v>tasmikappme812kecil</v>
      </c>
      <c r="C2641" s="18" t="s">
        <v>2310</v>
      </c>
      <c r="D2641" s="19">
        <v>3</v>
      </c>
      <c r="E2641" s="19" t="s">
        <v>797</v>
      </c>
      <c r="F2641" s="80">
        <f>IF(Table2[[#This Row],[M5B]]="",Table2[[#This Row],[M5B_h]],SUM(Table2[[#This Row],[M5B_h]],Table2[[#This Row],[M5B]]))</f>
        <v>3</v>
      </c>
      <c r="H2641" s="13" t="str">
        <f>IF(Table2[[#This Row],[M1A]]="","",Table2[[#This Row],[M1A]]-Table2[[#This Row],[AWAL]])</f>
        <v/>
      </c>
      <c r="J2641" s="13" t="str">
        <f>IF(Table2[[#This Row],[M2A]]="","",SUM(Table2[[#This Row],[M2A]]-Table2[[#This Row],[M2B_h]]))</f>
        <v/>
      </c>
      <c r="L2641" s="13" t="str">
        <f>IF(Table2[[#This Row],[M3A]]="","",SUM(Table2[[#This Row],[M3A]]-Table2[[#This Row],[M3B_h]]))</f>
        <v/>
      </c>
      <c r="N2641" s="13" t="str">
        <f>IF(Table2[[#This Row],[M4A]]="","",SUM(Table2[[#This Row],[M4A]]-Table2[[#This Row],[M4B_h]]))</f>
        <v/>
      </c>
      <c r="O2641" s="15"/>
      <c r="P2641" s="15" t="str">
        <f>IF(Table2[[#This Row],[M5A]]="","",SUM(Table2[[#This Row],[M5A]]-Table2[[#This Row],[M5B_h]]))</f>
        <v/>
      </c>
      <c r="Q2641" s="15">
        <f>SUM(Table2[[#This Row],[AWAL]],Table2[[#This Row],[M1B]])</f>
        <v>3</v>
      </c>
      <c r="R2641" s="15">
        <f>SUM(Table2[[#This Row],[M2B]],Table2[[#This Row],[M2B_h]])</f>
        <v>3</v>
      </c>
      <c r="S2641" s="15">
        <f>SUM(Table2[[#This Row],[M3B]],Table2[[#This Row],[M3B_h]])</f>
        <v>3</v>
      </c>
      <c r="T2641" s="15">
        <f>SUM(Table2[[#This Row],[M4B]],Table2[[#This Row],[M4B_h]])</f>
        <v>3</v>
      </c>
    </row>
    <row r="2642" spans="1:20">
      <c r="A2642" s="12">
        <f>IF(Table2[[#This Row],[TT]]&lt;1,"",COUNT($A$2:$A2641)+1)</f>
        <v>2137</v>
      </c>
      <c r="B2642" s="12" t="str">
        <f>LOWER(SUBSTITUTE(SUBSTITUTE(SUBSTITUTE(SUBSTITUTE(SUBSTITUTE(SUBSTITUTE(SUBSTITUTE(SUBSTITUTE(Table2[[#This Row],[NAMA BARANG]]," ",""),"""",""),"-",""),"/",""),"(",""),")",""),"&amp;",""),",",""))</f>
        <v>tasmikapptm911</v>
      </c>
      <c r="C2642" s="18" t="s">
        <v>2311</v>
      </c>
      <c r="D2642" s="19">
        <v>3</v>
      </c>
      <c r="E2642" s="19" t="s">
        <v>58</v>
      </c>
      <c r="F2642" s="80">
        <f>IF(Table2[[#This Row],[M5B]]="",Table2[[#This Row],[M5B_h]],SUM(Table2[[#This Row],[M5B_h]],Table2[[#This Row],[M5B]]))</f>
        <v>3</v>
      </c>
      <c r="H2642" s="13" t="str">
        <f>IF(Table2[[#This Row],[M1A]]="","",Table2[[#This Row],[M1A]]-Table2[[#This Row],[AWAL]])</f>
        <v/>
      </c>
      <c r="J2642" s="13" t="str">
        <f>IF(Table2[[#This Row],[M2A]]="","",SUM(Table2[[#This Row],[M2A]]-Table2[[#This Row],[M2B_h]]))</f>
        <v/>
      </c>
      <c r="L2642" s="13" t="str">
        <f>IF(Table2[[#This Row],[M3A]]="","",SUM(Table2[[#This Row],[M3A]]-Table2[[#This Row],[M3B_h]]))</f>
        <v/>
      </c>
      <c r="N2642" s="13" t="str">
        <f>IF(Table2[[#This Row],[M4A]]="","",SUM(Table2[[#This Row],[M4A]]-Table2[[#This Row],[M4B_h]]))</f>
        <v/>
      </c>
      <c r="O2642" s="15"/>
      <c r="P2642" s="15" t="str">
        <f>IF(Table2[[#This Row],[M5A]]="","",SUM(Table2[[#This Row],[M5A]]-Table2[[#This Row],[M5B_h]]))</f>
        <v/>
      </c>
      <c r="Q2642" s="15">
        <f>SUM(Table2[[#This Row],[AWAL]],Table2[[#This Row],[M1B]])</f>
        <v>3</v>
      </c>
      <c r="R2642" s="15">
        <f>SUM(Table2[[#This Row],[M2B]],Table2[[#This Row],[M2B_h]])</f>
        <v>3</v>
      </c>
      <c r="S2642" s="15">
        <f>SUM(Table2[[#This Row],[M3B]],Table2[[#This Row],[M3B_h]])</f>
        <v>3</v>
      </c>
      <c r="T2642" s="15">
        <f>SUM(Table2[[#This Row],[M4B]],Table2[[#This Row],[M4B_h]])</f>
        <v>3</v>
      </c>
    </row>
    <row r="2643" spans="1:20">
      <c r="A2643" s="16">
        <f>IF(Table2[[#This Row],[TT]]&lt;1,"",COUNT($A$2:$A2642)+1)</f>
        <v>2138</v>
      </c>
      <c r="B2643" s="16" t="str">
        <f>LOWER(SUBSTITUTE(SUBSTITUTE(SUBSTITUTE(SUBSTITUTE(SUBSTITUTE(SUBSTITUTE(SUBSTITUTE(SUBSTITUTE(Table2[[#This Row],[NAMA BARANG]]," ",""),"""",""),"-",""),"/",""),"(",""),")",""),"&amp;",""),",",""))</f>
        <v>tasmika+taliclmm</v>
      </c>
      <c r="C2643" s="18" t="s">
        <v>2312</v>
      </c>
      <c r="D2643" s="19">
        <v>14</v>
      </c>
      <c r="E2643" s="19" t="s">
        <v>2313</v>
      </c>
      <c r="F2643" s="83">
        <f>IF(Table2[[#This Row],[M5B]]="",Table2[[#This Row],[M5B_h]],SUM(Table2[[#This Row],[M5B_h]],Table2[[#This Row],[M5B]]))</f>
        <v>14</v>
      </c>
      <c r="G2643" s="17"/>
      <c r="H2643" s="65" t="str">
        <f>IF(Table2[[#This Row],[M1A]]="","",Table2[[#This Row],[M1A]]-Table2[[#This Row],[AWAL]])</f>
        <v/>
      </c>
      <c r="I2643" s="17"/>
      <c r="J2643" s="65" t="str">
        <f>IF(Table2[[#This Row],[M2A]]="","",SUM(Table2[[#This Row],[M2A]]-Table2[[#This Row],[M2B_h]]))</f>
        <v/>
      </c>
      <c r="K2643" s="17"/>
      <c r="L2643" s="65" t="str">
        <f>IF(Table2[[#This Row],[M3A]]="","",SUM(Table2[[#This Row],[M3A]]-Table2[[#This Row],[M3B_h]]))</f>
        <v/>
      </c>
      <c r="M2643" s="65"/>
      <c r="N2643" s="65" t="str">
        <f>IF(Table2[[#This Row],[M4A]]="","",SUM(Table2[[#This Row],[M4A]]-Table2[[#This Row],[M4B_h]]))</f>
        <v/>
      </c>
      <c r="O2643" s="15"/>
      <c r="P2643" s="15" t="str">
        <f>IF(Table2[[#This Row],[M5A]]="","",SUM(Table2[[#This Row],[M5A]]-Table2[[#This Row],[M5B_h]]))</f>
        <v/>
      </c>
      <c r="Q2643" s="15">
        <f>SUM(Table2[[#This Row],[AWAL]],Table2[[#This Row],[M1B]])</f>
        <v>14</v>
      </c>
      <c r="R2643" s="15">
        <f>SUM(Table2[[#This Row],[M2B]],Table2[[#This Row],[M2B_h]])</f>
        <v>14</v>
      </c>
      <c r="S2643" s="15">
        <f>SUM(Table2[[#This Row],[M3B]],Table2[[#This Row],[M3B_h]])</f>
        <v>14</v>
      </c>
      <c r="T2643" s="15">
        <f>SUM(Table2[[#This Row],[M4B]],Table2[[#This Row],[M4B_h]])</f>
        <v>14</v>
      </c>
    </row>
    <row r="2644" spans="1:20">
      <c r="A2644" s="88" t="str">
        <f>IF(Table2[[#This Row],[TT]]&lt;1,"",COUNT($A$2:$A2643)+1)</f>
        <v/>
      </c>
      <c r="B2644" s="88" t="str">
        <f>LOWER(SUBSTITUTE(SUBSTITUTE(SUBSTITUTE(SUBSTITUTE(SUBSTITUTE(SUBSTITUTE(SUBSTITUTE(SUBSTITUTE(Table2[[#This Row],[NAMA BARANG]]," ",""),"""",""),"-",""),"/",""),"(",""),")",""),"&amp;",""),",",""))</f>
        <v>tasmotifbungab</v>
      </c>
      <c r="C2644" s="89" t="s">
        <v>4102</v>
      </c>
      <c r="D2644" s="90"/>
      <c r="E2644" s="91" t="s">
        <v>4103</v>
      </c>
      <c r="F2644" s="92">
        <f>IF(Table2[[#This Row],[M5B]]="",Table2[[#This Row],[M5B_h]],SUM(Table2[[#This Row],[M5B_h]],Table2[[#This Row],[M5B]]))</f>
        <v>0</v>
      </c>
      <c r="G2644" s="93"/>
      <c r="H2644" s="94" t="str">
        <f>IF(Table2[[#This Row],[M1A]]="","",Table2[[#This Row],[M1A]]-Table2[[#This Row],[AWAL]])</f>
        <v/>
      </c>
      <c r="I2644" s="93"/>
      <c r="J2644" s="94" t="str">
        <f>IF(Table2[[#This Row],[M2A]]="","",SUM(Table2[[#This Row],[M2A]]-Table2[[#This Row],[M2B_h]]))</f>
        <v/>
      </c>
      <c r="K2644" s="93"/>
      <c r="L2644" s="94" t="str">
        <f>IF(Table2[[#This Row],[M3A]]="","",SUM(Table2[[#This Row],[M3A]]-Table2[[#This Row],[M3B_h]]))</f>
        <v/>
      </c>
      <c r="M2644" s="93"/>
      <c r="N2644" s="94" t="str">
        <f>IF(Table2[[#This Row],[M4A]]="","",SUM(Table2[[#This Row],[M4A]]-Table2[[#This Row],[M4B_h]]))</f>
        <v/>
      </c>
      <c r="O2644" s="15"/>
      <c r="P2644" s="15" t="str">
        <f>IF(Table2[[#This Row],[M5A]]="","",SUM(Table2[[#This Row],[M5A]]-Table2[[#This Row],[M5B_h]]))</f>
        <v/>
      </c>
      <c r="Q2644" s="15">
        <f>SUM(Table2[[#This Row],[AWAL]],Table2[[#This Row],[M1B]])</f>
        <v>0</v>
      </c>
      <c r="R2644" s="15">
        <f>SUM(Table2[[#This Row],[M2B]],Table2[[#This Row],[M2B_h]])</f>
        <v>0</v>
      </c>
      <c r="S2644" s="15">
        <f>SUM(Table2[[#This Row],[M3B]],Table2[[#This Row],[M3B_h]])</f>
        <v>0</v>
      </c>
      <c r="T2644" s="15">
        <f>SUM(Table2[[#This Row],[M4B]],Table2[[#This Row],[M4B_h]])</f>
        <v>0</v>
      </c>
    </row>
    <row r="2645" spans="1:20">
      <c r="A2645" s="88" t="str">
        <f>IF(Table2[[#This Row],[TT]]&lt;1,"",COUNT($A$2:$A2644)+1)</f>
        <v/>
      </c>
      <c r="B2645" s="88" t="str">
        <f>LOWER(SUBSTITUTE(SUBSTITUTE(SUBSTITUTE(SUBSTITUTE(SUBSTITUTE(SUBSTITUTE(SUBSTITUTE(SUBSTITUTE(Table2[[#This Row],[NAMA BARANG]]," ",""),"""",""),"-",""),"/",""),"(",""),")",""),"&amp;",""),",",""))</f>
        <v>tasmotifbungak</v>
      </c>
      <c r="C2645" s="89" t="s">
        <v>4104</v>
      </c>
      <c r="D2645" s="90"/>
      <c r="E2645" s="91" t="s">
        <v>3108</v>
      </c>
      <c r="F2645" s="92">
        <f>IF(Table2[[#This Row],[M5B]]="",Table2[[#This Row],[M5B_h]],SUM(Table2[[#This Row],[M5B_h]],Table2[[#This Row],[M5B]]))</f>
        <v>0</v>
      </c>
      <c r="G2645" s="93"/>
      <c r="H2645" s="94" t="str">
        <f>IF(Table2[[#This Row],[M1A]]="","",Table2[[#This Row],[M1A]]-Table2[[#This Row],[AWAL]])</f>
        <v/>
      </c>
      <c r="I2645" s="93"/>
      <c r="J2645" s="94" t="str">
        <f>IF(Table2[[#This Row],[M2A]]="","",SUM(Table2[[#This Row],[M2A]]-Table2[[#This Row],[M2B_h]]))</f>
        <v/>
      </c>
      <c r="K2645" s="93"/>
      <c r="L2645" s="94" t="str">
        <f>IF(Table2[[#This Row],[M3A]]="","",SUM(Table2[[#This Row],[M3A]]-Table2[[#This Row],[M3B_h]]))</f>
        <v/>
      </c>
      <c r="M2645" s="93"/>
      <c r="N2645" s="94" t="str">
        <f>IF(Table2[[#This Row],[M4A]]="","",SUM(Table2[[#This Row],[M4A]]-Table2[[#This Row],[M4B_h]]))</f>
        <v/>
      </c>
      <c r="O2645" s="15"/>
      <c r="P2645" s="15" t="str">
        <f>IF(Table2[[#This Row],[M5A]]="","",SUM(Table2[[#This Row],[M5A]]-Table2[[#This Row],[M5B_h]]))</f>
        <v/>
      </c>
      <c r="Q2645" s="15">
        <f>SUM(Table2[[#This Row],[AWAL]],Table2[[#This Row],[M1B]])</f>
        <v>0</v>
      </c>
      <c r="R2645" s="15">
        <f>SUM(Table2[[#This Row],[M2B]],Table2[[#This Row],[M2B_h]])</f>
        <v>0</v>
      </c>
      <c r="S2645" s="15">
        <f>SUM(Table2[[#This Row],[M3B]],Table2[[#This Row],[M3B_h]])</f>
        <v>0</v>
      </c>
      <c r="T2645" s="15">
        <f>SUM(Table2[[#This Row],[M4B]],Table2[[#This Row],[M4B_h]])</f>
        <v>0</v>
      </c>
    </row>
    <row r="2646" spans="1:20">
      <c r="A2646" s="14">
        <f>IF(Table2[[#This Row],[TT]]&lt;1,"",COUNT($A$2:$A2645)+1)</f>
        <v>2139</v>
      </c>
      <c r="B2646" s="14" t="str">
        <f>LOWER(SUBSTITUTE(SUBSTITUTE(SUBSTITUTE(SUBSTITUTE(SUBSTITUTE(SUBSTITUTE(SUBSTITUTE(SUBSTITUTE(Table2[[#This Row],[NAMA BARANG]]," ",""),"""",""),"-",""),"/",""),"(",""),")",""),"&amp;",""),",",""))</f>
        <v>tasnariko4a</v>
      </c>
      <c r="C2646" s="18" t="s">
        <v>2314</v>
      </c>
      <c r="D2646" s="19">
        <v>23</v>
      </c>
      <c r="E2646" s="19" t="s">
        <v>132</v>
      </c>
      <c r="F2646" s="80">
        <f>IF(Table2[[#This Row],[M5B]]="",Table2[[#This Row],[M5B_h]],SUM(Table2[[#This Row],[M5B_h]],Table2[[#This Row],[M5B]]))</f>
        <v>23</v>
      </c>
      <c r="H2646" s="15" t="str">
        <f>IF(Table2[[#This Row],[M1A]]="","",Table2[[#This Row],[M1A]]-Table2[[#This Row],[AWAL]])</f>
        <v/>
      </c>
      <c r="J2646" s="15" t="str">
        <f>IF(Table2[[#This Row],[M2A]]="","",SUM(Table2[[#This Row],[M2A]]-Table2[[#This Row],[M2B_h]]))</f>
        <v/>
      </c>
      <c r="K2646" s="15"/>
      <c r="L2646" s="15" t="str">
        <f>IF(Table2[[#This Row],[M3A]]="","",SUM(Table2[[#This Row],[M3A]]-Table2[[#This Row],[M3B_h]]))</f>
        <v/>
      </c>
      <c r="M2646" s="15"/>
      <c r="N2646" s="15" t="str">
        <f>IF(Table2[[#This Row],[M4A]]="","",SUM(Table2[[#This Row],[M4A]]-Table2[[#This Row],[M4B_h]]))</f>
        <v/>
      </c>
      <c r="O2646" s="15"/>
      <c r="P2646" s="15" t="str">
        <f>IF(Table2[[#This Row],[M5A]]="","",SUM(Table2[[#This Row],[M5A]]-Table2[[#This Row],[M5B_h]]))</f>
        <v/>
      </c>
      <c r="Q2646" s="15">
        <f>SUM(Table2[[#This Row],[AWAL]],Table2[[#This Row],[M1B]])</f>
        <v>23</v>
      </c>
      <c r="R2646" s="15">
        <f>SUM(Table2[[#This Row],[M2B]],Table2[[#This Row],[M2B_h]])</f>
        <v>23</v>
      </c>
      <c r="S2646" s="15">
        <f>SUM(Table2[[#This Row],[M3B]],Table2[[#This Row],[M3B_h]])</f>
        <v>23</v>
      </c>
      <c r="T2646" s="15">
        <f>SUM(Table2[[#This Row],[M4B]],Table2[[#This Row],[M4B_h]])</f>
        <v>23</v>
      </c>
    </row>
    <row r="2647" spans="1:20">
      <c r="A2647" s="14">
        <f>IF(Table2[[#This Row],[TT]]&lt;1,"",COUNT($A$2:$A2646)+1)</f>
        <v>2140</v>
      </c>
      <c r="B2647" s="14" t="str">
        <f>LOWER(SUBSTITUTE(SUBSTITUTE(SUBSTITUTE(SUBSTITUTE(SUBSTITUTE(SUBSTITUTE(SUBSTITUTE(SUBSTITUTE(Table2[[#This Row],[NAMA BARANG]]," ",""),"""",""),"-",""),"/",""),"(",""),")",""),"&amp;",""),",",""))</f>
        <v>tasplastikbc1</v>
      </c>
      <c r="C2647" s="18" t="s">
        <v>2315</v>
      </c>
      <c r="D2647" s="19">
        <v>1</v>
      </c>
      <c r="E2647" s="19" t="s">
        <v>2316</v>
      </c>
      <c r="F2647" s="80">
        <f>IF(Table2[[#This Row],[M5B]]="",Table2[[#This Row],[M5B_h]],SUM(Table2[[#This Row],[M5B_h]],Table2[[#This Row],[M5B]]))</f>
        <v>1</v>
      </c>
      <c r="H2647" s="15" t="str">
        <f>IF(Table2[[#This Row],[M1A]]="","",Table2[[#This Row],[M1A]]-Table2[[#This Row],[AWAL]])</f>
        <v/>
      </c>
      <c r="J2647" s="15" t="str">
        <f>IF(Table2[[#This Row],[M2A]]="","",SUM(Table2[[#This Row],[M2A]]-Table2[[#This Row],[M2B_h]]))</f>
        <v/>
      </c>
      <c r="K2647" s="15"/>
      <c r="L2647" s="15" t="str">
        <f>IF(Table2[[#This Row],[M3A]]="","",SUM(Table2[[#This Row],[M3A]]-Table2[[#This Row],[M3B_h]]))</f>
        <v/>
      </c>
      <c r="M2647" s="15"/>
      <c r="N2647" s="15" t="str">
        <f>IF(Table2[[#This Row],[M4A]]="","",SUM(Table2[[#This Row],[M4A]]-Table2[[#This Row],[M4B_h]]))</f>
        <v/>
      </c>
      <c r="O2647" s="15"/>
      <c r="P2647" s="15" t="str">
        <f>IF(Table2[[#This Row],[M5A]]="","",SUM(Table2[[#This Row],[M5A]]-Table2[[#This Row],[M5B_h]]))</f>
        <v/>
      </c>
      <c r="Q2647" s="15">
        <f>SUM(Table2[[#This Row],[AWAL]],Table2[[#This Row],[M1B]])</f>
        <v>1</v>
      </c>
      <c r="R2647" s="15">
        <f>SUM(Table2[[#This Row],[M2B]],Table2[[#This Row],[M2B_h]])</f>
        <v>1</v>
      </c>
      <c r="S2647" s="15">
        <f>SUM(Table2[[#This Row],[M3B]],Table2[[#This Row],[M3B_h]])</f>
        <v>1</v>
      </c>
      <c r="T2647" s="15">
        <f>SUM(Table2[[#This Row],[M4B]],Table2[[#This Row],[M4B_h]])</f>
        <v>1</v>
      </c>
    </row>
    <row r="2648" spans="1:20">
      <c r="A2648" s="14">
        <f>IF(Table2[[#This Row],[TT]]&lt;1,"",COUNT($A$2:$A2647)+1)</f>
        <v>2141</v>
      </c>
      <c r="B2648" s="14" t="str">
        <f>LOWER(SUBSTITUTE(SUBSTITUTE(SUBSTITUTE(SUBSTITUTE(SUBSTITUTE(SUBSTITUTE(SUBSTITUTE(SUBSTITUTE(Table2[[#This Row],[NAMA BARANG]]," ",""),"""",""),"-",""),"/",""),"(",""),")",""),"&amp;",""),",",""))</f>
        <v>tasplastikbc1</v>
      </c>
      <c r="C2648" s="18" t="s">
        <v>2315</v>
      </c>
      <c r="D2648" s="19">
        <v>4</v>
      </c>
      <c r="E2648" s="19" t="s">
        <v>58</v>
      </c>
      <c r="F2648" s="80">
        <f>IF(Table2[[#This Row],[M5B]]="",Table2[[#This Row],[M5B_h]],SUM(Table2[[#This Row],[M5B_h]],Table2[[#This Row],[M5B]]))</f>
        <v>4</v>
      </c>
      <c r="H2648" s="15" t="str">
        <f>IF(Table2[[#This Row],[M1A]]="","",Table2[[#This Row],[M1A]]-Table2[[#This Row],[AWAL]])</f>
        <v/>
      </c>
      <c r="J2648" s="15" t="str">
        <f>IF(Table2[[#This Row],[M2A]]="","",SUM(Table2[[#This Row],[M2A]]-Table2[[#This Row],[M2B_h]]))</f>
        <v/>
      </c>
      <c r="K2648" s="15"/>
      <c r="L2648" s="15" t="str">
        <f>IF(Table2[[#This Row],[M3A]]="","",SUM(Table2[[#This Row],[M3A]]-Table2[[#This Row],[M3B_h]]))</f>
        <v/>
      </c>
      <c r="M2648" s="15"/>
      <c r="N2648" s="15" t="str">
        <f>IF(Table2[[#This Row],[M4A]]="","",SUM(Table2[[#This Row],[M4A]]-Table2[[#This Row],[M4B_h]]))</f>
        <v/>
      </c>
      <c r="O2648" s="15"/>
      <c r="P2648" s="15" t="str">
        <f>IF(Table2[[#This Row],[M5A]]="","",SUM(Table2[[#This Row],[M5A]]-Table2[[#This Row],[M5B_h]]))</f>
        <v/>
      </c>
      <c r="Q2648" s="15">
        <f>SUM(Table2[[#This Row],[AWAL]],Table2[[#This Row],[M1B]])</f>
        <v>4</v>
      </c>
      <c r="R2648" s="15">
        <f>SUM(Table2[[#This Row],[M2B]],Table2[[#This Row],[M2B_h]])</f>
        <v>4</v>
      </c>
      <c r="S2648" s="15">
        <f>SUM(Table2[[#This Row],[M3B]],Table2[[#This Row],[M3B_h]])</f>
        <v>4</v>
      </c>
      <c r="T2648" s="15">
        <f>SUM(Table2[[#This Row],[M4B]],Table2[[#This Row],[M4B_h]])</f>
        <v>4</v>
      </c>
    </row>
    <row r="2649" spans="1:20">
      <c r="A2649" s="14">
        <f>IF(Table2[[#This Row],[TT]]&lt;1,"",COUNT($A$2:$A2648)+1)</f>
        <v>2142</v>
      </c>
      <c r="B2649" s="14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49" s="18" t="s">
        <v>2317</v>
      </c>
      <c r="D2649" s="19">
        <v>1</v>
      </c>
      <c r="E2649" s="19">
        <v>100</v>
      </c>
      <c r="F2649" s="80">
        <f>IF(Table2[[#This Row],[M5B]]="",Table2[[#This Row],[M5B_h]],SUM(Table2[[#This Row],[M5B_h]],Table2[[#This Row],[M5B]]))</f>
        <v>1</v>
      </c>
      <c r="H2649" s="15" t="str">
        <f>IF(Table2[[#This Row],[M1A]]="","",Table2[[#This Row],[M1A]]-Table2[[#This Row],[AWAL]])</f>
        <v/>
      </c>
      <c r="J2649" s="15" t="str">
        <f>IF(Table2[[#This Row],[M2A]]="","",SUM(Table2[[#This Row],[M2A]]-Table2[[#This Row],[M2B_h]]))</f>
        <v/>
      </c>
      <c r="K2649" s="15"/>
      <c r="L2649" s="15" t="str">
        <f>IF(Table2[[#This Row],[M3A]]="","",SUM(Table2[[#This Row],[M3A]]-Table2[[#This Row],[M3B_h]]))</f>
        <v/>
      </c>
      <c r="M2649" s="15"/>
      <c r="N2649" s="15" t="str">
        <f>IF(Table2[[#This Row],[M4A]]="","",SUM(Table2[[#This Row],[M4A]]-Table2[[#This Row],[M4B_h]]))</f>
        <v/>
      </c>
      <c r="O2649" s="15"/>
      <c r="P2649" s="15" t="str">
        <f>IF(Table2[[#This Row],[M5A]]="","",SUM(Table2[[#This Row],[M5A]]-Table2[[#This Row],[M5B_h]]))</f>
        <v/>
      </c>
      <c r="Q2649" s="15">
        <f>SUM(Table2[[#This Row],[AWAL]],Table2[[#This Row],[M1B]])</f>
        <v>1</v>
      </c>
      <c r="R2649" s="15">
        <f>SUM(Table2[[#This Row],[M2B]],Table2[[#This Row],[M2B_h]])</f>
        <v>1</v>
      </c>
      <c r="S2649" s="15">
        <f>SUM(Table2[[#This Row],[M3B]],Table2[[#This Row],[M3B_h]])</f>
        <v>1</v>
      </c>
      <c r="T2649" s="15">
        <f>SUM(Table2[[#This Row],[M4B]],Table2[[#This Row],[M4B_h]])</f>
        <v>1</v>
      </c>
    </row>
    <row r="2650" spans="1:20">
      <c r="A2650" s="16">
        <f>IF(Table2[[#This Row],[TT]]&lt;1,"",COUNT($A$2:$A2649)+1)</f>
        <v>2143</v>
      </c>
      <c r="B2650" s="16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50" s="18" t="s">
        <v>2317</v>
      </c>
      <c r="D2650" s="19">
        <v>1</v>
      </c>
      <c r="E2650" s="19">
        <v>110</v>
      </c>
      <c r="F2650" s="83">
        <f>IF(Table2[[#This Row],[M5B]]="",Table2[[#This Row],[M5B_h]],SUM(Table2[[#This Row],[M5B_h]],Table2[[#This Row],[M5B]]))</f>
        <v>1</v>
      </c>
      <c r="G2650" s="17"/>
      <c r="H2650" s="65" t="str">
        <f>IF(Table2[[#This Row],[M1A]]="","",Table2[[#This Row],[M1A]]-Table2[[#This Row],[AWAL]])</f>
        <v/>
      </c>
      <c r="I2650" s="17"/>
      <c r="J2650" s="65" t="str">
        <f>IF(Table2[[#This Row],[M2A]]="","",SUM(Table2[[#This Row],[M2A]]-Table2[[#This Row],[M2B_h]]))</f>
        <v/>
      </c>
      <c r="K2650" s="17"/>
      <c r="L2650" s="65" t="str">
        <f>IF(Table2[[#This Row],[M3A]]="","",SUM(Table2[[#This Row],[M3A]]-Table2[[#This Row],[M3B_h]]))</f>
        <v/>
      </c>
      <c r="M2650" s="65"/>
      <c r="N2650" s="65" t="str">
        <f>IF(Table2[[#This Row],[M4A]]="","",SUM(Table2[[#This Row],[M4A]]-Table2[[#This Row],[M4B_h]]))</f>
        <v/>
      </c>
      <c r="O2650" s="15"/>
      <c r="P2650" s="15" t="str">
        <f>IF(Table2[[#This Row],[M5A]]="","",SUM(Table2[[#This Row],[M5A]]-Table2[[#This Row],[M5B_h]]))</f>
        <v/>
      </c>
      <c r="Q2650" s="15">
        <f>SUM(Table2[[#This Row],[AWAL]],Table2[[#This Row],[M1B]])</f>
        <v>1</v>
      </c>
      <c r="R2650" s="15">
        <f>SUM(Table2[[#This Row],[M2B]],Table2[[#This Row],[M2B_h]])</f>
        <v>1</v>
      </c>
      <c r="S2650" s="15">
        <f>SUM(Table2[[#This Row],[M3B]],Table2[[#This Row],[M3B_h]])</f>
        <v>1</v>
      </c>
      <c r="T2650" s="15">
        <f>SUM(Table2[[#This Row],[M4B]],Table2[[#This Row],[M4B_h]])</f>
        <v>1</v>
      </c>
    </row>
    <row r="2651" spans="1:20">
      <c r="A2651" s="12">
        <f>IF(Table2[[#This Row],[TT]]&lt;1,"",COUNT($A$2:$A2650)+1)</f>
        <v>2144</v>
      </c>
      <c r="B2651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51" s="18" t="s">
        <v>2317</v>
      </c>
      <c r="D2651" s="19">
        <v>1</v>
      </c>
      <c r="E2651" s="19">
        <v>115</v>
      </c>
      <c r="F2651" s="80">
        <f>IF(Table2[[#This Row],[M5B]]="",Table2[[#This Row],[M5B_h]],SUM(Table2[[#This Row],[M5B_h]],Table2[[#This Row],[M5B]]))</f>
        <v>1</v>
      </c>
      <c r="H2651" s="13" t="str">
        <f>IF(Table2[[#This Row],[M1A]]="","",Table2[[#This Row],[M1A]]-Table2[[#This Row],[AWAL]])</f>
        <v/>
      </c>
      <c r="J2651" s="13" t="str">
        <f>IF(Table2[[#This Row],[M2A]]="","",SUM(Table2[[#This Row],[M2A]]-Table2[[#This Row],[M2B_h]]))</f>
        <v/>
      </c>
      <c r="L2651" s="13" t="str">
        <f>IF(Table2[[#This Row],[M3A]]="","",SUM(Table2[[#This Row],[M3A]]-Table2[[#This Row],[M3B_h]]))</f>
        <v/>
      </c>
      <c r="N2651" s="13" t="str">
        <f>IF(Table2[[#This Row],[M4A]]="","",SUM(Table2[[#This Row],[M4A]]-Table2[[#This Row],[M4B_h]]))</f>
        <v/>
      </c>
      <c r="O2651" s="15"/>
      <c r="P2651" s="15" t="str">
        <f>IF(Table2[[#This Row],[M5A]]="","",SUM(Table2[[#This Row],[M5A]]-Table2[[#This Row],[M5B_h]]))</f>
        <v/>
      </c>
      <c r="Q2651" s="15">
        <f>SUM(Table2[[#This Row],[AWAL]],Table2[[#This Row],[M1B]])</f>
        <v>1</v>
      </c>
      <c r="R2651" s="15">
        <f>SUM(Table2[[#This Row],[M2B]],Table2[[#This Row],[M2B_h]])</f>
        <v>1</v>
      </c>
      <c r="S2651" s="15">
        <f>SUM(Table2[[#This Row],[M3B]],Table2[[#This Row],[M3B_h]])</f>
        <v>1</v>
      </c>
      <c r="T2651" s="15">
        <f>SUM(Table2[[#This Row],[M4B]],Table2[[#This Row],[M4B_h]])</f>
        <v>1</v>
      </c>
    </row>
    <row r="2652" spans="1:20">
      <c r="A2652" s="12">
        <f>IF(Table2[[#This Row],[TT]]&lt;1,"",COUNT($A$2:$A2651)+1)</f>
        <v>2145</v>
      </c>
      <c r="B2652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52" s="18" t="s">
        <v>2317</v>
      </c>
      <c r="D2652" s="19">
        <v>1</v>
      </c>
      <c r="E2652" s="19">
        <v>170</v>
      </c>
      <c r="F2652" s="80">
        <f>IF(Table2[[#This Row],[M5B]]="",Table2[[#This Row],[M5B_h]],SUM(Table2[[#This Row],[M5B_h]],Table2[[#This Row],[M5B]]))</f>
        <v>1</v>
      </c>
      <c r="H2652" s="13" t="str">
        <f>IF(Table2[[#This Row],[M1A]]="","",Table2[[#This Row],[M1A]]-Table2[[#This Row],[AWAL]])</f>
        <v/>
      </c>
      <c r="J2652" s="13" t="str">
        <f>IF(Table2[[#This Row],[M2A]]="","",SUM(Table2[[#This Row],[M2A]]-Table2[[#This Row],[M2B_h]]))</f>
        <v/>
      </c>
      <c r="L2652" s="13" t="str">
        <f>IF(Table2[[#This Row],[M3A]]="","",SUM(Table2[[#This Row],[M3A]]-Table2[[#This Row],[M3B_h]]))</f>
        <v/>
      </c>
      <c r="N2652" s="13" t="str">
        <f>IF(Table2[[#This Row],[M4A]]="","",SUM(Table2[[#This Row],[M4A]]-Table2[[#This Row],[M4B_h]]))</f>
        <v/>
      </c>
      <c r="O2652" s="15"/>
      <c r="P2652" s="15" t="str">
        <f>IF(Table2[[#This Row],[M5A]]="","",SUM(Table2[[#This Row],[M5A]]-Table2[[#This Row],[M5B_h]]))</f>
        <v/>
      </c>
      <c r="Q2652" s="15">
        <f>SUM(Table2[[#This Row],[AWAL]],Table2[[#This Row],[M1B]])</f>
        <v>1</v>
      </c>
      <c r="R2652" s="15">
        <f>SUM(Table2[[#This Row],[M2B]],Table2[[#This Row],[M2B_h]])</f>
        <v>1</v>
      </c>
      <c r="S2652" s="15">
        <f>SUM(Table2[[#This Row],[M3B]],Table2[[#This Row],[M3B_h]])</f>
        <v>1</v>
      </c>
      <c r="T2652" s="15">
        <f>SUM(Table2[[#This Row],[M4B]],Table2[[#This Row],[M4B_h]])</f>
        <v>1</v>
      </c>
    </row>
    <row r="2653" spans="1:20">
      <c r="A2653" s="12">
        <f>IF(Table2[[#This Row],[TT]]&lt;1,"",COUNT($A$2:$A2652)+1)</f>
        <v>2146</v>
      </c>
      <c r="B2653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53" s="18" t="s">
        <v>2317</v>
      </c>
      <c r="D2653" s="19">
        <v>1</v>
      </c>
      <c r="E2653" s="19" t="s">
        <v>2903</v>
      </c>
      <c r="F2653" s="80">
        <f>IF(Table2[[#This Row],[M5B]]="",Table2[[#This Row],[M5B_h]],SUM(Table2[[#This Row],[M5B_h]],Table2[[#This Row],[M5B]]))</f>
        <v>1</v>
      </c>
      <c r="H2653" s="13" t="str">
        <f>IF(Table2[[#This Row],[M1A]]="","",Table2[[#This Row],[M1A]]-Table2[[#This Row],[AWAL]])</f>
        <v/>
      </c>
      <c r="J2653" s="13" t="str">
        <f>IF(Table2[[#This Row],[M2A]]="","",SUM(Table2[[#This Row],[M2A]]-Table2[[#This Row],[M2B_h]]))</f>
        <v/>
      </c>
      <c r="L2653" s="13" t="str">
        <f>IF(Table2[[#This Row],[M3A]]="","",SUM(Table2[[#This Row],[M3A]]-Table2[[#This Row],[M3B_h]]))</f>
        <v/>
      </c>
      <c r="N2653" s="13" t="str">
        <f>IF(Table2[[#This Row],[M4A]]="","",SUM(Table2[[#This Row],[M4A]]-Table2[[#This Row],[M4B_h]]))</f>
        <v/>
      </c>
      <c r="O2653" s="15"/>
      <c r="P2653" s="15" t="str">
        <f>IF(Table2[[#This Row],[M5A]]="","",SUM(Table2[[#This Row],[M5A]]-Table2[[#This Row],[M5B_h]]))</f>
        <v/>
      </c>
      <c r="Q2653" s="15">
        <f>SUM(Table2[[#This Row],[AWAL]],Table2[[#This Row],[M1B]])</f>
        <v>1</v>
      </c>
      <c r="R2653" s="15">
        <f>SUM(Table2[[#This Row],[M2B]],Table2[[#This Row],[M2B_h]])</f>
        <v>1</v>
      </c>
      <c r="S2653" s="15">
        <f>SUM(Table2[[#This Row],[M3B]],Table2[[#This Row],[M3B_h]])</f>
        <v>1</v>
      </c>
      <c r="T2653" s="15">
        <f>SUM(Table2[[#This Row],[M4B]],Table2[[#This Row],[M4B_h]])</f>
        <v>1</v>
      </c>
    </row>
    <row r="2654" spans="1:20">
      <c r="A2654" s="12">
        <f>IF(Table2[[#This Row],[TT]]&lt;1,"",COUNT($A$2:$A2653)+1)</f>
        <v>2147</v>
      </c>
      <c r="B2654" s="12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654" s="18" t="s">
        <v>2317</v>
      </c>
      <c r="D2654" s="19">
        <v>6</v>
      </c>
      <c r="E2654" s="19" t="s">
        <v>2902</v>
      </c>
      <c r="F2654" s="80">
        <f>IF(Table2[[#This Row],[M5B]]="",Table2[[#This Row],[M5B_h]],SUM(Table2[[#This Row],[M5B_h]],Table2[[#This Row],[M5B]]))</f>
        <v>6</v>
      </c>
      <c r="H2654" s="13" t="str">
        <f>IF(Table2[[#This Row],[M1A]]="","",Table2[[#This Row],[M1A]]-Table2[[#This Row],[AWAL]])</f>
        <v/>
      </c>
      <c r="J2654" s="13" t="str">
        <f>IF(Table2[[#This Row],[M2A]]="","",SUM(Table2[[#This Row],[M2A]]-Table2[[#This Row],[M2B_h]]))</f>
        <v/>
      </c>
      <c r="L2654" s="13" t="str">
        <f>IF(Table2[[#This Row],[M3A]]="","",SUM(Table2[[#This Row],[M3A]]-Table2[[#This Row],[M3B_h]]))</f>
        <v/>
      </c>
      <c r="N2654" s="13" t="str">
        <f>IF(Table2[[#This Row],[M4A]]="","",SUM(Table2[[#This Row],[M4A]]-Table2[[#This Row],[M4B_h]]))</f>
        <v/>
      </c>
      <c r="O2654" s="15"/>
      <c r="P2654" s="15" t="str">
        <f>IF(Table2[[#This Row],[M5A]]="","",SUM(Table2[[#This Row],[M5A]]-Table2[[#This Row],[M5B_h]]))</f>
        <v/>
      </c>
      <c r="Q2654" s="15">
        <f>SUM(Table2[[#This Row],[AWAL]],Table2[[#This Row],[M1B]])</f>
        <v>6</v>
      </c>
      <c r="R2654" s="15">
        <f>SUM(Table2[[#This Row],[M2B]],Table2[[#This Row],[M2B_h]])</f>
        <v>6</v>
      </c>
      <c r="S2654" s="15">
        <f>SUM(Table2[[#This Row],[M3B]],Table2[[#This Row],[M3B_h]])</f>
        <v>6</v>
      </c>
      <c r="T2654" s="15">
        <f>SUM(Table2[[#This Row],[M4B]],Table2[[#This Row],[M4B_h]])</f>
        <v>6</v>
      </c>
    </row>
    <row r="2655" spans="1:20">
      <c r="A2655" s="12">
        <f>IF(Table2[[#This Row],[TT]]&lt;1,"",COUNT($A$2:$A2654)+1)</f>
        <v>2148</v>
      </c>
      <c r="B2655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55" s="18" t="s">
        <v>2318</v>
      </c>
      <c r="D2655" s="19">
        <v>1</v>
      </c>
      <c r="E2655" s="19">
        <v>180</v>
      </c>
      <c r="F2655" s="80">
        <f>IF(Table2[[#This Row],[M5B]]="",Table2[[#This Row],[M5B_h]],SUM(Table2[[#This Row],[M5B_h]],Table2[[#This Row],[M5B]]))</f>
        <v>1</v>
      </c>
      <c r="H2655" s="13" t="str">
        <f>IF(Table2[[#This Row],[M1A]]="","",Table2[[#This Row],[M1A]]-Table2[[#This Row],[AWAL]])</f>
        <v/>
      </c>
      <c r="J2655" s="13" t="str">
        <f>IF(Table2[[#This Row],[M2A]]="","",SUM(Table2[[#This Row],[M2A]]-Table2[[#This Row],[M2B_h]]))</f>
        <v/>
      </c>
      <c r="L2655" s="13" t="str">
        <f>IF(Table2[[#This Row],[M3A]]="","",SUM(Table2[[#This Row],[M3A]]-Table2[[#This Row],[M3B_h]]))</f>
        <v/>
      </c>
      <c r="N2655" s="13" t="str">
        <f>IF(Table2[[#This Row],[M4A]]="","",SUM(Table2[[#This Row],[M4A]]-Table2[[#This Row],[M4B_h]]))</f>
        <v/>
      </c>
      <c r="O2655" s="15"/>
      <c r="P2655" s="15" t="str">
        <f>IF(Table2[[#This Row],[M5A]]="","",SUM(Table2[[#This Row],[M5A]]-Table2[[#This Row],[M5B_h]]))</f>
        <v/>
      </c>
      <c r="Q2655" s="15">
        <f>SUM(Table2[[#This Row],[AWAL]],Table2[[#This Row],[M1B]])</f>
        <v>1</v>
      </c>
      <c r="R2655" s="15">
        <f>SUM(Table2[[#This Row],[M2B]],Table2[[#This Row],[M2B_h]])</f>
        <v>1</v>
      </c>
      <c r="S2655" s="15">
        <f>SUM(Table2[[#This Row],[M3B]],Table2[[#This Row],[M3B_h]])</f>
        <v>1</v>
      </c>
      <c r="T2655" s="15">
        <f>SUM(Table2[[#This Row],[M4B]],Table2[[#This Row],[M4B_h]])</f>
        <v>1</v>
      </c>
    </row>
    <row r="2656" spans="1:20">
      <c r="A2656" s="12">
        <f>IF(Table2[[#This Row],[TT]]&lt;1,"",COUNT($A$2:$A2655)+1)</f>
        <v>2149</v>
      </c>
      <c r="B2656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56" s="18" t="s">
        <v>2319</v>
      </c>
      <c r="D2656" s="19">
        <v>1</v>
      </c>
      <c r="E2656" s="19" t="s">
        <v>2904</v>
      </c>
      <c r="F2656" s="80">
        <f>IF(Table2[[#This Row],[M5B]]="",Table2[[#This Row],[M5B_h]],SUM(Table2[[#This Row],[M5B_h]],Table2[[#This Row],[M5B]]))</f>
        <v>1</v>
      </c>
      <c r="H2656" s="13" t="str">
        <f>IF(Table2[[#This Row],[M1A]]="","",Table2[[#This Row],[M1A]]-Table2[[#This Row],[AWAL]])</f>
        <v/>
      </c>
      <c r="J2656" s="13" t="str">
        <f>IF(Table2[[#This Row],[M2A]]="","",SUM(Table2[[#This Row],[M2A]]-Table2[[#This Row],[M2B_h]]))</f>
        <v/>
      </c>
      <c r="L2656" s="13" t="str">
        <f>IF(Table2[[#This Row],[M3A]]="","",SUM(Table2[[#This Row],[M3A]]-Table2[[#This Row],[M3B_h]]))</f>
        <v/>
      </c>
      <c r="N2656" s="13" t="str">
        <f>IF(Table2[[#This Row],[M4A]]="","",SUM(Table2[[#This Row],[M4A]]-Table2[[#This Row],[M4B_h]]))</f>
        <v/>
      </c>
      <c r="O2656" s="15"/>
      <c r="P2656" s="15" t="str">
        <f>IF(Table2[[#This Row],[M5A]]="","",SUM(Table2[[#This Row],[M5A]]-Table2[[#This Row],[M5B_h]]))</f>
        <v/>
      </c>
      <c r="Q2656" s="15">
        <f>SUM(Table2[[#This Row],[AWAL]],Table2[[#This Row],[M1B]])</f>
        <v>1</v>
      </c>
      <c r="R2656" s="15">
        <f>SUM(Table2[[#This Row],[M2B]],Table2[[#This Row],[M2B_h]])</f>
        <v>1</v>
      </c>
      <c r="S2656" s="15">
        <f>SUM(Table2[[#This Row],[M3B]],Table2[[#This Row],[M3B_h]])</f>
        <v>1</v>
      </c>
      <c r="T2656" s="15">
        <f>SUM(Table2[[#This Row],[M4B]],Table2[[#This Row],[M4B_h]])</f>
        <v>1</v>
      </c>
    </row>
    <row r="2657" spans="1:20">
      <c r="A2657" s="12">
        <f>IF(Table2[[#This Row],[TT]]&lt;1,"",COUNT($A$2:$A2656)+1)</f>
        <v>2150</v>
      </c>
      <c r="B2657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57" s="18" t="s">
        <v>2319</v>
      </c>
      <c r="D2657" s="19">
        <v>1</v>
      </c>
      <c r="E2657" s="19" t="s">
        <v>2906</v>
      </c>
      <c r="F2657" s="80">
        <f>IF(Table2[[#This Row],[M5B]]="",Table2[[#This Row],[M5B_h]],SUM(Table2[[#This Row],[M5B_h]],Table2[[#This Row],[M5B]]))</f>
        <v>1</v>
      </c>
      <c r="H2657" s="13" t="str">
        <f>IF(Table2[[#This Row],[M1A]]="","",Table2[[#This Row],[M1A]]-Table2[[#This Row],[AWAL]])</f>
        <v/>
      </c>
      <c r="J2657" s="13" t="str">
        <f>IF(Table2[[#This Row],[M2A]]="","",SUM(Table2[[#This Row],[M2A]]-Table2[[#This Row],[M2B_h]]))</f>
        <v/>
      </c>
      <c r="L2657" s="13" t="str">
        <f>IF(Table2[[#This Row],[M3A]]="","",SUM(Table2[[#This Row],[M3A]]-Table2[[#This Row],[M3B_h]]))</f>
        <v/>
      </c>
      <c r="N2657" s="13" t="str">
        <f>IF(Table2[[#This Row],[M4A]]="","",SUM(Table2[[#This Row],[M4A]]-Table2[[#This Row],[M4B_h]]))</f>
        <v/>
      </c>
      <c r="O2657" s="15"/>
      <c r="P2657" s="15" t="str">
        <f>IF(Table2[[#This Row],[M5A]]="","",SUM(Table2[[#This Row],[M5A]]-Table2[[#This Row],[M5B_h]]))</f>
        <v/>
      </c>
      <c r="Q2657" s="15">
        <f>SUM(Table2[[#This Row],[AWAL]],Table2[[#This Row],[M1B]])</f>
        <v>1</v>
      </c>
      <c r="R2657" s="15">
        <f>SUM(Table2[[#This Row],[M2B]],Table2[[#This Row],[M2B_h]])</f>
        <v>1</v>
      </c>
      <c r="S2657" s="15">
        <f>SUM(Table2[[#This Row],[M3B]],Table2[[#This Row],[M3B_h]])</f>
        <v>1</v>
      </c>
      <c r="T2657" s="15">
        <f>SUM(Table2[[#This Row],[M4B]],Table2[[#This Row],[M4B_h]])</f>
        <v>1</v>
      </c>
    </row>
    <row r="2658" spans="1:20">
      <c r="A2658" s="12">
        <f>IF(Table2[[#This Row],[TT]]&lt;1,"",COUNT($A$2:$A2657)+1)</f>
        <v>2151</v>
      </c>
      <c r="B2658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58" s="18" t="s">
        <v>2319</v>
      </c>
      <c r="D2658" s="19">
        <v>1</v>
      </c>
      <c r="E2658" s="19" t="s">
        <v>2907</v>
      </c>
      <c r="F2658" s="80">
        <f>IF(Table2[[#This Row],[M5B]]="",Table2[[#This Row],[M5B_h]],SUM(Table2[[#This Row],[M5B_h]],Table2[[#This Row],[M5B]]))</f>
        <v>1</v>
      </c>
      <c r="H2658" s="13" t="str">
        <f>IF(Table2[[#This Row],[M1A]]="","",Table2[[#This Row],[M1A]]-Table2[[#This Row],[AWAL]])</f>
        <v/>
      </c>
      <c r="J2658" s="13" t="str">
        <f>IF(Table2[[#This Row],[M2A]]="","",SUM(Table2[[#This Row],[M2A]]-Table2[[#This Row],[M2B_h]]))</f>
        <v/>
      </c>
      <c r="L2658" s="13" t="str">
        <f>IF(Table2[[#This Row],[M3A]]="","",SUM(Table2[[#This Row],[M3A]]-Table2[[#This Row],[M3B_h]]))</f>
        <v/>
      </c>
      <c r="N2658" s="13" t="str">
        <f>IF(Table2[[#This Row],[M4A]]="","",SUM(Table2[[#This Row],[M4A]]-Table2[[#This Row],[M4B_h]]))</f>
        <v/>
      </c>
      <c r="O2658" s="15"/>
      <c r="P2658" s="15" t="str">
        <f>IF(Table2[[#This Row],[M5A]]="","",SUM(Table2[[#This Row],[M5A]]-Table2[[#This Row],[M5B_h]]))</f>
        <v/>
      </c>
      <c r="Q2658" s="15">
        <f>SUM(Table2[[#This Row],[AWAL]],Table2[[#This Row],[M1B]])</f>
        <v>1</v>
      </c>
      <c r="R2658" s="15">
        <f>SUM(Table2[[#This Row],[M2B]],Table2[[#This Row],[M2B_h]])</f>
        <v>1</v>
      </c>
      <c r="S2658" s="15">
        <f>SUM(Table2[[#This Row],[M3B]],Table2[[#This Row],[M3B_h]])</f>
        <v>1</v>
      </c>
      <c r="T2658" s="15">
        <f>SUM(Table2[[#This Row],[M4B]],Table2[[#This Row],[M4B_h]])</f>
        <v>1</v>
      </c>
    </row>
    <row r="2659" spans="1:20">
      <c r="A2659" s="12">
        <f>IF(Table2[[#This Row],[TT]]&lt;1,"",COUNT($A$2:$A2658)+1)</f>
        <v>2152</v>
      </c>
      <c r="B2659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59" s="18" t="s">
        <v>2319</v>
      </c>
      <c r="D2659" s="19">
        <v>1</v>
      </c>
      <c r="E2659" s="19" t="s">
        <v>2908</v>
      </c>
      <c r="F2659" s="80">
        <f>IF(Table2[[#This Row],[M5B]]="",Table2[[#This Row],[M5B_h]],SUM(Table2[[#This Row],[M5B_h]],Table2[[#This Row],[M5B]]))</f>
        <v>1</v>
      </c>
      <c r="H2659" s="13" t="str">
        <f>IF(Table2[[#This Row],[M1A]]="","",Table2[[#This Row],[M1A]]-Table2[[#This Row],[AWAL]])</f>
        <v/>
      </c>
      <c r="J2659" s="13" t="str">
        <f>IF(Table2[[#This Row],[M2A]]="","",SUM(Table2[[#This Row],[M2A]]-Table2[[#This Row],[M2B_h]]))</f>
        <v/>
      </c>
      <c r="L2659" s="13" t="str">
        <f>IF(Table2[[#This Row],[M3A]]="","",SUM(Table2[[#This Row],[M3A]]-Table2[[#This Row],[M3B_h]]))</f>
        <v/>
      </c>
      <c r="N2659" s="13" t="str">
        <f>IF(Table2[[#This Row],[M4A]]="","",SUM(Table2[[#This Row],[M4A]]-Table2[[#This Row],[M4B_h]]))</f>
        <v/>
      </c>
      <c r="O2659" s="15"/>
      <c r="P2659" s="15" t="str">
        <f>IF(Table2[[#This Row],[M5A]]="","",SUM(Table2[[#This Row],[M5A]]-Table2[[#This Row],[M5B_h]]))</f>
        <v/>
      </c>
      <c r="Q2659" s="15">
        <f>SUM(Table2[[#This Row],[AWAL]],Table2[[#This Row],[M1B]])</f>
        <v>1</v>
      </c>
      <c r="R2659" s="15">
        <f>SUM(Table2[[#This Row],[M2B]],Table2[[#This Row],[M2B_h]])</f>
        <v>1</v>
      </c>
      <c r="S2659" s="15">
        <f>SUM(Table2[[#This Row],[M3B]],Table2[[#This Row],[M3B_h]])</f>
        <v>1</v>
      </c>
      <c r="T2659" s="15">
        <f>SUM(Table2[[#This Row],[M4B]],Table2[[#This Row],[M4B_h]])</f>
        <v>1</v>
      </c>
    </row>
    <row r="2660" spans="1:20">
      <c r="A2660" s="12">
        <f>IF(Table2[[#This Row],[TT]]&lt;1,"",COUNT($A$2:$A2659)+1)</f>
        <v>2153</v>
      </c>
      <c r="B2660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0" s="18" t="s">
        <v>2319</v>
      </c>
      <c r="D2660" s="19">
        <v>1</v>
      </c>
      <c r="E2660" s="19" t="s">
        <v>156</v>
      </c>
      <c r="F2660" s="80">
        <f>IF(Table2[[#This Row],[M5B]]="",Table2[[#This Row],[M5B_h]],SUM(Table2[[#This Row],[M5B_h]],Table2[[#This Row],[M5B]]))</f>
        <v>1</v>
      </c>
      <c r="H2660" s="13" t="str">
        <f>IF(Table2[[#This Row],[M1A]]="","",Table2[[#This Row],[M1A]]-Table2[[#This Row],[AWAL]])</f>
        <v/>
      </c>
      <c r="J2660" s="13" t="str">
        <f>IF(Table2[[#This Row],[M2A]]="","",SUM(Table2[[#This Row],[M2A]]-Table2[[#This Row],[M2B_h]]))</f>
        <v/>
      </c>
      <c r="L2660" s="13" t="str">
        <f>IF(Table2[[#This Row],[M3A]]="","",SUM(Table2[[#This Row],[M3A]]-Table2[[#This Row],[M3B_h]]))</f>
        <v/>
      </c>
      <c r="N2660" s="13" t="str">
        <f>IF(Table2[[#This Row],[M4A]]="","",SUM(Table2[[#This Row],[M4A]]-Table2[[#This Row],[M4B_h]]))</f>
        <v/>
      </c>
      <c r="O2660" s="15"/>
      <c r="P2660" s="15" t="str">
        <f>IF(Table2[[#This Row],[M5A]]="","",SUM(Table2[[#This Row],[M5A]]-Table2[[#This Row],[M5B_h]]))</f>
        <v/>
      </c>
      <c r="Q2660" s="15">
        <f>SUM(Table2[[#This Row],[AWAL]],Table2[[#This Row],[M1B]])</f>
        <v>1</v>
      </c>
      <c r="R2660" s="15">
        <f>SUM(Table2[[#This Row],[M2B]],Table2[[#This Row],[M2B_h]])</f>
        <v>1</v>
      </c>
      <c r="S2660" s="15">
        <f>SUM(Table2[[#This Row],[M3B]],Table2[[#This Row],[M3B_h]])</f>
        <v>1</v>
      </c>
      <c r="T2660" s="15">
        <f>SUM(Table2[[#This Row],[M4B]],Table2[[#This Row],[M4B_h]])</f>
        <v>1</v>
      </c>
    </row>
    <row r="2661" spans="1:20">
      <c r="A2661" s="12">
        <f>IF(Table2[[#This Row],[TT]]&lt;1,"",COUNT($A$2:$A2660)+1)</f>
        <v>2154</v>
      </c>
      <c r="B2661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1" s="18" t="s">
        <v>2318</v>
      </c>
      <c r="D2661" s="19">
        <v>2</v>
      </c>
      <c r="E2661" s="19" t="s">
        <v>2905</v>
      </c>
      <c r="F2661" s="80">
        <f>IF(Table2[[#This Row],[M5B]]="",Table2[[#This Row],[M5B_h]],SUM(Table2[[#This Row],[M5B_h]],Table2[[#This Row],[M5B]]))</f>
        <v>2</v>
      </c>
      <c r="H2661" s="13" t="str">
        <f>IF(Table2[[#This Row],[M1A]]="","",Table2[[#This Row],[M1A]]-Table2[[#This Row],[AWAL]])</f>
        <v/>
      </c>
      <c r="J2661" s="13" t="str">
        <f>IF(Table2[[#This Row],[M2A]]="","",SUM(Table2[[#This Row],[M2A]]-Table2[[#This Row],[M2B_h]]))</f>
        <v/>
      </c>
      <c r="L2661" s="13" t="str">
        <f>IF(Table2[[#This Row],[M3A]]="","",SUM(Table2[[#This Row],[M3A]]-Table2[[#This Row],[M3B_h]]))</f>
        <v/>
      </c>
      <c r="N2661" s="13" t="str">
        <f>IF(Table2[[#This Row],[M4A]]="","",SUM(Table2[[#This Row],[M4A]]-Table2[[#This Row],[M4B_h]]))</f>
        <v/>
      </c>
      <c r="O2661" s="15"/>
      <c r="P2661" s="15" t="str">
        <f>IF(Table2[[#This Row],[M5A]]="","",SUM(Table2[[#This Row],[M5A]]-Table2[[#This Row],[M5B_h]]))</f>
        <v/>
      </c>
      <c r="Q2661" s="15">
        <f>SUM(Table2[[#This Row],[AWAL]],Table2[[#This Row],[M1B]])</f>
        <v>2</v>
      </c>
      <c r="R2661" s="15">
        <f>SUM(Table2[[#This Row],[M2B]],Table2[[#This Row],[M2B_h]])</f>
        <v>2</v>
      </c>
      <c r="S2661" s="15">
        <f>SUM(Table2[[#This Row],[M3B]],Table2[[#This Row],[M3B_h]])</f>
        <v>2</v>
      </c>
      <c r="T2661" s="15">
        <f>SUM(Table2[[#This Row],[M4B]],Table2[[#This Row],[M4B_h]])</f>
        <v>2</v>
      </c>
    </row>
    <row r="2662" spans="1:20">
      <c r="A2662" s="12">
        <f>IF(Table2[[#This Row],[TT]]&lt;1,"",COUNT($A$2:$A2661)+1)</f>
        <v>2155</v>
      </c>
      <c r="B2662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2" s="18" t="s">
        <v>2318</v>
      </c>
      <c r="D2662" s="19">
        <v>4</v>
      </c>
      <c r="E2662" s="19" t="s">
        <v>2902</v>
      </c>
      <c r="F2662" s="80">
        <f>IF(Table2[[#This Row],[M5B]]="",Table2[[#This Row],[M5B_h]],SUM(Table2[[#This Row],[M5B_h]],Table2[[#This Row],[M5B]]))</f>
        <v>4</v>
      </c>
      <c r="H2662" s="13" t="str">
        <f>IF(Table2[[#This Row],[M1A]]="","",Table2[[#This Row],[M1A]]-Table2[[#This Row],[AWAL]])</f>
        <v/>
      </c>
      <c r="J2662" s="13" t="str">
        <f>IF(Table2[[#This Row],[M2A]]="","",SUM(Table2[[#This Row],[M2A]]-Table2[[#This Row],[M2B_h]]))</f>
        <v/>
      </c>
      <c r="L2662" s="13" t="str">
        <f>IF(Table2[[#This Row],[M3A]]="","",SUM(Table2[[#This Row],[M3A]]-Table2[[#This Row],[M3B_h]]))</f>
        <v/>
      </c>
      <c r="N2662" s="13" t="str">
        <f>IF(Table2[[#This Row],[M4A]]="","",SUM(Table2[[#This Row],[M4A]]-Table2[[#This Row],[M4B_h]]))</f>
        <v/>
      </c>
      <c r="O2662" s="15"/>
      <c r="P2662" s="15" t="str">
        <f>IF(Table2[[#This Row],[M5A]]="","",SUM(Table2[[#This Row],[M5A]]-Table2[[#This Row],[M5B_h]]))</f>
        <v/>
      </c>
      <c r="Q2662" s="15">
        <f>SUM(Table2[[#This Row],[AWAL]],Table2[[#This Row],[M1B]])</f>
        <v>4</v>
      </c>
      <c r="R2662" s="15">
        <f>SUM(Table2[[#This Row],[M2B]],Table2[[#This Row],[M2B_h]])</f>
        <v>4</v>
      </c>
      <c r="S2662" s="15">
        <f>SUM(Table2[[#This Row],[M3B]],Table2[[#This Row],[M3B_h]])</f>
        <v>4</v>
      </c>
      <c r="T2662" s="15">
        <f>SUM(Table2[[#This Row],[M4B]],Table2[[#This Row],[M4B_h]])</f>
        <v>4</v>
      </c>
    </row>
    <row r="2663" spans="1:20">
      <c r="A2663" s="12">
        <f>IF(Table2[[#This Row],[TT]]&lt;1,"",COUNT($A$2:$A2662)+1)</f>
        <v>2156</v>
      </c>
      <c r="B2663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3" s="18" t="s">
        <v>2318</v>
      </c>
      <c r="D2663" s="19">
        <v>5</v>
      </c>
      <c r="E2663" s="19" t="s">
        <v>2316</v>
      </c>
      <c r="F2663" s="80">
        <f>IF(Table2[[#This Row],[M5B]]="",Table2[[#This Row],[M5B_h]],SUM(Table2[[#This Row],[M5B_h]],Table2[[#This Row],[M5B]]))</f>
        <v>5</v>
      </c>
      <c r="H2663" s="13" t="str">
        <f>IF(Table2[[#This Row],[M1A]]="","",Table2[[#This Row],[M1A]]-Table2[[#This Row],[AWAL]])</f>
        <v/>
      </c>
      <c r="J2663" s="13" t="str">
        <f>IF(Table2[[#This Row],[M2A]]="","",SUM(Table2[[#This Row],[M2A]]-Table2[[#This Row],[M2B_h]]))</f>
        <v/>
      </c>
      <c r="L2663" s="13" t="str">
        <f>IF(Table2[[#This Row],[M3A]]="","",SUM(Table2[[#This Row],[M3A]]-Table2[[#This Row],[M3B_h]]))</f>
        <v/>
      </c>
      <c r="N2663" s="13" t="str">
        <f>IF(Table2[[#This Row],[M4A]]="","",SUM(Table2[[#This Row],[M4A]]-Table2[[#This Row],[M4B_h]]))</f>
        <v/>
      </c>
      <c r="O2663" s="15"/>
      <c r="P2663" s="15" t="str">
        <f>IF(Table2[[#This Row],[M5A]]="","",SUM(Table2[[#This Row],[M5A]]-Table2[[#This Row],[M5B_h]]))</f>
        <v/>
      </c>
      <c r="Q2663" s="15">
        <f>SUM(Table2[[#This Row],[AWAL]],Table2[[#This Row],[M1B]])</f>
        <v>5</v>
      </c>
      <c r="R2663" s="15">
        <f>SUM(Table2[[#This Row],[M2B]],Table2[[#This Row],[M2B_h]])</f>
        <v>5</v>
      </c>
      <c r="S2663" s="15">
        <f>SUM(Table2[[#This Row],[M3B]],Table2[[#This Row],[M3B_h]])</f>
        <v>5</v>
      </c>
      <c r="T2663" s="15">
        <f>SUM(Table2[[#This Row],[M4B]],Table2[[#This Row],[M4B_h]])</f>
        <v>5</v>
      </c>
    </row>
    <row r="2664" spans="1:20">
      <c r="A2664" s="12">
        <f>IF(Table2[[#This Row],[TT]]&lt;1,"",COUNT($A$2:$A2663)+1)</f>
        <v>2157</v>
      </c>
      <c r="B2664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4" s="18" t="s">
        <v>2318</v>
      </c>
      <c r="D2664" s="19">
        <v>6</v>
      </c>
      <c r="E2664" s="19" t="s">
        <v>34</v>
      </c>
      <c r="F2664" s="80">
        <f>IF(Table2[[#This Row],[M5B]]="",Table2[[#This Row],[M5B_h]],SUM(Table2[[#This Row],[M5B_h]],Table2[[#This Row],[M5B]]))</f>
        <v>6</v>
      </c>
      <c r="H2664" s="13" t="str">
        <f>IF(Table2[[#This Row],[M1A]]="","",Table2[[#This Row],[M1A]]-Table2[[#This Row],[AWAL]])</f>
        <v/>
      </c>
      <c r="J2664" s="13" t="str">
        <f>IF(Table2[[#This Row],[M2A]]="","",SUM(Table2[[#This Row],[M2A]]-Table2[[#This Row],[M2B_h]]))</f>
        <v/>
      </c>
      <c r="L2664" s="13" t="str">
        <f>IF(Table2[[#This Row],[M3A]]="","",SUM(Table2[[#This Row],[M3A]]-Table2[[#This Row],[M3B_h]]))</f>
        <v/>
      </c>
      <c r="N2664" s="13" t="str">
        <f>IF(Table2[[#This Row],[M4A]]="","",SUM(Table2[[#This Row],[M4A]]-Table2[[#This Row],[M4B_h]]))</f>
        <v/>
      </c>
      <c r="O2664" s="15"/>
      <c r="P2664" s="15" t="str">
        <f>IF(Table2[[#This Row],[M5A]]="","",SUM(Table2[[#This Row],[M5A]]-Table2[[#This Row],[M5B_h]]))</f>
        <v/>
      </c>
      <c r="Q2664" s="15">
        <f>SUM(Table2[[#This Row],[AWAL]],Table2[[#This Row],[M1B]])</f>
        <v>6</v>
      </c>
      <c r="R2664" s="15">
        <f>SUM(Table2[[#This Row],[M2B]],Table2[[#This Row],[M2B_h]])</f>
        <v>6</v>
      </c>
      <c r="S2664" s="15">
        <f>SUM(Table2[[#This Row],[M3B]],Table2[[#This Row],[M3B_h]])</f>
        <v>6</v>
      </c>
      <c r="T2664" s="15">
        <f>SUM(Table2[[#This Row],[M4B]],Table2[[#This Row],[M4B_h]])</f>
        <v>6</v>
      </c>
    </row>
    <row r="2665" spans="1:20">
      <c r="A2665" s="12">
        <f>IF(Table2[[#This Row],[TT]]&lt;1,"",COUNT($A$2:$A2664)+1)</f>
        <v>2158</v>
      </c>
      <c r="B2665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5" s="18" t="s">
        <v>2318</v>
      </c>
      <c r="D2665" s="19">
        <v>7</v>
      </c>
      <c r="E2665" s="19">
        <v>170</v>
      </c>
      <c r="F2665" s="80">
        <f>IF(Table2[[#This Row],[M5B]]="",Table2[[#This Row],[M5B_h]],SUM(Table2[[#This Row],[M5B_h]],Table2[[#This Row],[M5B]]))</f>
        <v>7</v>
      </c>
      <c r="H2665" s="13" t="str">
        <f>IF(Table2[[#This Row],[M1A]]="","",Table2[[#This Row],[M1A]]-Table2[[#This Row],[AWAL]])</f>
        <v/>
      </c>
      <c r="J2665" s="13" t="str">
        <f>IF(Table2[[#This Row],[M2A]]="","",SUM(Table2[[#This Row],[M2A]]-Table2[[#This Row],[M2B_h]]))</f>
        <v/>
      </c>
      <c r="L2665" s="13" t="str">
        <f>IF(Table2[[#This Row],[M3A]]="","",SUM(Table2[[#This Row],[M3A]]-Table2[[#This Row],[M3B_h]]))</f>
        <v/>
      </c>
      <c r="N2665" s="13" t="str">
        <f>IF(Table2[[#This Row],[M4A]]="","",SUM(Table2[[#This Row],[M4A]]-Table2[[#This Row],[M4B_h]]))</f>
        <v/>
      </c>
      <c r="O2665" s="15"/>
      <c r="P2665" s="15" t="str">
        <f>IF(Table2[[#This Row],[M5A]]="","",SUM(Table2[[#This Row],[M5A]]-Table2[[#This Row],[M5B_h]]))</f>
        <v/>
      </c>
      <c r="Q2665" s="15">
        <f>SUM(Table2[[#This Row],[AWAL]],Table2[[#This Row],[M1B]])</f>
        <v>7</v>
      </c>
      <c r="R2665" s="15">
        <f>SUM(Table2[[#This Row],[M2B]],Table2[[#This Row],[M2B_h]])</f>
        <v>7</v>
      </c>
      <c r="S2665" s="15">
        <f>SUM(Table2[[#This Row],[M3B]],Table2[[#This Row],[M3B_h]])</f>
        <v>7</v>
      </c>
      <c r="T2665" s="15">
        <f>SUM(Table2[[#This Row],[M4B]],Table2[[#This Row],[M4B_h]])</f>
        <v>7</v>
      </c>
    </row>
    <row r="2666" spans="1:20">
      <c r="A2666" s="12">
        <f>IF(Table2[[#This Row],[TT]]&lt;1,"",COUNT($A$2:$A2665)+1)</f>
        <v>2159</v>
      </c>
      <c r="B2666" s="12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666" s="18" t="s">
        <v>2318</v>
      </c>
      <c r="D2666" s="19">
        <v>7</v>
      </c>
      <c r="E2666" s="19" t="s">
        <v>156</v>
      </c>
      <c r="F2666" s="80">
        <f>IF(Table2[[#This Row],[M5B]]="",Table2[[#This Row],[M5B_h]],SUM(Table2[[#This Row],[M5B_h]],Table2[[#This Row],[M5B]]))</f>
        <v>7</v>
      </c>
      <c r="H2666" s="13" t="str">
        <f>IF(Table2[[#This Row],[M1A]]="","",Table2[[#This Row],[M1A]]-Table2[[#This Row],[AWAL]])</f>
        <v/>
      </c>
      <c r="J2666" s="13" t="str">
        <f>IF(Table2[[#This Row],[M2A]]="","",SUM(Table2[[#This Row],[M2A]]-Table2[[#This Row],[M2B_h]]))</f>
        <v/>
      </c>
      <c r="L2666" s="13" t="str">
        <f>IF(Table2[[#This Row],[M3A]]="","",SUM(Table2[[#This Row],[M3A]]-Table2[[#This Row],[M3B_h]]))</f>
        <v/>
      </c>
      <c r="N2666" s="13" t="str">
        <f>IF(Table2[[#This Row],[M4A]]="","",SUM(Table2[[#This Row],[M4A]]-Table2[[#This Row],[M4B_h]]))</f>
        <v/>
      </c>
      <c r="O2666" s="15"/>
      <c r="P2666" s="15" t="str">
        <f>IF(Table2[[#This Row],[M5A]]="","",SUM(Table2[[#This Row],[M5A]]-Table2[[#This Row],[M5B_h]]))</f>
        <v/>
      </c>
      <c r="Q2666" s="15">
        <f>SUM(Table2[[#This Row],[AWAL]],Table2[[#This Row],[M1B]])</f>
        <v>7</v>
      </c>
      <c r="R2666" s="15">
        <f>SUM(Table2[[#This Row],[M2B]],Table2[[#This Row],[M2B_h]])</f>
        <v>7</v>
      </c>
      <c r="S2666" s="15">
        <f>SUM(Table2[[#This Row],[M3B]],Table2[[#This Row],[M3B_h]])</f>
        <v>7</v>
      </c>
      <c r="T2666" s="15">
        <f>SUM(Table2[[#This Row],[M4B]],Table2[[#This Row],[M4B_h]])</f>
        <v>7</v>
      </c>
    </row>
    <row r="2667" spans="1:20">
      <c r="A2667" s="12">
        <f>IF(Table2[[#This Row],[TT]]&lt;1,"",COUNT($A$2:$A2666)+1)</f>
        <v>2160</v>
      </c>
      <c r="B2667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667" s="18" t="s">
        <v>2320</v>
      </c>
      <c r="D2667" s="19">
        <v>2</v>
      </c>
      <c r="E2667" s="19">
        <v>60</v>
      </c>
      <c r="F2667" s="80">
        <f>IF(Table2[[#This Row],[M5B]]="",Table2[[#This Row],[M5B_h]],SUM(Table2[[#This Row],[M5B_h]],Table2[[#This Row],[M5B]]))</f>
        <v>2</v>
      </c>
      <c r="H2667" s="13" t="str">
        <f>IF(Table2[[#This Row],[M1A]]="","",Table2[[#This Row],[M1A]]-Table2[[#This Row],[AWAL]])</f>
        <v/>
      </c>
      <c r="J2667" s="13" t="str">
        <f>IF(Table2[[#This Row],[M2A]]="","",SUM(Table2[[#This Row],[M2A]]-Table2[[#This Row],[M2B_h]]))</f>
        <v/>
      </c>
      <c r="L2667" s="13" t="str">
        <f>IF(Table2[[#This Row],[M3A]]="","",SUM(Table2[[#This Row],[M3A]]-Table2[[#This Row],[M3B_h]]))</f>
        <v/>
      </c>
      <c r="N2667" s="13" t="str">
        <f>IF(Table2[[#This Row],[M4A]]="","",SUM(Table2[[#This Row],[M4A]]-Table2[[#This Row],[M4B_h]]))</f>
        <v/>
      </c>
      <c r="O2667" s="15"/>
      <c r="P2667" s="15" t="str">
        <f>IF(Table2[[#This Row],[M5A]]="","",SUM(Table2[[#This Row],[M5A]]-Table2[[#This Row],[M5B_h]]))</f>
        <v/>
      </c>
      <c r="Q2667" s="15">
        <f>SUM(Table2[[#This Row],[AWAL]],Table2[[#This Row],[M1B]])</f>
        <v>2</v>
      </c>
      <c r="R2667" s="15">
        <f>SUM(Table2[[#This Row],[M2B]],Table2[[#This Row],[M2B_h]])</f>
        <v>2</v>
      </c>
      <c r="S2667" s="15">
        <f>SUM(Table2[[#This Row],[M3B]],Table2[[#This Row],[M3B_h]])</f>
        <v>2</v>
      </c>
      <c r="T2667" s="15">
        <f>SUM(Table2[[#This Row],[M4B]],Table2[[#This Row],[M4B_h]])</f>
        <v>2</v>
      </c>
    </row>
    <row r="2668" spans="1:20">
      <c r="A2668" s="12">
        <f>IF(Table2[[#This Row],[TT]]&lt;1,"",COUNT($A$2:$A2667)+1)</f>
        <v>2161</v>
      </c>
      <c r="B2668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668" s="25" t="s">
        <v>2320</v>
      </c>
      <c r="D2668" s="26">
        <v>3</v>
      </c>
      <c r="E2668" s="26" t="s">
        <v>925</v>
      </c>
      <c r="F2668" s="80">
        <f>IF(Table2[[#This Row],[M5B]]="",Table2[[#This Row],[M5B_h]],SUM(Table2[[#This Row],[M5B_h]],Table2[[#This Row],[M5B]]))</f>
        <v>3</v>
      </c>
      <c r="H2668" s="13" t="str">
        <f>IF(Table2[[#This Row],[M1A]]="","",Table2[[#This Row],[M1A]]-Table2[[#This Row],[AWAL]])</f>
        <v/>
      </c>
      <c r="J2668" s="13" t="str">
        <f>IF(Table2[[#This Row],[M2A]]="","",SUM(Table2[[#This Row],[M2A]]-Table2[[#This Row],[M2B_h]]))</f>
        <v/>
      </c>
      <c r="L2668" s="13" t="str">
        <f>IF(Table2[[#This Row],[M3A]]="","",SUM(Table2[[#This Row],[M3A]]-Table2[[#This Row],[M3B_h]]))</f>
        <v/>
      </c>
      <c r="N2668" s="13" t="str">
        <f>IF(Table2[[#This Row],[M4A]]="","",SUM(Table2[[#This Row],[M4A]]-Table2[[#This Row],[M4B_h]]))</f>
        <v/>
      </c>
      <c r="O2668" s="15"/>
      <c r="P2668" s="15" t="str">
        <f>IF(Table2[[#This Row],[M5A]]="","",SUM(Table2[[#This Row],[M5A]]-Table2[[#This Row],[M5B_h]]))</f>
        <v/>
      </c>
      <c r="Q2668" s="15">
        <f>SUM(Table2[[#This Row],[AWAL]],Table2[[#This Row],[M1B]])</f>
        <v>3</v>
      </c>
      <c r="R2668" s="15">
        <f>SUM(Table2[[#This Row],[M2B]],Table2[[#This Row],[M2B_h]])</f>
        <v>3</v>
      </c>
      <c r="S2668" s="15">
        <f>SUM(Table2[[#This Row],[M3B]],Table2[[#This Row],[M3B_h]])</f>
        <v>3</v>
      </c>
      <c r="T2668" s="15">
        <f>SUM(Table2[[#This Row],[M4B]],Table2[[#This Row],[M4B_h]])</f>
        <v>3</v>
      </c>
    </row>
    <row r="2669" spans="1:20">
      <c r="A2669" s="12">
        <f>IF(Table2[[#This Row],[TT]]&lt;1,"",COUNT($A$2:$A2668)+1)</f>
        <v>2162</v>
      </c>
      <c r="B2669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669" s="18" t="s">
        <v>2320</v>
      </c>
      <c r="D2669" s="19">
        <v>10</v>
      </c>
      <c r="E2669" s="19" t="s">
        <v>2316</v>
      </c>
      <c r="F2669" s="80">
        <f>IF(Table2[[#This Row],[M5B]]="",Table2[[#This Row],[M5B_h]],SUM(Table2[[#This Row],[M5B_h]],Table2[[#This Row],[M5B]]))</f>
        <v>10</v>
      </c>
      <c r="H2669" s="13" t="str">
        <f>IF(Table2[[#This Row],[M1A]]="","",Table2[[#This Row],[M1A]]-Table2[[#This Row],[AWAL]])</f>
        <v/>
      </c>
      <c r="J2669" s="13" t="str">
        <f>IF(Table2[[#This Row],[M2A]]="","",SUM(Table2[[#This Row],[M2A]]-Table2[[#This Row],[M2B_h]]))</f>
        <v/>
      </c>
      <c r="L2669" s="13" t="str">
        <f>IF(Table2[[#This Row],[M3A]]="","",SUM(Table2[[#This Row],[M3A]]-Table2[[#This Row],[M3B_h]]))</f>
        <v/>
      </c>
      <c r="N2669" s="13" t="str">
        <f>IF(Table2[[#This Row],[M4A]]="","",SUM(Table2[[#This Row],[M4A]]-Table2[[#This Row],[M4B_h]]))</f>
        <v/>
      </c>
      <c r="O2669" s="15"/>
      <c r="P2669" s="15" t="str">
        <f>IF(Table2[[#This Row],[M5A]]="","",SUM(Table2[[#This Row],[M5A]]-Table2[[#This Row],[M5B_h]]))</f>
        <v/>
      </c>
      <c r="Q2669" s="15">
        <f>SUM(Table2[[#This Row],[AWAL]],Table2[[#This Row],[M1B]])</f>
        <v>10</v>
      </c>
      <c r="R2669" s="15">
        <f>SUM(Table2[[#This Row],[M2B]],Table2[[#This Row],[M2B_h]])</f>
        <v>10</v>
      </c>
      <c r="S2669" s="15">
        <f>SUM(Table2[[#This Row],[M3B]],Table2[[#This Row],[M3B_h]])</f>
        <v>10</v>
      </c>
      <c r="T2669" s="15">
        <f>SUM(Table2[[#This Row],[M4B]],Table2[[#This Row],[M4B_h]])</f>
        <v>10</v>
      </c>
    </row>
    <row r="2670" spans="1:20">
      <c r="A2670" s="12">
        <f>IF(Table2[[#This Row],[TT]]&lt;1,"",COUNT($A$2:$A2669)+1)</f>
        <v>2163</v>
      </c>
      <c r="B2670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670" s="18" t="s">
        <v>2320</v>
      </c>
      <c r="D2670" s="19">
        <v>12</v>
      </c>
      <c r="E2670" s="19">
        <v>150</v>
      </c>
      <c r="F2670" s="80">
        <f>IF(Table2[[#This Row],[M5B]]="",Table2[[#This Row],[M5B_h]],SUM(Table2[[#This Row],[M5B_h]],Table2[[#This Row],[M5B]]))</f>
        <v>12</v>
      </c>
      <c r="H2670" s="13" t="str">
        <f>IF(Table2[[#This Row],[M1A]]="","",Table2[[#This Row],[M1A]]-Table2[[#This Row],[AWAL]])</f>
        <v/>
      </c>
      <c r="J2670" s="13" t="str">
        <f>IF(Table2[[#This Row],[M2A]]="","",SUM(Table2[[#This Row],[M2A]]-Table2[[#This Row],[M2B_h]]))</f>
        <v/>
      </c>
      <c r="L2670" s="13" t="str">
        <f>IF(Table2[[#This Row],[M3A]]="","",SUM(Table2[[#This Row],[M3A]]-Table2[[#This Row],[M3B_h]]))</f>
        <v/>
      </c>
      <c r="N2670" s="13" t="str">
        <f>IF(Table2[[#This Row],[M4A]]="","",SUM(Table2[[#This Row],[M4A]]-Table2[[#This Row],[M4B_h]]))</f>
        <v/>
      </c>
      <c r="O2670" s="15"/>
      <c r="P2670" s="15" t="str">
        <f>IF(Table2[[#This Row],[M5A]]="","",SUM(Table2[[#This Row],[M5A]]-Table2[[#This Row],[M5B_h]]))</f>
        <v/>
      </c>
      <c r="Q2670" s="15">
        <f>SUM(Table2[[#This Row],[AWAL]],Table2[[#This Row],[M1B]])</f>
        <v>12</v>
      </c>
      <c r="R2670" s="15">
        <f>SUM(Table2[[#This Row],[M2B]],Table2[[#This Row],[M2B_h]])</f>
        <v>12</v>
      </c>
      <c r="S2670" s="15">
        <f>SUM(Table2[[#This Row],[M3B]],Table2[[#This Row],[M3B_h]])</f>
        <v>12</v>
      </c>
      <c r="T2670" s="15">
        <f>SUM(Table2[[#This Row],[M4B]],Table2[[#This Row],[M4B_h]])</f>
        <v>12</v>
      </c>
    </row>
    <row r="2671" spans="1:20">
      <c r="A2671" s="12">
        <f>IF(Table2[[#This Row],[TT]]&lt;1,"",COUNT($A$2:$A2670)+1)</f>
        <v>2164</v>
      </c>
      <c r="B2671" s="12" t="str">
        <f>LOWER(SUBSTITUTE(SUBSTITUTE(SUBSTITUTE(SUBSTITUTE(SUBSTITUTE(SUBSTITUTE(SUBSTITUTE(SUBSTITUTE(Table2[[#This Row],[NAMA BARANG]]," ",""),"""",""),"-",""),"/",""),"(",""),")",""),"&amp;",""),",",""))</f>
        <v>tasplastiktb1</v>
      </c>
      <c r="C2671" s="18" t="s">
        <v>2320</v>
      </c>
      <c r="D2671" s="19">
        <v>19</v>
      </c>
      <c r="E2671" s="19">
        <v>140</v>
      </c>
      <c r="F2671" s="80">
        <f>IF(Table2[[#This Row],[M5B]]="",Table2[[#This Row],[M5B_h]],SUM(Table2[[#This Row],[M5B_h]],Table2[[#This Row],[M5B]]))</f>
        <v>19</v>
      </c>
      <c r="H2671" s="13" t="str">
        <f>IF(Table2[[#This Row],[M1A]]="","",Table2[[#This Row],[M1A]]-Table2[[#This Row],[AWAL]])</f>
        <v/>
      </c>
      <c r="J2671" s="13" t="str">
        <f>IF(Table2[[#This Row],[M2A]]="","",SUM(Table2[[#This Row],[M2A]]-Table2[[#This Row],[M2B_h]]))</f>
        <v/>
      </c>
      <c r="L2671" s="13" t="str">
        <f>IF(Table2[[#This Row],[M3A]]="","",SUM(Table2[[#This Row],[M3A]]-Table2[[#This Row],[M3B_h]]))</f>
        <v/>
      </c>
      <c r="N2671" s="13" t="str">
        <f>IF(Table2[[#This Row],[M4A]]="","",SUM(Table2[[#This Row],[M4A]]-Table2[[#This Row],[M4B_h]]))</f>
        <v/>
      </c>
      <c r="O2671" s="15"/>
      <c r="P2671" s="15" t="str">
        <f>IF(Table2[[#This Row],[M5A]]="","",SUM(Table2[[#This Row],[M5A]]-Table2[[#This Row],[M5B_h]]))</f>
        <v/>
      </c>
      <c r="Q2671" s="15">
        <f>SUM(Table2[[#This Row],[AWAL]],Table2[[#This Row],[M1B]])</f>
        <v>19</v>
      </c>
      <c r="R2671" s="15">
        <f>SUM(Table2[[#This Row],[M2B]],Table2[[#This Row],[M2B_h]])</f>
        <v>19</v>
      </c>
      <c r="S2671" s="15">
        <f>SUM(Table2[[#This Row],[M3B]],Table2[[#This Row],[M3B_h]])</f>
        <v>19</v>
      </c>
      <c r="T2671" s="15">
        <f>SUM(Table2[[#This Row],[M4B]],Table2[[#This Row],[M4B_h]])</f>
        <v>19</v>
      </c>
    </row>
    <row r="2672" spans="1:20">
      <c r="A2672" s="12">
        <f>IF(Table2[[#This Row],[TT]]&lt;1,"",COUNT($A$2:$A2671)+1)</f>
        <v>2165</v>
      </c>
      <c r="B2672" s="12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672" s="18" t="s">
        <v>2321</v>
      </c>
      <c r="D2672" s="19">
        <v>1</v>
      </c>
      <c r="E2672" s="19" t="s">
        <v>2322</v>
      </c>
      <c r="F2672" s="80">
        <f>IF(Table2[[#This Row],[M5B]]="",Table2[[#This Row],[M5B_h]],SUM(Table2[[#This Row],[M5B_h]],Table2[[#This Row],[M5B]]))</f>
        <v>1</v>
      </c>
      <c r="H2672" s="13" t="str">
        <f>IF(Table2[[#This Row],[M1A]]="","",Table2[[#This Row],[M1A]]-Table2[[#This Row],[AWAL]])</f>
        <v/>
      </c>
      <c r="J2672" s="13" t="str">
        <f>IF(Table2[[#This Row],[M2A]]="","",SUM(Table2[[#This Row],[M2A]]-Table2[[#This Row],[M2B_h]]))</f>
        <v/>
      </c>
      <c r="L2672" s="13" t="str">
        <f>IF(Table2[[#This Row],[M3A]]="","",SUM(Table2[[#This Row],[M3A]]-Table2[[#This Row],[M3B_h]]))</f>
        <v/>
      </c>
      <c r="N2672" s="13" t="str">
        <f>IF(Table2[[#This Row],[M4A]]="","",SUM(Table2[[#This Row],[M4A]]-Table2[[#This Row],[M4B_h]]))</f>
        <v/>
      </c>
      <c r="O2672" s="15"/>
      <c r="P2672" s="15" t="str">
        <f>IF(Table2[[#This Row],[M5A]]="","",SUM(Table2[[#This Row],[M5A]]-Table2[[#This Row],[M5B_h]]))</f>
        <v/>
      </c>
      <c r="Q2672" s="15">
        <f>SUM(Table2[[#This Row],[AWAL]],Table2[[#This Row],[M1B]])</f>
        <v>1</v>
      </c>
      <c r="R2672" s="15">
        <f>SUM(Table2[[#This Row],[M2B]],Table2[[#This Row],[M2B_h]])</f>
        <v>1</v>
      </c>
      <c r="S2672" s="15">
        <f>SUM(Table2[[#This Row],[M3B]],Table2[[#This Row],[M3B_h]])</f>
        <v>1</v>
      </c>
      <c r="T2672" s="15">
        <f>SUM(Table2[[#This Row],[M4B]],Table2[[#This Row],[M4B_h]])</f>
        <v>1</v>
      </c>
    </row>
    <row r="2673" spans="1:20">
      <c r="A2673" s="12">
        <f>IF(Table2[[#This Row],[TT]]&lt;1,"",COUNT($A$2:$A2672)+1)</f>
        <v>2166</v>
      </c>
      <c r="B2673" s="12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673" s="18" t="s">
        <v>2321</v>
      </c>
      <c r="D2673" s="19">
        <v>4</v>
      </c>
      <c r="E2673" s="19" t="s">
        <v>156</v>
      </c>
      <c r="F2673" s="80">
        <f>IF(Table2[[#This Row],[M5B]]="",Table2[[#This Row],[M5B_h]],SUM(Table2[[#This Row],[M5B_h]],Table2[[#This Row],[M5B]]))</f>
        <v>4</v>
      </c>
      <c r="H2673" s="13" t="str">
        <f>IF(Table2[[#This Row],[M1A]]="","",Table2[[#This Row],[M1A]]-Table2[[#This Row],[AWAL]])</f>
        <v/>
      </c>
      <c r="J2673" s="13" t="str">
        <f>IF(Table2[[#This Row],[M2A]]="","",SUM(Table2[[#This Row],[M2A]]-Table2[[#This Row],[M2B_h]]))</f>
        <v/>
      </c>
      <c r="L2673" s="13" t="str">
        <f>IF(Table2[[#This Row],[M3A]]="","",SUM(Table2[[#This Row],[M3A]]-Table2[[#This Row],[M3B_h]]))</f>
        <v/>
      </c>
      <c r="N2673" s="13" t="str">
        <f>IF(Table2[[#This Row],[M4A]]="","",SUM(Table2[[#This Row],[M4A]]-Table2[[#This Row],[M4B_h]]))</f>
        <v/>
      </c>
      <c r="O2673" s="15"/>
      <c r="P2673" s="15" t="str">
        <f>IF(Table2[[#This Row],[M5A]]="","",SUM(Table2[[#This Row],[M5A]]-Table2[[#This Row],[M5B_h]]))</f>
        <v/>
      </c>
      <c r="Q2673" s="15">
        <f>SUM(Table2[[#This Row],[AWAL]],Table2[[#This Row],[M1B]])</f>
        <v>4</v>
      </c>
      <c r="R2673" s="15">
        <f>SUM(Table2[[#This Row],[M2B]],Table2[[#This Row],[M2B_h]])</f>
        <v>4</v>
      </c>
      <c r="S2673" s="15">
        <f>SUM(Table2[[#This Row],[M3B]],Table2[[#This Row],[M3B_h]])</f>
        <v>4</v>
      </c>
      <c r="T2673" s="15">
        <f>SUM(Table2[[#This Row],[M4B]],Table2[[#This Row],[M4B_h]])</f>
        <v>4</v>
      </c>
    </row>
    <row r="2674" spans="1:20">
      <c r="A2674" s="12">
        <f>IF(Table2[[#This Row],[TT]]&lt;1,"",COUNT($A$2:$A2673)+1)</f>
        <v>2167</v>
      </c>
      <c r="B2674" s="12" t="str">
        <f>LOWER(SUBSTITUTE(SUBSTITUTE(SUBSTITUTE(SUBSTITUTE(SUBSTITUTE(SUBSTITUTE(SUBSTITUTE(SUBSTITUTE(Table2[[#This Row],[NAMA BARANG]]," ",""),"""",""),"-",""),"/",""),"(",""),")",""),"&amp;",""),",",""))</f>
        <v>tasplk1006m</v>
      </c>
      <c r="C2674" s="18" t="s">
        <v>2323</v>
      </c>
      <c r="D2674" s="19">
        <v>1</v>
      </c>
      <c r="E2674" s="19" t="s">
        <v>192</v>
      </c>
      <c r="F2674" s="80">
        <f>IF(Table2[[#This Row],[M5B]]="",Table2[[#This Row],[M5B_h]],SUM(Table2[[#This Row],[M5B_h]],Table2[[#This Row],[M5B]]))</f>
        <v>1</v>
      </c>
      <c r="H2674" s="13" t="str">
        <f>IF(Table2[[#This Row],[M1A]]="","",Table2[[#This Row],[M1A]]-Table2[[#This Row],[AWAL]])</f>
        <v/>
      </c>
      <c r="J2674" s="13" t="str">
        <f>IF(Table2[[#This Row],[M2A]]="","",SUM(Table2[[#This Row],[M2A]]-Table2[[#This Row],[M2B_h]]))</f>
        <v/>
      </c>
      <c r="L2674" s="13" t="str">
        <f>IF(Table2[[#This Row],[M3A]]="","",SUM(Table2[[#This Row],[M3A]]-Table2[[#This Row],[M3B_h]]))</f>
        <v/>
      </c>
      <c r="N2674" s="13" t="str">
        <f>IF(Table2[[#This Row],[M4A]]="","",SUM(Table2[[#This Row],[M4A]]-Table2[[#This Row],[M4B_h]]))</f>
        <v/>
      </c>
      <c r="O2674" s="15"/>
      <c r="P2674" s="15" t="str">
        <f>IF(Table2[[#This Row],[M5A]]="","",SUM(Table2[[#This Row],[M5A]]-Table2[[#This Row],[M5B_h]]))</f>
        <v/>
      </c>
      <c r="Q2674" s="15">
        <f>SUM(Table2[[#This Row],[AWAL]],Table2[[#This Row],[M1B]])</f>
        <v>1</v>
      </c>
      <c r="R2674" s="15">
        <f>SUM(Table2[[#This Row],[M2B]],Table2[[#This Row],[M2B_h]])</f>
        <v>1</v>
      </c>
      <c r="S2674" s="15">
        <f>SUM(Table2[[#This Row],[M3B]],Table2[[#This Row],[M3B_h]])</f>
        <v>1</v>
      </c>
      <c r="T2674" s="15">
        <f>SUM(Table2[[#This Row],[M4B]],Table2[[#This Row],[M4B_h]])</f>
        <v>1</v>
      </c>
    </row>
    <row r="2675" spans="1:20">
      <c r="A2675" s="12">
        <f>IF(Table2[[#This Row],[TT]]&lt;1,"",COUNT($A$2:$A2674)+1)</f>
        <v>2168</v>
      </c>
      <c r="B2675" s="12" t="str">
        <f>LOWER(SUBSTITUTE(SUBSTITUTE(SUBSTITUTE(SUBSTITUTE(SUBSTITUTE(SUBSTITUTE(SUBSTITUTE(SUBSTITUTE(Table2[[#This Row],[NAMA BARANG]]," ",""),"""",""),"-",""),"/",""),"(",""),")",""),"&amp;",""),",",""))</f>
        <v>tasplk1007dy26x34talil</v>
      </c>
      <c r="C2675" s="18" t="s">
        <v>2324</v>
      </c>
      <c r="D2675" s="19">
        <v>8</v>
      </c>
      <c r="E2675" s="19" t="s">
        <v>32</v>
      </c>
      <c r="F2675" s="80">
        <f>IF(Table2[[#This Row],[M5B]]="",Table2[[#This Row],[M5B_h]],SUM(Table2[[#This Row],[M5B_h]],Table2[[#This Row],[M5B]]))</f>
        <v>8</v>
      </c>
      <c r="H2675" s="13" t="str">
        <f>IF(Table2[[#This Row],[M1A]]="","",Table2[[#This Row],[M1A]]-Table2[[#This Row],[AWAL]])</f>
        <v/>
      </c>
      <c r="J2675" s="13" t="str">
        <f>IF(Table2[[#This Row],[M2A]]="","",SUM(Table2[[#This Row],[M2A]]-Table2[[#This Row],[M2B_h]]))</f>
        <v/>
      </c>
      <c r="L2675" s="13" t="str">
        <f>IF(Table2[[#This Row],[M3A]]="","",SUM(Table2[[#This Row],[M3A]]-Table2[[#This Row],[M3B_h]]))</f>
        <v/>
      </c>
      <c r="N2675" s="13" t="str">
        <f>IF(Table2[[#This Row],[M4A]]="","",SUM(Table2[[#This Row],[M4A]]-Table2[[#This Row],[M4B_h]]))</f>
        <v/>
      </c>
      <c r="O2675" s="15"/>
      <c r="P2675" s="15" t="str">
        <f>IF(Table2[[#This Row],[M5A]]="","",SUM(Table2[[#This Row],[M5A]]-Table2[[#This Row],[M5B_h]]))</f>
        <v/>
      </c>
      <c r="Q2675" s="15">
        <f>SUM(Table2[[#This Row],[AWAL]],Table2[[#This Row],[M1B]])</f>
        <v>8</v>
      </c>
      <c r="R2675" s="15">
        <f>SUM(Table2[[#This Row],[M2B]],Table2[[#This Row],[M2B_h]])</f>
        <v>8</v>
      </c>
      <c r="S2675" s="15">
        <f>SUM(Table2[[#This Row],[M3B]],Table2[[#This Row],[M3B_h]])</f>
        <v>8</v>
      </c>
      <c r="T2675" s="15">
        <f>SUM(Table2[[#This Row],[M4B]],Table2[[#This Row],[M4B_h]])</f>
        <v>8</v>
      </c>
    </row>
    <row r="2676" spans="1:20">
      <c r="A2676" s="12">
        <f>IF(Table2[[#This Row],[TT]]&lt;1,"",COUNT($A$2:$A2675)+1)</f>
        <v>2169</v>
      </c>
      <c r="B2676" s="12" t="str">
        <f>LOWER(SUBSTITUTE(SUBSTITUTE(SUBSTITUTE(SUBSTITUTE(SUBSTITUTE(SUBSTITUTE(SUBSTITUTE(SUBSTITUTE(Table2[[#This Row],[NAMA BARANG]]," ",""),"""",""),"-",""),"/",""),"(",""),")",""),"&amp;",""),",",""))</f>
        <v>tasplk1008talitenteng</v>
      </c>
      <c r="C2676" s="18" t="s">
        <v>2325</v>
      </c>
      <c r="D2676" s="19">
        <v>5</v>
      </c>
      <c r="E2676" s="19" t="s">
        <v>182</v>
      </c>
      <c r="F2676" s="80">
        <f>IF(Table2[[#This Row],[M5B]]="",Table2[[#This Row],[M5B_h]],SUM(Table2[[#This Row],[M5B_h]],Table2[[#This Row],[M5B]]))</f>
        <v>5</v>
      </c>
      <c r="H2676" s="13" t="str">
        <f>IF(Table2[[#This Row],[M1A]]="","",Table2[[#This Row],[M1A]]-Table2[[#This Row],[AWAL]])</f>
        <v/>
      </c>
      <c r="J2676" s="13" t="str">
        <f>IF(Table2[[#This Row],[M2A]]="","",SUM(Table2[[#This Row],[M2A]]-Table2[[#This Row],[M2B_h]]))</f>
        <v/>
      </c>
      <c r="L2676" s="13" t="str">
        <f>IF(Table2[[#This Row],[M3A]]="","",SUM(Table2[[#This Row],[M3A]]-Table2[[#This Row],[M3B_h]]))</f>
        <v/>
      </c>
      <c r="N2676" s="13" t="str">
        <f>IF(Table2[[#This Row],[M4A]]="","",SUM(Table2[[#This Row],[M4A]]-Table2[[#This Row],[M4B_h]]))</f>
        <v/>
      </c>
      <c r="O2676" s="15"/>
      <c r="P2676" s="15" t="str">
        <f>IF(Table2[[#This Row],[M5A]]="","",SUM(Table2[[#This Row],[M5A]]-Table2[[#This Row],[M5B_h]]))</f>
        <v/>
      </c>
      <c r="Q2676" s="15">
        <f>SUM(Table2[[#This Row],[AWAL]],Table2[[#This Row],[M1B]])</f>
        <v>5</v>
      </c>
      <c r="R2676" s="15">
        <f>SUM(Table2[[#This Row],[M2B]],Table2[[#This Row],[M2B_h]])</f>
        <v>5</v>
      </c>
      <c r="S2676" s="15">
        <f>SUM(Table2[[#This Row],[M3B]],Table2[[#This Row],[M3B_h]])</f>
        <v>5</v>
      </c>
      <c r="T2676" s="15">
        <f>SUM(Table2[[#This Row],[M4B]],Table2[[#This Row],[M4B_h]])</f>
        <v>5</v>
      </c>
    </row>
    <row r="2677" spans="1:20">
      <c r="A2677" s="12">
        <f>IF(Table2[[#This Row],[TT]]&lt;1,"",COUNT($A$2:$A2676)+1)</f>
        <v>2170</v>
      </c>
      <c r="B2677" s="12" t="str">
        <f>LOWER(SUBSTITUTE(SUBSTITUTE(SUBSTITUTE(SUBSTITUTE(SUBSTITUTE(SUBSTITUTE(SUBSTITUTE(SUBSTITUTE(Table2[[#This Row],[NAMA BARANG]]," ",""),"""",""),"-",""),"/",""),"(",""),")",""),"&amp;",""),",",""))</f>
        <v>taspolos131k</v>
      </c>
      <c r="C2677" s="18" t="s">
        <v>2326</v>
      </c>
      <c r="D2677" s="19">
        <v>13</v>
      </c>
      <c r="E2677" s="19">
        <v>480</v>
      </c>
      <c r="F2677" s="80">
        <f>IF(Table2[[#This Row],[M5B]]="",Table2[[#This Row],[M5B_h]],SUM(Table2[[#This Row],[M5B_h]],Table2[[#This Row],[M5B]]))</f>
        <v>13</v>
      </c>
      <c r="H2677" s="13" t="str">
        <f>IF(Table2[[#This Row],[M1A]]="","",Table2[[#This Row],[M1A]]-Table2[[#This Row],[AWAL]])</f>
        <v/>
      </c>
      <c r="J2677" s="13" t="str">
        <f>IF(Table2[[#This Row],[M2A]]="","",SUM(Table2[[#This Row],[M2A]]-Table2[[#This Row],[M2B_h]]))</f>
        <v/>
      </c>
      <c r="L2677" s="13" t="str">
        <f>IF(Table2[[#This Row],[M3A]]="","",SUM(Table2[[#This Row],[M3A]]-Table2[[#This Row],[M3B_h]]))</f>
        <v/>
      </c>
      <c r="N2677" s="13" t="str">
        <f>IF(Table2[[#This Row],[M4A]]="","",SUM(Table2[[#This Row],[M4A]]-Table2[[#This Row],[M4B_h]]))</f>
        <v/>
      </c>
      <c r="O2677" s="15"/>
      <c r="P2677" s="15" t="str">
        <f>IF(Table2[[#This Row],[M5A]]="","",SUM(Table2[[#This Row],[M5A]]-Table2[[#This Row],[M5B_h]]))</f>
        <v/>
      </c>
      <c r="Q2677" s="15">
        <f>SUM(Table2[[#This Row],[AWAL]],Table2[[#This Row],[M1B]])</f>
        <v>13</v>
      </c>
      <c r="R2677" s="15">
        <f>SUM(Table2[[#This Row],[M2B]],Table2[[#This Row],[M2B_h]])</f>
        <v>13</v>
      </c>
      <c r="S2677" s="15">
        <f>SUM(Table2[[#This Row],[M3B]],Table2[[#This Row],[M3B_h]])</f>
        <v>13</v>
      </c>
      <c r="T2677" s="15">
        <f>SUM(Table2[[#This Row],[M4B]],Table2[[#This Row],[M4B_h]])</f>
        <v>13</v>
      </c>
    </row>
    <row r="2678" spans="1:20">
      <c r="A2678" s="12">
        <f>IF(Table2[[#This Row],[TT]]&lt;1,"",COUNT($A$2:$A2677)+1)</f>
        <v>2171</v>
      </c>
      <c r="B2678" s="12" t="str">
        <f>LOWER(SUBSTITUTE(SUBSTITUTE(SUBSTITUTE(SUBSTITUTE(SUBSTITUTE(SUBSTITUTE(SUBSTITUTE(SUBSTITUTE(Table2[[#This Row],[NAMA BARANG]]," ",""),"""",""),"-",""),"/",""),"(",""),")",""),"&amp;",""),",",""))</f>
        <v>taspolos804832838</v>
      </c>
      <c r="C2678" s="18" t="s">
        <v>2327</v>
      </c>
      <c r="D2678" s="19">
        <v>28</v>
      </c>
      <c r="E2678" s="19">
        <v>480</v>
      </c>
      <c r="F2678" s="80">
        <f>IF(Table2[[#This Row],[M5B]]="",Table2[[#This Row],[M5B_h]],SUM(Table2[[#This Row],[M5B_h]],Table2[[#This Row],[M5B]]))</f>
        <v>28</v>
      </c>
      <c r="H2678" s="13" t="str">
        <f>IF(Table2[[#This Row],[M1A]]="","",Table2[[#This Row],[M1A]]-Table2[[#This Row],[AWAL]])</f>
        <v/>
      </c>
      <c r="J2678" s="13" t="str">
        <f>IF(Table2[[#This Row],[M2A]]="","",SUM(Table2[[#This Row],[M2A]]-Table2[[#This Row],[M2B_h]]))</f>
        <v/>
      </c>
      <c r="L2678" s="13" t="str">
        <f>IF(Table2[[#This Row],[M3A]]="","",SUM(Table2[[#This Row],[M3A]]-Table2[[#This Row],[M3B_h]]))</f>
        <v/>
      </c>
      <c r="N2678" s="13" t="str">
        <f>IF(Table2[[#This Row],[M4A]]="","",SUM(Table2[[#This Row],[M4A]]-Table2[[#This Row],[M4B_h]]))</f>
        <v/>
      </c>
      <c r="O2678" s="15"/>
      <c r="P2678" s="15" t="str">
        <f>IF(Table2[[#This Row],[M5A]]="","",SUM(Table2[[#This Row],[M5A]]-Table2[[#This Row],[M5B_h]]))</f>
        <v/>
      </c>
      <c r="Q2678" s="15">
        <f>SUM(Table2[[#This Row],[AWAL]],Table2[[#This Row],[M1B]])</f>
        <v>28</v>
      </c>
      <c r="R2678" s="15">
        <f>SUM(Table2[[#This Row],[M2B]],Table2[[#This Row],[M2B_h]])</f>
        <v>28</v>
      </c>
      <c r="S2678" s="15">
        <f>SUM(Table2[[#This Row],[M3B]],Table2[[#This Row],[M3B_h]])</f>
        <v>28</v>
      </c>
      <c r="T2678" s="15">
        <f>SUM(Table2[[#This Row],[M4B]],Table2[[#This Row],[M4B_h]])</f>
        <v>28</v>
      </c>
    </row>
    <row r="2679" spans="1:20">
      <c r="A2679" s="12">
        <f>IF(Table2[[#This Row],[TT]]&lt;1,"",COUNT($A$2:$A2678)+1)</f>
        <v>2172</v>
      </c>
      <c r="B2679" s="12" t="str">
        <f>LOWER(SUBSTITUTE(SUBSTITUTE(SUBSTITUTE(SUBSTITUTE(SUBSTITUTE(SUBSTITUTE(SUBSTITUTE(SUBSTITUTE(Table2[[#This Row],[NAMA BARANG]]," ",""),"""",""),"-",""),"/",""),"(",""),")",""),"&amp;",""),",",""))</f>
        <v>tasranselsponbondfr+hk</v>
      </c>
      <c r="C2679" s="18" t="s">
        <v>2328</v>
      </c>
      <c r="D2679" s="19">
        <v>1</v>
      </c>
      <c r="E2679" s="19" t="s">
        <v>83</v>
      </c>
      <c r="F2679" s="80">
        <f>IF(Table2[[#This Row],[M5B]]="",Table2[[#This Row],[M5B_h]],SUM(Table2[[#This Row],[M5B_h]],Table2[[#This Row],[M5B]]))</f>
        <v>1</v>
      </c>
      <c r="H2679" s="13" t="str">
        <f>IF(Table2[[#This Row],[M1A]]="","",Table2[[#This Row],[M1A]]-Table2[[#This Row],[AWAL]])</f>
        <v/>
      </c>
      <c r="J2679" s="13" t="str">
        <f>IF(Table2[[#This Row],[M2A]]="","",SUM(Table2[[#This Row],[M2A]]-Table2[[#This Row],[M2B_h]]))</f>
        <v/>
      </c>
      <c r="L2679" s="13" t="str">
        <f>IF(Table2[[#This Row],[M3A]]="","",SUM(Table2[[#This Row],[M3A]]-Table2[[#This Row],[M3B_h]]))</f>
        <v/>
      </c>
      <c r="N2679" s="13" t="str">
        <f>IF(Table2[[#This Row],[M4A]]="","",SUM(Table2[[#This Row],[M4A]]-Table2[[#This Row],[M4B_h]]))</f>
        <v/>
      </c>
      <c r="O2679" s="15"/>
      <c r="P2679" s="15" t="str">
        <f>IF(Table2[[#This Row],[M5A]]="","",SUM(Table2[[#This Row],[M5A]]-Table2[[#This Row],[M5B_h]]))</f>
        <v/>
      </c>
      <c r="Q2679" s="15">
        <f>SUM(Table2[[#This Row],[AWAL]],Table2[[#This Row],[M1B]])</f>
        <v>1</v>
      </c>
      <c r="R2679" s="15">
        <f>SUM(Table2[[#This Row],[M2B]],Table2[[#This Row],[M2B_h]])</f>
        <v>1</v>
      </c>
      <c r="S2679" s="15">
        <f>SUM(Table2[[#This Row],[M3B]],Table2[[#This Row],[M3B_h]])</f>
        <v>1</v>
      </c>
      <c r="T2679" s="15">
        <f>SUM(Table2[[#This Row],[M4B]],Table2[[#This Row],[M4B_h]])</f>
        <v>1</v>
      </c>
    </row>
    <row r="2680" spans="1:20">
      <c r="A2680" s="12">
        <f>IF(Table2[[#This Row],[TT]]&lt;1,"",COUNT($A$2:$A2679)+1)</f>
        <v>2173</v>
      </c>
      <c r="B2680" s="12" t="str">
        <f>LOWER(SUBSTITUTE(SUBSTITUTE(SUBSTITUTE(SUBSTITUTE(SUBSTITUTE(SUBSTITUTE(SUBSTITUTE(SUBSTITUTE(Table2[[#This Row],[NAMA BARANG]]," ",""),"""",""),"-",""),"/",""),"(",""),")",""),"&amp;",""),",",""))</f>
        <v>tassb15148sett</v>
      </c>
      <c r="C2680" s="18" t="s">
        <v>2329</v>
      </c>
      <c r="D2680" s="19">
        <v>1</v>
      </c>
      <c r="E2680" s="19" t="s">
        <v>132</v>
      </c>
      <c r="F2680" s="80">
        <f>IF(Table2[[#This Row],[M5B]]="",Table2[[#This Row],[M5B_h]],SUM(Table2[[#This Row],[M5B_h]],Table2[[#This Row],[M5B]]))</f>
        <v>1</v>
      </c>
      <c r="H2680" s="13" t="str">
        <f>IF(Table2[[#This Row],[M1A]]="","",Table2[[#This Row],[M1A]]-Table2[[#This Row],[AWAL]])</f>
        <v/>
      </c>
      <c r="J2680" s="13" t="str">
        <f>IF(Table2[[#This Row],[M2A]]="","",SUM(Table2[[#This Row],[M2A]]-Table2[[#This Row],[M2B_h]]))</f>
        <v/>
      </c>
      <c r="L2680" s="13" t="str">
        <f>IF(Table2[[#This Row],[M3A]]="","",SUM(Table2[[#This Row],[M3A]]-Table2[[#This Row],[M3B_h]]))</f>
        <v/>
      </c>
      <c r="N2680" s="13" t="str">
        <f>IF(Table2[[#This Row],[M4A]]="","",SUM(Table2[[#This Row],[M4A]]-Table2[[#This Row],[M4B_h]]))</f>
        <v/>
      </c>
      <c r="O2680" s="15"/>
      <c r="P2680" s="15" t="str">
        <f>IF(Table2[[#This Row],[M5A]]="","",SUM(Table2[[#This Row],[M5A]]-Table2[[#This Row],[M5B_h]]))</f>
        <v/>
      </c>
      <c r="Q2680" s="15">
        <f>SUM(Table2[[#This Row],[AWAL]],Table2[[#This Row],[M1B]])</f>
        <v>1</v>
      </c>
      <c r="R2680" s="15">
        <f>SUM(Table2[[#This Row],[M2B]],Table2[[#This Row],[M2B_h]])</f>
        <v>1</v>
      </c>
      <c r="S2680" s="15">
        <f>SUM(Table2[[#This Row],[M3B]],Table2[[#This Row],[M3B_h]])</f>
        <v>1</v>
      </c>
      <c r="T2680" s="15">
        <f>SUM(Table2[[#This Row],[M4B]],Table2[[#This Row],[M4B_h]])</f>
        <v>1</v>
      </c>
    </row>
    <row r="2681" spans="1:20">
      <c r="A2681" s="12">
        <f>IF(Table2[[#This Row],[TT]]&lt;1,"",COUNT($A$2:$A2680)+1)</f>
        <v>2174</v>
      </c>
      <c r="B2681" s="12" t="str">
        <f>LOWER(SUBSTITUTE(SUBSTITUTE(SUBSTITUTE(SUBSTITUTE(SUBSTITUTE(SUBSTITUTE(SUBSTITUTE(SUBSTITUTE(Table2[[#This Row],[NAMA BARANG]]," ",""),"""",""),"-",""),"/",""),"(",""),")",""),"&amp;",""),",",""))</f>
        <v>tassep194</v>
      </c>
      <c r="C2681" s="18" t="s">
        <v>2330</v>
      </c>
      <c r="D2681" s="19">
        <v>11</v>
      </c>
      <c r="E2681" s="19" t="s">
        <v>52</v>
      </c>
      <c r="F2681" s="80">
        <f>IF(Table2[[#This Row],[M5B]]="",Table2[[#This Row],[M5B_h]],SUM(Table2[[#This Row],[M5B_h]],Table2[[#This Row],[M5B]]))</f>
        <v>11</v>
      </c>
      <c r="H2681" s="13" t="str">
        <f>IF(Table2[[#This Row],[M1A]]="","",Table2[[#This Row],[M1A]]-Table2[[#This Row],[AWAL]])</f>
        <v/>
      </c>
      <c r="J2681" s="13" t="str">
        <f>IF(Table2[[#This Row],[M2A]]="","",SUM(Table2[[#This Row],[M2A]]-Table2[[#This Row],[M2B_h]]))</f>
        <v/>
      </c>
      <c r="L2681" s="13" t="str">
        <f>IF(Table2[[#This Row],[M3A]]="","",SUM(Table2[[#This Row],[M3A]]-Table2[[#This Row],[M3B_h]]))</f>
        <v/>
      </c>
      <c r="N2681" s="13" t="str">
        <f>IF(Table2[[#This Row],[M4A]]="","",SUM(Table2[[#This Row],[M4A]]-Table2[[#This Row],[M4B_h]]))</f>
        <v/>
      </c>
      <c r="O2681" s="15"/>
      <c r="P2681" s="15" t="str">
        <f>IF(Table2[[#This Row],[M5A]]="","",SUM(Table2[[#This Row],[M5A]]-Table2[[#This Row],[M5B_h]]))</f>
        <v/>
      </c>
      <c r="Q2681" s="15">
        <f>SUM(Table2[[#This Row],[AWAL]],Table2[[#This Row],[M1B]])</f>
        <v>11</v>
      </c>
      <c r="R2681" s="15">
        <f>SUM(Table2[[#This Row],[M2B]],Table2[[#This Row],[M2B_h]])</f>
        <v>11</v>
      </c>
      <c r="S2681" s="15">
        <f>SUM(Table2[[#This Row],[M3B]],Table2[[#This Row],[M3B_h]])</f>
        <v>11</v>
      </c>
      <c r="T2681" s="15">
        <f>SUM(Table2[[#This Row],[M4B]],Table2[[#This Row],[M4B_h]])</f>
        <v>11</v>
      </c>
    </row>
    <row r="2682" spans="1:20">
      <c r="A2682" s="12">
        <f>IF(Table2[[#This Row],[TT]]&lt;1,"",COUNT($A$2:$A2681)+1)</f>
        <v>2175</v>
      </c>
      <c r="B2682" s="12" t="str">
        <f>LOWER(SUBSTITUTE(SUBSTITUTE(SUBSTITUTE(SUBSTITUTE(SUBSTITUTE(SUBSTITUTE(SUBSTITUTE(SUBSTITUTE(Table2[[#This Row],[NAMA BARANG]]," ",""),"""",""),"-",""),"/",""),"(",""),")",""),"&amp;",""),",",""))</f>
        <v>tasshoesc15246hp36360</v>
      </c>
      <c r="C2682" s="18" t="s">
        <v>2331</v>
      </c>
      <c r="D2682" s="19">
        <v>4</v>
      </c>
      <c r="E2682" s="19" t="s">
        <v>2332</v>
      </c>
      <c r="F2682" s="80">
        <f>IF(Table2[[#This Row],[M5B]]="",Table2[[#This Row],[M5B_h]],SUM(Table2[[#This Row],[M5B_h]],Table2[[#This Row],[M5B]]))</f>
        <v>4</v>
      </c>
      <c r="H2682" s="13" t="str">
        <f>IF(Table2[[#This Row],[M1A]]="","",Table2[[#This Row],[M1A]]-Table2[[#This Row],[AWAL]])</f>
        <v/>
      </c>
      <c r="J2682" s="13" t="str">
        <f>IF(Table2[[#This Row],[M2A]]="","",SUM(Table2[[#This Row],[M2A]]-Table2[[#This Row],[M2B_h]]))</f>
        <v/>
      </c>
      <c r="L2682" s="13" t="str">
        <f>IF(Table2[[#This Row],[M3A]]="","",SUM(Table2[[#This Row],[M3A]]-Table2[[#This Row],[M3B_h]]))</f>
        <v/>
      </c>
      <c r="N2682" s="13" t="str">
        <f>IF(Table2[[#This Row],[M4A]]="","",SUM(Table2[[#This Row],[M4A]]-Table2[[#This Row],[M4B_h]]))</f>
        <v/>
      </c>
      <c r="O2682" s="15"/>
      <c r="P2682" s="15" t="str">
        <f>IF(Table2[[#This Row],[M5A]]="","",SUM(Table2[[#This Row],[M5A]]-Table2[[#This Row],[M5B_h]]))</f>
        <v/>
      </c>
      <c r="Q2682" s="15">
        <f>SUM(Table2[[#This Row],[AWAL]],Table2[[#This Row],[M1B]])</f>
        <v>4</v>
      </c>
      <c r="R2682" s="15">
        <f>SUM(Table2[[#This Row],[M2B]],Table2[[#This Row],[M2B_h]])</f>
        <v>4</v>
      </c>
      <c r="S2682" s="15">
        <f>SUM(Table2[[#This Row],[M3B]],Table2[[#This Row],[M3B_h]])</f>
        <v>4</v>
      </c>
      <c r="T2682" s="15">
        <f>SUM(Table2[[#This Row],[M4B]],Table2[[#This Row],[M4B_h]])</f>
        <v>4</v>
      </c>
    </row>
    <row r="2683" spans="1:20">
      <c r="A2683" s="12">
        <f>IF(Table2[[#This Row],[TT]]&lt;1,"",COUNT($A$2:$A2682)+1)</f>
        <v>2176</v>
      </c>
      <c r="B2683" s="12" t="str">
        <f>LOWER(SUBSTITUTE(SUBSTITUTE(SUBSTITUTE(SUBSTITUTE(SUBSTITUTE(SUBSTITUTE(SUBSTITUTE(SUBSTITUTE(Table2[[#This Row],[NAMA BARANG]]," ",""),"""",""),"-",""),"/",""),"(",""),")",""),"&amp;",""),",",""))</f>
        <v>tasshoplyfd683</v>
      </c>
      <c r="C2683" s="18" t="s">
        <v>2333</v>
      </c>
      <c r="D2683" s="19">
        <v>2</v>
      </c>
      <c r="E2683" s="19" t="s">
        <v>56</v>
      </c>
      <c r="F2683" s="80">
        <f>IF(Table2[[#This Row],[M5B]]="",Table2[[#This Row],[M5B_h]],SUM(Table2[[#This Row],[M5B_h]],Table2[[#This Row],[M5B]]))</f>
        <v>2</v>
      </c>
      <c r="H2683" s="13" t="str">
        <f>IF(Table2[[#This Row],[M1A]]="","",Table2[[#This Row],[M1A]]-Table2[[#This Row],[AWAL]])</f>
        <v/>
      </c>
      <c r="J2683" s="13" t="str">
        <f>IF(Table2[[#This Row],[M2A]]="","",SUM(Table2[[#This Row],[M2A]]-Table2[[#This Row],[M2B_h]]))</f>
        <v/>
      </c>
      <c r="L2683" s="13" t="str">
        <f>IF(Table2[[#This Row],[M3A]]="","",SUM(Table2[[#This Row],[M3A]]-Table2[[#This Row],[M3B_h]]))</f>
        <v/>
      </c>
      <c r="N2683" s="13" t="str">
        <f>IF(Table2[[#This Row],[M4A]]="","",SUM(Table2[[#This Row],[M4A]]-Table2[[#This Row],[M4B_h]]))</f>
        <v/>
      </c>
      <c r="O2683" s="15"/>
      <c r="P2683" s="15" t="str">
        <f>IF(Table2[[#This Row],[M5A]]="","",SUM(Table2[[#This Row],[M5A]]-Table2[[#This Row],[M5B_h]]))</f>
        <v/>
      </c>
      <c r="Q2683" s="15">
        <f>SUM(Table2[[#This Row],[AWAL]],Table2[[#This Row],[M1B]])</f>
        <v>2</v>
      </c>
      <c r="R2683" s="15">
        <f>SUM(Table2[[#This Row],[M2B]],Table2[[#This Row],[M2B_h]])</f>
        <v>2</v>
      </c>
      <c r="S2683" s="15">
        <f>SUM(Table2[[#This Row],[M3B]],Table2[[#This Row],[M3B_h]])</f>
        <v>2</v>
      </c>
      <c r="T2683" s="15">
        <f>SUM(Table2[[#This Row],[M4B]],Table2[[#This Row],[M4B_h]])</f>
        <v>2</v>
      </c>
    </row>
    <row r="2684" spans="1:20">
      <c r="A2684" s="12">
        <f>IF(Table2[[#This Row],[TT]]&lt;1,"",COUNT($A$2:$A2683)+1)</f>
        <v>2177</v>
      </c>
      <c r="B2684" s="12" t="str">
        <f>LOWER(SUBSTITUTE(SUBSTITUTE(SUBSTITUTE(SUBSTITUTE(SUBSTITUTE(SUBSTITUTE(SUBSTITUTE(SUBSTITUTE(Table2[[#This Row],[NAMA BARANG]]," ",""),"""",""),"-",""),"/",""),"(",""),")",""),"&amp;",""),",",""))</f>
        <v>tasshoplysd287b</v>
      </c>
      <c r="C2684" s="18" t="s">
        <v>2334</v>
      </c>
      <c r="D2684" s="19">
        <v>5</v>
      </c>
      <c r="E2684" s="19">
        <v>360</v>
      </c>
      <c r="F2684" s="80">
        <f>IF(Table2[[#This Row],[M5B]]="",Table2[[#This Row],[M5B_h]],SUM(Table2[[#This Row],[M5B_h]],Table2[[#This Row],[M5B]]))</f>
        <v>5</v>
      </c>
      <c r="H2684" s="13" t="str">
        <f>IF(Table2[[#This Row],[M1A]]="","",Table2[[#This Row],[M1A]]-Table2[[#This Row],[AWAL]])</f>
        <v/>
      </c>
      <c r="J2684" s="13" t="str">
        <f>IF(Table2[[#This Row],[M2A]]="","",SUM(Table2[[#This Row],[M2A]]-Table2[[#This Row],[M2B_h]]))</f>
        <v/>
      </c>
      <c r="L2684" s="13" t="str">
        <f>IF(Table2[[#This Row],[M3A]]="","",SUM(Table2[[#This Row],[M3A]]-Table2[[#This Row],[M3B_h]]))</f>
        <v/>
      </c>
      <c r="N2684" s="13" t="str">
        <f>IF(Table2[[#This Row],[M4A]]="","",SUM(Table2[[#This Row],[M4A]]-Table2[[#This Row],[M4B_h]]))</f>
        <v/>
      </c>
      <c r="O2684" s="15"/>
      <c r="P2684" s="15" t="str">
        <f>IF(Table2[[#This Row],[M5A]]="","",SUM(Table2[[#This Row],[M5A]]-Table2[[#This Row],[M5B_h]]))</f>
        <v/>
      </c>
      <c r="Q2684" s="15">
        <f>SUM(Table2[[#This Row],[AWAL]],Table2[[#This Row],[M1B]])</f>
        <v>5</v>
      </c>
      <c r="R2684" s="15">
        <f>SUM(Table2[[#This Row],[M2B]],Table2[[#This Row],[M2B_h]])</f>
        <v>5</v>
      </c>
      <c r="S2684" s="15">
        <f>SUM(Table2[[#This Row],[M3B]],Table2[[#This Row],[M3B_h]])</f>
        <v>5</v>
      </c>
      <c r="T2684" s="15">
        <f>SUM(Table2[[#This Row],[M4B]],Table2[[#This Row],[M4B_h]])</f>
        <v>5</v>
      </c>
    </row>
    <row r="2685" spans="1:20">
      <c r="A2685" s="12">
        <f>IF(Table2[[#This Row],[TT]]&lt;1,"",COUNT($A$2:$A2684)+1)</f>
        <v>2178</v>
      </c>
      <c r="B2685" s="12" t="str">
        <f>LOWER(SUBSTITUTE(SUBSTITUTE(SUBSTITUTE(SUBSTITUTE(SUBSTITUTE(SUBSTITUTE(SUBSTITUTE(SUBSTITUTE(Table2[[#This Row],[NAMA BARANG]]," ",""),"""",""),"-",""),"/",""),"(",""),")",""),"&amp;",""),",",""))</f>
        <v>tasshoplysd291b</v>
      </c>
      <c r="C2685" s="18" t="s">
        <v>2335</v>
      </c>
      <c r="D2685" s="19">
        <v>2</v>
      </c>
      <c r="E2685" s="19">
        <v>360</v>
      </c>
      <c r="F2685" s="80">
        <f>IF(Table2[[#This Row],[M5B]]="",Table2[[#This Row],[M5B_h]],SUM(Table2[[#This Row],[M5B_h]],Table2[[#This Row],[M5B]]))</f>
        <v>2</v>
      </c>
      <c r="H2685" s="13" t="str">
        <f>IF(Table2[[#This Row],[M1A]]="","",Table2[[#This Row],[M1A]]-Table2[[#This Row],[AWAL]])</f>
        <v/>
      </c>
      <c r="J2685" s="13" t="str">
        <f>IF(Table2[[#This Row],[M2A]]="","",SUM(Table2[[#This Row],[M2A]]-Table2[[#This Row],[M2B_h]]))</f>
        <v/>
      </c>
      <c r="L2685" s="13" t="str">
        <f>IF(Table2[[#This Row],[M3A]]="","",SUM(Table2[[#This Row],[M3A]]-Table2[[#This Row],[M3B_h]]))</f>
        <v/>
      </c>
      <c r="N2685" s="13" t="str">
        <f>IF(Table2[[#This Row],[M4A]]="","",SUM(Table2[[#This Row],[M4A]]-Table2[[#This Row],[M4B_h]]))</f>
        <v/>
      </c>
      <c r="O2685" s="15"/>
      <c r="P2685" s="15" t="str">
        <f>IF(Table2[[#This Row],[M5A]]="","",SUM(Table2[[#This Row],[M5A]]-Table2[[#This Row],[M5B_h]]))</f>
        <v/>
      </c>
      <c r="Q2685" s="15">
        <f>SUM(Table2[[#This Row],[AWAL]],Table2[[#This Row],[M1B]])</f>
        <v>2</v>
      </c>
      <c r="R2685" s="15">
        <f>SUM(Table2[[#This Row],[M2B]],Table2[[#This Row],[M2B_h]])</f>
        <v>2</v>
      </c>
      <c r="S2685" s="15">
        <f>SUM(Table2[[#This Row],[M3B]],Table2[[#This Row],[M3B_h]])</f>
        <v>2</v>
      </c>
      <c r="T2685" s="15">
        <f>SUM(Table2[[#This Row],[M4B]],Table2[[#This Row],[M4B_h]])</f>
        <v>2</v>
      </c>
    </row>
    <row r="2686" spans="1:20">
      <c r="A2686" s="12">
        <f>IF(Table2[[#This Row],[TT]]&lt;1,"",COUNT($A$2:$A2685)+1)</f>
        <v>2179</v>
      </c>
      <c r="B2686" s="12" t="str">
        <f>LOWER(SUBSTITUTE(SUBSTITUTE(SUBSTITUTE(SUBSTITUTE(SUBSTITUTE(SUBSTITUTE(SUBSTITUTE(SUBSTITUTE(Table2[[#This Row],[NAMA BARANG]]," ",""),"""",""),"-",""),"/",""),"(",""),")",""),"&amp;",""),",",""))</f>
        <v>tasshoplysdl280b</v>
      </c>
      <c r="C2686" s="18" t="s">
        <v>2336</v>
      </c>
      <c r="D2686" s="19">
        <v>7</v>
      </c>
      <c r="E2686" s="19">
        <v>360</v>
      </c>
      <c r="F2686" s="80">
        <f>IF(Table2[[#This Row],[M5B]]="",Table2[[#This Row],[M5B_h]],SUM(Table2[[#This Row],[M5B_h]],Table2[[#This Row],[M5B]]))</f>
        <v>7</v>
      </c>
      <c r="H2686" s="13" t="str">
        <f>IF(Table2[[#This Row],[M1A]]="","",Table2[[#This Row],[M1A]]-Table2[[#This Row],[AWAL]])</f>
        <v/>
      </c>
      <c r="J2686" s="13" t="str">
        <f>IF(Table2[[#This Row],[M2A]]="","",SUM(Table2[[#This Row],[M2A]]-Table2[[#This Row],[M2B_h]]))</f>
        <v/>
      </c>
      <c r="L2686" s="13" t="str">
        <f>IF(Table2[[#This Row],[M3A]]="","",SUM(Table2[[#This Row],[M3A]]-Table2[[#This Row],[M3B_h]]))</f>
        <v/>
      </c>
      <c r="N2686" s="13" t="str">
        <f>IF(Table2[[#This Row],[M4A]]="","",SUM(Table2[[#This Row],[M4A]]-Table2[[#This Row],[M4B_h]]))</f>
        <v/>
      </c>
      <c r="O2686" s="15"/>
      <c r="P2686" s="15" t="str">
        <f>IF(Table2[[#This Row],[M5A]]="","",SUM(Table2[[#This Row],[M5A]]-Table2[[#This Row],[M5B_h]]))</f>
        <v/>
      </c>
      <c r="Q2686" s="15">
        <f>SUM(Table2[[#This Row],[AWAL]],Table2[[#This Row],[M1B]])</f>
        <v>7</v>
      </c>
      <c r="R2686" s="15">
        <f>SUM(Table2[[#This Row],[M2B]],Table2[[#This Row],[M2B_h]])</f>
        <v>7</v>
      </c>
      <c r="S2686" s="15">
        <f>SUM(Table2[[#This Row],[M3B]],Table2[[#This Row],[M3B_h]])</f>
        <v>7</v>
      </c>
      <c r="T2686" s="15">
        <f>SUM(Table2[[#This Row],[M4B]],Table2[[#This Row],[M4B_h]])</f>
        <v>7</v>
      </c>
    </row>
    <row r="2687" spans="1:20">
      <c r="A2687" s="12">
        <f>IF(Table2[[#This Row],[TT]]&lt;1,"",COUNT($A$2:$A2686)+1)</f>
        <v>2180</v>
      </c>
      <c r="B2687" s="12" t="str">
        <f>LOWER(SUBSTITUTE(SUBSTITUTE(SUBSTITUTE(SUBSTITUTE(SUBSTITUTE(SUBSTITUTE(SUBSTITUTE(SUBSTITUTE(Table2[[#This Row],[NAMA BARANG]]," ",""),"""",""),"-",""),"/",""),"(",""),")",""),"&amp;",""),",",""))</f>
        <v>tasshoplysdl288b</v>
      </c>
      <c r="C2687" s="18" t="s">
        <v>2337</v>
      </c>
      <c r="D2687" s="19">
        <v>4</v>
      </c>
      <c r="E2687" s="19">
        <v>360</v>
      </c>
      <c r="F2687" s="80">
        <f>IF(Table2[[#This Row],[M5B]]="",Table2[[#This Row],[M5B_h]],SUM(Table2[[#This Row],[M5B_h]],Table2[[#This Row],[M5B]]))</f>
        <v>4</v>
      </c>
      <c r="H2687" s="13" t="str">
        <f>IF(Table2[[#This Row],[M1A]]="","",Table2[[#This Row],[M1A]]-Table2[[#This Row],[AWAL]])</f>
        <v/>
      </c>
      <c r="J2687" s="13" t="str">
        <f>IF(Table2[[#This Row],[M2A]]="","",SUM(Table2[[#This Row],[M2A]]-Table2[[#This Row],[M2B_h]]))</f>
        <v/>
      </c>
      <c r="L2687" s="13" t="str">
        <f>IF(Table2[[#This Row],[M3A]]="","",SUM(Table2[[#This Row],[M3A]]-Table2[[#This Row],[M3B_h]]))</f>
        <v/>
      </c>
      <c r="N2687" s="13" t="str">
        <f>IF(Table2[[#This Row],[M4A]]="","",SUM(Table2[[#This Row],[M4A]]-Table2[[#This Row],[M4B_h]]))</f>
        <v/>
      </c>
      <c r="O2687" s="15"/>
      <c r="P2687" s="15" t="str">
        <f>IF(Table2[[#This Row],[M5A]]="","",SUM(Table2[[#This Row],[M5A]]-Table2[[#This Row],[M5B_h]]))</f>
        <v/>
      </c>
      <c r="Q2687" s="15">
        <f>SUM(Table2[[#This Row],[AWAL]],Table2[[#This Row],[M1B]])</f>
        <v>4</v>
      </c>
      <c r="R2687" s="15">
        <f>SUM(Table2[[#This Row],[M2B]],Table2[[#This Row],[M2B_h]])</f>
        <v>4</v>
      </c>
      <c r="S2687" s="15">
        <f>SUM(Table2[[#This Row],[M3B]],Table2[[#This Row],[M3B_h]])</f>
        <v>4</v>
      </c>
      <c r="T2687" s="15">
        <f>SUM(Table2[[#This Row],[M4B]],Table2[[#This Row],[M4B_h]])</f>
        <v>4</v>
      </c>
    </row>
    <row r="2688" spans="1:20">
      <c r="A2688" s="12">
        <f>IF(Table2[[#This Row],[TT]]&lt;1,"",COUNT($A$2:$A2687)+1)</f>
        <v>2181</v>
      </c>
      <c r="B2688" s="12" t="str">
        <f>LOWER(SUBSTITUTE(SUBSTITUTE(SUBSTITUTE(SUBSTITUTE(SUBSTITUTE(SUBSTITUTE(SUBSTITUTE(SUBSTITUTE(Table2[[#This Row],[NAMA BARANG]]," ",""),"""",""),"-",""),"/",""),"(",""),")",""),"&amp;",""),",",""))</f>
        <v>tasshoplysdlxl</v>
      </c>
      <c r="C2688" s="18" t="s">
        <v>2338</v>
      </c>
      <c r="D2688" s="19">
        <v>2</v>
      </c>
      <c r="E2688" s="19">
        <v>240</v>
      </c>
      <c r="F2688" s="80">
        <f>IF(Table2[[#This Row],[M5B]]="",Table2[[#This Row],[M5B_h]],SUM(Table2[[#This Row],[M5B_h]],Table2[[#This Row],[M5B]]))</f>
        <v>2</v>
      </c>
      <c r="H2688" s="13" t="str">
        <f>IF(Table2[[#This Row],[M1A]]="","",Table2[[#This Row],[M1A]]-Table2[[#This Row],[AWAL]])</f>
        <v/>
      </c>
      <c r="J2688" s="13" t="str">
        <f>IF(Table2[[#This Row],[M2A]]="","",SUM(Table2[[#This Row],[M2A]]-Table2[[#This Row],[M2B_h]]))</f>
        <v/>
      </c>
      <c r="L2688" s="13" t="str">
        <f>IF(Table2[[#This Row],[M3A]]="","",SUM(Table2[[#This Row],[M3A]]-Table2[[#This Row],[M3B_h]]))</f>
        <v/>
      </c>
      <c r="N2688" s="13" t="str">
        <f>IF(Table2[[#This Row],[M4A]]="","",SUM(Table2[[#This Row],[M4A]]-Table2[[#This Row],[M4B_h]]))</f>
        <v/>
      </c>
      <c r="O2688" s="15"/>
      <c r="P2688" s="15" t="str">
        <f>IF(Table2[[#This Row],[M5A]]="","",SUM(Table2[[#This Row],[M5A]]-Table2[[#This Row],[M5B_h]]))</f>
        <v/>
      </c>
      <c r="Q2688" s="15">
        <f>SUM(Table2[[#This Row],[AWAL]],Table2[[#This Row],[M1B]])</f>
        <v>2</v>
      </c>
      <c r="R2688" s="15">
        <f>SUM(Table2[[#This Row],[M2B]],Table2[[#This Row],[M2B_h]])</f>
        <v>2</v>
      </c>
      <c r="S2688" s="15">
        <f>SUM(Table2[[#This Row],[M3B]],Table2[[#This Row],[M3B_h]])</f>
        <v>2</v>
      </c>
      <c r="T2688" s="15">
        <f>SUM(Table2[[#This Row],[M4B]],Table2[[#This Row],[M4B_h]])</f>
        <v>2</v>
      </c>
    </row>
    <row r="2689" spans="1:20">
      <c r="A2689" s="12">
        <f>IF(Table2[[#This Row],[TT]]&lt;1,"",COUNT($A$2:$A2688)+1)</f>
        <v>2182</v>
      </c>
      <c r="B2689" s="12" t="str">
        <f>LOWER(SUBSTITUTE(SUBSTITUTE(SUBSTITUTE(SUBSTITUTE(SUBSTITUTE(SUBSTITUTE(SUBSTITUTE(SUBSTITUTE(Table2[[#This Row],[NAMA BARANG]]," ",""),"""",""),"-",""),"/",""),"(",""),")",""),"&amp;",""),",",""))</f>
        <v>tasshoplysdstg</v>
      </c>
      <c r="C2689" s="18" t="s">
        <v>2339</v>
      </c>
      <c r="D2689" s="19">
        <v>5</v>
      </c>
      <c r="E2689" s="19">
        <v>360</v>
      </c>
      <c r="F2689" s="80">
        <f>IF(Table2[[#This Row],[M5B]]="",Table2[[#This Row],[M5B_h]],SUM(Table2[[#This Row],[M5B_h]],Table2[[#This Row],[M5B]]))</f>
        <v>5</v>
      </c>
      <c r="H2689" s="13" t="str">
        <f>IF(Table2[[#This Row],[M1A]]="","",Table2[[#This Row],[M1A]]-Table2[[#This Row],[AWAL]])</f>
        <v/>
      </c>
      <c r="J2689" s="13" t="str">
        <f>IF(Table2[[#This Row],[M2A]]="","",SUM(Table2[[#This Row],[M2A]]-Table2[[#This Row],[M2B_h]]))</f>
        <v/>
      </c>
      <c r="L2689" s="13" t="str">
        <f>IF(Table2[[#This Row],[M3A]]="","",SUM(Table2[[#This Row],[M3A]]-Table2[[#This Row],[M3B_h]]))</f>
        <v/>
      </c>
      <c r="N2689" s="13" t="str">
        <f>IF(Table2[[#This Row],[M4A]]="","",SUM(Table2[[#This Row],[M4A]]-Table2[[#This Row],[M4B_h]]))</f>
        <v/>
      </c>
      <c r="O2689" s="15"/>
      <c r="P2689" s="15" t="str">
        <f>IF(Table2[[#This Row],[M5A]]="","",SUM(Table2[[#This Row],[M5A]]-Table2[[#This Row],[M5B_h]]))</f>
        <v/>
      </c>
      <c r="Q2689" s="15">
        <f>SUM(Table2[[#This Row],[AWAL]],Table2[[#This Row],[M1B]])</f>
        <v>5</v>
      </c>
      <c r="R2689" s="15">
        <f>SUM(Table2[[#This Row],[M2B]],Table2[[#This Row],[M2B_h]])</f>
        <v>5</v>
      </c>
      <c r="S2689" s="15">
        <f>SUM(Table2[[#This Row],[M3B]],Table2[[#This Row],[M3B_h]])</f>
        <v>5</v>
      </c>
      <c r="T2689" s="15">
        <f>SUM(Table2[[#This Row],[M4B]],Table2[[#This Row],[M4B_h]])</f>
        <v>5</v>
      </c>
    </row>
    <row r="2690" spans="1:20">
      <c r="A2690" s="12">
        <f>IF(Table2[[#This Row],[TT]]&lt;1,"",COUNT($A$2:$A2689)+1)</f>
        <v>2183</v>
      </c>
      <c r="B2690" s="12" t="str">
        <f>LOWER(SUBSTITUTE(SUBSTITUTE(SUBSTITUTE(SUBSTITUTE(SUBSTITUTE(SUBSTITUTE(SUBSTITUTE(SUBSTITUTE(Table2[[#This Row],[NAMA BARANG]]," ",""),"""",""),"-",""),"/",""),"(",""),")",""),"&amp;",""),",",""))</f>
        <v>tasshoptengtengsleting10pcwkd</v>
      </c>
      <c r="C2690" s="18" t="s">
        <v>2340</v>
      </c>
      <c r="D2690" s="19">
        <v>3</v>
      </c>
      <c r="E2690" s="19" t="s">
        <v>2341</v>
      </c>
      <c r="F2690" s="80">
        <f>IF(Table2[[#This Row],[M5B]]="",Table2[[#This Row],[M5B_h]],SUM(Table2[[#This Row],[M5B_h]],Table2[[#This Row],[M5B]]))</f>
        <v>3</v>
      </c>
      <c r="H2690" s="13" t="str">
        <f>IF(Table2[[#This Row],[M1A]]="","",Table2[[#This Row],[M1A]]-Table2[[#This Row],[AWAL]])</f>
        <v/>
      </c>
      <c r="J2690" s="13" t="str">
        <f>IF(Table2[[#This Row],[M2A]]="","",SUM(Table2[[#This Row],[M2A]]-Table2[[#This Row],[M2B_h]]))</f>
        <v/>
      </c>
      <c r="L2690" s="13" t="str">
        <f>IF(Table2[[#This Row],[M3A]]="","",SUM(Table2[[#This Row],[M3A]]-Table2[[#This Row],[M3B_h]]))</f>
        <v/>
      </c>
      <c r="N2690" s="13" t="str">
        <f>IF(Table2[[#This Row],[M4A]]="","",SUM(Table2[[#This Row],[M4A]]-Table2[[#This Row],[M4B_h]]))</f>
        <v/>
      </c>
      <c r="O2690" s="15"/>
      <c r="P2690" s="15" t="str">
        <f>IF(Table2[[#This Row],[M5A]]="","",SUM(Table2[[#This Row],[M5A]]-Table2[[#This Row],[M5B_h]]))</f>
        <v/>
      </c>
      <c r="Q2690" s="15">
        <f>SUM(Table2[[#This Row],[AWAL]],Table2[[#This Row],[M1B]])</f>
        <v>3</v>
      </c>
      <c r="R2690" s="15">
        <f>SUM(Table2[[#This Row],[M2B]],Table2[[#This Row],[M2B_h]])</f>
        <v>3</v>
      </c>
      <c r="S2690" s="15">
        <f>SUM(Table2[[#This Row],[M3B]],Table2[[#This Row],[M3B_h]])</f>
        <v>3</v>
      </c>
      <c r="T2690" s="15">
        <f>SUM(Table2[[#This Row],[M4B]],Table2[[#This Row],[M4B_h]])</f>
        <v>3</v>
      </c>
    </row>
    <row r="2691" spans="1:20">
      <c r="A2691" s="12">
        <f>IF(Table2[[#This Row],[TT]]&lt;1,"",COUNT($A$2:$A2690)+1)</f>
        <v>2184</v>
      </c>
      <c r="B2691" s="12" t="str">
        <f>LOWER(SUBSTITUTE(SUBSTITUTE(SUBSTITUTE(SUBSTITUTE(SUBSTITUTE(SUBSTITUTE(SUBSTITUTE(SUBSTITUTE(Table2[[#This Row],[NAMA BARANG]]," ",""),"""",""),"-",""),"/",""),"(",""),")",""),"&amp;",""),",",""))</f>
        <v>tasshopcraftlynp54214</v>
      </c>
      <c r="C2691" s="18" t="s">
        <v>2342</v>
      </c>
      <c r="D2691" s="19">
        <v>2</v>
      </c>
      <c r="E2691" s="19" t="s">
        <v>50</v>
      </c>
      <c r="F2691" s="80">
        <f>IF(Table2[[#This Row],[M5B]]="",Table2[[#This Row],[M5B_h]],SUM(Table2[[#This Row],[M5B_h]],Table2[[#This Row],[M5B]]))</f>
        <v>2</v>
      </c>
      <c r="H2691" s="13" t="str">
        <f>IF(Table2[[#This Row],[M1A]]="","",Table2[[#This Row],[M1A]]-Table2[[#This Row],[AWAL]])</f>
        <v/>
      </c>
      <c r="J2691" s="13" t="str">
        <f>IF(Table2[[#This Row],[M2A]]="","",SUM(Table2[[#This Row],[M2A]]-Table2[[#This Row],[M2B_h]]))</f>
        <v/>
      </c>
      <c r="L2691" s="13" t="str">
        <f>IF(Table2[[#This Row],[M3A]]="","",SUM(Table2[[#This Row],[M3A]]-Table2[[#This Row],[M3B_h]]))</f>
        <v/>
      </c>
      <c r="N2691" s="13" t="str">
        <f>IF(Table2[[#This Row],[M4A]]="","",SUM(Table2[[#This Row],[M4A]]-Table2[[#This Row],[M4B_h]]))</f>
        <v/>
      </c>
      <c r="O2691" s="15"/>
      <c r="P2691" s="15" t="str">
        <f>IF(Table2[[#This Row],[M5A]]="","",SUM(Table2[[#This Row],[M5A]]-Table2[[#This Row],[M5B_h]]))</f>
        <v/>
      </c>
      <c r="Q2691" s="15">
        <f>SUM(Table2[[#This Row],[AWAL]],Table2[[#This Row],[M1B]])</f>
        <v>2</v>
      </c>
      <c r="R2691" s="15">
        <f>SUM(Table2[[#This Row],[M2B]],Table2[[#This Row],[M2B_h]])</f>
        <v>2</v>
      </c>
      <c r="S2691" s="15">
        <f>SUM(Table2[[#This Row],[M3B]],Table2[[#This Row],[M3B_h]])</f>
        <v>2</v>
      </c>
      <c r="T2691" s="15">
        <f>SUM(Table2[[#This Row],[M4B]],Table2[[#This Row],[M4B_h]])</f>
        <v>2</v>
      </c>
    </row>
    <row r="2692" spans="1:20">
      <c r="A2692" s="12">
        <f>IF(Table2[[#This Row],[TT]]&lt;1,"",COUNT($A$2:$A2691)+1)</f>
        <v>2185</v>
      </c>
      <c r="B2692" s="12" t="str">
        <f>LOWER(SUBSTITUTE(SUBSTITUTE(SUBSTITUTE(SUBSTITUTE(SUBSTITUTE(SUBSTITUTE(SUBSTITUTE(SUBSTITUTE(Table2[[#This Row],[NAMA BARANG]]," ",""),"""",""),"-",""),"/",""),"(",""),")",""),"&amp;",""),",",""))</f>
        <v>tasshopcrafttlymp061064</v>
      </c>
      <c r="C2692" s="18" t="s">
        <v>2343</v>
      </c>
      <c r="D2692" s="19">
        <v>5</v>
      </c>
      <c r="E2692" s="19" t="s">
        <v>208</v>
      </c>
      <c r="F2692" s="80">
        <f>IF(Table2[[#This Row],[M5B]]="",Table2[[#This Row],[M5B_h]],SUM(Table2[[#This Row],[M5B_h]],Table2[[#This Row],[M5B]]))</f>
        <v>5</v>
      </c>
      <c r="H2692" s="13" t="str">
        <f>IF(Table2[[#This Row],[M1A]]="","",Table2[[#This Row],[M1A]]-Table2[[#This Row],[AWAL]])</f>
        <v/>
      </c>
      <c r="J2692" s="13" t="str">
        <f>IF(Table2[[#This Row],[M2A]]="","",SUM(Table2[[#This Row],[M2A]]-Table2[[#This Row],[M2B_h]]))</f>
        <v/>
      </c>
      <c r="L2692" s="13" t="str">
        <f>IF(Table2[[#This Row],[M3A]]="","",SUM(Table2[[#This Row],[M3A]]-Table2[[#This Row],[M3B_h]]))</f>
        <v/>
      </c>
      <c r="N2692" s="13" t="str">
        <f>IF(Table2[[#This Row],[M4A]]="","",SUM(Table2[[#This Row],[M4A]]-Table2[[#This Row],[M4B_h]]))</f>
        <v/>
      </c>
      <c r="O2692" s="15"/>
      <c r="P2692" s="15" t="str">
        <f>IF(Table2[[#This Row],[M5A]]="","",SUM(Table2[[#This Row],[M5A]]-Table2[[#This Row],[M5B_h]]))</f>
        <v/>
      </c>
      <c r="Q2692" s="15">
        <f>SUM(Table2[[#This Row],[AWAL]],Table2[[#This Row],[M1B]])</f>
        <v>5</v>
      </c>
      <c r="R2692" s="15">
        <f>SUM(Table2[[#This Row],[M2B]],Table2[[#This Row],[M2B_h]])</f>
        <v>5</v>
      </c>
      <c r="S2692" s="15">
        <f>SUM(Table2[[#This Row],[M3B]],Table2[[#This Row],[M3B_h]])</f>
        <v>5</v>
      </c>
      <c r="T2692" s="15">
        <f>SUM(Table2[[#This Row],[M4B]],Table2[[#This Row],[M4B_h]])</f>
        <v>5</v>
      </c>
    </row>
    <row r="2693" spans="1:20">
      <c r="A2693" s="12">
        <f>IF(Table2[[#This Row],[TT]]&lt;1,"",COUNT($A$2:$A2692)+1)</f>
        <v>2186</v>
      </c>
      <c r="B2693" s="12" t="str">
        <f>LOWER(SUBSTITUTE(SUBSTITUTE(SUBSTITUTE(SUBSTITUTE(SUBSTITUTE(SUBSTITUTE(SUBSTITUTE(SUBSTITUTE(Table2[[#This Row],[NAMA BARANG]]," ",""),"""",""),"-",""),"/",""),"(",""),")",""),"&amp;",""),",",""))</f>
        <v>tassilver18x23</v>
      </c>
      <c r="C2693" s="18" t="s">
        <v>2344</v>
      </c>
      <c r="D2693" s="19">
        <v>3</v>
      </c>
      <c r="E2693" s="19" t="s">
        <v>147</v>
      </c>
      <c r="F2693" s="80">
        <f>IF(Table2[[#This Row],[M5B]]="",Table2[[#This Row],[M5B_h]],SUM(Table2[[#This Row],[M5B_h]],Table2[[#This Row],[M5B]]))</f>
        <v>3</v>
      </c>
      <c r="H2693" s="13" t="str">
        <f>IF(Table2[[#This Row],[M1A]]="","",Table2[[#This Row],[M1A]]-Table2[[#This Row],[AWAL]])</f>
        <v/>
      </c>
      <c r="J2693" s="13" t="str">
        <f>IF(Table2[[#This Row],[M2A]]="","",SUM(Table2[[#This Row],[M2A]]-Table2[[#This Row],[M2B_h]]))</f>
        <v/>
      </c>
      <c r="L2693" s="13" t="str">
        <f>IF(Table2[[#This Row],[M3A]]="","",SUM(Table2[[#This Row],[M3A]]-Table2[[#This Row],[M3B_h]]))</f>
        <v/>
      </c>
      <c r="N2693" s="13" t="str">
        <f>IF(Table2[[#This Row],[M4A]]="","",SUM(Table2[[#This Row],[M4A]]-Table2[[#This Row],[M4B_h]]))</f>
        <v/>
      </c>
      <c r="O2693" s="15"/>
      <c r="P2693" s="15" t="str">
        <f>IF(Table2[[#This Row],[M5A]]="","",SUM(Table2[[#This Row],[M5A]]-Table2[[#This Row],[M5B_h]]))</f>
        <v/>
      </c>
      <c r="Q2693" s="15">
        <f>SUM(Table2[[#This Row],[AWAL]],Table2[[#This Row],[M1B]])</f>
        <v>3</v>
      </c>
      <c r="R2693" s="15">
        <f>SUM(Table2[[#This Row],[M2B]],Table2[[#This Row],[M2B_h]])</f>
        <v>3</v>
      </c>
      <c r="S2693" s="15">
        <f>SUM(Table2[[#This Row],[M3B]],Table2[[#This Row],[M3B_h]])</f>
        <v>3</v>
      </c>
      <c r="T2693" s="15">
        <f>SUM(Table2[[#This Row],[M4B]],Table2[[#This Row],[M4B_h]])</f>
        <v>3</v>
      </c>
    </row>
    <row r="2694" spans="1:20">
      <c r="A2694" s="12">
        <f>IF(Table2[[#This Row],[TT]]&lt;1,"",COUNT($A$2:$A2693)+1)</f>
        <v>2187</v>
      </c>
      <c r="B2694" s="12" t="str">
        <f>LOWER(SUBSTITUTE(SUBSTITUTE(SUBSTITUTE(SUBSTITUTE(SUBSTITUTE(SUBSTITUTE(SUBSTITUTE(SUBSTITUTE(Table2[[#This Row],[NAMA BARANG]]," ",""),"""",""),"-",""),"/",""),"(",""),")",""),"&amp;",""),",",""))</f>
        <v>tasslerets</v>
      </c>
      <c r="C2694" s="18" t="s">
        <v>2345</v>
      </c>
      <c r="D2694" s="19">
        <v>4</v>
      </c>
      <c r="E2694" s="19" t="s">
        <v>117</v>
      </c>
      <c r="F2694" s="80">
        <f>IF(Table2[[#This Row],[M5B]]="",Table2[[#This Row],[M5B_h]],SUM(Table2[[#This Row],[M5B_h]],Table2[[#This Row],[M5B]]))</f>
        <v>4</v>
      </c>
      <c r="H2694" s="13" t="str">
        <f>IF(Table2[[#This Row],[M1A]]="","",Table2[[#This Row],[M1A]]-Table2[[#This Row],[AWAL]])</f>
        <v/>
      </c>
      <c r="J2694" s="13" t="str">
        <f>IF(Table2[[#This Row],[M2A]]="","",SUM(Table2[[#This Row],[M2A]]-Table2[[#This Row],[M2B_h]]))</f>
        <v/>
      </c>
      <c r="L2694" s="13" t="str">
        <f>IF(Table2[[#This Row],[M3A]]="","",SUM(Table2[[#This Row],[M3A]]-Table2[[#This Row],[M3B_h]]))</f>
        <v/>
      </c>
      <c r="N2694" s="13" t="str">
        <f>IF(Table2[[#This Row],[M4A]]="","",SUM(Table2[[#This Row],[M4A]]-Table2[[#This Row],[M4B_h]]))</f>
        <v/>
      </c>
      <c r="O2694" s="15"/>
      <c r="P2694" s="15" t="str">
        <f>IF(Table2[[#This Row],[M5A]]="","",SUM(Table2[[#This Row],[M5A]]-Table2[[#This Row],[M5B_h]]))</f>
        <v/>
      </c>
      <c r="Q2694" s="15">
        <f>SUM(Table2[[#This Row],[AWAL]],Table2[[#This Row],[M1B]])</f>
        <v>4</v>
      </c>
      <c r="R2694" s="15">
        <f>SUM(Table2[[#This Row],[M2B]],Table2[[#This Row],[M2B_h]])</f>
        <v>4</v>
      </c>
      <c r="S2694" s="15">
        <f>SUM(Table2[[#This Row],[M3B]],Table2[[#This Row],[M3B_h]])</f>
        <v>4</v>
      </c>
      <c r="T2694" s="15">
        <f>SUM(Table2[[#This Row],[M4B]],Table2[[#This Row],[M4B_h]])</f>
        <v>4</v>
      </c>
    </row>
    <row r="2695" spans="1:20">
      <c r="A2695" s="12">
        <f>IF(Table2[[#This Row],[TT]]&lt;1,"",COUNT($A$2:$A2694)+1)</f>
        <v>2188</v>
      </c>
      <c r="B2695" s="12" t="str">
        <f>LOWER(SUBSTITUTE(SUBSTITUTE(SUBSTITUTE(SUBSTITUTE(SUBSTITUTE(SUBSTITUTE(SUBSTITUTE(SUBSTITUTE(Table2[[#This Row],[NAMA BARANG]]," ",""),"""",""),"-",""),"/",""),"(",""),")",""),"&amp;",""),",",""))</f>
        <v>tassleretxll</v>
      </c>
      <c r="C2695" s="18" t="s">
        <v>2346</v>
      </c>
      <c r="D2695" s="19">
        <v>1</v>
      </c>
      <c r="E2695" s="19" t="s">
        <v>872</v>
      </c>
      <c r="F2695" s="80">
        <f>IF(Table2[[#This Row],[M5B]]="",Table2[[#This Row],[M5B_h]],SUM(Table2[[#This Row],[M5B_h]],Table2[[#This Row],[M5B]]))</f>
        <v>1</v>
      </c>
      <c r="H2695" s="13" t="str">
        <f>IF(Table2[[#This Row],[M1A]]="","",Table2[[#This Row],[M1A]]-Table2[[#This Row],[AWAL]])</f>
        <v/>
      </c>
      <c r="J2695" s="13" t="str">
        <f>IF(Table2[[#This Row],[M2A]]="","",SUM(Table2[[#This Row],[M2A]]-Table2[[#This Row],[M2B_h]]))</f>
        <v/>
      </c>
      <c r="L2695" s="13" t="str">
        <f>IF(Table2[[#This Row],[M3A]]="","",SUM(Table2[[#This Row],[M3A]]-Table2[[#This Row],[M3B_h]]))</f>
        <v/>
      </c>
      <c r="N2695" s="13" t="str">
        <f>IF(Table2[[#This Row],[M4A]]="","",SUM(Table2[[#This Row],[M4A]]-Table2[[#This Row],[M4B_h]]))</f>
        <v/>
      </c>
      <c r="O2695" s="15"/>
      <c r="P2695" s="15" t="str">
        <f>IF(Table2[[#This Row],[M5A]]="","",SUM(Table2[[#This Row],[M5A]]-Table2[[#This Row],[M5B_h]]))</f>
        <v/>
      </c>
      <c r="Q2695" s="15">
        <f>SUM(Table2[[#This Row],[AWAL]],Table2[[#This Row],[M1B]])</f>
        <v>1</v>
      </c>
      <c r="R2695" s="15">
        <f>SUM(Table2[[#This Row],[M2B]],Table2[[#This Row],[M2B_h]])</f>
        <v>1</v>
      </c>
      <c r="S2695" s="15">
        <f>SUM(Table2[[#This Row],[M3B]],Table2[[#This Row],[M3B_h]])</f>
        <v>1</v>
      </c>
      <c r="T2695" s="15">
        <f>SUM(Table2[[#This Row],[M4B]],Table2[[#This Row],[M4B_h]])</f>
        <v>1</v>
      </c>
    </row>
    <row r="2696" spans="1:20">
      <c r="A2696" s="12">
        <f>IF(Table2[[#This Row],[TT]]&lt;1,"",COUNT($A$2:$A2695)+1)</f>
        <v>2189</v>
      </c>
      <c r="B2696" s="12" t="str">
        <f>LOWER(SUBSTITUTE(SUBSTITUTE(SUBSTITUTE(SUBSTITUTE(SUBSTITUTE(SUBSTITUTE(SUBSTITUTE(SUBSTITUTE(Table2[[#This Row],[NAMA BARANG]]," ",""),"""",""),"-",""),"/",""),"(",""),")",""),"&amp;",""),",",""))</f>
        <v>tassletinga552jaring</v>
      </c>
      <c r="C2696" s="18" t="s">
        <v>2347</v>
      </c>
      <c r="D2696" s="19">
        <v>4</v>
      </c>
      <c r="E2696" s="19" t="s">
        <v>178</v>
      </c>
      <c r="F2696" s="80">
        <f>IF(Table2[[#This Row],[M5B]]="",Table2[[#This Row],[M5B_h]],SUM(Table2[[#This Row],[M5B_h]],Table2[[#This Row],[M5B]]))</f>
        <v>4</v>
      </c>
      <c r="H2696" s="13" t="str">
        <f>IF(Table2[[#This Row],[M1A]]="","",Table2[[#This Row],[M1A]]-Table2[[#This Row],[AWAL]])</f>
        <v/>
      </c>
      <c r="J2696" s="13" t="str">
        <f>IF(Table2[[#This Row],[M2A]]="","",SUM(Table2[[#This Row],[M2A]]-Table2[[#This Row],[M2B_h]]))</f>
        <v/>
      </c>
      <c r="L2696" s="13" t="str">
        <f>IF(Table2[[#This Row],[M3A]]="","",SUM(Table2[[#This Row],[M3A]]-Table2[[#This Row],[M3B_h]]))</f>
        <v/>
      </c>
      <c r="N2696" s="13" t="str">
        <f>IF(Table2[[#This Row],[M4A]]="","",SUM(Table2[[#This Row],[M4A]]-Table2[[#This Row],[M4B_h]]))</f>
        <v/>
      </c>
      <c r="O2696" s="15"/>
      <c r="P2696" s="15" t="str">
        <f>IF(Table2[[#This Row],[M5A]]="","",SUM(Table2[[#This Row],[M5A]]-Table2[[#This Row],[M5B_h]]))</f>
        <v/>
      </c>
      <c r="Q2696" s="15">
        <f>SUM(Table2[[#This Row],[AWAL]],Table2[[#This Row],[M1B]])</f>
        <v>4</v>
      </c>
      <c r="R2696" s="15">
        <f>SUM(Table2[[#This Row],[M2B]],Table2[[#This Row],[M2B_h]])</f>
        <v>4</v>
      </c>
      <c r="S2696" s="15">
        <f>SUM(Table2[[#This Row],[M3B]],Table2[[#This Row],[M3B_h]])</f>
        <v>4</v>
      </c>
      <c r="T2696" s="15">
        <f>SUM(Table2[[#This Row],[M4B]],Table2[[#This Row],[M4B_h]])</f>
        <v>4</v>
      </c>
    </row>
    <row r="2697" spans="1:20">
      <c r="A2697" s="12">
        <f>IF(Table2[[#This Row],[TT]]&lt;1,"",COUNT($A$2:$A2696)+1)</f>
        <v>2190</v>
      </c>
      <c r="B2697" s="12" t="str">
        <f>LOWER(SUBSTITUTE(SUBSTITUTE(SUBSTITUTE(SUBSTITUTE(SUBSTITUTE(SUBSTITUTE(SUBSTITUTE(SUBSTITUTE(Table2[[#This Row],[NAMA BARANG]]," ",""),"""",""),"-",""),"/",""),"(",""),")",""),"&amp;",""),",",""))</f>
        <v>tassponbondmukenah27x29x12</v>
      </c>
      <c r="C2697" s="18" t="s">
        <v>2348</v>
      </c>
      <c r="D2697" s="19">
        <v>1</v>
      </c>
      <c r="E2697" s="19" t="s">
        <v>132</v>
      </c>
      <c r="F2697" s="80">
        <f>IF(Table2[[#This Row],[M5B]]="",Table2[[#This Row],[M5B_h]],SUM(Table2[[#This Row],[M5B_h]],Table2[[#This Row],[M5B]]))</f>
        <v>1</v>
      </c>
      <c r="H2697" s="13" t="str">
        <f>IF(Table2[[#This Row],[M1A]]="","",Table2[[#This Row],[M1A]]-Table2[[#This Row],[AWAL]])</f>
        <v/>
      </c>
      <c r="J2697" s="13" t="str">
        <f>IF(Table2[[#This Row],[M2A]]="","",SUM(Table2[[#This Row],[M2A]]-Table2[[#This Row],[M2B_h]]))</f>
        <v/>
      </c>
      <c r="L2697" s="13" t="str">
        <f>IF(Table2[[#This Row],[M3A]]="","",SUM(Table2[[#This Row],[M3A]]-Table2[[#This Row],[M3B_h]]))</f>
        <v/>
      </c>
      <c r="N2697" s="13" t="str">
        <f>IF(Table2[[#This Row],[M4A]]="","",SUM(Table2[[#This Row],[M4A]]-Table2[[#This Row],[M4B_h]]))</f>
        <v/>
      </c>
      <c r="O2697" s="15"/>
      <c r="P2697" s="15" t="str">
        <f>IF(Table2[[#This Row],[M5A]]="","",SUM(Table2[[#This Row],[M5A]]-Table2[[#This Row],[M5B_h]]))</f>
        <v/>
      </c>
      <c r="Q2697" s="15">
        <f>SUM(Table2[[#This Row],[AWAL]],Table2[[#This Row],[M1B]])</f>
        <v>1</v>
      </c>
      <c r="R2697" s="15">
        <f>SUM(Table2[[#This Row],[M2B]],Table2[[#This Row],[M2B_h]])</f>
        <v>1</v>
      </c>
      <c r="S2697" s="15">
        <f>SUM(Table2[[#This Row],[M3B]],Table2[[#This Row],[M3B_h]])</f>
        <v>1</v>
      </c>
      <c r="T2697" s="15">
        <f>SUM(Table2[[#This Row],[M4B]],Table2[[#This Row],[M4B_h]])</f>
        <v>1</v>
      </c>
    </row>
    <row r="2698" spans="1:20">
      <c r="A2698" s="12">
        <f>IF(Table2[[#This Row],[TT]]&lt;1,"",COUNT($A$2:$A2697)+1)</f>
        <v>2191</v>
      </c>
      <c r="B2698" s="12" t="str">
        <f>LOWER(SUBSTITUTE(SUBSTITUTE(SUBSTITUTE(SUBSTITUTE(SUBSTITUTE(SUBSTITUTE(SUBSTITUTE(SUBSTITUTE(Table2[[#This Row],[NAMA BARANG]]," ",""),"""",""),"-",""),"/",""),"(",""),")",""),"&amp;",""),",",""))</f>
        <v>tast34x31etj</v>
      </c>
      <c r="C2698" s="18" t="s">
        <v>2349</v>
      </c>
      <c r="D2698" s="19">
        <v>5</v>
      </c>
      <c r="E2698" s="19" t="s">
        <v>1463</v>
      </c>
      <c r="F2698" s="80">
        <f>IF(Table2[[#This Row],[M5B]]="",Table2[[#This Row],[M5B_h]],SUM(Table2[[#This Row],[M5B_h]],Table2[[#This Row],[M5B]]))</f>
        <v>5</v>
      </c>
      <c r="H2698" s="13" t="str">
        <f>IF(Table2[[#This Row],[M1A]]="","",Table2[[#This Row],[M1A]]-Table2[[#This Row],[AWAL]])</f>
        <v/>
      </c>
      <c r="J2698" s="13" t="str">
        <f>IF(Table2[[#This Row],[M2A]]="","",SUM(Table2[[#This Row],[M2A]]-Table2[[#This Row],[M2B_h]]))</f>
        <v/>
      </c>
      <c r="L2698" s="13" t="str">
        <f>IF(Table2[[#This Row],[M3A]]="","",SUM(Table2[[#This Row],[M3A]]-Table2[[#This Row],[M3B_h]]))</f>
        <v/>
      </c>
      <c r="N2698" s="13" t="str">
        <f>IF(Table2[[#This Row],[M4A]]="","",SUM(Table2[[#This Row],[M4A]]-Table2[[#This Row],[M4B_h]]))</f>
        <v/>
      </c>
      <c r="O2698" s="15"/>
      <c r="P2698" s="15" t="str">
        <f>IF(Table2[[#This Row],[M5A]]="","",SUM(Table2[[#This Row],[M5A]]-Table2[[#This Row],[M5B_h]]))</f>
        <v/>
      </c>
      <c r="Q2698" s="15">
        <f>SUM(Table2[[#This Row],[AWAL]],Table2[[#This Row],[M1B]])</f>
        <v>5</v>
      </c>
      <c r="R2698" s="15">
        <f>SUM(Table2[[#This Row],[M2B]],Table2[[#This Row],[M2B_h]])</f>
        <v>5</v>
      </c>
      <c r="S2698" s="15">
        <f>SUM(Table2[[#This Row],[M3B]],Table2[[#This Row],[M3B_h]])</f>
        <v>5</v>
      </c>
      <c r="T2698" s="15">
        <f>SUM(Table2[[#This Row],[M4B]],Table2[[#This Row],[M4B_h]])</f>
        <v>5</v>
      </c>
    </row>
    <row r="2699" spans="1:20">
      <c r="A2699" s="12">
        <f>IF(Table2[[#This Row],[TT]]&lt;1,"",COUNT($A$2:$A2698)+1)</f>
        <v>2192</v>
      </c>
      <c r="B2699" s="12" t="str">
        <f>LOWER(SUBSTITUTE(SUBSTITUTE(SUBSTITUTE(SUBSTITUTE(SUBSTITUTE(SUBSTITUTE(SUBSTITUTE(SUBSTITUTE(Table2[[#This Row],[NAMA BARANG]]," ",""),"""",""),"-",""),"/",""),"(",""),")",""),"&amp;",""),",",""))</f>
        <v>tast41x36etj</v>
      </c>
      <c r="C2699" s="18" t="s">
        <v>2350</v>
      </c>
      <c r="D2699" s="19">
        <v>6</v>
      </c>
      <c r="E2699" s="19" t="s">
        <v>2351</v>
      </c>
      <c r="F2699" s="80">
        <f>IF(Table2[[#This Row],[M5B]]="",Table2[[#This Row],[M5B_h]],SUM(Table2[[#This Row],[M5B_h]],Table2[[#This Row],[M5B]]))</f>
        <v>6</v>
      </c>
      <c r="H2699" s="13" t="str">
        <f>IF(Table2[[#This Row],[M1A]]="","",Table2[[#This Row],[M1A]]-Table2[[#This Row],[AWAL]])</f>
        <v/>
      </c>
      <c r="J2699" s="13" t="str">
        <f>IF(Table2[[#This Row],[M2A]]="","",SUM(Table2[[#This Row],[M2A]]-Table2[[#This Row],[M2B_h]]))</f>
        <v/>
      </c>
      <c r="L2699" s="13" t="str">
        <f>IF(Table2[[#This Row],[M3A]]="","",SUM(Table2[[#This Row],[M3A]]-Table2[[#This Row],[M3B_h]]))</f>
        <v/>
      </c>
      <c r="N2699" s="13" t="str">
        <f>IF(Table2[[#This Row],[M4A]]="","",SUM(Table2[[#This Row],[M4A]]-Table2[[#This Row],[M4B_h]]))</f>
        <v/>
      </c>
      <c r="O2699" s="15"/>
      <c r="P2699" s="15" t="str">
        <f>IF(Table2[[#This Row],[M5A]]="","",SUM(Table2[[#This Row],[M5A]]-Table2[[#This Row],[M5B_h]]))</f>
        <v/>
      </c>
      <c r="Q2699" s="15">
        <f>SUM(Table2[[#This Row],[AWAL]],Table2[[#This Row],[M1B]])</f>
        <v>6</v>
      </c>
      <c r="R2699" s="15">
        <f>SUM(Table2[[#This Row],[M2B]],Table2[[#This Row],[M2B_h]])</f>
        <v>6</v>
      </c>
      <c r="S2699" s="15">
        <f>SUM(Table2[[#This Row],[M3B]],Table2[[#This Row],[M3B_h]])</f>
        <v>6</v>
      </c>
      <c r="T2699" s="15">
        <f>SUM(Table2[[#This Row],[M4B]],Table2[[#This Row],[M4B_h]])</f>
        <v>6</v>
      </c>
    </row>
    <row r="2700" spans="1:20">
      <c r="A2700" s="12">
        <f>IF(Table2[[#This Row],[TT]]&lt;1,"",COUNT($A$2:$A2699)+1)</f>
        <v>2193</v>
      </c>
      <c r="B2700" s="12" t="str">
        <f>LOWER(SUBSTITUTE(SUBSTITUTE(SUBSTITUTE(SUBSTITUTE(SUBSTITUTE(SUBSTITUTE(SUBSTITUTE(SUBSTITUTE(Table2[[#This Row],[NAMA BARANG]]," ",""),"""",""),"-",""),"/",""),"(",""),")",""),"&amp;",""),",",""))</f>
        <v>tastali22x22</v>
      </c>
      <c r="C2700" s="18" t="s">
        <v>2352</v>
      </c>
      <c r="D2700" s="19">
        <v>1</v>
      </c>
      <c r="E2700" s="19" t="s">
        <v>2353</v>
      </c>
      <c r="F2700" s="80">
        <f>IF(Table2[[#This Row],[M5B]]="",Table2[[#This Row],[M5B_h]],SUM(Table2[[#This Row],[M5B_h]],Table2[[#This Row],[M5B]]))</f>
        <v>1</v>
      </c>
      <c r="H2700" s="13" t="str">
        <f>IF(Table2[[#This Row],[M1A]]="","",Table2[[#This Row],[M1A]]-Table2[[#This Row],[AWAL]])</f>
        <v/>
      </c>
      <c r="J2700" s="13" t="str">
        <f>IF(Table2[[#This Row],[M2A]]="","",SUM(Table2[[#This Row],[M2A]]-Table2[[#This Row],[M2B_h]]))</f>
        <v/>
      </c>
      <c r="L2700" s="13" t="str">
        <f>IF(Table2[[#This Row],[M3A]]="","",SUM(Table2[[#This Row],[M3A]]-Table2[[#This Row],[M3B_h]]))</f>
        <v/>
      </c>
      <c r="N2700" s="13" t="str">
        <f>IF(Table2[[#This Row],[M4A]]="","",SUM(Table2[[#This Row],[M4A]]-Table2[[#This Row],[M4B_h]]))</f>
        <v/>
      </c>
      <c r="O2700" s="15"/>
      <c r="P2700" s="15" t="str">
        <f>IF(Table2[[#This Row],[M5A]]="","",SUM(Table2[[#This Row],[M5A]]-Table2[[#This Row],[M5B_h]]))</f>
        <v/>
      </c>
      <c r="Q2700" s="15">
        <f>SUM(Table2[[#This Row],[AWAL]],Table2[[#This Row],[M1B]])</f>
        <v>1</v>
      </c>
      <c r="R2700" s="15">
        <f>SUM(Table2[[#This Row],[M2B]],Table2[[#This Row],[M2B_h]])</f>
        <v>1</v>
      </c>
      <c r="S2700" s="15">
        <f>SUM(Table2[[#This Row],[M3B]],Table2[[#This Row],[M3B_h]])</f>
        <v>1</v>
      </c>
      <c r="T2700" s="15">
        <f>SUM(Table2[[#This Row],[M4B]],Table2[[#This Row],[M4B_h]])</f>
        <v>1</v>
      </c>
    </row>
    <row r="2701" spans="1:20">
      <c r="A2701" s="12">
        <f>IF(Table2[[#This Row],[TT]]&lt;1,"",COUNT($A$2:$A2700)+1)</f>
        <v>2194</v>
      </c>
      <c r="B2701" s="12" t="str">
        <f>LOWER(SUBSTITUTE(SUBSTITUTE(SUBSTITUTE(SUBSTITUTE(SUBSTITUTE(SUBSTITUTE(SUBSTITUTE(SUBSTITUTE(Table2[[#This Row],[NAMA BARANG]]," ",""),"""",""),"-",""),"/",""),"(",""),")",""),"&amp;",""),",",""))</f>
        <v>tastali25x35</v>
      </c>
      <c r="C2701" s="18" t="s">
        <v>2354</v>
      </c>
      <c r="D2701" s="19">
        <v>1</v>
      </c>
      <c r="E2701" s="19" t="s">
        <v>117</v>
      </c>
      <c r="F2701" s="80">
        <f>IF(Table2[[#This Row],[M5B]]="",Table2[[#This Row],[M5B_h]],SUM(Table2[[#This Row],[M5B_h]],Table2[[#This Row],[M5B]]))</f>
        <v>1</v>
      </c>
      <c r="H2701" s="13" t="str">
        <f>IF(Table2[[#This Row],[M1A]]="","",Table2[[#This Row],[M1A]]-Table2[[#This Row],[AWAL]])</f>
        <v/>
      </c>
      <c r="J2701" s="13" t="str">
        <f>IF(Table2[[#This Row],[M2A]]="","",SUM(Table2[[#This Row],[M2A]]-Table2[[#This Row],[M2B_h]]))</f>
        <v/>
      </c>
      <c r="L2701" s="13" t="str">
        <f>IF(Table2[[#This Row],[M3A]]="","",SUM(Table2[[#This Row],[M3A]]-Table2[[#This Row],[M3B_h]]))</f>
        <v/>
      </c>
      <c r="N2701" s="13" t="str">
        <f>IF(Table2[[#This Row],[M4A]]="","",SUM(Table2[[#This Row],[M4A]]-Table2[[#This Row],[M4B_h]]))</f>
        <v/>
      </c>
      <c r="O2701" s="15"/>
      <c r="P2701" s="15" t="str">
        <f>IF(Table2[[#This Row],[M5A]]="","",SUM(Table2[[#This Row],[M5A]]-Table2[[#This Row],[M5B_h]]))</f>
        <v/>
      </c>
      <c r="Q2701" s="15">
        <f>SUM(Table2[[#This Row],[AWAL]],Table2[[#This Row],[M1B]])</f>
        <v>1</v>
      </c>
      <c r="R2701" s="15">
        <f>SUM(Table2[[#This Row],[M2B]],Table2[[#This Row],[M2B_h]])</f>
        <v>1</v>
      </c>
      <c r="S2701" s="15">
        <f>SUM(Table2[[#This Row],[M3B]],Table2[[#This Row],[M3B_h]])</f>
        <v>1</v>
      </c>
      <c r="T2701" s="15">
        <f>SUM(Table2[[#This Row],[M4B]],Table2[[#This Row],[M4B_h]])</f>
        <v>1</v>
      </c>
    </row>
    <row r="2702" spans="1:20">
      <c r="A2702" s="12">
        <f>IF(Table2[[#This Row],[TT]]&lt;1,"",COUNT($A$2:$A2701)+1)</f>
        <v>2195</v>
      </c>
      <c r="B2702" s="12" t="str">
        <f>LOWER(SUBSTITUTE(SUBSTITUTE(SUBSTITUTE(SUBSTITUTE(SUBSTITUTE(SUBSTITUTE(SUBSTITUTE(SUBSTITUTE(Table2[[#This Row],[NAMA BARANG]]," ",""),"""",""),"-",""),"/",""),"(",""),")",""),"&amp;",""),",",""))</f>
        <v>tastali30x40</v>
      </c>
      <c r="C2702" s="18" t="s">
        <v>2355</v>
      </c>
      <c r="D2702" s="19">
        <v>3</v>
      </c>
      <c r="E2702" s="19" t="s">
        <v>1369</v>
      </c>
      <c r="F2702" s="80">
        <f>IF(Table2[[#This Row],[M5B]]="",Table2[[#This Row],[M5B_h]],SUM(Table2[[#This Row],[M5B_h]],Table2[[#This Row],[M5B]]))</f>
        <v>3</v>
      </c>
      <c r="H2702" s="13" t="str">
        <f>IF(Table2[[#This Row],[M1A]]="","",Table2[[#This Row],[M1A]]-Table2[[#This Row],[AWAL]])</f>
        <v/>
      </c>
      <c r="J2702" s="13" t="str">
        <f>IF(Table2[[#This Row],[M2A]]="","",SUM(Table2[[#This Row],[M2A]]-Table2[[#This Row],[M2B_h]]))</f>
        <v/>
      </c>
      <c r="L2702" s="13" t="str">
        <f>IF(Table2[[#This Row],[M3A]]="","",SUM(Table2[[#This Row],[M3A]]-Table2[[#This Row],[M3B_h]]))</f>
        <v/>
      </c>
      <c r="N2702" s="13" t="str">
        <f>IF(Table2[[#This Row],[M4A]]="","",SUM(Table2[[#This Row],[M4A]]-Table2[[#This Row],[M4B_h]]))</f>
        <v/>
      </c>
      <c r="O2702" s="15"/>
      <c r="P2702" s="15" t="str">
        <f>IF(Table2[[#This Row],[M5A]]="","",SUM(Table2[[#This Row],[M5A]]-Table2[[#This Row],[M5B_h]]))</f>
        <v/>
      </c>
      <c r="Q2702" s="15">
        <f>SUM(Table2[[#This Row],[AWAL]],Table2[[#This Row],[M1B]])</f>
        <v>3</v>
      </c>
      <c r="R2702" s="15">
        <f>SUM(Table2[[#This Row],[M2B]],Table2[[#This Row],[M2B_h]])</f>
        <v>3</v>
      </c>
      <c r="S2702" s="15">
        <f>SUM(Table2[[#This Row],[M3B]],Table2[[#This Row],[M3B_h]])</f>
        <v>3</v>
      </c>
      <c r="T2702" s="15">
        <f>SUM(Table2[[#This Row],[M4B]],Table2[[#This Row],[M4B_h]])</f>
        <v>3</v>
      </c>
    </row>
    <row r="2703" spans="1:20">
      <c r="A2703" s="73" t="str">
        <f>IF(Table2[[#This Row],[TT]]&lt;1,"",COUNT($A$2:$A2702)+1)</f>
        <v/>
      </c>
      <c r="B2703" s="73" t="str">
        <f>LOWER(SUBSTITUTE(SUBSTITUTE(SUBSTITUTE(SUBSTITUTE(SUBSTITUTE(SUBSTITUTE(SUBSTITUTE(SUBSTITUTE(Table2[[#This Row],[NAMA BARANG]]," ",""),"""",""),"-",""),"/",""),"(",""),")",""),"&amp;",""),",",""))</f>
        <v>tastalibatikputihalpinb</v>
      </c>
      <c r="C2703" s="17" t="s">
        <v>4047</v>
      </c>
      <c r="D2703" s="75"/>
      <c r="E2703" s="76" t="s">
        <v>2706</v>
      </c>
      <c r="F2703" s="85">
        <f>IF(Table2[[#This Row],[M5B]]="",Table2[[#This Row],[M5B_h]],SUM(Table2[[#This Row],[M5B_h]],Table2[[#This Row],[M5B]]))</f>
        <v>0</v>
      </c>
      <c r="G2703" s="78"/>
      <c r="H2703" s="77" t="str">
        <f>IF(Table2[[#This Row],[M1A]]="","",Table2[[#This Row],[M1A]]-Table2[[#This Row],[AWAL]])</f>
        <v/>
      </c>
      <c r="I2703" s="78"/>
      <c r="J2703" s="77" t="str">
        <f>IF(Table2[[#This Row],[M2A]]="","",SUM(Table2[[#This Row],[M2A]]-Table2[[#This Row],[M2B_h]]))</f>
        <v/>
      </c>
      <c r="K2703" s="78"/>
      <c r="L2703" s="77" t="str">
        <f>IF(Table2[[#This Row],[M3A]]="","",SUM(Table2[[#This Row],[M3A]]-Table2[[#This Row],[M3B_h]]))</f>
        <v/>
      </c>
      <c r="M2703" s="78"/>
      <c r="N2703" s="77" t="str">
        <f>IF(Table2[[#This Row],[M4A]]="","",SUM(Table2[[#This Row],[M4A]]-Table2[[#This Row],[M4B_h]]))</f>
        <v/>
      </c>
      <c r="O2703" s="15"/>
      <c r="P2703" s="15" t="str">
        <f>IF(Table2[[#This Row],[M5A]]="","",SUM(Table2[[#This Row],[M5A]]-Table2[[#This Row],[M5B_h]]))</f>
        <v/>
      </c>
      <c r="Q2703" s="15">
        <f>SUM(Table2[[#This Row],[AWAL]],Table2[[#This Row],[M1B]])</f>
        <v>0</v>
      </c>
      <c r="R2703" s="15">
        <f>SUM(Table2[[#This Row],[M2B]],Table2[[#This Row],[M2B_h]])</f>
        <v>0</v>
      </c>
      <c r="S2703" s="15">
        <f>SUM(Table2[[#This Row],[M3B]],Table2[[#This Row],[M3B_h]])</f>
        <v>0</v>
      </c>
      <c r="T2703" s="15">
        <f>SUM(Table2[[#This Row],[M4B]],Table2[[#This Row],[M4B_h]])</f>
        <v>0</v>
      </c>
    </row>
    <row r="2704" spans="1:20">
      <c r="A2704" s="12">
        <f>IF(Table2[[#This Row],[TT]]&lt;1,"",COUNT($A$2:$A2703)+1)</f>
        <v>2196</v>
      </c>
      <c r="B2704" s="12" t="str">
        <f>LOWER(SUBSTITUTE(SUBSTITUTE(SUBSTITUTE(SUBSTITUTE(SUBSTITUTE(SUBSTITUTE(SUBSTITUTE(SUBSTITUTE(Table2[[#This Row],[NAMA BARANG]]," ",""),"""",""),"-",""),"/",""),"(",""),")",""),"&amp;",""),",",""))</f>
        <v>tastalicartoon20x25tg</v>
      </c>
      <c r="C2704" s="18" t="s">
        <v>2356</v>
      </c>
      <c r="D2704" s="19">
        <v>4</v>
      </c>
      <c r="E2704" s="19" t="s">
        <v>132</v>
      </c>
      <c r="F2704" s="80">
        <f>IF(Table2[[#This Row],[M5B]]="",Table2[[#This Row],[M5B_h]],SUM(Table2[[#This Row],[M5B_h]],Table2[[#This Row],[M5B]]))</f>
        <v>4</v>
      </c>
      <c r="H2704" s="13" t="str">
        <f>IF(Table2[[#This Row],[M1A]]="","",Table2[[#This Row],[M1A]]-Table2[[#This Row],[AWAL]])</f>
        <v/>
      </c>
      <c r="J2704" s="13" t="str">
        <f>IF(Table2[[#This Row],[M2A]]="","",SUM(Table2[[#This Row],[M2A]]-Table2[[#This Row],[M2B_h]]))</f>
        <v/>
      </c>
      <c r="L2704" s="13" t="str">
        <f>IF(Table2[[#This Row],[M3A]]="","",SUM(Table2[[#This Row],[M3A]]-Table2[[#This Row],[M3B_h]]))</f>
        <v/>
      </c>
      <c r="N2704" s="13" t="str">
        <f>IF(Table2[[#This Row],[M4A]]="","",SUM(Table2[[#This Row],[M4A]]-Table2[[#This Row],[M4B_h]]))</f>
        <v/>
      </c>
      <c r="O2704" s="15"/>
      <c r="P2704" s="15" t="str">
        <f>IF(Table2[[#This Row],[M5A]]="","",SUM(Table2[[#This Row],[M5A]]-Table2[[#This Row],[M5B_h]]))</f>
        <v/>
      </c>
      <c r="Q2704" s="15">
        <f>SUM(Table2[[#This Row],[AWAL]],Table2[[#This Row],[M1B]])</f>
        <v>4</v>
      </c>
      <c r="R2704" s="15">
        <f>SUM(Table2[[#This Row],[M2B]],Table2[[#This Row],[M2B_h]])</f>
        <v>4</v>
      </c>
      <c r="S2704" s="15">
        <f>SUM(Table2[[#This Row],[M3B]],Table2[[#This Row],[M3B_h]])</f>
        <v>4</v>
      </c>
      <c r="T2704" s="15">
        <f>SUM(Table2[[#This Row],[M4B]],Table2[[#This Row],[M4B_h]])</f>
        <v>4</v>
      </c>
    </row>
    <row r="2705" spans="1:20">
      <c r="A2705" s="12">
        <f>IF(Table2[[#This Row],[TT]]&lt;1,"",COUNT($A$2:$A2704)+1)</f>
        <v>2197</v>
      </c>
      <c r="B2705" s="12" t="str">
        <f>LOWER(SUBSTITUTE(SUBSTITUTE(SUBSTITUTE(SUBSTITUTE(SUBSTITUTE(SUBSTITUTE(SUBSTITUTE(SUBSTITUTE(Table2[[#This Row],[NAMA BARANG]]," ",""),"""",""),"-",""),"/",""),"(",""),")",""),"&amp;",""),",",""))</f>
        <v>tastalifolio1frozen</v>
      </c>
      <c r="C2705" s="18" t="s">
        <v>2357</v>
      </c>
      <c r="D2705" s="19">
        <v>4</v>
      </c>
      <c r="E2705" s="19" t="s">
        <v>174</v>
      </c>
      <c r="F2705" s="80">
        <f>IF(Table2[[#This Row],[M5B]]="",Table2[[#This Row],[M5B_h]],SUM(Table2[[#This Row],[M5B_h]],Table2[[#This Row],[M5B]]))</f>
        <v>4</v>
      </c>
      <c r="H2705" s="13" t="str">
        <f>IF(Table2[[#This Row],[M1A]]="","",Table2[[#This Row],[M1A]]-Table2[[#This Row],[AWAL]])</f>
        <v/>
      </c>
      <c r="J2705" s="13" t="str">
        <f>IF(Table2[[#This Row],[M2A]]="","",SUM(Table2[[#This Row],[M2A]]-Table2[[#This Row],[M2B_h]]))</f>
        <v/>
      </c>
      <c r="L2705" s="13" t="str">
        <f>IF(Table2[[#This Row],[M3A]]="","",SUM(Table2[[#This Row],[M3A]]-Table2[[#This Row],[M3B_h]]))</f>
        <v/>
      </c>
      <c r="N2705" s="13" t="str">
        <f>IF(Table2[[#This Row],[M4A]]="","",SUM(Table2[[#This Row],[M4A]]-Table2[[#This Row],[M4B_h]]))</f>
        <v/>
      </c>
      <c r="O2705" s="15"/>
      <c r="P2705" s="15" t="str">
        <f>IF(Table2[[#This Row],[M5A]]="","",SUM(Table2[[#This Row],[M5A]]-Table2[[#This Row],[M5B_h]]))</f>
        <v/>
      </c>
      <c r="Q2705" s="15">
        <f>SUM(Table2[[#This Row],[AWAL]],Table2[[#This Row],[M1B]])</f>
        <v>4</v>
      </c>
      <c r="R2705" s="15">
        <f>SUM(Table2[[#This Row],[M2B]],Table2[[#This Row],[M2B_h]])</f>
        <v>4</v>
      </c>
      <c r="S2705" s="15">
        <f>SUM(Table2[[#This Row],[M3B]],Table2[[#This Row],[M3B_h]])</f>
        <v>4</v>
      </c>
      <c r="T2705" s="15">
        <f>SUM(Table2[[#This Row],[M4B]],Table2[[#This Row],[M4B_h]])</f>
        <v>4</v>
      </c>
    </row>
    <row r="2706" spans="1:20">
      <c r="A2706" s="12">
        <f>IF(Table2[[#This Row],[TT]]&lt;1,"",COUNT($A$2:$A2705)+1)</f>
        <v>2198</v>
      </c>
      <c r="B2706" s="12" t="str">
        <f>LOWER(SUBSTITUTE(SUBSTITUTE(SUBSTITUTE(SUBSTITUTE(SUBSTITUTE(SUBSTITUTE(SUBSTITUTE(SUBSTITUTE(Table2[[#This Row],[NAMA BARANG]]," ",""),"""",""),"-",""),"/",""),"(",""),")",""),"&amp;",""),",",""))</f>
        <v>tastalikecilkurjbs22josmimikado</v>
      </c>
      <c r="C2706" s="18" t="s">
        <v>2358</v>
      </c>
      <c r="D2706" s="19">
        <v>45</v>
      </c>
      <c r="E2706" s="19" t="s">
        <v>117</v>
      </c>
      <c r="F2706" s="80">
        <f>IF(Table2[[#This Row],[M5B]]="",Table2[[#This Row],[M5B_h]],SUM(Table2[[#This Row],[M5B_h]],Table2[[#This Row],[M5B]]))</f>
        <v>45</v>
      </c>
      <c r="H2706" s="13" t="str">
        <f>IF(Table2[[#This Row],[M1A]]="","",Table2[[#This Row],[M1A]]-Table2[[#This Row],[AWAL]])</f>
        <v/>
      </c>
      <c r="J2706" s="13" t="str">
        <f>IF(Table2[[#This Row],[M2A]]="","",SUM(Table2[[#This Row],[M2A]]-Table2[[#This Row],[M2B_h]]))</f>
        <v/>
      </c>
      <c r="L2706" s="13" t="str">
        <f>IF(Table2[[#This Row],[M3A]]="","",SUM(Table2[[#This Row],[M3A]]-Table2[[#This Row],[M3B_h]]))</f>
        <v/>
      </c>
      <c r="N2706" s="13" t="str">
        <f>IF(Table2[[#This Row],[M4A]]="","",SUM(Table2[[#This Row],[M4A]]-Table2[[#This Row],[M4B_h]]))</f>
        <v/>
      </c>
      <c r="O2706" s="15"/>
      <c r="P2706" s="15" t="str">
        <f>IF(Table2[[#This Row],[M5A]]="","",SUM(Table2[[#This Row],[M5A]]-Table2[[#This Row],[M5B_h]]))</f>
        <v/>
      </c>
      <c r="Q2706" s="15">
        <f>SUM(Table2[[#This Row],[AWAL]],Table2[[#This Row],[M1B]])</f>
        <v>45</v>
      </c>
      <c r="R2706" s="15">
        <f>SUM(Table2[[#This Row],[M2B]],Table2[[#This Row],[M2B_h]])</f>
        <v>45</v>
      </c>
      <c r="S2706" s="15">
        <f>SUM(Table2[[#This Row],[M3B]],Table2[[#This Row],[M3B_h]])</f>
        <v>45</v>
      </c>
      <c r="T2706" s="15">
        <f>SUM(Table2[[#This Row],[M4B]],Table2[[#This Row],[M4B_h]])</f>
        <v>45</v>
      </c>
    </row>
    <row r="2707" spans="1:20">
      <c r="A2707" s="12">
        <f>IF(Table2[[#This Row],[TT]]&lt;1,"",COUNT($A$2:$A2706)+1)</f>
        <v>2199</v>
      </c>
      <c r="B2707" s="12" t="str">
        <f>LOWER(SUBSTITUTE(SUBSTITUTE(SUBSTITUTE(SUBSTITUTE(SUBSTITUTE(SUBSTITUTE(SUBSTITUTE(SUBSTITUTE(Table2[[#This Row],[NAMA BARANG]]," ",""),"""",""),"-",""),"/",""),"(",""),")",""),"&amp;",""),",",""))</f>
        <v>tastalikertaskadobsral1pk=10pc</v>
      </c>
      <c r="C2707" s="18" t="s">
        <v>2359</v>
      </c>
      <c r="D2707" s="19">
        <v>2</v>
      </c>
      <c r="E2707" s="19" t="s">
        <v>2360</v>
      </c>
      <c r="F2707" s="80">
        <f>IF(Table2[[#This Row],[M5B]]="",Table2[[#This Row],[M5B_h]],SUM(Table2[[#This Row],[M5B_h]],Table2[[#This Row],[M5B]]))</f>
        <v>2</v>
      </c>
      <c r="H2707" s="13" t="str">
        <f>IF(Table2[[#This Row],[M1A]]="","",Table2[[#This Row],[M1A]]-Table2[[#This Row],[AWAL]])</f>
        <v/>
      </c>
      <c r="J2707" s="13" t="str">
        <f>IF(Table2[[#This Row],[M2A]]="","",SUM(Table2[[#This Row],[M2A]]-Table2[[#This Row],[M2B_h]]))</f>
        <v/>
      </c>
      <c r="L2707" s="13" t="str">
        <f>IF(Table2[[#This Row],[M3A]]="","",SUM(Table2[[#This Row],[M3A]]-Table2[[#This Row],[M3B_h]]))</f>
        <v/>
      </c>
      <c r="N2707" s="13" t="str">
        <f>IF(Table2[[#This Row],[M4A]]="","",SUM(Table2[[#This Row],[M4A]]-Table2[[#This Row],[M4B_h]]))</f>
        <v/>
      </c>
      <c r="O2707" s="15"/>
      <c r="P2707" s="15" t="str">
        <f>IF(Table2[[#This Row],[M5A]]="","",SUM(Table2[[#This Row],[M5A]]-Table2[[#This Row],[M5B_h]]))</f>
        <v/>
      </c>
      <c r="Q2707" s="15">
        <f>SUM(Table2[[#This Row],[AWAL]],Table2[[#This Row],[M1B]])</f>
        <v>2</v>
      </c>
      <c r="R2707" s="15">
        <f>SUM(Table2[[#This Row],[M2B]],Table2[[#This Row],[M2B_h]])</f>
        <v>2</v>
      </c>
      <c r="S2707" s="15">
        <f>SUM(Table2[[#This Row],[M3B]],Table2[[#This Row],[M3B_h]])</f>
        <v>2</v>
      </c>
      <c r="T2707" s="15">
        <f>SUM(Table2[[#This Row],[M4B]],Table2[[#This Row],[M4B_h]])</f>
        <v>2</v>
      </c>
    </row>
    <row r="2708" spans="1:20">
      <c r="A2708" s="12">
        <f>IF(Table2[[#This Row],[TT]]&lt;1,"",COUNT($A$2:$A2707)+1)</f>
        <v>2200</v>
      </c>
      <c r="B2708" s="12" t="str">
        <f>LOWER(SUBSTITUTE(SUBSTITUTE(SUBSTITUTE(SUBSTITUTE(SUBSTITUTE(SUBSTITUTE(SUBSTITUTE(SUBSTITUTE(Table2[[#This Row],[NAMA BARANG]]," ",""),"""",""),"-",""),"/",""),"(",""),")",""),"&amp;",""),",",""))</f>
        <v>tastalikertastgpelangibirugrssilverbungamrhgaris25x25</v>
      </c>
      <c r="C2708" s="18" t="s">
        <v>2361</v>
      </c>
      <c r="D2708" s="19">
        <v>16</v>
      </c>
      <c r="E2708" s="19" t="s">
        <v>1463</v>
      </c>
      <c r="F2708" s="80">
        <f>IF(Table2[[#This Row],[M5B]]="",Table2[[#This Row],[M5B_h]],SUM(Table2[[#This Row],[M5B_h]],Table2[[#This Row],[M5B]]))</f>
        <v>16</v>
      </c>
      <c r="H2708" s="13" t="str">
        <f>IF(Table2[[#This Row],[M1A]]="","",Table2[[#This Row],[M1A]]-Table2[[#This Row],[AWAL]])</f>
        <v/>
      </c>
      <c r="J2708" s="13" t="str">
        <f>IF(Table2[[#This Row],[M2A]]="","",SUM(Table2[[#This Row],[M2A]]-Table2[[#This Row],[M2B_h]]))</f>
        <v/>
      </c>
      <c r="L2708" s="13" t="str">
        <f>IF(Table2[[#This Row],[M3A]]="","",SUM(Table2[[#This Row],[M3A]]-Table2[[#This Row],[M3B_h]]))</f>
        <v/>
      </c>
      <c r="N2708" s="13" t="str">
        <f>IF(Table2[[#This Row],[M4A]]="","",SUM(Table2[[#This Row],[M4A]]-Table2[[#This Row],[M4B_h]]))</f>
        <v/>
      </c>
      <c r="O2708" s="15"/>
      <c r="P2708" s="15" t="str">
        <f>IF(Table2[[#This Row],[M5A]]="","",SUM(Table2[[#This Row],[M5A]]-Table2[[#This Row],[M5B_h]]))</f>
        <v/>
      </c>
      <c r="Q2708" s="15">
        <f>SUM(Table2[[#This Row],[AWAL]],Table2[[#This Row],[M1B]])</f>
        <v>16</v>
      </c>
      <c r="R2708" s="15">
        <f>SUM(Table2[[#This Row],[M2B]],Table2[[#This Row],[M2B_h]])</f>
        <v>16</v>
      </c>
      <c r="S2708" s="15">
        <f>SUM(Table2[[#This Row],[M3B]],Table2[[#This Row],[M3B_h]])</f>
        <v>16</v>
      </c>
      <c r="T2708" s="15">
        <f>SUM(Table2[[#This Row],[M4B]],Table2[[#This Row],[M4B_h]])</f>
        <v>16</v>
      </c>
    </row>
    <row r="2709" spans="1:20">
      <c r="A2709" s="12">
        <f>IF(Table2[[#This Row],[TT]]&lt;1,"",COUNT($A$2:$A2708)+1)</f>
        <v>2201</v>
      </c>
      <c r="B2709" s="12" t="str">
        <f>LOWER(SUBSTITUTE(SUBSTITUTE(SUBSTITUTE(SUBSTITUTE(SUBSTITUTE(SUBSTITUTE(SUBSTITUTE(SUBSTITUTE(Table2[[#This Row],[NAMA BARANG]]," ",""),"""",""),"-",""),"/",""),"(",""),")",""),"&amp;",""),",",""))</f>
        <v>tastalikurbatiks</v>
      </c>
      <c r="C2709" s="18" t="s">
        <v>2362</v>
      </c>
      <c r="D2709" s="19">
        <v>1</v>
      </c>
      <c r="E2709" s="19" t="s">
        <v>83</v>
      </c>
      <c r="F2709" s="80">
        <f>IF(Table2[[#This Row],[M5B]]="",Table2[[#This Row],[M5B_h]],SUM(Table2[[#This Row],[M5B_h]],Table2[[#This Row],[M5B]]))</f>
        <v>1</v>
      </c>
      <c r="H2709" s="13" t="str">
        <f>IF(Table2[[#This Row],[M1A]]="","",Table2[[#This Row],[M1A]]-Table2[[#This Row],[AWAL]])</f>
        <v/>
      </c>
      <c r="J2709" s="13" t="str">
        <f>IF(Table2[[#This Row],[M2A]]="","",SUM(Table2[[#This Row],[M2A]]-Table2[[#This Row],[M2B_h]]))</f>
        <v/>
      </c>
      <c r="L2709" s="13" t="str">
        <f>IF(Table2[[#This Row],[M3A]]="","",SUM(Table2[[#This Row],[M3A]]-Table2[[#This Row],[M3B_h]]))</f>
        <v/>
      </c>
      <c r="N2709" s="13" t="str">
        <f>IF(Table2[[#This Row],[M4A]]="","",SUM(Table2[[#This Row],[M4A]]-Table2[[#This Row],[M4B_h]]))</f>
        <v/>
      </c>
      <c r="O2709" s="15"/>
      <c r="P2709" s="15" t="str">
        <f>IF(Table2[[#This Row],[M5A]]="","",SUM(Table2[[#This Row],[M5A]]-Table2[[#This Row],[M5B_h]]))</f>
        <v/>
      </c>
      <c r="Q2709" s="15">
        <f>SUM(Table2[[#This Row],[AWAL]],Table2[[#This Row],[M1B]])</f>
        <v>1</v>
      </c>
      <c r="R2709" s="15">
        <f>SUM(Table2[[#This Row],[M2B]],Table2[[#This Row],[M2B_h]])</f>
        <v>1</v>
      </c>
      <c r="S2709" s="15">
        <f>SUM(Table2[[#This Row],[M3B]],Table2[[#This Row],[M3B_h]])</f>
        <v>1</v>
      </c>
      <c r="T2709" s="15">
        <f>SUM(Table2[[#This Row],[M4B]],Table2[[#This Row],[M4B_h]])</f>
        <v>1</v>
      </c>
    </row>
    <row r="2710" spans="1:20">
      <c r="A2710" s="12">
        <f>IF(Table2[[#This Row],[TT]]&lt;1,"",COUNT($A$2:$A2709)+1)</f>
        <v>2202</v>
      </c>
      <c r="B2710" s="12" t="str">
        <f>LOWER(SUBSTITUTE(SUBSTITUTE(SUBSTITUTE(SUBSTITUTE(SUBSTITUTE(SUBSTITUTE(SUBSTITUTE(SUBSTITUTE(Table2[[#This Row],[NAMA BARANG]]," ",""),"""",""),"-",""),"/",""),"(",""),")",""),"&amp;",""),",",""))</f>
        <v>tastalimetalik1pk=12pcgoldsilver</v>
      </c>
      <c r="C2710" s="18" t="s">
        <v>2363</v>
      </c>
      <c r="D2710" s="19">
        <v>2</v>
      </c>
      <c r="E2710" s="19" t="s">
        <v>132</v>
      </c>
      <c r="F2710" s="80">
        <f>IF(Table2[[#This Row],[M5B]]="",Table2[[#This Row],[M5B_h]],SUM(Table2[[#This Row],[M5B_h]],Table2[[#This Row],[M5B]]))</f>
        <v>2</v>
      </c>
      <c r="H2710" s="13" t="str">
        <f>IF(Table2[[#This Row],[M1A]]="","",Table2[[#This Row],[M1A]]-Table2[[#This Row],[AWAL]])</f>
        <v/>
      </c>
      <c r="J2710" s="13" t="str">
        <f>IF(Table2[[#This Row],[M2A]]="","",SUM(Table2[[#This Row],[M2A]]-Table2[[#This Row],[M2B_h]]))</f>
        <v/>
      </c>
      <c r="L2710" s="13" t="str">
        <f>IF(Table2[[#This Row],[M3A]]="","",SUM(Table2[[#This Row],[M3A]]-Table2[[#This Row],[M3B_h]]))</f>
        <v/>
      </c>
      <c r="N2710" s="13" t="str">
        <f>IF(Table2[[#This Row],[M4A]]="","",SUM(Table2[[#This Row],[M4A]]-Table2[[#This Row],[M4B_h]]))</f>
        <v/>
      </c>
      <c r="O2710" s="15"/>
      <c r="P2710" s="15" t="str">
        <f>IF(Table2[[#This Row],[M5A]]="","",SUM(Table2[[#This Row],[M5A]]-Table2[[#This Row],[M5B_h]]))</f>
        <v/>
      </c>
      <c r="Q2710" s="15">
        <f>SUM(Table2[[#This Row],[AWAL]],Table2[[#This Row],[M1B]])</f>
        <v>2</v>
      </c>
      <c r="R2710" s="15">
        <f>SUM(Table2[[#This Row],[M2B]],Table2[[#This Row],[M2B_h]])</f>
        <v>2</v>
      </c>
      <c r="S2710" s="15">
        <f>SUM(Table2[[#This Row],[M3B]],Table2[[#This Row],[M3B_h]])</f>
        <v>2</v>
      </c>
      <c r="T2710" s="15">
        <f>SUM(Table2[[#This Row],[M4B]],Table2[[#This Row],[M4B_h]])</f>
        <v>2</v>
      </c>
    </row>
    <row r="2711" spans="1:20">
      <c r="A2711" s="12">
        <f>IF(Table2[[#This Row],[TT]]&lt;1,"",COUNT($A$2:$A2710)+1)</f>
        <v>2203</v>
      </c>
      <c r="B2711" s="12" t="str">
        <f>LOWER(SUBSTITUTE(SUBSTITUTE(SUBSTITUTE(SUBSTITUTE(SUBSTITUTE(SUBSTITUTE(SUBSTITUTE(SUBSTITUTE(Table2[[#This Row],[NAMA BARANG]]," ",""),"""",""),"-",""),"/",""),"(",""),")",""),"&amp;",""),",",""))</f>
        <v>tastalimetalik1pk=12pcgoldsilver20x25</v>
      </c>
      <c r="C2711" s="18" t="s">
        <v>2364</v>
      </c>
      <c r="D2711" s="19">
        <v>4</v>
      </c>
      <c r="E2711" s="19" t="s">
        <v>83</v>
      </c>
      <c r="F2711" s="80">
        <f>IF(Table2[[#This Row],[M5B]]="",Table2[[#This Row],[M5B_h]],SUM(Table2[[#This Row],[M5B_h]],Table2[[#This Row],[M5B]]))</f>
        <v>4</v>
      </c>
      <c r="H2711" s="13" t="str">
        <f>IF(Table2[[#This Row],[M1A]]="","",Table2[[#This Row],[M1A]]-Table2[[#This Row],[AWAL]])</f>
        <v/>
      </c>
      <c r="J2711" s="13" t="str">
        <f>IF(Table2[[#This Row],[M2A]]="","",SUM(Table2[[#This Row],[M2A]]-Table2[[#This Row],[M2B_h]]))</f>
        <v/>
      </c>
      <c r="L2711" s="13" t="str">
        <f>IF(Table2[[#This Row],[M3A]]="","",SUM(Table2[[#This Row],[M3A]]-Table2[[#This Row],[M3B_h]]))</f>
        <v/>
      </c>
      <c r="N2711" s="13" t="str">
        <f>IF(Table2[[#This Row],[M4A]]="","",SUM(Table2[[#This Row],[M4A]]-Table2[[#This Row],[M4B_h]]))</f>
        <v/>
      </c>
      <c r="O2711" s="15"/>
      <c r="P2711" s="15" t="str">
        <f>IF(Table2[[#This Row],[M5A]]="","",SUM(Table2[[#This Row],[M5A]]-Table2[[#This Row],[M5B_h]]))</f>
        <v/>
      </c>
      <c r="Q2711" s="15">
        <f>SUM(Table2[[#This Row],[AWAL]],Table2[[#This Row],[M1B]])</f>
        <v>4</v>
      </c>
      <c r="R2711" s="15">
        <f>SUM(Table2[[#This Row],[M2B]],Table2[[#This Row],[M2B_h]])</f>
        <v>4</v>
      </c>
      <c r="S2711" s="15">
        <f>SUM(Table2[[#This Row],[M3B]],Table2[[#This Row],[M3B_h]])</f>
        <v>4</v>
      </c>
      <c r="T2711" s="15">
        <f>SUM(Table2[[#This Row],[M4B]],Table2[[#This Row],[M4B_h]])</f>
        <v>4</v>
      </c>
    </row>
    <row r="2712" spans="1:20">
      <c r="A2712" s="12">
        <f>IF(Table2[[#This Row],[TT]]&lt;1,"",COUNT($A$2:$A2711)+1)</f>
        <v>2204</v>
      </c>
      <c r="B2712" s="12" t="str">
        <f>LOWER(SUBSTITUTE(SUBSTITUTE(SUBSTITUTE(SUBSTITUTE(SUBSTITUTE(SUBSTITUTE(SUBSTITUTE(SUBSTITUTE(Table2[[#This Row],[NAMA BARANG]]," ",""),"""",""),"-",""),"/",""),"(",""),")",""),"&amp;",""),",",""))</f>
        <v>tastalimetalik15x20k</v>
      </c>
      <c r="C2712" s="18" t="s">
        <v>2365</v>
      </c>
      <c r="D2712" s="19">
        <v>5</v>
      </c>
      <c r="E2712" s="19" t="s">
        <v>147</v>
      </c>
      <c r="F2712" s="80">
        <f>IF(Table2[[#This Row],[M5B]]="",Table2[[#This Row],[M5B_h]],SUM(Table2[[#This Row],[M5B_h]],Table2[[#This Row],[M5B]]))</f>
        <v>5</v>
      </c>
      <c r="H2712" s="13" t="str">
        <f>IF(Table2[[#This Row],[M1A]]="","",Table2[[#This Row],[M1A]]-Table2[[#This Row],[AWAL]])</f>
        <v/>
      </c>
      <c r="J2712" s="13" t="str">
        <f>IF(Table2[[#This Row],[M2A]]="","",SUM(Table2[[#This Row],[M2A]]-Table2[[#This Row],[M2B_h]]))</f>
        <v/>
      </c>
      <c r="L2712" s="13" t="str">
        <f>IF(Table2[[#This Row],[M3A]]="","",SUM(Table2[[#This Row],[M3A]]-Table2[[#This Row],[M3B_h]]))</f>
        <v/>
      </c>
      <c r="N2712" s="13" t="str">
        <f>IF(Table2[[#This Row],[M4A]]="","",SUM(Table2[[#This Row],[M4A]]-Table2[[#This Row],[M4B_h]]))</f>
        <v/>
      </c>
      <c r="O2712" s="15"/>
      <c r="P2712" s="15" t="str">
        <f>IF(Table2[[#This Row],[M5A]]="","",SUM(Table2[[#This Row],[M5A]]-Table2[[#This Row],[M5B_h]]))</f>
        <v/>
      </c>
      <c r="Q2712" s="15">
        <f>SUM(Table2[[#This Row],[AWAL]],Table2[[#This Row],[M1B]])</f>
        <v>5</v>
      </c>
      <c r="R2712" s="15">
        <f>SUM(Table2[[#This Row],[M2B]],Table2[[#This Row],[M2B_h]])</f>
        <v>5</v>
      </c>
      <c r="S2712" s="15">
        <f>SUM(Table2[[#This Row],[M3B]],Table2[[#This Row],[M3B_h]])</f>
        <v>5</v>
      </c>
      <c r="T2712" s="15">
        <f>SUM(Table2[[#This Row],[M4B]],Table2[[#This Row],[M4B_h]])</f>
        <v>5</v>
      </c>
    </row>
    <row r="2713" spans="1:20">
      <c r="A2713" s="12">
        <f>IF(Table2[[#This Row],[TT]]&lt;1,"",COUNT($A$2:$A2712)+1)</f>
        <v>2205</v>
      </c>
      <c r="B2713" s="12" t="str">
        <f>LOWER(SUBSTITUTE(SUBSTITUTE(SUBSTITUTE(SUBSTITUTE(SUBSTITUTE(SUBSTITUTE(SUBSTITUTE(SUBSTITUTE(Table2[[#This Row],[NAMA BARANG]]," ",""),"""",""),"-",""),"/",""),"(",""),")",""),"&amp;",""),",",""))</f>
        <v>tastalimetalik15x20kcl</v>
      </c>
      <c r="C2713" s="18" t="s">
        <v>2366</v>
      </c>
      <c r="D2713" s="19">
        <v>7</v>
      </c>
      <c r="E2713" s="19" t="s">
        <v>117</v>
      </c>
      <c r="F2713" s="80">
        <f>IF(Table2[[#This Row],[M5B]]="",Table2[[#This Row],[M5B_h]],SUM(Table2[[#This Row],[M5B_h]],Table2[[#This Row],[M5B]]))</f>
        <v>7</v>
      </c>
      <c r="H2713" s="13" t="str">
        <f>IF(Table2[[#This Row],[M1A]]="","",Table2[[#This Row],[M1A]]-Table2[[#This Row],[AWAL]])</f>
        <v/>
      </c>
      <c r="J2713" s="13" t="str">
        <f>IF(Table2[[#This Row],[M2A]]="","",SUM(Table2[[#This Row],[M2A]]-Table2[[#This Row],[M2B_h]]))</f>
        <v/>
      </c>
      <c r="L2713" s="13" t="str">
        <f>IF(Table2[[#This Row],[M3A]]="","",SUM(Table2[[#This Row],[M3A]]-Table2[[#This Row],[M3B_h]]))</f>
        <v/>
      </c>
      <c r="N2713" s="13" t="str">
        <f>IF(Table2[[#This Row],[M4A]]="","",SUM(Table2[[#This Row],[M4A]]-Table2[[#This Row],[M4B_h]]))</f>
        <v/>
      </c>
      <c r="O2713" s="15"/>
      <c r="P2713" s="15" t="str">
        <f>IF(Table2[[#This Row],[M5A]]="","",SUM(Table2[[#This Row],[M5A]]-Table2[[#This Row],[M5B_h]]))</f>
        <v/>
      </c>
      <c r="Q2713" s="15">
        <f>SUM(Table2[[#This Row],[AWAL]],Table2[[#This Row],[M1B]])</f>
        <v>7</v>
      </c>
      <c r="R2713" s="15">
        <f>SUM(Table2[[#This Row],[M2B]],Table2[[#This Row],[M2B_h]])</f>
        <v>7</v>
      </c>
      <c r="S2713" s="15">
        <f>SUM(Table2[[#This Row],[M3B]],Table2[[#This Row],[M3B_h]])</f>
        <v>7</v>
      </c>
      <c r="T2713" s="15">
        <f>SUM(Table2[[#This Row],[M4B]],Table2[[#This Row],[M4B_h]])</f>
        <v>7</v>
      </c>
    </row>
    <row r="2714" spans="1:20">
      <c r="A2714" s="12">
        <f>IF(Table2[[#This Row],[TT]]&lt;1,"",COUNT($A$2:$A2713)+1)</f>
        <v>2206</v>
      </c>
      <c r="B2714" s="12" t="str">
        <f>LOWER(SUBSTITUTE(SUBSTITUTE(SUBSTITUTE(SUBSTITUTE(SUBSTITUTE(SUBSTITUTE(SUBSTITUTE(SUBSTITUTE(Table2[[#This Row],[NAMA BARANG]]," ",""),"""",""),"-",""),"/",""),"(",""),")",""),"&amp;",""),",",""))</f>
        <v>tastaliplst222ak</v>
      </c>
      <c r="C2714" s="18" t="s">
        <v>2367</v>
      </c>
      <c r="D2714" s="19">
        <v>1</v>
      </c>
      <c r="E2714" s="19" t="s">
        <v>142</v>
      </c>
      <c r="F2714" s="80">
        <f>IF(Table2[[#This Row],[M5B]]="",Table2[[#This Row],[M5B_h]],SUM(Table2[[#This Row],[M5B_h]],Table2[[#This Row],[M5B]]))</f>
        <v>1</v>
      </c>
      <c r="H2714" s="13" t="str">
        <f>IF(Table2[[#This Row],[M1A]]="","",Table2[[#This Row],[M1A]]-Table2[[#This Row],[AWAL]])</f>
        <v/>
      </c>
      <c r="J2714" s="13" t="str">
        <f>IF(Table2[[#This Row],[M2A]]="","",SUM(Table2[[#This Row],[M2A]]-Table2[[#This Row],[M2B_h]]))</f>
        <v/>
      </c>
      <c r="L2714" s="13" t="str">
        <f>IF(Table2[[#This Row],[M3A]]="","",SUM(Table2[[#This Row],[M3A]]-Table2[[#This Row],[M3B_h]]))</f>
        <v/>
      </c>
      <c r="N2714" s="13" t="str">
        <f>IF(Table2[[#This Row],[M4A]]="","",SUM(Table2[[#This Row],[M4A]]-Table2[[#This Row],[M4B_h]]))</f>
        <v/>
      </c>
      <c r="O2714" s="15"/>
      <c r="P2714" s="15" t="str">
        <f>IF(Table2[[#This Row],[M5A]]="","",SUM(Table2[[#This Row],[M5A]]-Table2[[#This Row],[M5B_h]]))</f>
        <v/>
      </c>
      <c r="Q2714" s="15">
        <f>SUM(Table2[[#This Row],[AWAL]],Table2[[#This Row],[M1B]])</f>
        <v>1</v>
      </c>
      <c r="R2714" s="15">
        <f>SUM(Table2[[#This Row],[M2B]],Table2[[#This Row],[M2B_h]])</f>
        <v>1</v>
      </c>
      <c r="S2714" s="15">
        <f>SUM(Table2[[#This Row],[M3B]],Table2[[#This Row],[M3B_h]])</f>
        <v>1</v>
      </c>
      <c r="T2714" s="15">
        <f>SUM(Table2[[#This Row],[M4B]],Table2[[#This Row],[M4B_h]])</f>
        <v>1</v>
      </c>
    </row>
    <row r="2715" spans="1:20">
      <c r="A2715" s="12">
        <f>IF(Table2[[#This Row],[TT]]&lt;1,"",COUNT($A$2:$A2714)+1)</f>
        <v>2207</v>
      </c>
      <c r="B2715" s="12" t="str">
        <f>LOWER(SUBSTITUTE(SUBSTITUTE(SUBSTITUTE(SUBSTITUTE(SUBSTITUTE(SUBSTITUTE(SUBSTITUTE(SUBSTITUTE(Table2[[#This Row],[NAMA BARANG]]," ",""),"""",""),"-",""),"/",""),"(",""),")",""),"&amp;",""),",",""))</f>
        <v>tastaliplstkb545</v>
      </c>
      <c r="C2715" s="18" t="s">
        <v>2368</v>
      </c>
      <c r="D2715" s="19">
        <v>4</v>
      </c>
      <c r="E2715" s="19" t="s">
        <v>117</v>
      </c>
      <c r="F2715" s="80">
        <f>IF(Table2[[#This Row],[M5B]]="",Table2[[#This Row],[M5B_h]],SUM(Table2[[#This Row],[M5B_h]],Table2[[#This Row],[M5B]]))</f>
        <v>4</v>
      </c>
      <c r="H2715" s="13" t="str">
        <f>IF(Table2[[#This Row],[M1A]]="","",Table2[[#This Row],[M1A]]-Table2[[#This Row],[AWAL]])</f>
        <v/>
      </c>
      <c r="J2715" s="13" t="str">
        <f>IF(Table2[[#This Row],[M2A]]="","",SUM(Table2[[#This Row],[M2A]]-Table2[[#This Row],[M2B_h]]))</f>
        <v/>
      </c>
      <c r="L2715" s="13" t="str">
        <f>IF(Table2[[#This Row],[M3A]]="","",SUM(Table2[[#This Row],[M3A]]-Table2[[#This Row],[M3B_h]]))</f>
        <v/>
      </c>
      <c r="N2715" s="13" t="str">
        <f>IF(Table2[[#This Row],[M4A]]="","",SUM(Table2[[#This Row],[M4A]]-Table2[[#This Row],[M4B_h]]))</f>
        <v/>
      </c>
      <c r="O2715" s="15"/>
      <c r="P2715" s="15" t="str">
        <f>IF(Table2[[#This Row],[M5A]]="","",SUM(Table2[[#This Row],[M5A]]-Table2[[#This Row],[M5B_h]]))</f>
        <v/>
      </c>
      <c r="Q2715" s="15">
        <f>SUM(Table2[[#This Row],[AWAL]],Table2[[#This Row],[M1B]])</f>
        <v>4</v>
      </c>
      <c r="R2715" s="15">
        <f>SUM(Table2[[#This Row],[M2B]],Table2[[#This Row],[M2B_h]])</f>
        <v>4</v>
      </c>
      <c r="S2715" s="15">
        <f>SUM(Table2[[#This Row],[M3B]],Table2[[#This Row],[M3B_h]])</f>
        <v>4</v>
      </c>
      <c r="T2715" s="15">
        <f>SUM(Table2[[#This Row],[M4B]],Table2[[#This Row],[M4B_h]])</f>
        <v>4</v>
      </c>
    </row>
    <row r="2716" spans="1:20">
      <c r="A2716" s="12">
        <f>IF(Table2[[#This Row],[TT]]&lt;1,"",COUNT($A$2:$A2715)+1)</f>
        <v>2208</v>
      </c>
      <c r="B2716" s="12" t="str">
        <f>LOWER(SUBSTITUTE(SUBSTITUTE(SUBSTITUTE(SUBSTITUTE(SUBSTITUTE(SUBSTITUTE(SUBSTITUTE(SUBSTITUTE(Table2[[#This Row],[NAMA BARANG]]," ",""),"""",""),"-",""),"/",""),"(",""),")",""),"&amp;",""),",",""))</f>
        <v>tastaliplstkeciljosjbs45</v>
      </c>
      <c r="C2716" s="18" t="s">
        <v>2369</v>
      </c>
      <c r="D2716" s="19">
        <v>12</v>
      </c>
      <c r="E2716" s="19" t="s">
        <v>117</v>
      </c>
      <c r="F2716" s="80">
        <f>IF(Table2[[#This Row],[M5B]]="",Table2[[#This Row],[M5B_h]],SUM(Table2[[#This Row],[M5B_h]],Table2[[#This Row],[M5B]]))</f>
        <v>12</v>
      </c>
      <c r="H2716" s="13" t="str">
        <f>IF(Table2[[#This Row],[M1A]]="","",Table2[[#This Row],[M1A]]-Table2[[#This Row],[AWAL]])</f>
        <v/>
      </c>
      <c r="J2716" s="13" t="str">
        <f>IF(Table2[[#This Row],[M2A]]="","",SUM(Table2[[#This Row],[M2A]]-Table2[[#This Row],[M2B_h]]))</f>
        <v/>
      </c>
      <c r="L2716" s="13" t="str">
        <f>IF(Table2[[#This Row],[M3A]]="","",SUM(Table2[[#This Row],[M3A]]-Table2[[#This Row],[M3B_h]]))</f>
        <v/>
      </c>
      <c r="N2716" s="13" t="str">
        <f>IF(Table2[[#This Row],[M4A]]="","",SUM(Table2[[#This Row],[M4A]]-Table2[[#This Row],[M4B_h]]))</f>
        <v/>
      </c>
      <c r="O2716" s="15"/>
      <c r="P2716" s="15" t="str">
        <f>IF(Table2[[#This Row],[M5A]]="","",SUM(Table2[[#This Row],[M5A]]-Table2[[#This Row],[M5B_h]]))</f>
        <v/>
      </c>
      <c r="Q2716" s="15">
        <f>SUM(Table2[[#This Row],[AWAL]],Table2[[#This Row],[M1B]])</f>
        <v>12</v>
      </c>
      <c r="R2716" s="15">
        <f>SUM(Table2[[#This Row],[M2B]],Table2[[#This Row],[M2B_h]])</f>
        <v>12</v>
      </c>
      <c r="S2716" s="15">
        <f>SUM(Table2[[#This Row],[M3B]],Table2[[#This Row],[M3B_h]])</f>
        <v>12</v>
      </c>
      <c r="T2716" s="15">
        <f>SUM(Table2[[#This Row],[M4B]],Table2[[#This Row],[M4B_h]])</f>
        <v>12</v>
      </c>
    </row>
    <row r="2717" spans="1:20">
      <c r="A2717" s="12">
        <f>IF(Table2[[#This Row],[TT]]&lt;1,"",COUNT($A$2:$A2716)+1)</f>
        <v>2209</v>
      </c>
      <c r="B2717" s="12" t="str">
        <f>LOWER(SUBSTITUTE(SUBSTITUTE(SUBSTITUTE(SUBSTITUTE(SUBSTITUTE(SUBSTITUTE(SUBSTITUTE(SUBSTITUTE(Table2[[#This Row],[NAMA BARANG]]," ",""),"""",""),"-",""),"/",""),"(",""),")",""),"&amp;",""),",",""))</f>
        <v>tastalipotmika</v>
      </c>
      <c r="C2717" s="18" t="s">
        <v>2370</v>
      </c>
      <c r="D2717" s="19">
        <v>1</v>
      </c>
      <c r="E2717" s="19" t="s">
        <v>32</v>
      </c>
      <c r="F2717" s="80">
        <f>IF(Table2[[#This Row],[M5B]]="",Table2[[#This Row],[M5B_h]],SUM(Table2[[#This Row],[M5B_h]],Table2[[#This Row],[M5B]]))</f>
        <v>1</v>
      </c>
      <c r="H2717" s="13" t="str">
        <f>IF(Table2[[#This Row],[M1A]]="","",Table2[[#This Row],[M1A]]-Table2[[#This Row],[AWAL]])</f>
        <v/>
      </c>
      <c r="J2717" s="13" t="str">
        <f>IF(Table2[[#This Row],[M2A]]="","",SUM(Table2[[#This Row],[M2A]]-Table2[[#This Row],[M2B_h]]))</f>
        <v/>
      </c>
      <c r="L2717" s="13" t="str">
        <f>IF(Table2[[#This Row],[M3A]]="","",SUM(Table2[[#This Row],[M3A]]-Table2[[#This Row],[M3B_h]]))</f>
        <v/>
      </c>
      <c r="N2717" s="13" t="str">
        <f>IF(Table2[[#This Row],[M4A]]="","",SUM(Table2[[#This Row],[M4A]]-Table2[[#This Row],[M4B_h]]))</f>
        <v/>
      </c>
      <c r="O2717" s="15"/>
      <c r="P2717" s="15" t="str">
        <f>IF(Table2[[#This Row],[M5A]]="","",SUM(Table2[[#This Row],[M5A]]-Table2[[#This Row],[M5B_h]]))</f>
        <v/>
      </c>
      <c r="Q2717" s="15">
        <f>SUM(Table2[[#This Row],[AWAL]],Table2[[#This Row],[M1B]])</f>
        <v>1</v>
      </c>
      <c r="R2717" s="15">
        <f>SUM(Table2[[#This Row],[M2B]],Table2[[#This Row],[M2B_h]])</f>
        <v>1</v>
      </c>
      <c r="S2717" s="15">
        <f>SUM(Table2[[#This Row],[M3B]],Table2[[#This Row],[M3B_h]])</f>
        <v>1</v>
      </c>
      <c r="T2717" s="15">
        <f>SUM(Table2[[#This Row],[M4B]],Table2[[#This Row],[M4B_h]])</f>
        <v>1</v>
      </c>
    </row>
    <row r="2718" spans="1:20">
      <c r="A2718" s="12">
        <f>IF(Table2[[#This Row],[TT]]&lt;1,"",COUNT($A$2:$A2717)+1)</f>
        <v>2210</v>
      </c>
      <c r="B2718" s="12" t="str">
        <f>LOWER(SUBSTITUTE(SUBSTITUTE(SUBSTITUTE(SUBSTITUTE(SUBSTITUTE(SUBSTITUTE(SUBSTITUTE(SUBSTITUTE(Table2[[#This Row],[NAMA BARANG]]," ",""),"""",""),"-",""),"/",""),"(",""),")",""),"&amp;",""),",",""))</f>
        <v>tastalipotmika</v>
      </c>
      <c r="C2718" s="18" t="s">
        <v>2370</v>
      </c>
      <c r="D2718" s="19">
        <v>4</v>
      </c>
      <c r="E2718" s="19" t="s">
        <v>132</v>
      </c>
      <c r="F2718" s="80">
        <f>IF(Table2[[#This Row],[M5B]]="",Table2[[#This Row],[M5B_h]],SUM(Table2[[#This Row],[M5B_h]],Table2[[#This Row],[M5B]]))</f>
        <v>4</v>
      </c>
      <c r="H2718" s="13" t="str">
        <f>IF(Table2[[#This Row],[M1A]]="","",Table2[[#This Row],[M1A]]-Table2[[#This Row],[AWAL]])</f>
        <v/>
      </c>
      <c r="J2718" s="13" t="str">
        <f>IF(Table2[[#This Row],[M2A]]="","",SUM(Table2[[#This Row],[M2A]]-Table2[[#This Row],[M2B_h]]))</f>
        <v/>
      </c>
      <c r="L2718" s="13" t="str">
        <f>IF(Table2[[#This Row],[M3A]]="","",SUM(Table2[[#This Row],[M3A]]-Table2[[#This Row],[M3B_h]]))</f>
        <v/>
      </c>
      <c r="N2718" s="13" t="str">
        <f>IF(Table2[[#This Row],[M4A]]="","",SUM(Table2[[#This Row],[M4A]]-Table2[[#This Row],[M4B_h]]))</f>
        <v/>
      </c>
      <c r="O2718" s="15"/>
      <c r="P2718" s="15" t="str">
        <f>IF(Table2[[#This Row],[M5A]]="","",SUM(Table2[[#This Row],[M5A]]-Table2[[#This Row],[M5B_h]]))</f>
        <v/>
      </c>
      <c r="Q2718" s="15">
        <f>SUM(Table2[[#This Row],[AWAL]],Table2[[#This Row],[M1B]])</f>
        <v>4</v>
      </c>
      <c r="R2718" s="15">
        <f>SUM(Table2[[#This Row],[M2B]],Table2[[#This Row],[M2B_h]])</f>
        <v>4</v>
      </c>
      <c r="S2718" s="15">
        <f>SUM(Table2[[#This Row],[M3B]],Table2[[#This Row],[M3B_h]])</f>
        <v>4</v>
      </c>
      <c r="T2718" s="15">
        <f>SUM(Table2[[#This Row],[M4B]],Table2[[#This Row],[M4B_h]])</f>
        <v>4</v>
      </c>
    </row>
    <row r="2719" spans="1:20">
      <c r="A2719" s="12">
        <f>IF(Table2[[#This Row],[TT]]&lt;1,"",COUNT($A$2:$A2718)+1)</f>
        <v>2211</v>
      </c>
      <c r="B2719" s="12" t="str">
        <f>LOWER(SUBSTITUTE(SUBSTITUTE(SUBSTITUTE(SUBSTITUTE(SUBSTITUTE(SUBSTITUTE(SUBSTITUTE(SUBSTITUTE(Table2[[#This Row],[NAMA BARANG]]," ",""),"""",""),"-",""),"/",""),"(",""),")",""),"&amp;",""),",",""))</f>
        <v>tastalitransprdltgphs</v>
      </c>
      <c r="C2719" s="18" t="s">
        <v>2371</v>
      </c>
      <c r="D2719" s="19">
        <v>3</v>
      </c>
      <c r="E2719" s="19" t="s">
        <v>83</v>
      </c>
      <c r="F2719" s="80">
        <f>IF(Table2[[#This Row],[M5B]]="",Table2[[#This Row],[M5B_h]],SUM(Table2[[#This Row],[M5B_h]],Table2[[#This Row],[M5B]]))</f>
        <v>3</v>
      </c>
      <c r="H2719" s="13" t="str">
        <f>IF(Table2[[#This Row],[M1A]]="","",Table2[[#This Row],[M1A]]-Table2[[#This Row],[AWAL]])</f>
        <v/>
      </c>
      <c r="J2719" s="13" t="str">
        <f>IF(Table2[[#This Row],[M2A]]="","",SUM(Table2[[#This Row],[M2A]]-Table2[[#This Row],[M2B_h]]))</f>
        <v/>
      </c>
      <c r="L2719" s="13" t="str">
        <f>IF(Table2[[#This Row],[M3A]]="","",SUM(Table2[[#This Row],[M3A]]-Table2[[#This Row],[M3B_h]]))</f>
        <v/>
      </c>
      <c r="N2719" s="13" t="str">
        <f>IF(Table2[[#This Row],[M4A]]="","",SUM(Table2[[#This Row],[M4A]]-Table2[[#This Row],[M4B_h]]))</f>
        <v/>
      </c>
      <c r="O2719" s="15"/>
      <c r="P2719" s="15" t="str">
        <f>IF(Table2[[#This Row],[M5A]]="","",SUM(Table2[[#This Row],[M5A]]-Table2[[#This Row],[M5B_h]]))</f>
        <v/>
      </c>
      <c r="Q2719" s="15">
        <f>SUM(Table2[[#This Row],[AWAL]],Table2[[#This Row],[M1B]])</f>
        <v>3</v>
      </c>
      <c r="R2719" s="15">
        <f>SUM(Table2[[#This Row],[M2B]],Table2[[#This Row],[M2B_h]])</f>
        <v>3</v>
      </c>
      <c r="S2719" s="15">
        <f>SUM(Table2[[#This Row],[M3B]],Table2[[#This Row],[M3B_h]])</f>
        <v>3</v>
      </c>
      <c r="T2719" s="15">
        <f>SUM(Table2[[#This Row],[M4B]],Table2[[#This Row],[M4B_h]])</f>
        <v>3</v>
      </c>
    </row>
    <row r="2720" spans="1:20">
      <c r="A2720" s="12">
        <f>IF(Table2[[#This Row],[TT]]&lt;1,"",COUNT($A$2:$A2719)+1)</f>
        <v>2212</v>
      </c>
      <c r="B2720" s="12" t="str">
        <f>LOWER(SUBSTITUTE(SUBSTITUTE(SUBSTITUTE(SUBSTITUTE(SUBSTITUTE(SUBSTITUTE(SUBSTITUTE(SUBSTITUTE(Table2[[#This Row],[NAMA BARANG]]," ",""),"""",""),"-",""),"/",""),"(",""),")",""),"&amp;",""),",",""))</f>
        <v>tastalitulisankecilcampur</v>
      </c>
      <c r="C2720" s="18" t="s">
        <v>2372</v>
      </c>
      <c r="D2720" s="19">
        <v>3</v>
      </c>
      <c r="E2720" s="19" t="s">
        <v>132</v>
      </c>
      <c r="F2720" s="80">
        <f>IF(Table2[[#This Row],[M5B]]="",Table2[[#This Row],[M5B_h]],SUM(Table2[[#This Row],[M5B_h]],Table2[[#This Row],[M5B]]))</f>
        <v>3</v>
      </c>
      <c r="H2720" s="13" t="str">
        <f>IF(Table2[[#This Row],[M1A]]="","",Table2[[#This Row],[M1A]]-Table2[[#This Row],[AWAL]])</f>
        <v/>
      </c>
      <c r="J2720" s="13" t="str">
        <f>IF(Table2[[#This Row],[M2A]]="","",SUM(Table2[[#This Row],[M2A]]-Table2[[#This Row],[M2B_h]]))</f>
        <v/>
      </c>
      <c r="L2720" s="13" t="str">
        <f>IF(Table2[[#This Row],[M3A]]="","",SUM(Table2[[#This Row],[M3A]]-Table2[[#This Row],[M3B_h]]))</f>
        <v/>
      </c>
      <c r="N2720" s="13" t="str">
        <f>IF(Table2[[#This Row],[M4A]]="","",SUM(Table2[[#This Row],[M4A]]-Table2[[#This Row],[M4B_h]]))</f>
        <v/>
      </c>
      <c r="O2720" s="15"/>
      <c r="P2720" s="15" t="str">
        <f>IF(Table2[[#This Row],[M5A]]="","",SUM(Table2[[#This Row],[M5A]]-Table2[[#This Row],[M5B_h]]))</f>
        <v/>
      </c>
      <c r="Q2720" s="15">
        <f>SUM(Table2[[#This Row],[AWAL]],Table2[[#This Row],[M1B]])</f>
        <v>3</v>
      </c>
      <c r="R2720" s="15">
        <f>SUM(Table2[[#This Row],[M2B]],Table2[[#This Row],[M2B_h]])</f>
        <v>3</v>
      </c>
      <c r="S2720" s="15">
        <f>SUM(Table2[[#This Row],[M3B]],Table2[[#This Row],[M3B_h]])</f>
        <v>3</v>
      </c>
      <c r="T2720" s="15">
        <f>SUM(Table2[[#This Row],[M4B]],Table2[[#This Row],[M4B_h]])</f>
        <v>3</v>
      </c>
    </row>
    <row r="2721" spans="1:20">
      <c r="A2721" s="12">
        <f>IF(Table2[[#This Row],[TT]]&lt;1,"",COUNT($A$2:$A2720)+1)</f>
        <v>2213</v>
      </c>
      <c r="B2721" s="12" t="str">
        <f>LOWER(SUBSTITUTE(SUBSTITUTE(SUBSTITUTE(SUBSTITUTE(SUBSTITUTE(SUBSTITUTE(SUBSTITUTE(SUBSTITUTE(Table2[[#This Row],[NAMA BARANG]]," ",""),"""",""),"-",""),"/",""),"(",""),")",""),"&amp;",""),",",""))</f>
        <v>tastaliultahkcliching</v>
      </c>
      <c r="C2721" s="18" t="s">
        <v>2373</v>
      </c>
      <c r="D2721" s="19">
        <v>3</v>
      </c>
      <c r="E2721" s="19" t="s">
        <v>19</v>
      </c>
      <c r="F2721" s="80">
        <f>IF(Table2[[#This Row],[M5B]]="",Table2[[#This Row],[M5B_h]],SUM(Table2[[#This Row],[M5B_h]],Table2[[#This Row],[M5B]]))</f>
        <v>3</v>
      </c>
      <c r="H2721" s="13" t="str">
        <f>IF(Table2[[#This Row],[M1A]]="","",Table2[[#This Row],[M1A]]-Table2[[#This Row],[AWAL]])</f>
        <v/>
      </c>
      <c r="J2721" s="13" t="str">
        <f>IF(Table2[[#This Row],[M2A]]="","",SUM(Table2[[#This Row],[M2A]]-Table2[[#This Row],[M2B_h]]))</f>
        <v/>
      </c>
      <c r="L2721" s="13" t="str">
        <f>IF(Table2[[#This Row],[M3A]]="","",SUM(Table2[[#This Row],[M3A]]-Table2[[#This Row],[M3B_h]]))</f>
        <v/>
      </c>
      <c r="N2721" s="13" t="str">
        <f>IF(Table2[[#This Row],[M4A]]="","",SUM(Table2[[#This Row],[M4A]]-Table2[[#This Row],[M4B_h]]))</f>
        <v/>
      </c>
      <c r="O2721" s="15"/>
      <c r="P2721" s="15" t="str">
        <f>IF(Table2[[#This Row],[M5A]]="","",SUM(Table2[[#This Row],[M5A]]-Table2[[#This Row],[M5B_h]]))</f>
        <v/>
      </c>
      <c r="Q2721" s="15">
        <f>SUM(Table2[[#This Row],[AWAL]],Table2[[#This Row],[M1B]])</f>
        <v>3</v>
      </c>
      <c r="R2721" s="15">
        <f>SUM(Table2[[#This Row],[M2B]],Table2[[#This Row],[M2B_h]])</f>
        <v>3</v>
      </c>
      <c r="S2721" s="15">
        <f>SUM(Table2[[#This Row],[M3B]],Table2[[#This Row],[M3B_h]])</f>
        <v>3</v>
      </c>
      <c r="T2721" s="15">
        <f>SUM(Table2[[#This Row],[M4B]],Table2[[#This Row],[M4B_h]])</f>
        <v>3</v>
      </c>
    </row>
    <row r="2722" spans="1:20">
      <c r="A2722" s="12">
        <f>IF(Table2[[#This Row],[TT]]&lt;1,"",COUNT($A$2:$A2721)+1)</f>
        <v>2214</v>
      </c>
      <c r="B2722" s="12" t="str">
        <f>LOWER(SUBSTITUTE(SUBSTITUTE(SUBSTITUTE(SUBSTITUTE(SUBSTITUTE(SUBSTITUTE(SUBSTITUTE(SUBSTITUTE(Table2[[#This Row],[NAMA BARANG]]," ",""),"""",""),"-",""),"/",""),"(",""),")",""),"&amp;",""),",",""))</f>
        <v>tastentengbutek184b</v>
      </c>
      <c r="C2722" s="18" t="s">
        <v>2374</v>
      </c>
      <c r="D2722" s="19">
        <v>6</v>
      </c>
      <c r="E2722" s="19" t="s">
        <v>32</v>
      </c>
      <c r="F2722" s="80">
        <f>IF(Table2[[#This Row],[M5B]]="",Table2[[#This Row],[M5B_h]],SUM(Table2[[#This Row],[M5B_h]],Table2[[#This Row],[M5B]]))</f>
        <v>6</v>
      </c>
      <c r="H2722" s="13" t="str">
        <f>IF(Table2[[#This Row],[M1A]]="","",Table2[[#This Row],[M1A]]-Table2[[#This Row],[AWAL]])</f>
        <v/>
      </c>
      <c r="J2722" s="13" t="str">
        <f>IF(Table2[[#This Row],[M2A]]="","",SUM(Table2[[#This Row],[M2A]]-Table2[[#This Row],[M2B_h]]))</f>
        <v/>
      </c>
      <c r="L2722" s="13" t="str">
        <f>IF(Table2[[#This Row],[M3A]]="","",SUM(Table2[[#This Row],[M3A]]-Table2[[#This Row],[M3B_h]]))</f>
        <v/>
      </c>
      <c r="N2722" s="13" t="str">
        <f>IF(Table2[[#This Row],[M4A]]="","",SUM(Table2[[#This Row],[M4A]]-Table2[[#This Row],[M4B_h]]))</f>
        <v/>
      </c>
      <c r="O2722" s="15"/>
      <c r="P2722" s="15" t="str">
        <f>IF(Table2[[#This Row],[M5A]]="","",SUM(Table2[[#This Row],[M5A]]-Table2[[#This Row],[M5B_h]]))</f>
        <v/>
      </c>
      <c r="Q2722" s="15">
        <f>SUM(Table2[[#This Row],[AWAL]],Table2[[#This Row],[M1B]])</f>
        <v>6</v>
      </c>
      <c r="R2722" s="15">
        <f>SUM(Table2[[#This Row],[M2B]],Table2[[#This Row],[M2B_h]])</f>
        <v>6</v>
      </c>
      <c r="S2722" s="15">
        <f>SUM(Table2[[#This Row],[M3B]],Table2[[#This Row],[M3B_h]])</f>
        <v>6</v>
      </c>
      <c r="T2722" s="15">
        <f>SUM(Table2[[#This Row],[M4B]],Table2[[#This Row],[M4B_h]])</f>
        <v>6</v>
      </c>
    </row>
    <row r="2723" spans="1:20">
      <c r="A2723" s="12">
        <f>IF(Table2[[#This Row],[TT]]&lt;1,"",COUNT($A$2:$A2722)+1)</f>
        <v>2215</v>
      </c>
      <c r="B2723" s="12" t="str">
        <f>LOWER(SUBSTITUTE(SUBSTITUTE(SUBSTITUTE(SUBSTITUTE(SUBSTITUTE(SUBSTITUTE(SUBSTITUTE(SUBSTITUTE(Table2[[#This Row],[NAMA BARANG]]," ",""),"""",""),"-",""),"/",""),"(",""),")",""),"&amp;",""),",",""))</f>
        <v>tastentengtranshandbagxs</v>
      </c>
      <c r="C2723" s="18" t="s">
        <v>2375</v>
      </c>
      <c r="D2723" s="19">
        <v>4</v>
      </c>
      <c r="E2723" s="19" t="s">
        <v>154</v>
      </c>
      <c r="F2723" s="80">
        <f>IF(Table2[[#This Row],[M5B]]="",Table2[[#This Row],[M5B_h]],SUM(Table2[[#This Row],[M5B_h]],Table2[[#This Row],[M5B]]))</f>
        <v>4</v>
      </c>
      <c r="H2723" s="13" t="str">
        <f>IF(Table2[[#This Row],[M1A]]="","",Table2[[#This Row],[M1A]]-Table2[[#This Row],[AWAL]])</f>
        <v/>
      </c>
      <c r="J2723" s="13" t="str">
        <f>IF(Table2[[#This Row],[M2A]]="","",SUM(Table2[[#This Row],[M2A]]-Table2[[#This Row],[M2B_h]]))</f>
        <v/>
      </c>
      <c r="L2723" s="13" t="str">
        <f>IF(Table2[[#This Row],[M3A]]="","",SUM(Table2[[#This Row],[M3A]]-Table2[[#This Row],[M3B_h]]))</f>
        <v/>
      </c>
      <c r="N2723" s="13" t="str">
        <f>IF(Table2[[#This Row],[M4A]]="","",SUM(Table2[[#This Row],[M4A]]-Table2[[#This Row],[M4B_h]]))</f>
        <v/>
      </c>
      <c r="O2723" s="15"/>
      <c r="P2723" s="15" t="str">
        <f>IF(Table2[[#This Row],[M5A]]="","",SUM(Table2[[#This Row],[M5A]]-Table2[[#This Row],[M5B_h]]))</f>
        <v/>
      </c>
      <c r="Q2723" s="15">
        <f>SUM(Table2[[#This Row],[AWAL]],Table2[[#This Row],[M1B]])</f>
        <v>4</v>
      </c>
      <c r="R2723" s="15">
        <f>SUM(Table2[[#This Row],[M2B]],Table2[[#This Row],[M2B_h]])</f>
        <v>4</v>
      </c>
      <c r="S2723" s="15">
        <f>SUM(Table2[[#This Row],[M3B]],Table2[[#This Row],[M3B_h]])</f>
        <v>4</v>
      </c>
      <c r="T2723" s="15">
        <f>SUM(Table2[[#This Row],[M4B]],Table2[[#This Row],[M4B_h]])</f>
        <v>4</v>
      </c>
    </row>
    <row r="2724" spans="1:20">
      <c r="A2724" s="12">
        <f>IF(Table2[[#This Row],[TT]]&lt;1,"",COUNT($A$2:$A2723)+1)</f>
        <v>2216</v>
      </c>
      <c r="B2724" s="12" t="str">
        <f>LOWER(SUBSTITUTE(SUBSTITUTE(SUBSTITUTE(SUBSTITUTE(SUBSTITUTE(SUBSTITUTE(SUBSTITUTE(SUBSTITUTE(Table2[[#This Row],[NAMA BARANG]]," ",""),"""",""),"-",""),"/",""),"(",""),")",""),"&amp;",""),",",""))</f>
        <v>tastentengtransparent1006m</v>
      </c>
      <c r="C2724" s="18" t="s">
        <v>2376</v>
      </c>
      <c r="D2724" s="19">
        <v>2</v>
      </c>
      <c r="E2724" s="19" t="s">
        <v>192</v>
      </c>
      <c r="F2724" s="80">
        <f>IF(Table2[[#This Row],[M5B]]="",Table2[[#This Row],[M5B_h]],SUM(Table2[[#This Row],[M5B_h]],Table2[[#This Row],[M5B]]))</f>
        <v>2</v>
      </c>
      <c r="H2724" s="13" t="str">
        <f>IF(Table2[[#This Row],[M1A]]="","",Table2[[#This Row],[M1A]]-Table2[[#This Row],[AWAL]])</f>
        <v/>
      </c>
      <c r="J2724" s="13" t="str">
        <f>IF(Table2[[#This Row],[M2A]]="","",SUM(Table2[[#This Row],[M2A]]-Table2[[#This Row],[M2B_h]]))</f>
        <v/>
      </c>
      <c r="L2724" s="13" t="str">
        <f>IF(Table2[[#This Row],[M3A]]="","",SUM(Table2[[#This Row],[M3A]]-Table2[[#This Row],[M3B_h]]))</f>
        <v/>
      </c>
      <c r="N2724" s="13" t="str">
        <f>IF(Table2[[#This Row],[M4A]]="","",SUM(Table2[[#This Row],[M4A]]-Table2[[#This Row],[M4B_h]]))</f>
        <v/>
      </c>
      <c r="O2724" s="15"/>
      <c r="P2724" s="15" t="str">
        <f>IF(Table2[[#This Row],[M5A]]="","",SUM(Table2[[#This Row],[M5A]]-Table2[[#This Row],[M5B_h]]))</f>
        <v/>
      </c>
      <c r="Q2724" s="15">
        <f>SUM(Table2[[#This Row],[AWAL]],Table2[[#This Row],[M1B]])</f>
        <v>2</v>
      </c>
      <c r="R2724" s="15">
        <f>SUM(Table2[[#This Row],[M2B]],Table2[[#This Row],[M2B_h]])</f>
        <v>2</v>
      </c>
      <c r="S2724" s="15">
        <f>SUM(Table2[[#This Row],[M3B]],Table2[[#This Row],[M3B_h]])</f>
        <v>2</v>
      </c>
      <c r="T2724" s="15">
        <f>SUM(Table2[[#This Row],[M4B]],Table2[[#This Row],[M4B_h]])</f>
        <v>2</v>
      </c>
    </row>
    <row r="2725" spans="1:20">
      <c r="A2725" s="12">
        <f>IF(Table2[[#This Row],[TT]]&lt;1,"",COUNT($A$2:$A2724)+1)</f>
        <v>2217</v>
      </c>
      <c r="B2725" s="12" t="str">
        <f>LOWER(SUBSTITUTE(SUBSTITUTE(SUBSTITUTE(SUBSTITUTE(SUBSTITUTE(SUBSTITUTE(SUBSTITUTE(SUBSTITUTE(Table2[[#This Row],[NAMA BARANG]]," ",""),"""",""),"-",""),"/",""),"(",""),")",""),"&amp;",""),",",""))</f>
        <v>tastransparanltanggungtali</v>
      </c>
      <c r="C2725" s="18" t="s">
        <v>2377</v>
      </c>
      <c r="D2725" s="19">
        <v>1</v>
      </c>
      <c r="E2725" s="19" t="s">
        <v>32</v>
      </c>
      <c r="F2725" s="80">
        <f>IF(Table2[[#This Row],[M5B]]="",Table2[[#This Row],[M5B_h]],SUM(Table2[[#This Row],[M5B_h]],Table2[[#This Row],[M5B]]))</f>
        <v>1</v>
      </c>
      <c r="H2725" s="13" t="str">
        <f>IF(Table2[[#This Row],[M1A]]="","",Table2[[#This Row],[M1A]]-Table2[[#This Row],[AWAL]])</f>
        <v/>
      </c>
      <c r="J2725" s="13" t="str">
        <f>IF(Table2[[#This Row],[M2A]]="","",SUM(Table2[[#This Row],[M2A]]-Table2[[#This Row],[M2B_h]]))</f>
        <v/>
      </c>
      <c r="L2725" s="13" t="str">
        <f>IF(Table2[[#This Row],[M3A]]="","",SUM(Table2[[#This Row],[M3A]]-Table2[[#This Row],[M3B_h]]))</f>
        <v/>
      </c>
      <c r="N2725" s="13" t="str">
        <f>IF(Table2[[#This Row],[M4A]]="","",SUM(Table2[[#This Row],[M4A]]-Table2[[#This Row],[M4B_h]]))</f>
        <v/>
      </c>
      <c r="O2725" s="15"/>
      <c r="P2725" s="15" t="str">
        <f>IF(Table2[[#This Row],[M5A]]="","",SUM(Table2[[#This Row],[M5A]]-Table2[[#This Row],[M5B_h]]))</f>
        <v/>
      </c>
      <c r="Q2725" s="15">
        <f>SUM(Table2[[#This Row],[AWAL]],Table2[[#This Row],[M1B]])</f>
        <v>1</v>
      </c>
      <c r="R2725" s="15">
        <f>SUM(Table2[[#This Row],[M2B]],Table2[[#This Row],[M2B_h]])</f>
        <v>1</v>
      </c>
      <c r="S2725" s="15">
        <f>SUM(Table2[[#This Row],[M3B]],Table2[[#This Row],[M3B_h]])</f>
        <v>1</v>
      </c>
      <c r="T2725" s="15">
        <f>SUM(Table2[[#This Row],[M4B]],Table2[[#This Row],[M4B_h]])</f>
        <v>1</v>
      </c>
    </row>
    <row r="2726" spans="1:20">
      <c r="A2726" s="12">
        <f>IF(Table2[[#This Row],[TT]]&lt;1,"",COUNT($A$2:$A2725)+1)</f>
        <v>2218</v>
      </c>
      <c r="B2726" s="12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726" s="18" t="s">
        <v>2378</v>
      </c>
      <c r="D2726" s="19">
        <v>2</v>
      </c>
      <c r="E2726" s="19" t="s">
        <v>83</v>
      </c>
      <c r="F2726" s="80">
        <f>IF(Table2[[#This Row],[M5B]]="",Table2[[#This Row],[M5B_h]],SUM(Table2[[#This Row],[M5B_h]],Table2[[#This Row],[M5B]]))</f>
        <v>2</v>
      </c>
      <c r="H2726" s="13" t="str">
        <f>IF(Table2[[#This Row],[M1A]]="","",Table2[[#This Row],[M1A]]-Table2[[#This Row],[AWAL]])</f>
        <v/>
      </c>
      <c r="J2726" s="13" t="str">
        <f>IF(Table2[[#This Row],[M2A]]="","",SUM(Table2[[#This Row],[M2A]]-Table2[[#This Row],[M2B_h]]))</f>
        <v/>
      </c>
      <c r="L2726" s="13" t="str">
        <f>IF(Table2[[#This Row],[M3A]]="","",SUM(Table2[[#This Row],[M3A]]-Table2[[#This Row],[M3B_h]]))</f>
        <v/>
      </c>
      <c r="N2726" s="13" t="str">
        <f>IF(Table2[[#This Row],[M4A]]="","",SUM(Table2[[#This Row],[M4A]]-Table2[[#This Row],[M4B_h]]))</f>
        <v/>
      </c>
      <c r="O2726" s="15"/>
      <c r="P2726" s="15" t="str">
        <f>IF(Table2[[#This Row],[M5A]]="","",SUM(Table2[[#This Row],[M5A]]-Table2[[#This Row],[M5B_h]]))</f>
        <v/>
      </c>
      <c r="Q2726" s="15">
        <f>SUM(Table2[[#This Row],[AWAL]],Table2[[#This Row],[M1B]])</f>
        <v>2</v>
      </c>
      <c r="R2726" s="15">
        <f>SUM(Table2[[#This Row],[M2B]],Table2[[#This Row],[M2B_h]])</f>
        <v>2</v>
      </c>
      <c r="S2726" s="15">
        <f>SUM(Table2[[#This Row],[M3B]],Table2[[#This Row],[M3B_h]])</f>
        <v>2</v>
      </c>
      <c r="T2726" s="15">
        <f>SUM(Table2[[#This Row],[M4B]],Table2[[#This Row],[M4B_h]])</f>
        <v>2</v>
      </c>
    </row>
    <row r="2727" spans="1:20">
      <c r="A2727" s="12">
        <f>IF(Table2[[#This Row],[TT]]&lt;1,"",COUNT($A$2:$A2726)+1)</f>
        <v>2219</v>
      </c>
      <c r="B2727" s="12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727" s="18" t="s">
        <v>2378</v>
      </c>
      <c r="D2727" s="19">
        <v>3</v>
      </c>
      <c r="E2727" s="19" t="s">
        <v>1369</v>
      </c>
      <c r="F2727" s="80">
        <f>IF(Table2[[#This Row],[M5B]]="",Table2[[#This Row],[M5B_h]],SUM(Table2[[#This Row],[M5B_h]],Table2[[#This Row],[M5B]]))</f>
        <v>3</v>
      </c>
      <c r="H2727" s="13" t="str">
        <f>IF(Table2[[#This Row],[M1A]]="","",Table2[[#This Row],[M1A]]-Table2[[#This Row],[AWAL]])</f>
        <v/>
      </c>
      <c r="J2727" s="13" t="str">
        <f>IF(Table2[[#This Row],[M2A]]="","",SUM(Table2[[#This Row],[M2A]]-Table2[[#This Row],[M2B_h]]))</f>
        <v/>
      </c>
      <c r="L2727" s="13" t="str">
        <f>IF(Table2[[#This Row],[M3A]]="","",SUM(Table2[[#This Row],[M3A]]-Table2[[#This Row],[M3B_h]]))</f>
        <v/>
      </c>
      <c r="N2727" s="13" t="str">
        <f>IF(Table2[[#This Row],[M4A]]="","",SUM(Table2[[#This Row],[M4A]]-Table2[[#This Row],[M4B_h]]))</f>
        <v/>
      </c>
      <c r="O2727" s="15"/>
      <c r="P2727" s="15" t="str">
        <f>IF(Table2[[#This Row],[M5A]]="","",SUM(Table2[[#This Row],[M5A]]-Table2[[#This Row],[M5B_h]]))</f>
        <v/>
      </c>
      <c r="Q2727" s="15">
        <f>SUM(Table2[[#This Row],[AWAL]],Table2[[#This Row],[M1B]])</f>
        <v>3</v>
      </c>
      <c r="R2727" s="15">
        <f>SUM(Table2[[#This Row],[M2B]],Table2[[#This Row],[M2B_h]])</f>
        <v>3</v>
      </c>
      <c r="S2727" s="15">
        <f>SUM(Table2[[#This Row],[M3B]],Table2[[#This Row],[M3B_h]])</f>
        <v>3</v>
      </c>
      <c r="T2727" s="15">
        <f>SUM(Table2[[#This Row],[M4B]],Table2[[#This Row],[M4B_h]])</f>
        <v>3</v>
      </c>
    </row>
    <row r="2728" spans="1:20">
      <c r="A2728" s="12">
        <f>IF(Table2[[#This Row],[TT]]&lt;1,"",COUNT($A$2:$A2727)+1)</f>
        <v>2220</v>
      </c>
      <c r="B2728" s="12" t="str">
        <f>LOWER(SUBSTITUTE(SUBSTITUTE(SUBSTITUTE(SUBSTITUTE(SUBSTITUTE(SUBSTITUTE(SUBSTITUTE(SUBSTITUTE(Table2[[#This Row],[NAMA BARANG]]," ",""),"""",""),"-",""),"/",""),"(",""),")",""),"&amp;",""),",",""))</f>
        <v>tasultah5w</v>
      </c>
      <c r="C2728" s="18" t="s">
        <v>2379</v>
      </c>
      <c r="D2728" s="19">
        <v>5</v>
      </c>
      <c r="E2728" s="19" t="s">
        <v>83</v>
      </c>
      <c r="F2728" s="80">
        <f>IF(Table2[[#This Row],[M5B]]="",Table2[[#This Row],[M5B_h]],SUM(Table2[[#This Row],[M5B_h]],Table2[[#This Row],[M5B]]))</f>
        <v>5</v>
      </c>
      <c r="H2728" s="13" t="str">
        <f>IF(Table2[[#This Row],[M1A]]="","",Table2[[#This Row],[M1A]]-Table2[[#This Row],[AWAL]])</f>
        <v/>
      </c>
      <c r="J2728" s="13" t="str">
        <f>IF(Table2[[#This Row],[M2A]]="","",SUM(Table2[[#This Row],[M2A]]-Table2[[#This Row],[M2B_h]]))</f>
        <v/>
      </c>
      <c r="L2728" s="13" t="str">
        <f>IF(Table2[[#This Row],[M3A]]="","",SUM(Table2[[#This Row],[M3A]]-Table2[[#This Row],[M3B_h]]))</f>
        <v/>
      </c>
      <c r="N2728" s="13" t="str">
        <f>IF(Table2[[#This Row],[M4A]]="","",SUM(Table2[[#This Row],[M4A]]-Table2[[#This Row],[M4B_h]]))</f>
        <v/>
      </c>
      <c r="O2728" s="15"/>
      <c r="P2728" s="15" t="str">
        <f>IF(Table2[[#This Row],[M5A]]="","",SUM(Table2[[#This Row],[M5A]]-Table2[[#This Row],[M5B_h]]))</f>
        <v/>
      </c>
      <c r="Q2728" s="15">
        <f>SUM(Table2[[#This Row],[AWAL]],Table2[[#This Row],[M1B]])</f>
        <v>5</v>
      </c>
      <c r="R2728" s="15">
        <f>SUM(Table2[[#This Row],[M2B]],Table2[[#This Row],[M2B_h]])</f>
        <v>5</v>
      </c>
      <c r="S2728" s="15">
        <f>SUM(Table2[[#This Row],[M3B]],Table2[[#This Row],[M3B_h]])</f>
        <v>5</v>
      </c>
      <c r="T2728" s="15">
        <f>SUM(Table2[[#This Row],[M4B]],Table2[[#This Row],[M4B_h]])</f>
        <v>5</v>
      </c>
    </row>
    <row r="2729" spans="1:20">
      <c r="A2729" s="12">
        <f>IF(Table2[[#This Row],[TT]]&lt;1,"",COUNT($A$2:$A2728)+1)</f>
        <v>2221</v>
      </c>
      <c r="B2729" s="12" t="str">
        <f>LOWER(SUBSTITUTE(SUBSTITUTE(SUBSTITUTE(SUBSTITUTE(SUBSTITUTE(SUBSTITUTE(SUBSTITUTE(SUBSTITUTE(Table2[[#This Row],[NAMA BARANG]]," ",""),"""",""),"-",""),"/",""),"(",""),")",""),"&amp;",""),",",""))</f>
        <v>tasultahpolkadotkecil15x25</v>
      </c>
      <c r="C2729" s="18" t="s">
        <v>2380</v>
      </c>
      <c r="D2729" s="19">
        <v>8</v>
      </c>
      <c r="E2729" s="19" t="s">
        <v>83</v>
      </c>
      <c r="F2729" s="80">
        <f>IF(Table2[[#This Row],[M5B]]="",Table2[[#This Row],[M5B_h]],SUM(Table2[[#This Row],[M5B_h]],Table2[[#This Row],[M5B]]))</f>
        <v>8</v>
      </c>
      <c r="H2729" s="13" t="str">
        <f>IF(Table2[[#This Row],[M1A]]="","",Table2[[#This Row],[M1A]]-Table2[[#This Row],[AWAL]])</f>
        <v/>
      </c>
      <c r="J2729" s="13" t="str">
        <f>IF(Table2[[#This Row],[M2A]]="","",SUM(Table2[[#This Row],[M2A]]-Table2[[#This Row],[M2B_h]]))</f>
        <v/>
      </c>
      <c r="L2729" s="13" t="str">
        <f>IF(Table2[[#This Row],[M3A]]="","",SUM(Table2[[#This Row],[M3A]]-Table2[[#This Row],[M3B_h]]))</f>
        <v/>
      </c>
      <c r="N2729" s="13" t="str">
        <f>IF(Table2[[#This Row],[M4A]]="","",SUM(Table2[[#This Row],[M4A]]-Table2[[#This Row],[M4B_h]]))</f>
        <v/>
      </c>
      <c r="O2729" s="15"/>
      <c r="P2729" s="15" t="str">
        <f>IF(Table2[[#This Row],[M5A]]="","",SUM(Table2[[#This Row],[M5A]]-Table2[[#This Row],[M5B_h]]))</f>
        <v/>
      </c>
      <c r="Q2729" s="15">
        <f>SUM(Table2[[#This Row],[AWAL]],Table2[[#This Row],[M1B]])</f>
        <v>8</v>
      </c>
      <c r="R2729" s="15">
        <f>SUM(Table2[[#This Row],[M2B]],Table2[[#This Row],[M2B_h]])</f>
        <v>8</v>
      </c>
      <c r="S2729" s="15">
        <f>SUM(Table2[[#This Row],[M3B]],Table2[[#This Row],[M3B_h]])</f>
        <v>8</v>
      </c>
      <c r="T2729" s="15">
        <f>SUM(Table2[[#This Row],[M4B]],Table2[[#This Row],[M4B_h]])</f>
        <v>8</v>
      </c>
    </row>
    <row r="2730" spans="1:20">
      <c r="A2730" s="12">
        <f>IF(Table2[[#This Row],[TT]]&lt;1,"",COUNT($A$2:$A2729)+1)</f>
        <v>2222</v>
      </c>
      <c r="B2730" s="12" t="str">
        <f>LOWER(SUBSTITUTE(SUBSTITUTE(SUBSTITUTE(SUBSTITUTE(SUBSTITUTE(SUBSTITUTE(SUBSTITUTE(SUBSTITUTE(Table2[[#This Row],[NAMA BARANG]]," ",""),"""",""),"-",""),"/",""),"(",""),")",""),"&amp;",""),",",""))</f>
        <v>tasultahwarnawarna</v>
      </c>
      <c r="C2730" s="18" t="s">
        <v>2381</v>
      </c>
      <c r="D2730" s="19">
        <v>3</v>
      </c>
      <c r="E2730" s="19" t="s">
        <v>2382</v>
      </c>
      <c r="F2730" s="80">
        <f>IF(Table2[[#This Row],[M5B]]="",Table2[[#This Row],[M5B_h]],SUM(Table2[[#This Row],[M5B_h]],Table2[[#This Row],[M5B]]))</f>
        <v>3</v>
      </c>
      <c r="H2730" s="13" t="str">
        <f>IF(Table2[[#This Row],[M1A]]="","",Table2[[#This Row],[M1A]]-Table2[[#This Row],[AWAL]])</f>
        <v/>
      </c>
      <c r="J2730" s="13" t="str">
        <f>IF(Table2[[#This Row],[M2A]]="","",SUM(Table2[[#This Row],[M2A]]-Table2[[#This Row],[M2B_h]]))</f>
        <v/>
      </c>
      <c r="L2730" s="13" t="str">
        <f>IF(Table2[[#This Row],[M3A]]="","",SUM(Table2[[#This Row],[M3A]]-Table2[[#This Row],[M3B_h]]))</f>
        <v/>
      </c>
      <c r="N2730" s="13" t="str">
        <f>IF(Table2[[#This Row],[M4A]]="","",SUM(Table2[[#This Row],[M4A]]-Table2[[#This Row],[M4B_h]]))</f>
        <v/>
      </c>
      <c r="O2730" s="15"/>
      <c r="P2730" s="15" t="str">
        <f>IF(Table2[[#This Row],[M5A]]="","",SUM(Table2[[#This Row],[M5A]]-Table2[[#This Row],[M5B_h]]))</f>
        <v/>
      </c>
      <c r="Q2730" s="15">
        <f>SUM(Table2[[#This Row],[AWAL]],Table2[[#This Row],[M1B]])</f>
        <v>3</v>
      </c>
      <c r="R2730" s="15">
        <f>SUM(Table2[[#This Row],[M2B]],Table2[[#This Row],[M2B_h]])</f>
        <v>3</v>
      </c>
      <c r="S2730" s="15">
        <f>SUM(Table2[[#This Row],[M3B]],Table2[[#This Row],[M3B_h]])</f>
        <v>3</v>
      </c>
      <c r="T2730" s="15">
        <f>SUM(Table2[[#This Row],[M4B]],Table2[[#This Row],[M4B_h]])</f>
        <v>3</v>
      </c>
    </row>
    <row r="2731" spans="1:20">
      <c r="A2731" s="12">
        <f>IF(Table2[[#This Row],[TT]]&lt;1,"",COUNT($A$2:$A2730)+1)</f>
        <v>2223</v>
      </c>
      <c r="B2731" s="12" t="str">
        <f>LOWER(SUBSTITUTE(SUBSTITUTE(SUBSTITUTE(SUBSTITUTE(SUBSTITUTE(SUBSTITUTE(SUBSTITUTE(SUBSTITUTE(Table2[[#This Row],[NAMA BARANG]]," ",""),"""",""),"-",""),"/",""),"(",""),")",""),"&amp;",""),",",""))</f>
        <v>tasxmy160912</v>
      </c>
      <c r="C2731" s="18" t="s">
        <v>2383</v>
      </c>
      <c r="D2731" s="19">
        <v>2</v>
      </c>
      <c r="E2731" s="19" t="s">
        <v>32</v>
      </c>
      <c r="F2731" s="80">
        <f>IF(Table2[[#This Row],[M5B]]="",Table2[[#This Row],[M5B_h]],SUM(Table2[[#This Row],[M5B_h]],Table2[[#This Row],[M5B]]))</f>
        <v>2</v>
      </c>
      <c r="H2731" s="13" t="str">
        <f>IF(Table2[[#This Row],[M1A]]="","",Table2[[#This Row],[M1A]]-Table2[[#This Row],[AWAL]])</f>
        <v/>
      </c>
      <c r="J2731" s="13" t="str">
        <f>IF(Table2[[#This Row],[M2A]]="","",SUM(Table2[[#This Row],[M2A]]-Table2[[#This Row],[M2B_h]]))</f>
        <v/>
      </c>
      <c r="L2731" s="13" t="str">
        <f>IF(Table2[[#This Row],[M3A]]="","",SUM(Table2[[#This Row],[M3A]]-Table2[[#This Row],[M3B_h]]))</f>
        <v/>
      </c>
      <c r="N2731" s="13" t="str">
        <f>IF(Table2[[#This Row],[M4A]]="","",SUM(Table2[[#This Row],[M4A]]-Table2[[#This Row],[M4B_h]]))</f>
        <v/>
      </c>
      <c r="O2731" s="15"/>
      <c r="P2731" s="15" t="str">
        <f>IF(Table2[[#This Row],[M5A]]="","",SUM(Table2[[#This Row],[M5A]]-Table2[[#This Row],[M5B_h]]))</f>
        <v/>
      </c>
      <c r="Q2731" s="15">
        <f>SUM(Table2[[#This Row],[AWAL]],Table2[[#This Row],[M1B]])</f>
        <v>2</v>
      </c>
      <c r="R2731" s="15">
        <f>SUM(Table2[[#This Row],[M2B]],Table2[[#This Row],[M2B_h]])</f>
        <v>2</v>
      </c>
      <c r="S2731" s="15">
        <f>SUM(Table2[[#This Row],[M3B]],Table2[[#This Row],[M3B_h]])</f>
        <v>2</v>
      </c>
      <c r="T2731" s="15">
        <f>SUM(Table2[[#This Row],[M4B]],Table2[[#This Row],[M4B_h]])</f>
        <v>2</v>
      </c>
    </row>
    <row r="2732" spans="1:20">
      <c r="A2732" s="12">
        <f>IF(Table2[[#This Row],[TT]]&lt;1,"",COUNT($A$2:$A2731)+1)</f>
        <v>2224</v>
      </c>
      <c r="B2732" s="12" t="str">
        <f>LOWER(SUBSTITUTE(SUBSTITUTE(SUBSTITUTE(SUBSTITUTE(SUBSTITUTE(SUBSTITUTE(SUBSTITUTE(SUBSTITUTE(Table2[[#This Row],[NAMA BARANG]]," ",""),"""",""),"-",""),"/",""),"(",""),")",""),"&amp;",""),",",""))</f>
        <v>tasxmyjdl160904</v>
      </c>
      <c r="C2732" s="18" t="s">
        <v>2384</v>
      </c>
      <c r="D2732" s="19">
        <v>2</v>
      </c>
      <c r="E2732" s="19" t="s">
        <v>182</v>
      </c>
      <c r="F2732" s="80">
        <f>IF(Table2[[#This Row],[M5B]]="",Table2[[#This Row],[M5B_h]],SUM(Table2[[#This Row],[M5B_h]],Table2[[#This Row],[M5B]]))</f>
        <v>2</v>
      </c>
      <c r="H2732" s="13" t="str">
        <f>IF(Table2[[#This Row],[M1A]]="","",Table2[[#This Row],[M1A]]-Table2[[#This Row],[AWAL]])</f>
        <v/>
      </c>
      <c r="J2732" s="13" t="str">
        <f>IF(Table2[[#This Row],[M2A]]="","",SUM(Table2[[#This Row],[M2A]]-Table2[[#This Row],[M2B_h]]))</f>
        <v/>
      </c>
      <c r="L2732" s="13" t="str">
        <f>IF(Table2[[#This Row],[M3A]]="","",SUM(Table2[[#This Row],[M3A]]-Table2[[#This Row],[M3B_h]]))</f>
        <v/>
      </c>
      <c r="N2732" s="13" t="str">
        <f>IF(Table2[[#This Row],[M4A]]="","",SUM(Table2[[#This Row],[M4A]]-Table2[[#This Row],[M4B_h]]))</f>
        <v/>
      </c>
      <c r="O2732" s="15"/>
      <c r="P2732" s="15" t="str">
        <f>IF(Table2[[#This Row],[M5A]]="","",SUM(Table2[[#This Row],[M5A]]-Table2[[#This Row],[M5B_h]]))</f>
        <v/>
      </c>
      <c r="Q2732" s="15">
        <f>SUM(Table2[[#This Row],[AWAL]],Table2[[#This Row],[M1B]])</f>
        <v>2</v>
      </c>
      <c r="R2732" s="15">
        <f>SUM(Table2[[#This Row],[M2B]],Table2[[#This Row],[M2B_h]])</f>
        <v>2</v>
      </c>
      <c r="S2732" s="15">
        <f>SUM(Table2[[#This Row],[M3B]],Table2[[#This Row],[M3B_h]])</f>
        <v>2</v>
      </c>
      <c r="T2732" s="15">
        <f>SUM(Table2[[#This Row],[M4B]],Table2[[#This Row],[M4B_h]])</f>
        <v>2</v>
      </c>
    </row>
    <row r="2733" spans="1:20">
      <c r="A2733" s="12">
        <f>IF(Table2[[#This Row],[TT]]&lt;1,"",COUNT($A$2:$A2732)+1)</f>
        <v>2225</v>
      </c>
      <c r="B2733" s="12" t="str">
        <f>LOWER(SUBSTITUTE(SUBSTITUTE(SUBSTITUTE(SUBSTITUTE(SUBSTITUTE(SUBSTITUTE(SUBSTITUTE(SUBSTITUTE(Table2[[#This Row],[NAMA BARANG]]," ",""),"""",""),"-",""),"/",""),"(",""),")",""),"&amp;",""),",",""))</f>
        <v>tasxmykt</v>
      </c>
      <c r="C2733" s="18" t="s">
        <v>2385</v>
      </c>
      <c r="D2733" s="19">
        <v>1</v>
      </c>
      <c r="E2733" s="68"/>
      <c r="F2733" s="80">
        <f>IF(Table2[[#This Row],[M5B]]="",Table2[[#This Row],[M5B_h]],SUM(Table2[[#This Row],[M5B_h]],Table2[[#This Row],[M5B]]))</f>
        <v>1</v>
      </c>
      <c r="H2733" s="13" t="str">
        <f>IF(Table2[[#This Row],[M1A]]="","",Table2[[#This Row],[M1A]]-Table2[[#This Row],[AWAL]])</f>
        <v/>
      </c>
      <c r="J2733" s="13" t="str">
        <f>IF(Table2[[#This Row],[M2A]]="","",SUM(Table2[[#This Row],[M2A]]-Table2[[#This Row],[M2B_h]]))</f>
        <v/>
      </c>
      <c r="L2733" s="13" t="str">
        <f>IF(Table2[[#This Row],[M3A]]="","",SUM(Table2[[#This Row],[M3A]]-Table2[[#This Row],[M3B_h]]))</f>
        <v/>
      </c>
      <c r="N2733" s="13" t="str">
        <f>IF(Table2[[#This Row],[M4A]]="","",SUM(Table2[[#This Row],[M4A]]-Table2[[#This Row],[M4B_h]]))</f>
        <v/>
      </c>
      <c r="O2733" s="15"/>
      <c r="P2733" s="15" t="str">
        <f>IF(Table2[[#This Row],[M5A]]="","",SUM(Table2[[#This Row],[M5A]]-Table2[[#This Row],[M5B_h]]))</f>
        <v/>
      </c>
      <c r="Q2733" s="15">
        <f>SUM(Table2[[#This Row],[AWAL]],Table2[[#This Row],[M1B]])</f>
        <v>1</v>
      </c>
      <c r="R2733" s="15">
        <f>SUM(Table2[[#This Row],[M2B]],Table2[[#This Row],[M2B_h]])</f>
        <v>1</v>
      </c>
      <c r="S2733" s="15">
        <f>SUM(Table2[[#This Row],[M3B]],Table2[[#This Row],[M3B_h]])</f>
        <v>1</v>
      </c>
      <c r="T2733" s="15">
        <f>SUM(Table2[[#This Row],[M4B]],Table2[[#This Row],[M4B_h]])</f>
        <v>1</v>
      </c>
    </row>
    <row r="2734" spans="1:20">
      <c r="A2734" s="12">
        <f>IF(Table2[[#This Row],[TT]]&lt;1,"",COUNT($A$2:$A2733)+1)</f>
        <v>2226</v>
      </c>
      <c r="B2734" s="12" t="str">
        <f>LOWER(SUBSTITUTE(SUBSTITUTE(SUBSTITUTE(SUBSTITUTE(SUBSTITUTE(SUBSTITUTE(SUBSTITUTE(SUBSTITUTE(Table2[[#This Row],[NAMA BARANG]]," ",""),"""",""),"-",""),"/",""),"(",""),")",""),"&amp;",""),",",""))</f>
        <v>taszipperfoliotali1mmtopla</v>
      </c>
      <c r="C2734" s="18" t="s">
        <v>2386</v>
      </c>
      <c r="D2734" s="19">
        <v>5</v>
      </c>
      <c r="E2734" s="19">
        <v>240</v>
      </c>
      <c r="F2734" s="80">
        <f>IF(Table2[[#This Row],[M5B]]="",Table2[[#This Row],[M5B_h]],SUM(Table2[[#This Row],[M5B_h]],Table2[[#This Row],[M5B]]))</f>
        <v>5</v>
      </c>
      <c r="H2734" s="13" t="str">
        <f>IF(Table2[[#This Row],[M1A]]="","",Table2[[#This Row],[M1A]]-Table2[[#This Row],[AWAL]])</f>
        <v/>
      </c>
      <c r="J2734" s="13" t="str">
        <f>IF(Table2[[#This Row],[M2A]]="","",SUM(Table2[[#This Row],[M2A]]-Table2[[#This Row],[M2B_h]]))</f>
        <v/>
      </c>
      <c r="L2734" s="13" t="str">
        <f>IF(Table2[[#This Row],[M3A]]="","",SUM(Table2[[#This Row],[M3A]]-Table2[[#This Row],[M3B_h]]))</f>
        <v/>
      </c>
      <c r="N2734" s="13" t="str">
        <f>IF(Table2[[#This Row],[M4A]]="","",SUM(Table2[[#This Row],[M4A]]-Table2[[#This Row],[M4B_h]]))</f>
        <v/>
      </c>
      <c r="O2734" s="15"/>
      <c r="P2734" s="15" t="str">
        <f>IF(Table2[[#This Row],[M5A]]="","",SUM(Table2[[#This Row],[M5A]]-Table2[[#This Row],[M5B_h]]))</f>
        <v/>
      </c>
      <c r="Q2734" s="15">
        <f>SUM(Table2[[#This Row],[AWAL]],Table2[[#This Row],[M1B]])</f>
        <v>5</v>
      </c>
      <c r="R2734" s="15">
        <f>SUM(Table2[[#This Row],[M2B]],Table2[[#This Row],[M2B_h]])</f>
        <v>5</v>
      </c>
      <c r="S2734" s="15">
        <f>SUM(Table2[[#This Row],[M3B]],Table2[[#This Row],[M3B_h]])</f>
        <v>5</v>
      </c>
      <c r="T2734" s="15">
        <f>SUM(Table2[[#This Row],[M4B]],Table2[[#This Row],[M4B_h]])</f>
        <v>5</v>
      </c>
    </row>
    <row r="2735" spans="1:20">
      <c r="A2735" s="12">
        <f>IF(Table2[[#This Row],[TT]]&lt;1,"",COUNT($A$2:$A2734)+1)</f>
        <v>2227</v>
      </c>
      <c r="B2735" s="12" t="str">
        <f>LOWER(SUBSTITUTE(SUBSTITUTE(SUBSTITUTE(SUBSTITUTE(SUBSTITUTE(SUBSTITUTE(SUBSTITUTE(SUBSTITUTE(Table2[[#This Row],[NAMA BARANG]]," ",""),"""",""),"-",""),"/",""),"(",""),")",""),"&amp;",""),",",""))</f>
        <v>taszipperfoliotali2mm</v>
      </c>
      <c r="C2735" s="18" t="s">
        <v>2387</v>
      </c>
      <c r="D2735" s="19">
        <v>6</v>
      </c>
      <c r="E2735" s="19">
        <v>240</v>
      </c>
      <c r="F2735" s="80">
        <f>IF(Table2[[#This Row],[M5B]]="",Table2[[#This Row],[M5B_h]],SUM(Table2[[#This Row],[M5B_h]],Table2[[#This Row],[M5B]]))</f>
        <v>6</v>
      </c>
      <c r="H2735" s="13" t="str">
        <f>IF(Table2[[#This Row],[M1A]]="","",Table2[[#This Row],[M1A]]-Table2[[#This Row],[AWAL]])</f>
        <v/>
      </c>
      <c r="J2735" s="13" t="str">
        <f>IF(Table2[[#This Row],[M2A]]="","",SUM(Table2[[#This Row],[M2A]]-Table2[[#This Row],[M2B_h]]))</f>
        <v/>
      </c>
      <c r="L2735" s="13" t="str">
        <f>IF(Table2[[#This Row],[M3A]]="","",SUM(Table2[[#This Row],[M3A]]-Table2[[#This Row],[M3B_h]]))</f>
        <v/>
      </c>
      <c r="N2735" s="13" t="str">
        <f>IF(Table2[[#This Row],[M4A]]="","",SUM(Table2[[#This Row],[M4A]]-Table2[[#This Row],[M4B_h]]))</f>
        <v/>
      </c>
      <c r="O2735" s="15"/>
      <c r="P2735" s="15" t="str">
        <f>IF(Table2[[#This Row],[M5A]]="","",SUM(Table2[[#This Row],[M5A]]-Table2[[#This Row],[M5B_h]]))</f>
        <v/>
      </c>
      <c r="Q2735" s="15">
        <f>SUM(Table2[[#This Row],[AWAL]],Table2[[#This Row],[M1B]])</f>
        <v>6</v>
      </c>
      <c r="R2735" s="15">
        <f>SUM(Table2[[#This Row],[M2B]],Table2[[#This Row],[M2B_h]])</f>
        <v>6</v>
      </c>
      <c r="S2735" s="15">
        <f>SUM(Table2[[#This Row],[M3B]],Table2[[#This Row],[M3B_h]])</f>
        <v>6</v>
      </c>
      <c r="T2735" s="15">
        <f>SUM(Table2[[#This Row],[M4B]],Table2[[#This Row],[M4B_h]])</f>
        <v>6</v>
      </c>
    </row>
    <row r="2736" spans="1:20">
      <c r="A2736" s="12">
        <f>IF(Table2[[#This Row],[TT]]&lt;1,"",COUNT($A$2:$A2735)+1)</f>
        <v>2228</v>
      </c>
      <c r="B2736" s="12" t="str">
        <f>LOWER(SUBSTITUTE(SUBSTITUTE(SUBSTITUTE(SUBSTITUTE(SUBSTITUTE(SUBSTITUTE(SUBSTITUTE(SUBSTITUTE(Table2[[#This Row],[NAMA BARANG]]," ",""),"""",""),"-",""),"/",""),"(",""),")",""),"&amp;",""),",",""))</f>
        <v>tasmapjinjingcutebear</v>
      </c>
      <c r="C2736" s="18" t="s">
        <v>2388</v>
      </c>
      <c r="D2736" s="19">
        <v>1</v>
      </c>
      <c r="E2736" s="19" t="s">
        <v>43</v>
      </c>
      <c r="F2736" s="80">
        <f>IF(Table2[[#This Row],[M5B]]="",Table2[[#This Row],[M5B_h]],SUM(Table2[[#This Row],[M5B_h]],Table2[[#This Row],[M5B]]))</f>
        <v>1</v>
      </c>
      <c r="H2736" s="13" t="str">
        <f>IF(Table2[[#This Row],[M1A]]="","",Table2[[#This Row],[M1A]]-Table2[[#This Row],[AWAL]])</f>
        <v/>
      </c>
      <c r="J2736" s="13" t="str">
        <f>IF(Table2[[#This Row],[M2A]]="","",SUM(Table2[[#This Row],[M2A]]-Table2[[#This Row],[M2B_h]]))</f>
        <v/>
      </c>
      <c r="L2736" s="13" t="str">
        <f>IF(Table2[[#This Row],[M3A]]="","",SUM(Table2[[#This Row],[M3A]]-Table2[[#This Row],[M3B_h]]))</f>
        <v/>
      </c>
      <c r="N2736" s="13" t="str">
        <f>IF(Table2[[#This Row],[M4A]]="","",SUM(Table2[[#This Row],[M4A]]-Table2[[#This Row],[M4B_h]]))</f>
        <v/>
      </c>
      <c r="O2736" s="15"/>
      <c r="P2736" s="15" t="str">
        <f>IF(Table2[[#This Row],[M5A]]="","",SUM(Table2[[#This Row],[M5A]]-Table2[[#This Row],[M5B_h]]))</f>
        <v/>
      </c>
      <c r="Q2736" s="15">
        <f>SUM(Table2[[#This Row],[AWAL]],Table2[[#This Row],[M1B]])</f>
        <v>1</v>
      </c>
      <c r="R2736" s="15">
        <f>SUM(Table2[[#This Row],[M2B]],Table2[[#This Row],[M2B_h]])</f>
        <v>1</v>
      </c>
      <c r="S2736" s="15">
        <f>SUM(Table2[[#This Row],[M3B]],Table2[[#This Row],[M3B_h]])</f>
        <v>1</v>
      </c>
      <c r="T2736" s="15">
        <f>SUM(Table2[[#This Row],[M4B]],Table2[[#This Row],[M4B_h]])</f>
        <v>1</v>
      </c>
    </row>
    <row r="2737" spans="1:20">
      <c r="A2737" s="12">
        <f>IF(Table2[[#This Row],[TT]]&lt;1,"",COUNT($A$2:$A2736)+1)</f>
        <v>2229</v>
      </c>
      <c r="B2737" s="12" t="str">
        <f>LOWER(SUBSTITUTE(SUBSTITUTE(SUBSTITUTE(SUBSTITUTE(SUBSTITUTE(SUBSTITUTE(SUBSTITUTE(SUBSTITUTE(Table2[[#This Row],[NAMA BARANG]]," ",""),"""",""),"-",""),"/",""),"(",""),")",""),"&amp;",""),",",""))</f>
        <v>taspaperbagmotifcampur</v>
      </c>
      <c r="C2737" s="18" t="s">
        <v>2389</v>
      </c>
      <c r="D2737" s="19">
        <v>1</v>
      </c>
      <c r="E2737" s="19" t="s">
        <v>132</v>
      </c>
      <c r="F2737" s="80">
        <f>IF(Table2[[#This Row],[M5B]]="",Table2[[#This Row],[M5B_h]],SUM(Table2[[#This Row],[M5B_h]],Table2[[#This Row],[M5B]]))</f>
        <v>1</v>
      </c>
      <c r="H2737" s="13" t="str">
        <f>IF(Table2[[#This Row],[M1A]]="","",Table2[[#This Row],[M1A]]-Table2[[#This Row],[AWAL]])</f>
        <v/>
      </c>
      <c r="J2737" s="13" t="str">
        <f>IF(Table2[[#This Row],[M2A]]="","",SUM(Table2[[#This Row],[M2A]]-Table2[[#This Row],[M2B_h]]))</f>
        <v/>
      </c>
      <c r="L2737" s="13" t="str">
        <f>IF(Table2[[#This Row],[M3A]]="","",SUM(Table2[[#This Row],[M3A]]-Table2[[#This Row],[M3B_h]]))</f>
        <v/>
      </c>
      <c r="N2737" s="13" t="str">
        <f>IF(Table2[[#This Row],[M4A]]="","",SUM(Table2[[#This Row],[M4A]]-Table2[[#This Row],[M4B_h]]))</f>
        <v/>
      </c>
      <c r="O2737" s="15"/>
      <c r="P2737" s="15" t="str">
        <f>IF(Table2[[#This Row],[M5A]]="","",SUM(Table2[[#This Row],[M5A]]-Table2[[#This Row],[M5B_h]]))</f>
        <v/>
      </c>
      <c r="Q2737" s="15">
        <f>SUM(Table2[[#This Row],[AWAL]],Table2[[#This Row],[M1B]])</f>
        <v>1</v>
      </c>
      <c r="R2737" s="15">
        <f>SUM(Table2[[#This Row],[M2B]],Table2[[#This Row],[M2B_h]])</f>
        <v>1</v>
      </c>
      <c r="S2737" s="15">
        <f>SUM(Table2[[#This Row],[M3B]],Table2[[#This Row],[M3B_h]])</f>
        <v>1</v>
      </c>
      <c r="T2737" s="15">
        <f>SUM(Table2[[#This Row],[M4B]],Table2[[#This Row],[M4B_h]])</f>
        <v>1</v>
      </c>
    </row>
    <row r="2738" spans="1:20">
      <c r="A2738" s="12">
        <f>IF(Table2[[#This Row],[TT]]&lt;1,"",COUNT($A$2:$A2737)+1)</f>
        <v>2230</v>
      </c>
      <c r="B2738" s="12" t="str">
        <f>LOWER(SUBSTITUTE(SUBSTITUTE(SUBSTITUTE(SUBSTITUTE(SUBSTITUTE(SUBSTITUTE(SUBSTITUTE(SUBSTITUTE(Table2[[#This Row],[NAMA BARANG]]," ",""),"""",""),"-",""),"/",""),"(",""),")",""),"&amp;",""),",",""))</f>
        <v>tempelankaca25</v>
      </c>
      <c r="C2738" s="18" t="s">
        <v>2390</v>
      </c>
      <c r="D2738" s="19">
        <v>1</v>
      </c>
      <c r="E2738" s="19" t="s">
        <v>2391</v>
      </c>
      <c r="F2738" s="80">
        <f>IF(Table2[[#This Row],[M5B]]="",Table2[[#This Row],[M5B_h]],SUM(Table2[[#This Row],[M5B_h]],Table2[[#This Row],[M5B]]))</f>
        <v>1</v>
      </c>
      <c r="H2738" s="13" t="str">
        <f>IF(Table2[[#This Row],[M1A]]="","",Table2[[#This Row],[M1A]]-Table2[[#This Row],[AWAL]])</f>
        <v/>
      </c>
      <c r="J2738" s="13" t="str">
        <f>IF(Table2[[#This Row],[M2A]]="","",SUM(Table2[[#This Row],[M2A]]-Table2[[#This Row],[M2B_h]]))</f>
        <v/>
      </c>
      <c r="L2738" s="13" t="str">
        <f>IF(Table2[[#This Row],[M3A]]="","",SUM(Table2[[#This Row],[M3A]]-Table2[[#This Row],[M3B_h]]))</f>
        <v/>
      </c>
      <c r="N2738" s="13" t="str">
        <f>IF(Table2[[#This Row],[M4A]]="","",SUM(Table2[[#This Row],[M4A]]-Table2[[#This Row],[M4B_h]]))</f>
        <v/>
      </c>
      <c r="O2738" s="15"/>
      <c r="P2738" s="15" t="str">
        <f>IF(Table2[[#This Row],[M5A]]="","",SUM(Table2[[#This Row],[M5A]]-Table2[[#This Row],[M5B_h]]))</f>
        <v/>
      </c>
      <c r="Q2738" s="15">
        <f>SUM(Table2[[#This Row],[AWAL]],Table2[[#This Row],[M1B]])</f>
        <v>1</v>
      </c>
      <c r="R2738" s="15">
        <f>SUM(Table2[[#This Row],[M2B]],Table2[[#This Row],[M2B_h]])</f>
        <v>1</v>
      </c>
      <c r="S2738" s="15">
        <f>SUM(Table2[[#This Row],[M3B]],Table2[[#This Row],[M3B_h]])</f>
        <v>1</v>
      </c>
      <c r="T2738" s="15">
        <f>SUM(Table2[[#This Row],[M4B]],Table2[[#This Row],[M4B_h]])</f>
        <v>1</v>
      </c>
    </row>
    <row r="2739" spans="1:20">
      <c r="A2739" s="12">
        <f>IF(Table2[[#This Row],[TT]]&lt;1,"",COUNT($A$2:$A2738)+1)</f>
        <v>2231</v>
      </c>
      <c r="B2739" s="12" t="str">
        <f>LOWER(SUBSTITUTE(SUBSTITUTE(SUBSTITUTE(SUBSTITUTE(SUBSTITUTE(SUBSTITUTE(SUBSTITUTE(SUBSTITUTE(Table2[[#This Row],[NAMA BARANG]]," ",""),"""",""),"-",""),"/",""),"(",""),")",""),"&amp;",""),",",""))</f>
        <v>tempelankaca35</v>
      </c>
      <c r="C2739" s="18" t="s">
        <v>2392</v>
      </c>
      <c r="D2739" s="19">
        <v>5</v>
      </c>
      <c r="E2739" s="19" t="s">
        <v>2391</v>
      </c>
      <c r="F2739" s="80">
        <f>IF(Table2[[#This Row],[M5B]]="",Table2[[#This Row],[M5B_h]],SUM(Table2[[#This Row],[M5B_h]],Table2[[#This Row],[M5B]]))</f>
        <v>5</v>
      </c>
      <c r="H2739" s="13" t="str">
        <f>IF(Table2[[#This Row],[M1A]]="","",Table2[[#This Row],[M1A]]-Table2[[#This Row],[AWAL]])</f>
        <v/>
      </c>
      <c r="J2739" s="13" t="str">
        <f>IF(Table2[[#This Row],[M2A]]="","",SUM(Table2[[#This Row],[M2A]]-Table2[[#This Row],[M2B_h]]))</f>
        <v/>
      </c>
      <c r="L2739" s="13" t="str">
        <f>IF(Table2[[#This Row],[M3A]]="","",SUM(Table2[[#This Row],[M3A]]-Table2[[#This Row],[M3B_h]]))</f>
        <v/>
      </c>
      <c r="N2739" s="13" t="str">
        <f>IF(Table2[[#This Row],[M4A]]="","",SUM(Table2[[#This Row],[M4A]]-Table2[[#This Row],[M4B_h]]))</f>
        <v/>
      </c>
      <c r="O2739" s="15"/>
      <c r="P2739" s="15" t="str">
        <f>IF(Table2[[#This Row],[M5A]]="","",SUM(Table2[[#This Row],[M5A]]-Table2[[#This Row],[M5B_h]]))</f>
        <v/>
      </c>
      <c r="Q2739" s="15">
        <f>SUM(Table2[[#This Row],[AWAL]],Table2[[#This Row],[M1B]])</f>
        <v>5</v>
      </c>
      <c r="R2739" s="15">
        <f>SUM(Table2[[#This Row],[M2B]],Table2[[#This Row],[M2B_h]])</f>
        <v>5</v>
      </c>
      <c r="S2739" s="15">
        <f>SUM(Table2[[#This Row],[M3B]],Table2[[#This Row],[M3B_h]])</f>
        <v>5</v>
      </c>
      <c r="T2739" s="15">
        <f>SUM(Table2[[#This Row],[M4B]],Table2[[#This Row],[M4B_h]])</f>
        <v>5</v>
      </c>
    </row>
    <row r="2740" spans="1:20">
      <c r="A2740" s="12">
        <f>IF(Table2[[#This Row],[TT]]&lt;1,"",COUNT($A$2:$A2739)+1)</f>
        <v>2232</v>
      </c>
      <c r="B2740" s="12" t="str">
        <f>LOWER(SUBSTITUTE(SUBSTITUTE(SUBSTITUTE(SUBSTITUTE(SUBSTITUTE(SUBSTITUTE(SUBSTITUTE(SUBSTITUTE(Table2[[#This Row],[NAMA BARANG]]," ",""),"""",""),"-",""),"/",""),"(",""),")",""),"&amp;",""),",",""))</f>
        <v>tempelankaca33d35</v>
      </c>
      <c r="C2740" s="25" t="s">
        <v>2393</v>
      </c>
      <c r="D2740" s="26">
        <v>1</v>
      </c>
      <c r="E2740" s="26" t="s">
        <v>2394</v>
      </c>
      <c r="F2740" s="80">
        <f>IF(Table2[[#This Row],[M5B]]="",Table2[[#This Row],[M5B_h]],SUM(Table2[[#This Row],[M5B_h]],Table2[[#This Row],[M5B]]))</f>
        <v>1</v>
      </c>
      <c r="H2740" s="13" t="str">
        <f>IF(Table2[[#This Row],[M1A]]="","",Table2[[#This Row],[M1A]]-Table2[[#This Row],[AWAL]])</f>
        <v/>
      </c>
      <c r="J2740" s="13" t="str">
        <f>IF(Table2[[#This Row],[M2A]]="","",SUM(Table2[[#This Row],[M2A]]-Table2[[#This Row],[M2B_h]]))</f>
        <v/>
      </c>
      <c r="L2740" s="13" t="str">
        <f>IF(Table2[[#This Row],[M3A]]="","",SUM(Table2[[#This Row],[M3A]]-Table2[[#This Row],[M3B_h]]))</f>
        <v/>
      </c>
      <c r="N2740" s="13" t="str">
        <f>IF(Table2[[#This Row],[M4A]]="","",SUM(Table2[[#This Row],[M4A]]-Table2[[#This Row],[M4B_h]]))</f>
        <v/>
      </c>
      <c r="O2740" s="15"/>
      <c r="P2740" s="15" t="str">
        <f>IF(Table2[[#This Row],[M5A]]="","",SUM(Table2[[#This Row],[M5A]]-Table2[[#This Row],[M5B_h]]))</f>
        <v/>
      </c>
      <c r="Q2740" s="15">
        <f>SUM(Table2[[#This Row],[AWAL]],Table2[[#This Row],[M1B]])</f>
        <v>1</v>
      </c>
      <c r="R2740" s="15">
        <f>SUM(Table2[[#This Row],[M2B]],Table2[[#This Row],[M2B_h]])</f>
        <v>1</v>
      </c>
      <c r="S2740" s="15">
        <f>SUM(Table2[[#This Row],[M3B]],Table2[[#This Row],[M3B_h]])</f>
        <v>1</v>
      </c>
      <c r="T2740" s="15">
        <f>SUM(Table2[[#This Row],[M4B]],Table2[[#This Row],[M4B_h]])</f>
        <v>1</v>
      </c>
    </row>
    <row r="2741" spans="1:20">
      <c r="A2741" s="12">
        <f>IF(Table2[[#This Row],[TT]]&lt;1,"",COUNT($A$2:$A2740)+1)</f>
        <v>2233</v>
      </c>
      <c r="B2741" s="12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741" s="18" t="s">
        <v>2395</v>
      </c>
      <c r="D2741" s="19">
        <v>1</v>
      </c>
      <c r="E2741" s="19" t="s">
        <v>2396</v>
      </c>
      <c r="F2741" s="80">
        <f>IF(Table2[[#This Row],[M5B]]="",Table2[[#This Row],[M5B_h]],SUM(Table2[[#This Row],[M5B_h]],Table2[[#This Row],[M5B]]))</f>
        <v>1</v>
      </c>
      <c r="H2741" s="13" t="str">
        <f>IF(Table2[[#This Row],[M1A]]="","",Table2[[#This Row],[M1A]]-Table2[[#This Row],[AWAL]])</f>
        <v/>
      </c>
      <c r="J2741" s="13" t="str">
        <f>IF(Table2[[#This Row],[M2A]]="","",SUM(Table2[[#This Row],[M2A]]-Table2[[#This Row],[M2B_h]]))</f>
        <v/>
      </c>
      <c r="L2741" s="13" t="str">
        <f>IF(Table2[[#This Row],[M3A]]="","",SUM(Table2[[#This Row],[M3A]]-Table2[[#This Row],[M3B_h]]))</f>
        <v/>
      </c>
      <c r="N2741" s="13" t="str">
        <f>IF(Table2[[#This Row],[M4A]]="","",SUM(Table2[[#This Row],[M4A]]-Table2[[#This Row],[M4B_h]]))</f>
        <v/>
      </c>
      <c r="O2741" s="15"/>
      <c r="P2741" s="15" t="str">
        <f>IF(Table2[[#This Row],[M5A]]="","",SUM(Table2[[#This Row],[M5A]]-Table2[[#This Row],[M5B_h]]))</f>
        <v/>
      </c>
      <c r="Q2741" s="15">
        <f>SUM(Table2[[#This Row],[AWAL]],Table2[[#This Row],[M1B]])</f>
        <v>1</v>
      </c>
      <c r="R2741" s="15">
        <f>SUM(Table2[[#This Row],[M2B]],Table2[[#This Row],[M2B_h]])</f>
        <v>1</v>
      </c>
      <c r="S2741" s="15">
        <f>SUM(Table2[[#This Row],[M3B]],Table2[[#This Row],[M3B_h]])</f>
        <v>1</v>
      </c>
      <c r="T2741" s="15">
        <f>SUM(Table2[[#This Row],[M4B]],Table2[[#This Row],[M4B_h]])</f>
        <v>1</v>
      </c>
    </row>
    <row r="2742" spans="1:20">
      <c r="A2742" s="12">
        <f>IF(Table2[[#This Row],[TT]]&lt;1,"",COUNT($A$2:$A2741)+1)</f>
        <v>2234</v>
      </c>
      <c r="B2742" s="12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742" s="18" t="s">
        <v>2395</v>
      </c>
      <c r="D2742" s="19">
        <v>2</v>
      </c>
      <c r="E2742" s="19" t="s">
        <v>2909</v>
      </c>
      <c r="F2742" s="80">
        <f>IF(Table2[[#This Row],[M5B]]="",Table2[[#This Row],[M5B_h]],SUM(Table2[[#This Row],[M5B_h]],Table2[[#This Row],[M5B]]))</f>
        <v>2</v>
      </c>
      <c r="H2742" s="13" t="str">
        <f>IF(Table2[[#This Row],[M1A]]="","",Table2[[#This Row],[M1A]]-Table2[[#This Row],[AWAL]])</f>
        <v/>
      </c>
      <c r="J2742" s="13" t="str">
        <f>IF(Table2[[#This Row],[M2A]]="","",SUM(Table2[[#This Row],[M2A]]-Table2[[#This Row],[M2B_h]]))</f>
        <v/>
      </c>
      <c r="L2742" s="13" t="str">
        <f>IF(Table2[[#This Row],[M3A]]="","",SUM(Table2[[#This Row],[M3A]]-Table2[[#This Row],[M3B_h]]))</f>
        <v/>
      </c>
      <c r="N2742" s="13" t="str">
        <f>IF(Table2[[#This Row],[M4A]]="","",SUM(Table2[[#This Row],[M4A]]-Table2[[#This Row],[M4B_h]]))</f>
        <v/>
      </c>
      <c r="O2742" s="15"/>
      <c r="P2742" s="15" t="str">
        <f>IF(Table2[[#This Row],[M5A]]="","",SUM(Table2[[#This Row],[M5A]]-Table2[[#This Row],[M5B_h]]))</f>
        <v/>
      </c>
      <c r="Q2742" s="15">
        <f>SUM(Table2[[#This Row],[AWAL]],Table2[[#This Row],[M1B]])</f>
        <v>2</v>
      </c>
      <c r="R2742" s="15">
        <f>SUM(Table2[[#This Row],[M2B]],Table2[[#This Row],[M2B_h]])</f>
        <v>2</v>
      </c>
      <c r="S2742" s="15">
        <f>SUM(Table2[[#This Row],[M3B]],Table2[[#This Row],[M3B_h]])</f>
        <v>2</v>
      </c>
      <c r="T2742" s="15">
        <f>SUM(Table2[[#This Row],[M4B]],Table2[[#This Row],[M4B_h]])</f>
        <v>2</v>
      </c>
    </row>
    <row r="2743" spans="1:20">
      <c r="A2743" s="12">
        <f>IF(Table2[[#This Row],[TT]]&lt;1,"",COUNT($A$2:$A2742)+1)</f>
        <v>2235</v>
      </c>
      <c r="B2743" s="12" t="str">
        <f>LOWER(SUBSTITUTE(SUBSTITUTE(SUBSTITUTE(SUBSTITUTE(SUBSTITUTE(SUBSTITUTE(SUBSTITUTE(SUBSTITUTE(Table2[[#This Row],[NAMA BARANG]]," ",""),"""",""),"-",""),"/",""),"(",""),")",""),"&amp;",""),",",""))</f>
        <v>tempelankaca45</v>
      </c>
      <c r="C2743" s="18" t="s">
        <v>2397</v>
      </c>
      <c r="D2743" s="19">
        <v>1</v>
      </c>
      <c r="E2743" s="19" t="s">
        <v>2398</v>
      </c>
      <c r="F2743" s="80">
        <f>IF(Table2[[#This Row],[M5B]]="",Table2[[#This Row],[M5B_h]],SUM(Table2[[#This Row],[M5B_h]],Table2[[#This Row],[M5B]]))</f>
        <v>1</v>
      </c>
      <c r="H2743" s="13" t="str">
        <f>IF(Table2[[#This Row],[M1A]]="","",Table2[[#This Row],[M1A]]-Table2[[#This Row],[AWAL]])</f>
        <v/>
      </c>
      <c r="J2743" s="13" t="str">
        <f>IF(Table2[[#This Row],[M2A]]="","",SUM(Table2[[#This Row],[M2A]]-Table2[[#This Row],[M2B_h]]))</f>
        <v/>
      </c>
      <c r="L2743" s="13" t="str">
        <f>IF(Table2[[#This Row],[M3A]]="","",SUM(Table2[[#This Row],[M3A]]-Table2[[#This Row],[M3B_h]]))</f>
        <v/>
      </c>
      <c r="N2743" s="13" t="str">
        <f>IF(Table2[[#This Row],[M4A]]="","",SUM(Table2[[#This Row],[M4A]]-Table2[[#This Row],[M4B_h]]))</f>
        <v/>
      </c>
      <c r="O2743" s="15"/>
      <c r="P2743" s="15" t="str">
        <f>IF(Table2[[#This Row],[M5A]]="","",SUM(Table2[[#This Row],[M5A]]-Table2[[#This Row],[M5B_h]]))</f>
        <v/>
      </c>
      <c r="Q2743" s="15">
        <f>SUM(Table2[[#This Row],[AWAL]],Table2[[#This Row],[M1B]])</f>
        <v>1</v>
      </c>
      <c r="R2743" s="15">
        <f>SUM(Table2[[#This Row],[M2B]],Table2[[#This Row],[M2B_h]])</f>
        <v>1</v>
      </c>
      <c r="S2743" s="15">
        <f>SUM(Table2[[#This Row],[M3B]],Table2[[#This Row],[M3B_h]])</f>
        <v>1</v>
      </c>
      <c r="T2743" s="15">
        <f>SUM(Table2[[#This Row],[M4B]],Table2[[#This Row],[M4B_h]])</f>
        <v>1</v>
      </c>
    </row>
    <row r="2744" spans="1:20">
      <c r="A2744" s="12">
        <f>IF(Table2[[#This Row],[TT]]&lt;1,"",COUNT($A$2:$A2743)+1)</f>
        <v>2236</v>
      </c>
      <c r="B2744" s="12" t="str">
        <f>LOWER(SUBSTITUTE(SUBSTITUTE(SUBSTITUTE(SUBSTITUTE(SUBSTITUTE(SUBSTITUTE(SUBSTITUTE(SUBSTITUTE(Table2[[#This Row],[NAMA BARANG]]," ",""),"""",""),"-",""),"/",""),"(",""),")",""),"&amp;",""),",",""))</f>
        <v>tempelankaca8</v>
      </c>
      <c r="C2744" s="18" t="s">
        <v>2399</v>
      </c>
      <c r="D2744" s="19">
        <v>2</v>
      </c>
      <c r="E2744" s="19" t="s">
        <v>2400</v>
      </c>
      <c r="F2744" s="80">
        <f>IF(Table2[[#This Row],[M5B]]="",Table2[[#This Row],[M5B_h]],SUM(Table2[[#This Row],[M5B_h]],Table2[[#This Row],[M5B]]))</f>
        <v>2</v>
      </c>
      <c r="H2744" s="13" t="str">
        <f>IF(Table2[[#This Row],[M1A]]="","",Table2[[#This Row],[M1A]]-Table2[[#This Row],[AWAL]])</f>
        <v/>
      </c>
      <c r="J2744" s="13" t="str">
        <f>IF(Table2[[#This Row],[M2A]]="","",SUM(Table2[[#This Row],[M2A]]-Table2[[#This Row],[M2B_h]]))</f>
        <v/>
      </c>
      <c r="L2744" s="13" t="str">
        <f>IF(Table2[[#This Row],[M3A]]="","",SUM(Table2[[#This Row],[M3A]]-Table2[[#This Row],[M3B_h]]))</f>
        <v/>
      </c>
      <c r="N2744" s="13" t="str">
        <f>IF(Table2[[#This Row],[M4A]]="","",SUM(Table2[[#This Row],[M4A]]-Table2[[#This Row],[M4B_h]]))</f>
        <v/>
      </c>
      <c r="O2744" s="15"/>
      <c r="P2744" s="15" t="str">
        <f>IF(Table2[[#This Row],[M5A]]="","",SUM(Table2[[#This Row],[M5A]]-Table2[[#This Row],[M5B_h]]))</f>
        <v/>
      </c>
      <c r="Q2744" s="15">
        <f>SUM(Table2[[#This Row],[AWAL]],Table2[[#This Row],[M1B]])</f>
        <v>2</v>
      </c>
      <c r="R2744" s="15">
        <f>SUM(Table2[[#This Row],[M2B]],Table2[[#This Row],[M2B_h]])</f>
        <v>2</v>
      </c>
      <c r="S2744" s="15">
        <f>SUM(Table2[[#This Row],[M3B]],Table2[[#This Row],[M3B_h]])</f>
        <v>2</v>
      </c>
      <c r="T2744" s="15">
        <f>SUM(Table2[[#This Row],[M4B]],Table2[[#This Row],[M4B_h]])</f>
        <v>2</v>
      </c>
    </row>
    <row r="2745" spans="1:20">
      <c r="A2745" s="12">
        <f>IF(Table2[[#This Row],[TT]]&lt;1,"",COUNT($A$2:$A2744)+1)</f>
        <v>2237</v>
      </c>
      <c r="B2745" s="12" t="str">
        <f>LOWER(SUBSTITUTE(SUBSTITUTE(SUBSTITUTE(SUBSTITUTE(SUBSTITUTE(SUBSTITUTE(SUBSTITUTE(SUBSTITUTE(Table2[[#This Row],[NAMA BARANG]]," ",""),"""",""),"-",""),"/",""),"(",""),")",""),"&amp;",""),",",""))</f>
        <v>tinta20mm1line</v>
      </c>
      <c r="C2745" s="18" t="s">
        <v>2401</v>
      </c>
      <c r="D2745" s="19">
        <v>2</v>
      </c>
      <c r="E2745" s="19" t="s">
        <v>390</v>
      </c>
      <c r="F2745" s="80">
        <f>IF(Table2[[#This Row],[M5B]]="",Table2[[#This Row],[M5B_h]],SUM(Table2[[#This Row],[M5B_h]],Table2[[#This Row],[M5B]]))</f>
        <v>2</v>
      </c>
      <c r="H2745" s="13" t="str">
        <f>IF(Table2[[#This Row],[M1A]]="","",Table2[[#This Row],[M1A]]-Table2[[#This Row],[AWAL]])</f>
        <v/>
      </c>
      <c r="J2745" s="13" t="str">
        <f>IF(Table2[[#This Row],[M2A]]="","",SUM(Table2[[#This Row],[M2A]]-Table2[[#This Row],[M2B_h]]))</f>
        <v/>
      </c>
      <c r="L2745" s="13" t="str">
        <f>IF(Table2[[#This Row],[M3A]]="","",SUM(Table2[[#This Row],[M3A]]-Table2[[#This Row],[M3B_h]]))</f>
        <v/>
      </c>
      <c r="N2745" s="13" t="str">
        <f>IF(Table2[[#This Row],[M4A]]="","",SUM(Table2[[#This Row],[M4A]]-Table2[[#This Row],[M4B_h]]))</f>
        <v/>
      </c>
      <c r="O2745" s="15"/>
      <c r="P2745" s="15" t="str">
        <f>IF(Table2[[#This Row],[M5A]]="","",SUM(Table2[[#This Row],[M5A]]-Table2[[#This Row],[M5B_h]]))</f>
        <v/>
      </c>
      <c r="Q2745" s="15">
        <f>SUM(Table2[[#This Row],[AWAL]],Table2[[#This Row],[M1B]])</f>
        <v>2</v>
      </c>
      <c r="R2745" s="15">
        <f>SUM(Table2[[#This Row],[M2B]],Table2[[#This Row],[M2B_h]])</f>
        <v>2</v>
      </c>
      <c r="S2745" s="15">
        <f>SUM(Table2[[#This Row],[M3B]],Table2[[#This Row],[M3B_h]])</f>
        <v>2</v>
      </c>
      <c r="T2745" s="15">
        <f>SUM(Table2[[#This Row],[M4B]],Table2[[#This Row],[M4B_h]])</f>
        <v>2</v>
      </c>
    </row>
    <row r="2746" spans="1:20">
      <c r="A2746" s="12">
        <f>IF(Table2[[#This Row],[TT]]&lt;1,"",COUNT($A$2:$A2745)+1)</f>
        <v>2238</v>
      </c>
      <c r="B2746" s="12" t="str">
        <f>LOWER(SUBSTITUTE(SUBSTITUTE(SUBSTITUTE(SUBSTITUTE(SUBSTITUTE(SUBSTITUTE(SUBSTITUTE(SUBSTITUTE(Table2[[#This Row],[NAMA BARANG]]," ",""),"""",""),"-",""),"/",""),"(",""),")",""),"&amp;",""),",",""))</f>
        <v>tintadaishenb</v>
      </c>
      <c r="C2746" s="18" t="s">
        <v>2402</v>
      </c>
      <c r="D2746" s="19">
        <v>5</v>
      </c>
      <c r="E2746" s="19" t="s">
        <v>38</v>
      </c>
      <c r="F2746" s="80">
        <f>IF(Table2[[#This Row],[M5B]]="",Table2[[#This Row],[M5B_h]],SUM(Table2[[#This Row],[M5B_h]],Table2[[#This Row],[M5B]]))</f>
        <v>6</v>
      </c>
      <c r="G2746" s="13">
        <v>6</v>
      </c>
      <c r="H2746" s="13">
        <f>IF(Table2[[#This Row],[M1A]]="","",Table2[[#This Row],[M1A]]-Table2[[#This Row],[AWAL]])</f>
        <v>1</v>
      </c>
      <c r="J2746" s="13" t="str">
        <f>IF(Table2[[#This Row],[M2A]]="","",SUM(Table2[[#This Row],[M2A]]-Table2[[#This Row],[M2B_h]]))</f>
        <v/>
      </c>
      <c r="L2746" s="13" t="str">
        <f>IF(Table2[[#This Row],[M3A]]="","",SUM(Table2[[#This Row],[M3A]]-Table2[[#This Row],[M3B_h]]))</f>
        <v/>
      </c>
      <c r="N2746" s="13" t="str">
        <f>IF(Table2[[#This Row],[M4A]]="","",SUM(Table2[[#This Row],[M4A]]-Table2[[#This Row],[M4B_h]]))</f>
        <v/>
      </c>
      <c r="O2746" s="15"/>
      <c r="P2746" s="15" t="str">
        <f>IF(Table2[[#This Row],[M5A]]="","",SUM(Table2[[#This Row],[M5A]]-Table2[[#This Row],[M5B_h]]))</f>
        <v/>
      </c>
      <c r="Q2746" s="15">
        <f>SUM(Table2[[#This Row],[AWAL]],Table2[[#This Row],[M1B]])</f>
        <v>6</v>
      </c>
      <c r="R2746" s="15">
        <f>SUM(Table2[[#This Row],[M2B]],Table2[[#This Row],[M2B_h]])</f>
        <v>6</v>
      </c>
      <c r="S2746" s="15">
        <f>SUM(Table2[[#This Row],[M3B]],Table2[[#This Row],[M3B_h]])</f>
        <v>6</v>
      </c>
      <c r="T2746" s="15">
        <f>SUM(Table2[[#This Row],[M4B]],Table2[[#This Row],[M4B_h]])</f>
        <v>6</v>
      </c>
    </row>
    <row r="2747" spans="1:20">
      <c r="A2747" s="12" t="str">
        <f>IF(Table2[[#This Row],[TT]]&lt;1,"",COUNT($A$2:$A2746)+1)</f>
        <v/>
      </c>
      <c r="B2747" s="12" t="str">
        <f>LOWER(SUBSTITUTE(SUBSTITUTE(SUBSTITUTE(SUBSTITUTE(SUBSTITUTE(SUBSTITUTE(SUBSTITUTE(SUBSTITUTE(Table2[[#This Row],[NAMA BARANG]]," ",""),"""",""),"-",""),"/",""),"(",""),")",""),"&amp;",""),",",""))</f>
        <v>tintadaishenu</v>
      </c>
      <c r="C2747" s="18" t="s">
        <v>2403</v>
      </c>
      <c r="D2747" s="19">
        <v>15</v>
      </c>
      <c r="E2747" s="19" t="s">
        <v>38</v>
      </c>
      <c r="F2747" s="80">
        <f>IF(Table2[[#This Row],[M5B]]="",Table2[[#This Row],[M5B_h]],SUM(Table2[[#This Row],[M5B_h]],Table2[[#This Row],[M5B]]))</f>
        <v>0</v>
      </c>
      <c r="G2747" s="13">
        <v>0</v>
      </c>
      <c r="H2747" s="13">
        <f>IF(Table2[[#This Row],[M1A]]="","",Table2[[#This Row],[M1A]]-Table2[[#This Row],[AWAL]])</f>
        <v>-15</v>
      </c>
      <c r="J2747" s="13" t="str">
        <f>IF(Table2[[#This Row],[M2A]]="","",SUM(Table2[[#This Row],[M2A]]-Table2[[#This Row],[M2B_h]]))</f>
        <v/>
      </c>
      <c r="L2747" s="13" t="str">
        <f>IF(Table2[[#This Row],[M3A]]="","",SUM(Table2[[#This Row],[M3A]]-Table2[[#This Row],[M3B_h]]))</f>
        <v/>
      </c>
      <c r="N2747" s="13" t="str">
        <f>IF(Table2[[#This Row],[M4A]]="","",SUM(Table2[[#This Row],[M4A]]-Table2[[#This Row],[M4B_h]]))</f>
        <v/>
      </c>
      <c r="O2747" s="15"/>
      <c r="P2747" s="15" t="str">
        <f>IF(Table2[[#This Row],[M5A]]="","",SUM(Table2[[#This Row],[M5A]]-Table2[[#This Row],[M5B_h]]))</f>
        <v/>
      </c>
      <c r="Q2747" s="15">
        <f>SUM(Table2[[#This Row],[AWAL]],Table2[[#This Row],[M1B]])</f>
        <v>0</v>
      </c>
      <c r="R2747" s="15">
        <f>SUM(Table2[[#This Row],[M2B]],Table2[[#This Row],[M2B_h]])</f>
        <v>0</v>
      </c>
      <c r="S2747" s="15">
        <f>SUM(Table2[[#This Row],[M3B]],Table2[[#This Row],[M3B_h]])</f>
        <v>0</v>
      </c>
      <c r="T2747" s="15">
        <f>SUM(Table2[[#This Row],[M4B]],Table2[[#This Row],[M4B_h]])</f>
        <v>0</v>
      </c>
    </row>
    <row r="2748" spans="1:20">
      <c r="A2748" s="12" t="str">
        <f>IF(Table2[[#This Row],[TT]]&lt;1,"",COUNT($A$2:$A2747)+1)</f>
        <v/>
      </c>
      <c r="B2748" s="12" t="str">
        <f>LOWER(SUBSTITUTE(SUBSTITUTE(SUBSTITUTE(SUBSTITUTE(SUBSTITUTE(SUBSTITUTE(SUBSTITUTE(SUBSTITUTE(Table2[[#This Row],[NAMA BARANG]]," ",""),"""",""),"-",""),"/",""),"(",""),")",""),"&amp;",""),",",""))</f>
        <v>tintadaishenub</v>
      </c>
      <c r="C2748" s="18" t="s">
        <v>2404</v>
      </c>
      <c r="D2748" s="19">
        <v>21</v>
      </c>
      <c r="E2748" s="19" t="s">
        <v>38</v>
      </c>
      <c r="F2748" s="80">
        <f>IF(Table2[[#This Row],[M5B]]="",Table2[[#This Row],[M5B_h]],SUM(Table2[[#This Row],[M5B_h]],Table2[[#This Row],[M5B]]))</f>
        <v>0</v>
      </c>
      <c r="G2748" s="13">
        <v>0</v>
      </c>
      <c r="H2748" s="13">
        <f>IF(Table2[[#This Row],[M1A]]="","",Table2[[#This Row],[M1A]]-Table2[[#This Row],[AWAL]])</f>
        <v>-21</v>
      </c>
      <c r="J2748" s="13" t="str">
        <f>IF(Table2[[#This Row],[M2A]]="","",SUM(Table2[[#This Row],[M2A]]-Table2[[#This Row],[M2B_h]]))</f>
        <v/>
      </c>
      <c r="L2748" s="13" t="str">
        <f>IF(Table2[[#This Row],[M3A]]="","",SUM(Table2[[#This Row],[M3A]]-Table2[[#This Row],[M3B_h]]))</f>
        <v/>
      </c>
      <c r="N2748" s="13" t="str">
        <f>IF(Table2[[#This Row],[M4A]]="","",SUM(Table2[[#This Row],[M4A]]-Table2[[#This Row],[M4B_h]]))</f>
        <v/>
      </c>
      <c r="O2748" s="15"/>
      <c r="P2748" s="15" t="str">
        <f>IF(Table2[[#This Row],[M5A]]="","",SUM(Table2[[#This Row],[M5A]]-Table2[[#This Row],[M5B_h]]))</f>
        <v/>
      </c>
      <c r="Q2748" s="15">
        <f>SUM(Table2[[#This Row],[AWAL]],Table2[[#This Row],[M1B]])</f>
        <v>0</v>
      </c>
      <c r="R2748" s="15">
        <f>SUM(Table2[[#This Row],[M2B]],Table2[[#This Row],[M2B_h]])</f>
        <v>0</v>
      </c>
      <c r="S2748" s="15">
        <f>SUM(Table2[[#This Row],[M3B]],Table2[[#This Row],[M3B_h]])</f>
        <v>0</v>
      </c>
      <c r="T2748" s="15">
        <f>SUM(Table2[[#This Row],[M4B]],Table2[[#This Row],[M4B_h]])</f>
        <v>0</v>
      </c>
    </row>
    <row r="2749" spans="1:20">
      <c r="A2749" s="12" t="str">
        <f>IF(Table2[[#This Row],[TT]]&lt;1,"",COUNT($A$2:$A2748)+1)</f>
        <v/>
      </c>
      <c r="B2749" s="12" t="str">
        <f>LOWER(SUBSTITUTE(SUBSTITUTE(SUBSTITUTE(SUBSTITUTE(SUBSTITUTE(SUBSTITUTE(SUBSTITUTE(SUBSTITUTE(Table2[[#This Row],[NAMA BARANG]]," ",""),"""",""),"-",""),"/",""),"(",""),")",""),"&amp;",""),",",""))</f>
        <v>tintahero</v>
      </c>
      <c r="C2749" s="18" t="s">
        <v>2405</v>
      </c>
      <c r="D2749" s="19"/>
      <c r="E2749" s="19" t="s">
        <v>38</v>
      </c>
      <c r="F2749" s="80">
        <f>IF(Table2[[#This Row],[M5B]]="",Table2[[#This Row],[M5B_h]],SUM(Table2[[#This Row],[M5B_h]],Table2[[#This Row],[M5B]]))</f>
        <v>0</v>
      </c>
      <c r="H2749" s="13" t="str">
        <f>IF(Table2[[#This Row],[M1A]]="","",Table2[[#This Row],[M1A]]-Table2[[#This Row],[AWAL]])</f>
        <v/>
      </c>
      <c r="J2749" s="13" t="str">
        <f>IF(Table2[[#This Row],[M2A]]="","",SUM(Table2[[#This Row],[M2A]]-Table2[[#This Row],[M2B_h]]))</f>
        <v/>
      </c>
      <c r="L2749" s="13" t="str">
        <f>IF(Table2[[#This Row],[M3A]]="","",SUM(Table2[[#This Row],[M3A]]-Table2[[#This Row],[M3B_h]]))</f>
        <v/>
      </c>
      <c r="N2749" s="13" t="str">
        <f>IF(Table2[[#This Row],[M4A]]="","",SUM(Table2[[#This Row],[M4A]]-Table2[[#This Row],[M4B_h]]))</f>
        <v/>
      </c>
      <c r="O2749" s="15"/>
      <c r="P2749" s="15" t="str">
        <f>IF(Table2[[#This Row],[M5A]]="","",SUM(Table2[[#This Row],[M5A]]-Table2[[#This Row],[M5B_h]]))</f>
        <v/>
      </c>
      <c r="Q2749" s="15">
        <f>SUM(Table2[[#This Row],[AWAL]],Table2[[#This Row],[M1B]])</f>
        <v>0</v>
      </c>
      <c r="R2749" s="15">
        <f>SUM(Table2[[#This Row],[M2B]],Table2[[#This Row],[M2B_h]])</f>
        <v>0</v>
      </c>
      <c r="S2749" s="15">
        <f>SUM(Table2[[#This Row],[M3B]],Table2[[#This Row],[M3B_h]])</f>
        <v>0</v>
      </c>
      <c r="T2749" s="15">
        <f>SUM(Table2[[#This Row],[M4B]],Table2[[#This Row],[M4B_h]])</f>
        <v>0</v>
      </c>
    </row>
    <row r="2750" spans="1:20">
      <c r="A2750" s="12">
        <f>IF(Table2[[#This Row],[TT]]&lt;1,"",COUNT($A$2:$A2749)+1)</f>
        <v>2239</v>
      </c>
      <c r="B2750" s="12" t="str">
        <f>LOWER(SUBSTITUTE(SUBSTITUTE(SUBSTITUTE(SUBSTITUTE(SUBSTITUTE(SUBSTITUTE(SUBSTITUTE(SUBSTITUTE(Table2[[#This Row],[NAMA BARANG]]," ",""),"""",""),"-",""),"/",""),"(",""),")",""),"&amp;",""),",",""))</f>
        <v>tipeex0425b254</v>
      </c>
      <c r="C2750" s="18" t="s">
        <v>3159</v>
      </c>
      <c r="D2750" s="19">
        <v>1</v>
      </c>
      <c r="E2750" s="19" t="s">
        <v>77</v>
      </c>
      <c r="F2750" s="80">
        <f>IF(Table2[[#This Row],[M5B]]="",Table2[[#This Row],[M5B_h]],SUM(Table2[[#This Row],[M5B_h]],Table2[[#This Row],[M5B]]))</f>
        <v>1</v>
      </c>
      <c r="H2750" s="13" t="str">
        <f>IF(Table2[[#This Row],[M1A]]="","",Table2[[#This Row],[M1A]]-Table2[[#This Row],[AWAL]])</f>
        <v/>
      </c>
      <c r="J2750" s="13" t="str">
        <f>IF(Table2[[#This Row],[M2A]]="","",SUM(Table2[[#This Row],[M2A]]-Table2[[#This Row],[M2B_h]]))</f>
        <v/>
      </c>
      <c r="L2750" s="13" t="str">
        <f>IF(Table2[[#This Row],[M3A]]="","",SUM(Table2[[#This Row],[M3A]]-Table2[[#This Row],[M3B_h]]))</f>
        <v/>
      </c>
      <c r="N2750" s="13" t="str">
        <f>IF(Table2[[#This Row],[M4A]]="","",SUM(Table2[[#This Row],[M4A]]-Table2[[#This Row],[M4B_h]]))</f>
        <v/>
      </c>
      <c r="O2750" s="15"/>
      <c r="P2750" s="15" t="str">
        <f>IF(Table2[[#This Row],[M5A]]="","",SUM(Table2[[#This Row],[M5A]]-Table2[[#This Row],[M5B_h]]))</f>
        <v/>
      </c>
      <c r="Q2750" s="15">
        <f>SUM(Table2[[#This Row],[AWAL]],Table2[[#This Row],[M1B]])</f>
        <v>1</v>
      </c>
      <c r="R2750" s="15">
        <f>SUM(Table2[[#This Row],[M2B]],Table2[[#This Row],[M2B_h]])</f>
        <v>1</v>
      </c>
      <c r="S2750" s="15">
        <f>SUM(Table2[[#This Row],[M3B]],Table2[[#This Row],[M3B_h]])</f>
        <v>1</v>
      </c>
      <c r="T2750" s="15">
        <f>SUM(Table2[[#This Row],[M4B]],Table2[[#This Row],[M4B_h]])</f>
        <v>1</v>
      </c>
    </row>
    <row r="2751" spans="1:20">
      <c r="A2751" s="12" t="str">
        <f>IF(Table2[[#This Row],[TT]]&lt;1,"",COUNT($A$2:$A2750)+1)</f>
        <v/>
      </c>
      <c r="B2751" s="12" t="str">
        <f>LOWER(SUBSTITUTE(SUBSTITUTE(SUBSTITUTE(SUBSTITUTE(SUBSTITUTE(SUBSTITUTE(SUBSTITUTE(SUBSTITUTE(Table2[[#This Row],[NAMA BARANG]]," ",""),"""",""),"-",""),"/",""),"(",""),")",""),"&amp;",""),",",""))</f>
        <v>tipeex0807pr</v>
      </c>
      <c r="C2751" s="18" t="s">
        <v>3160</v>
      </c>
      <c r="D2751" s="19"/>
      <c r="E2751" s="19" t="s">
        <v>525</v>
      </c>
      <c r="F2751" s="80">
        <f>IF(Table2[[#This Row],[M5B]]="",Table2[[#This Row],[M5B_h]],SUM(Table2[[#This Row],[M5B_h]],Table2[[#This Row],[M5B]]))</f>
        <v>0</v>
      </c>
      <c r="H2751" s="13" t="str">
        <f>IF(Table2[[#This Row],[M1A]]="","",Table2[[#This Row],[M1A]]-Table2[[#This Row],[AWAL]])</f>
        <v/>
      </c>
      <c r="J2751" s="13" t="str">
        <f>IF(Table2[[#This Row],[M2A]]="","",SUM(Table2[[#This Row],[M2A]]-Table2[[#This Row],[M2B_h]]))</f>
        <v/>
      </c>
      <c r="L2751" s="13" t="str">
        <f>IF(Table2[[#This Row],[M3A]]="","",SUM(Table2[[#This Row],[M3A]]-Table2[[#This Row],[M3B_h]]))</f>
        <v/>
      </c>
      <c r="N2751" s="13" t="str">
        <f>IF(Table2[[#This Row],[M4A]]="","",SUM(Table2[[#This Row],[M4A]]-Table2[[#This Row],[M4B_h]]))</f>
        <v/>
      </c>
      <c r="O2751" s="15"/>
      <c r="P2751" s="15" t="str">
        <f>IF(Table2[[#This Row],[M5A]]="","",SUM(Table2[[#This Row],[M5A]]-Table2[[#This Row],[M5B_h]]))</f>
        <v/>
      </c>
      <c r="Q2751" s="15">
        <f>SUM(Table2[[#This Row],[AWAL]],Table2[[#This Row],[M1B]])</f>
        <v>0</v>
      </c>
      <c r="R2751" s="15">
        <f>SUM(Table2[[#This Row],[M2B]],Table2[[#This Row],[M2B_h]])</f>
        <v>0</v>
      </c>
      <c r="S2751" s="15">
        <f>SUM(Table2[[#This Row],[M3B]],Table2[[#This Row],[M3B_h]])</f>
        <v>0</v>
      </c>
      <c r="T2751" s="15">
        <f>SUM(Table2[[#This Row],[M4B]],Table2[[#This Row],[M4B_h]])</f>
        <v>0</v>
      </c>
    </row>
    <row r="2752" spans="1:20">
      <c r="A2752" s="12" t="str">
        <f>IF(Table2[[#This Row],[TT]]&lt;1,"",COUNT($A$2:$A2751)+1)</f>
        <v/>
      </c>
      <c r="B2752" s="12" t="str">
        <f>LOWER(SUBSTITUTE(SUBSTITUTE(SUBSTITUTE(SUBSTITUTE(SUBSTITUTE(SUBSTITUTE(SUBSTITUTE(SUBSTITUTE(Table2[[#This Row],[NAMA BARANG]]," ",""),"""",""),"-",""),"/",""),"(",""),")",""),"&amp;",""),",",""))</f>
        <v>tipeex0808h.kitty</v>
      </c>
      <c r="C2752" s="18" t="s">
        <v>3161</v>
      </c>
      <c r="D2752" s="19"/>
      <c r="E2752" s="19" t="s">
        <v>525</v>
      </c>
      <c r="F2752" s="80">
        <f>IF(Table2[[#This Row],[M5B]]="",Table2[[#This Row],[M5B_h]],SUM(Table2[[#This Row],[M5B_h]],Table2[[#This Row],[M5B]]))</f>
        <v>0</v>
      </c>
      <c r="H2752" s="13" t="str">
        <f>IF(Table2[[#This Row],[M1A]]="","",Table2[[#This Row],[M1A]]-Table2[[#This Row],[AWAL]])</f>
        <v/>
      </c>
      <c r="J2752" s="13" t="str">
        <f>IF(Table2[[#This Row],[M2A]]="","",SUM(Table2[[#This Row],[M2A]]-Table2[[#This Row],[M2B_h]]))</f>
        <v/>
      </c>
      <c r="L2752" s="13" t="str">
        <f>IF(Table2[[#This Row],[M3A]]="","",SUM(Table2[[#This Row],[M3A]]-Table2[[#This Row],[M3B_h]]))</f>
        <v/>
      </c>
      <c r="N2752" s="13" t="str">
        <f>IF(Table2[[#This Row],[M4A]]="","",SUM(Table2[[#This Row],[M4A]]-Table2[[#This Row],[M4B_h]]))</f>
        <v/>
      </c>
      <c r="O2752" s="15"/>
      <c r="P2752" s="15" t="str">
        <f>IF(Table2[[#This Row],[M5A]]="","",SUM(Table2[[#This Row],[M5A]]-Table2[[#This Row],[M5B_h]]))</f>
        <v/>
      </c>
      <c r="Q2752" s="15">
        <f>SUM(Table2[[#This Row],[AWAL]],Table2[[#This Row],[M1B]])</f>
        <v>0</v>
      </c>
      <c r="R2752" s="15">
        <f>SUM(Table2[[#This Row],[M2B]],Table2[[#This Row],[M2B_h]])</f>
        <v>0</v>
      </c>
      <c r="S2752" s="15">
        <f>SUM(Table2[[#This Row],[M3B]],Table2[[#This Row],[M3B_h]])</f>
        <v>0</v>
      </c>
      <c r="T2752" s="15">
        <f>SUM(Table2[[#This Row],[M4B]],Table2[[#This Row],[M4B_h]])</f>
        <v>0</v>
      </c>
    </row>
    <row r="2753" spans="1:20">
      <c r="A2753" s="12">
        <f>IF(Table2[[#This Row],[TT]]&lt;1,"",COUNT($A$2:$A2752)+1)</f>
        <v>2240</v>
      </c>
      <c r="B2753" s="12" t="str">
        <f>LOWER(SUBSTITUTE(SUBSTITUTE(SUBSTITUTE(SUBSTITUTE(SUBSTITUTE(SUBSTITUTE(SUBSTITUTE(SUBSTITUTE(Table2[[#This Row],[NAMA BARANG]]," ",""),"""",""),"-",""),"/",""),"(",""),")",""),"&amp;",""),",",""))</f>
        <v>tipeex100132402</v>
      </c>
      <c r="C2753" s="18" t="s">
        <v>3162</v>
      </c>
      <c r="D2753" s="19">
        <v>5</v>
      </c>
      <c r="E2753" s="19" t="s">
        <v>3108</v>
      </c>
      <c r="F2753" s="80">
        <f>IF(Table2[[#This Row],[M5B]]="",Table2[[#This Row],[M5B_h]],SUM(Table2[[#This Row],[M5B_h]],Table2[[#This Row],[M5B]]))</f>
        <v>5</v>
      </c>
      <c r="H2753" s="13" t="str">
        <f>IF(Table2[[#This Row],[M1A]]="","",Table2[[#This Row],[M1A]]-Table2[[#This Row],[AWAL]])</f>
        <v/>
      </c>
      <c r="J2753" s="13" t="str">
        <f>IF(Table2[[#This Row],[M2A]]="","",SUM(Table2[[#This Row],[M2A]]-Table2[[#This Row],[M2B_h]]))</f>
        <v/>
      </c>
      <c r="L2753" s="13" t="str">
        <f>IF(Table2[[#This Row],[M3A]]="","",SUM(Table2[[#This Row],[M3A]]-Table2[[#This Row],[M3B_h]]))</f>
        <v/>
      </c>
      <c r="N2753" s="13" t="str">
        <f>IF(Table2[[#This Row],[M4A]]="","",SUM(Table2[[#This Row],[M4A]]-Table2[[#This Row],[M4B_h]]))</f>
        <v/>
      </c>
      <c r="O2753" s="15"/>
      <c r="P2753" s="15" t="str">
        <f>IF(Table2[[#This Row],[M5A]]="","",SUM(Table2[[#This Row],[M5A]]-Table2[[#This Row],[M5B_h]]))</f>
        <v/>
      </c>
      <c r="Q2753" s="15">
        <f>SUM(Table2[[#This Row],[AWAL]],Table2[[#This Row],[M1B]])</f>
        <v>5</v>
      </c>
      <c r="R2753" s="15">
        <f>SUM(Table2[[#This Row],[M2B]],Table2[[#This Row],[M2B_h]])</f>
        <v>5</v>
      </c>
      <c r="S2753" s="15">
        <f>SUM(Table2[[#This Row],[M3B]],Table2[[#This Row],[M3B_h]])</f>
        <v>5</v>
      </c>
      <c r="T2753" s="15">
        <f>SUM(Table2[[#This Row],[M4B]],Table2[[#This Row],[M4B_h]])</f>
        <v>5</v>
      </c>
    </row>
    <row r="2754" spans="1:20">
      <c r="A2754" s="12">
        <f>IF(Table2[[#This Row],[TT]]&lt;1,"",COUNT($A$2:$A2753)+1)</f>
        <v>2241</v>
      </c>
      <c r="B2754" s="12" t="str">
        <f>LOWER(SUBSTITUTE(SUBSTITUTE(SUBSTITUTE(SUBSTITUTE(SUBSTITUTE(SUBSTITUTE(SUBSTITUTE(SUBSTITUTE(Table2[[#This Row],[NAMA BARANG]]," ",""),"""",""),"-",""),"/",""),"(",""),")",""),"&amp;",""),",",""))</f>
        <v>tipeex10021330108</v>
      </c>
      <c r="C2754" s="18" t="s">
        <v>3163</v>
      </c>
      <c r="D2754" s="19">
        <v>21</v>
      </c>
      <c r="E2754" s="19" t="s">
        <v>3108</v>
      </c>
      <c r="F2754" s="80">
        <f>IF(Table2[[#This Row],[M5B]]="",Table2[[#This Row],[M5B_h]],SUM(Table2[[#This Row],[M5B_h]],Table2[[#This Row],[M5B]]))</f>
        <v>21</v>
      </c>
      <c r="H2754" s="13" t="str">
        <f>IF(Table2[[#This Row],[M1A]]="","",Table2[[#This Row],[M1A]]-Table2[[#This Row],[AWAL]])</f>
        <v/>
      </c>
      <c r="J2754" s="13" t="str">
        <f>IF(Table2[[#This Row],[M2A]]="","",SUM(Table2[[#This Row],[M2A]]-Table2[[#This Row],[M2B_h]]))</f>
        <v/>
      </c>
      <c r="L2754" s="13" t="str">
        <f>IF(Table2[[#This Row],[M3A]]="","",SUM(Table2[[#This Row],[M3A]]-Table2[[#This Row],[M3B_h]]))</f>
        <v/>
      </c>
      <c r="N2754" s="13" t="str">
        <f>IF(Table2[[#This Row],[M4A]]="","",SUM(Table2[[#This Row],[M4A]]-Table2[[#This Row],[M4B_h]]))</f>
        <v/>
      </c>
      <c r="O2754" s="15"/>
      <c r="P2754" s="15" t="str">
        <f>IF(Table2[[#This Row],[M5A]]="","",SUM(Table2[[#This Row],[M5A]]-Table2[[#This Row],[M5B_h]]))</f>
        <v/>
      </c>
      <c r="Q2754" s="15">
        <f>SUM(Table2[[#This Row],[AWAL]],Table2[[#This Row],[M1B]])</f>
        <v>21</v>
      </c>
      <c r="R2754" s="15">
        <f>SUM(Table2[[#This Row],[M2B]],Table2[[#This Row],[M2B_h]])</f>
        <v>21</v>
      </c>
      <c r="S2754" s="15">
        <f>SUM(Table2[[#This Row],[M3B]],Table2[[#This Row],[M3B_h]])</f>
        <v>21</v>
      </c>
      <c r="T2754" s="15">
        <f>SUM(Table2[[#This Row],[M4B]],Table2[[#This Row],[M4B_h]])</f>
        <v>21</v>
      </c>
    </row>
    <row r="2755" spans="1:20">
      <c r="A2755" s="12">
        <f>IF(Table2[[#This Row],[TT]]&lt;1,"",COUNT($A$2:$A2754)+1)</f>
        <v>2242</v>
      </c>
      <c r="B2755" s="12" t="str">
        <f>LOWER(SUBSTITUTE(SUBSTITUTE(SUBSTITUTE(SUBSTITUTE(SUBSTITUTE(SUBSTITUTE(SUBSTITUTE(SUBSTITUTE(Table2[[#This Row],[NAMA BARANG]]," ",""),"""",""),"-",""),"/",""),"(",""),")",""),"&amp;",""),",",""))</f>
        <v>tipeex1005930096</v>
      </c>
      <c r="C2755" s="25" t="s">
        <v>3164</v>
      </c>
      <c r="D2755" s="26">
        <v>15</v>
      </c>
      <c r="E2755" s="19" t="s">
        <v>3108</v>
      </c>
      <c r="F2755" s="80">
        <f>IF(Table2[[#This Row],[M5B]]="",Table2[[#This Row],[M5B_h]],SUM(Table2[[#This Row],[M5B_h]],Table2[[#This Row],[M5B]]))</f>
        <v>15</v>
      </c>
      <c r="H2755" s="13" t="str">
        <f>IF(Table2[[#This Row],[M1A]]="","",Table2[[#This Row],[M1A]]-Table2[[#This Row],[AWAL]])</f>
        <v/>
      </c>
      <c r="J2755" s="13" t="str">
        <f>IF(Table2[[#This Row],[M2A]]="","",SUM(Table2[[#This Row],[M2A]]-Table2[[#This Row],[M2B_h]]))</f>
        <v/>
      </c>
      <c r="L2755" s="13" t="str">
        <f>IF(Table2[[#This Row],[M3A]]="","",SUM(Table2[[#This Row],[M3A]]-Table2[[#This Row],[M3B_h]]))</f>
        <v/>
      </c>
      <c r="N2755" s="13" t="str">
        <f>IF(Table2[[#This Row],[M4A]]="","",SUM(Table2[[#This Row],[M4A]]-Table2[[#This Row],[M4B_h]]))</f>
        <v/>
      </c>
      <c r="O2755" s="15"/>
      <c r="P2755" s="15" t="str">
        <f>IF(Table2[[#This Row],[M5A]]="","",SUM(Table2[[#This Row],[M5A]]-Table2[[#This Row],[M5B_h]]))</f>
        <v/>
      </c>
      <c r="Q2755" s="15">
        <f>SUM(Table2[[#This Row],[AWAL]],Table2[[#This Row],[M1B]])</f>
        <v>15</v>
      </c>
      <c r="R2755" s="15">
        <f>SUM(Table2[[#This Row],[M2B]],Table2[[#This Row],[M2B_h]])</f>
        <v>15</v>
      </c>
      <c r="S2755" s="15">
        <f>SUM(Table2[[#This Row],[M3B]],Table2[[#This Row],[M3B_h]])</f>
        <v>15</v>
      </c>
      <c r="T2755" s="15">
        <f>SUM(Table2[[#This Row],[M4B]],Table2[[#This Row],[M4B_h]])</f>
        <v>15</v>
      </c>
    </row>
    <row r="2756" spans="1:20">
      <c r="A2756" s="12">
        <f>IF(Table2[[#This Row],[TT]]&lt;1,"",COUNT($A$2:$A2755)+1)</f>
        <v>2243</v>
      </c>
      <c r="B2756" s="12" t="str">
        <f>LOWER(SUBSTITUTE(SUBSTITUTE(SUBSTITUTE(SUBSTITUTE(SUBSTITUTE(SUBSTITUTE(SUBSTITUTE(SUBSTITUTE(Table2[[#This Row],[NAMA BARANG]]," ",""),"""",""),"-",""),"/",""),"(",""),")",""),"&amp;",""),",",""))</f>
        <v>tipeex1007810099</v>
      </c>
      <c r="C2756" s="25" t="s">
        <v>3165</v>
      </c>
      <c r="D2756" s="26">
        <v>17</v>
      </c>
      <c r="E2756" s="19" t="s">
        <v>3108</v>
      </c>
      <c r="F2756" s="80">
        <f>IF(Table2[[#This Row],[M5B]]="",Table2[[#This Row],[M5B_h]],SUM(Table2[[#This Row],[M5B_h]],Table2[[#This Row],[M5B]]))</f>
        <v>17</v>
      </c>
      <c r="H2756" s="13" t="str">
        <f>IF(Table2[[#This Row],[M1A]]="","",Table2[[#This Row],[M1A]]-Table2[[#This Row],[AWAL]])</f>
        <v/>
      </c>
      <c r="J2756" s="13" t="str">
        <f>IF(Table2[[#This Row],[M2A]]="","",SUM(Table2[[#This Row],[M2A]]-Table2[[#This Row],[M2B_h]]))</f>
        <v/>
      </c>
      <c r="L2756" s="13" t="str">
        <f>IF(Table2[[#This Row],[M3A]]="","",SUM(Table2[[#This Row],[M3A]]-Table2[[#This Row],[M3B_h]]))</f>
        <v/>
      </c>
      <c r="N2756" s="13" t="str">
        <f>IF(Table2[[#This Row],[M4A]]="","",SUM(Table2[[#This Row],[M4A]]-Table2[[#This Row],[M4B_h]]))</f>
        <v/>
      </c>
      <c r="O2756" s="15"/>
      <c r="P2756" s="15" t="str">
        <f>IF(Table2[[#This Row],[M5A]]="","",SUM(Table2[[#This Row],[M5A]]-Table2[[#This Row],[M5B_h]]))</f>
        <v/>
      </c>
      <c r="Q2756" s="15">
        <f>SUM(Table2[[#This Row],[AWAL]],Table2[[#This Row],[M1B]])</f>
        <v>17</v>
      </c>
      <c r="R2756" s="15">
        <f>SUM(Table2[[#This Row],[M2B]],Table2[[#This Row],[M2B_h]])</f>
        <v>17</v>
      </c>
      <c r="S2756" s="15">
        <f>SUM(Table2[[#This Row],[M3B]],Table2[[#This Row],[M3B_h]])</f>
        <v>17</v>
      </c>
      <c r="T2756" s="15">
        <f>SUM(Table2[[#This Row],[M4B]],Table2[[#This Row],[M4B_h]])</f>
        <v>17</v>
      </c>
    </row>
    <row r="2757" spans="1:20">
      <c r="A2757" s="12">
        <f>IF(Table2[[#This Row],[TT]]&lt;1,"",COUNT($A$2:$A2756)+1)</f>
        <v>2244</v>
      </c>
      <c r="B2757" s="12" t="str">
        <f>LOWER(SUBSTITUTE(SUBSTITUTE(SUBSTITUTE(SUBSTITUTE(SUBSTITUTE(SUBSTITUTE(SUBSTITUTE(SUBSTITUTE(Table2[[#This Row],[NAMA BARANG]]," ",""),"""",""),"-",""),"/",""),"(",""),")",""),"&amp;",""),",",""))</f>
        <v>tipeex1291</v>
      </c>
      <c r="C2757" s="18" t="s">
        <v>3166</v>
      </c>
      <c r="D2757" s="19">
        <v>55</v>
      </c>
      <c r="E2757" s="19" t="s">
        <v>83</v>
      </c>
      <c r="F2757" s="80">
        <f>IF(Table2[[#This Row],[M5B]]="",Table2[[#This Row],[M5B_h]],SUM(Table2[[#This Row],[M5B_h]],Table2[[#This Row],[M5B]]))</f>
        <v>55</v>
      </c>
      <c r="H2757" s="13" t="str">
        <f>IF(Table2[[#This Row],[M1A]]="","",Table2[[#This Row],[M1A]]-Table2[[#This Row],[AWAL]])</f>
        <v/>
      </c>
      <c r="J2757" s="13" t="str">
        <f>IF(Table2[[#This Row],[M2A]]="","",SUM(Table2[[#This Row],[M2A]]-Table2[[#This Row],[M2B_h]]))</f>
        <v/>
      </c>
      <c r="L2757" s="13" t="str">
        <f>IF(Table2[[#This Row],[M3A]]="","",SUM(Table2[[#This Row],[M3A]]-Table2[[#This Row],[M3B_h]]))</f>
        <v/>
      </c>
      <c r="N2757" s="13" t="str">
        <f>IF(Table2[[#This Row],[M4A]]="","",SUM(Table2[[#This Row],[M4A]]-Table2[[#This Row],[M4B_h]]))</f>
        <v/>
      </c>
      <c r="O2757" s="15"/>
      <c r="P2757" s="15" t="str">
        <f>IF(Table2[[#This Row],[M5A]]="","",SUM(Table2[[#This Row],[M5A]]-Table2[[#This Row],[M5B_h]]))</f>
        <v/>
      </c>
      <c r="Q2757" s="15">
        <f>SUM(Table2[[#This Row],[AWAL]],Table2[[#This Row],[M1B]])</f>
        <v>55</v>
      </c>
      <c r="R2757" s="15">
        <f>SUM(Table2[[#This Row],[M2B]],Table2[[#This Row],[M2B_h]])</f>
        <v>55</v>
      </c>
      <c r="S2757" s="15">
        <f>SUM(Table2[[#This Row],[M3B]],Table2[[#This Row],[M3B_h]])</f>
        <v>55</v>
      </c>
      <c r="T2757" s="15">
        <f>SUM(Table2[[#This Row],[M4B]],Table2[[#This Row],[M4B_h]])</f>
        <v>55</v>
      </c>
    </row>
    <row r="2758" spans="1:20">
      <c r="A2758" s="12">
        <f>IF(Table2[[#This Row],[TT]]&lt;1,"",COUNT($A$2:$A2757)+1)</f>
        <v>2245</v>
      </c>
      <c r="B2758" s="12" t="str">
        <f>LOWER(SUBSTITUTE(SUBSTITUTE(SUBSTITUTE(SUBSTITUTE(SUBSTITUTE(SUBSTITUTE(SUBSTITUTE(SUBSTITUTE(Table2[[#This Row],[NAMA BARANG]]," ",""),"""",""),"-",""),"/",""),"(",""),")",""),"&amp;",""),",",""))</f>
        <v>tipeex1361220213</v>
      </c>
      <c r="C2758" s="18" t="s">
        <v>3167</v>
      </c>
      <c r="D2758" s="19">
        <v>25</v>
      </c>
      <c r="E2758" s="19" t="s">
        <v>3108</v>
      </c>
      <c r="F2758" s="80">
        <f>IF(Table2[[#This Row],[M5B]]="",Table2[[#This Row],[M5B_h]],SUM(Table2[[#This Row],[M5B_h]],Table2[[#This Row],[M5B]]))</f>
        <v>25</v>
      </c>
      <c r="H2758" s="13" t="str">
        <f>IF(Table2[[#This Row],[M1A]]="","",Table2[[#This Row],[M1A]]-Table2[[#This Row],[AWAL]])</f>
        <v/>
      </c>
      <c r="J2758" s="13" t="str">
        <f>IF(Table2[[#This Row],[M2A]]="","",SUM(Table2[[#This Row],[M2A]]-Table2[[#This Row],[M2B_h]]))</f>
        <v/>
      </c>
      <c r="L2758" s="13" t="str">
        <f>IF(Table2[[#This Row],[M3A]]="","",SUM(Table2[[#This Row],[M3A]]-Table2[[#This Row],[M3B_h]]))</f>
        <v/>
      </c>
      <c r="N2758" s="13" t="str">
        <f>IF(Table2[[#This Row],[M4A]]="","",SUM(Table2[[#This Row],[M4A]]-Table2[[#This Row],[M4B_h]]))</f>
        <v/>
      </c>
      <c r="O2758" s="15"/>
      <c r="P2758" s="15" t="str">
        <f>IF(Table2[[#This Row],[M5A]]="","",SUM(Table2[[#This Row],[M5A]]-Table2[[#This Row],[M5B_h]]))</f>
        <v/>
      </c>
      <c r="Q2758" s="15">
        <f>SUM(Table2[[#This Row],[AWAL]],Table2[[#This Row],[M1B]])</f>
        <v>25</v>
      </c>
      <c r="R2758" s="15">
        <f>SUM(Table2[[#This Row],[M2B]],Table2[[#This Row],[M2B_h]])</f>
        <v>25</v>
      </c>
      <c r="S2758" s="15">
        <f>SUM(Table2[[#This Row],[M3B]],Table2[[#This Row],[M3B_h]])</f>
        <v>25</v>
      </c>
      <c r="T2758" s="15">
        <f>SUM(Table2[[#This Row],[M4B]],Table2[[#This Row],[M4B_h]])</f>
        <v>25</v>
      </c>
    </row>
    <row r="2759" spans="1:20">
      <c r="A2759" s="12">
        <f>IF(Table2[[#This Row],[TT]]&lt;1,"",COUNT($A$2:$A2758)+1)</f>
        <v>2246</v>
      </c>
      <c r="B2759" s="12" t="str">
        <f>LOWER(SUBSTITUTE(SUBSTITUTE(SUBSTITUTE(SUBSTITUTE(SUBSTITUTE(SUBSTITUTE(SUBSTITUTE(SUBSTITUTE(Table2[[#This Row],[NAMA BARANG]]," ",""),"""",""),"-",""),"/",""),"(",""),")",""),"&amp;",""),",",""))</f>
        <v>tipeex1878dos</v>
      </c>
      <c r="C2759" s="18" t="s">
        <v>3168</v>
      </c>
      <c r="D2759" s="19">
        <v>137</v>
      </c>
      <c r="E2759" s="19" t="s">
        <v>43</v>
      </c>
      <c r="F2759" s="80">
        <f>IF(Table2[[#This Row],[M5B]]="",Table2[[#This Row],[M5B_h]],SUM(Table2[[#This Row],[M5B_h]],Table2[[#This Row],[M5B]]))</f>
        <v>137</v>
      </c>
      <c r="H2759" s="13" t="str">
        <f>IF(Table2[[#This Row],[M1A]]="","",Table2[[#This Row],[M1A]]-Table2[[#This Row],[AWAL]])</f>
        <v/>
      </c>
      <c r="J2759" s="13" t="str">
        <f>IF(Table2[[#This Row],[M2A]]="","",SUM(Table2[[#This Row],[M2A]]-Table2[[#This Row],[M2B_h]]))</f>
        <v/>
      </c>
      <c r="L2759" s="13" t="str">
        <f>IF(Table2[[#This Row],[M3A]]="","",SUM(Table2[[#This Row],[M3A]]-Table2[[#This Row],[M3B_h]]))</f>
        <v/>
      </c>
      <c r="N2759" s="13" t="str">
        <f>IF(Table2[[#This Row],[M4A]]="","",SUM(Table2[[#This Row],[M4A]]-Table2[[#This Row],[M4B_h]]))</f>
        <v/>
      </c>
      <c r="O2759" s="15"/>
      <c r="P2759" s="15" t="str">
        <f>IF(Table2[[#This Row],[M5A]]="","",SUM(Table2[[#This Row],[M5A]]-Table2[[#This Row],[M5B_h]]))</f>
        <v/>
      </c>
      <c r="Q2759" s="15">
        <f>SUM(Table2[[#This Row],[AWAL]],Table2[[#This Row],[M1B]])</f>
        <v>137</v>
      </c>
      <c r="R2759" s="15">
        <f>SUM(Table2[[#This Row],[M2B]],Table2[[#This Row],[M2B_h]])</f>
        <v>137</v>
      </c>
      <c r="S2759" s="15">
        <f>SUM(Table2[[#This Row],[M3B]],Table2[[#This Row],[M3B_h]])</f>
        <v>137</v>
      </c>
      <c r="T2759" s="15">
        <f>SUM(Table2[[#This Row],[M4B]],Table2[[#This Row],[M4B_h]])</f>
        <v>137</v>
      </c>
    </row>
    <row r="2760" spans="1:20">
      <c r="A2760" s="12">
        <f>IF(Table2[[#This Row],[TT]]&lt;1,"",COUNT($A$2:$A2759)+1)</f>
        <v>2247</v>
      </c>
      <c r="B2760" s="12" t="str">
        <f>LOWER(SUBSTITUTE(SUBSTITUTE(SUBSTITUTE(SUBSTITUTE(SUBSTITUTE(SUBSTITUTE(SUBSTITUTE(SUBSTITUTE(Table2[[#This Row],[NAMA BARANG]]," ",""),"""",""),"-",""),"/",""),"(",""),")",""),"&amp;",""),",",""))</f>
        <v>tipeex1878mika</v>
      </c>
      <c r="C2760" s="18" t="s">
        <v>3169</v>
      </c>
      <c r="D2760" s="19">
        <v>29</v>
      </c>
      <c r="E2760" s="68" t="s">
        <v>3108</v>
      </c>
      <c r="F2760" s="80">
        <f>IF(Table2[[#This Row],[M5B]]="",Table2[[#This Row],[M5B_h]],SUM(Table2[[#This Row],[M5B_h]],Table2[[#This Row],[M5B]]))</f>
        <v>29</v>
      </c>
      <c r="H2760" s="13" t="str">
        <f>IF(Table2[[#This Row],[M1A]]="","",Table2[[#This Row],[M1A]]-Table2[[#This Row],[AWAL]])</f>
        <v/>
      </c>
      <c r="J2760" s="13" t="str">
        <f>IF(Table2[[#This Row],[M2A]]="","",SUM(Table2[[#This Row],[M2A]]-Table2[[#This Row],[M2B_h]]))</f>
        <v/>
      </c>
      <c r="L2760" s="13" t="str">
        <f>IF(Table2[[#This Row],[M3A]]="","",SUM(Table2[[#This Row],[M3A]]-Table2[[#This Row],[M3B_h]]))</f>
        <v/>
      </c>
      <c r="N2760" s="13" t="str">
        <f>IF(Table2[[#This Row],[M4A]]="","",SUM(Table2[[#This Row],[M4A]]-Table2[[#This Row],[M4B_h]]))</f>
        <v/>
      </c>
      <c r="O2760" s="15"/>
      <c r="P2760" s="15" t="str">
        <f>IF(Table2[[#This Row],[M5A]]="","",SUM(Table2[[#This Row],[M5A]]-Table2[[#This Row],[M5B_h]]))</f>
        <v/>
      </c>
      <c r="Q2760" s="15">
        <f>SUM(Table2[[#This Row],[AWAL]],Table2[[#This Row],[M1B]])</f>
        <v>29</v>
      </c>
      <c r="R2760" s="15">
        <f>SUM(Table2[[#This Row],[M2B]],Table2[[#This Row],[M2B_h]])</f>
        <v>29</v>
      </c>
      <c r="S2760" s="15">
        <f>SUM(Table2[[#This Row],[M3B]],Table2[[#This Row],[M3B_h]])</f>
        <v>29</v>
      </c>
      <c r="T2760" s="15">
        <f>SUM(Table2[[#This Row],[M4B]],Table2[[#This Row],[M4B_h]])</f>
        <v>29</v>
      </c>
    </row>
    <row r="2761" spans="1:20">
      <c r="A2761" s="12">
        <f>IF(Table2[[#This Row],[TT]]&lt;1,"",COUNT($A$2:$A2760)+1)</f>
        <v>2248</v>
      </c>
      <c r="B2761" s="12" t="str">
        <f>LOWER(SUBSTITUTE(SUBSTITUTE(SUBSTITUTE(SUBSTITUTE(SUBSTITUTE(SUBSTITUTE(SUBSTITUTE(SUBSTITUTE(Table2[[#This Row],[NAMA BARANG]]," ",""),"""",""),"-",""),"/",""),"(",""),")",""),"&amp;",""),",",""))</f>
        <v>tipeex203</v>
      </c>
      <c r="C2761" s="18" t="s">
        <v>3170</v>
      </c>
      <c r="D2761" s="19">
        <v>2</v>
      </c>
      <c r="E2761" s="68" t="s">
        <v>3108</v>
      </c>
      <c r="F2761" s="80">
        <f>IF(Table2[[#This Row],[M5B]]="",Table2[[#This Row],[M5B_h]],SUM(Table2[[#This Row],[M5B_h]],Table2[[#This Row],[M5B]]))</f>
        <v>2</v>
      </c>
      <c r="H2761" s="13" t="str">
        <f>IF(Table2[[#This Row],[M1A]]="","",Table2[[#This Row],[M1A]]-Table2[[#This Row],[AWAL]])</f>
        <v/>
      </c>
      <c r="J2761" s="13" t="str">
        <f>IF(Table2[[#This Row],[M2A]]="","",SUM(Table2[[#This Row],[M2A]]-Table2[[#This Row],[M2B_h]]))</f>
        <v/>
      </c>
      <c r="L2761" s="13" t="str">
        <f>IF(Table2[[#This Row],[M3A]]="","",SUM(Table2[[#This Row],[M3A]]-Table2[[#This Row],[M3B_h]]))</f>
        <v/>
      </c>
      <c r="N2761" s="13" t="str">
        <f>IF(Table2[[#This Row],[M4A]]="","",SUM(Table2[[#This Row],[M4A]]-Table2[[#This Row],[M4B_h]]))</f>
        <v/>
      </c>
      <c r="O2761" s="15"/>
      <c r="P2761" s="15" t="str">
        <f>IF(Table2[[#This Row],[M5A]]="","",SUM(Table2[[#This Row],[M5A]]-Table2[[#This Row],[M5B_h]]))</f>
        <v/>
      </c>
      <c r="Q2761" s="15">
        <f>SUM(Table2[[#This Row],[AWAL]],Table2[[#This Row],[M1B]])</f>
        <v>2</v>
      </c>
      <c r="R2761" s="15">
        <f>SUM(Table2[[#This Row],[M2B]],Table2[[#This Row],[M2B_h]])</f>
        <v>2</v>
      </c>
      <c r="S2761" s="15">
        <f>SUM(Table2[[#This Row],[M3B]],Table2[[#This Row],[M3B_h]])</f>
        <v>2</v>
      </c>
      <c r="T2761" s="15">
        <f>SUM(Table2[[#This Row],[M4B]],Table2[[#This Row],[M4B_h]])</f>
        <v>2</v>
      </c>
    </row>
    <row r="2762" spans="1:20">
      <c r="A2762" s="12">
        <f>IF(Table2[[#This Row],[TT]]&lt;1,"",COUNT($A$2:$A2761)+1)</f>
        <v>2249</v>
      </c>
      <c r="B2762" s="12" t="str">
        <f>LOWER(SUBSTITUTE(SUBSTITUTE(SUBSTITUTE(SUBSTITUTE(SUBSTITUTE(SUBSTITUTE(SUBSTITUTE(SUBSTITUTE(Table2[[#This Row],[NAMA BARANG]]," ",""),"""",""),"-",""),"/",""),"(",""),")",""),"&amp;",""),",",""))</f>
        <v>tipeex22015324135</v>
      </c>
      <c r="C2762" s="18" t="s">
        <v>3171</v>
      </c>
      <c r="D2762" s="19">
        <v>88</v>
      </c>
      <c r="E2762" s="19" t="s">
        <v>2406</v>
      </c>
      <c r="F2762" s="80">
        <f>IF(Table2[[#This Row],[M5B]]="",Table2[[#This Row],[M5B_h]],SUM(Table2[[#This Row],[M5B_h]],Table2[[#This Row],[M5B]]))</f>
        <v>88</v>
      </c>
      <c r="H2762" s="13" t="str">
        <f>IF(Table2[[#This Row],[M1A]]="","",Table2[[#This Row],[M1A]]-Table2[[#This Row],[AWAL]])</f>
        <v/>
      </c>
      <c r="J2762" s="13" t="str">
        <f>IF(Table2[[#This Row],[M2A]]="","",SUM(Table2[[#This Row],[M2A]]-Table2[[#This Row],[M2B_h]]))</f>
        <v/>
      </c>
      <c r="L2762" s="13" t="str">
        <f>IF(Table2[[#This Row],[M3A]]="","",SUM(Table2[[#This Row],[M3A]]-Table2[[#This Row],[M3B_h]]))</f>
        <v/>
      </c>
      <c r="N2762" s="13" t="str">
        <f>IF(Table2[[#This Row],[M4A]]="","",SUM(Table2[[#This Row],[M4A]]-Table2[[#This Row],[M4B_h]]))</f>
        <v/>
      </c>
      <c r="O2762" s="15"/>
      <c r="P2762" s="15" t="str">
        <f>IF(Table2[[#This Row],[M5A]]="","",SUM(Table2[[#This Row],[M5A]]-Table2[[#This Row],[M5B_h]]))</f>
        <v/>
      </c>
      <c r="Q2762" s="15">
        <f>SUM(Table2[[#This Row],[AWAL]],Table2[[#This Row],[M1B]])</f>
        <v>88</v>
      </c>
      <c r="R2762" s="15">
        <f>SUM(Table2[[#This Row],[M2B]],Table2[[#This Row],[M2B_h]])</f>
        <v>88</v>
      </c>
      <c r="S2762" s="15">
        <f>SUM(Table2[[#This Row],[M3B]],Table2[[#This Row],[M3B_h]])</f>
        <v>88</v>
      </c>
      <c r="T2762" s="15">
        <f>SUM(Table2[[#This Row],[M4B]],Table2[[#This Row],[M4B_h]])</f>
        <v>88</v>
      </c>
    </row>
    <row r="2763" spans="1:20">
      <c r="A2763" s="12">
        <f>IF(Table2[[#This Row],[TT]]&lt;1,"",COUNT($A$2:$A2762)+1)</f>
        <v>2250</v>
      </c>
      <c r="B2763" s="12" t="str">
        <f>LOWER(SUBSTITUTE(SUBSTITUTE(SUBSTITUTE(SUBSTITUTE(SUBSTITUTE(SUBSTITUTE(SUBSTITUTE(SUBSTITUTE(Table2[[#This Row],[NAMA BARANG]]," ",""),"""",""),"-",""),"/",""),"(",""),")",""),"&amp;",""),",",""))</f>
        <v>tipeex226424pc</v>
      </c>
      <c r="C2763" s="18" t="s">
        <v>3172</v>
      </c>
      <c r="D2763" s="19">
        <v>35</v>
      </c>
      <c r="E2763" s="19" t="s">
        <v>140</v>
      </c>
      <c r="F2763" s="80">
        <f>IF(Table2[[#This Row],[M5B]]="",Table2[[#This Row],[M5B_h]],SUM(Table2[[#This Row],[M5B_h]],Table2[[#This Row],[M5B]]))</f>
        <v>35</v>
      </c>
      <c r="H2763" s="13" t="str">
        <f>IF(Table2[[#This Row],[M1A]]="","",Table2[[#This Row],[M1A]]-Table2[[#This Row],[AWAL]])</f>
        <v/>
      </c>
      <c r="J2763" s="13" t="str">
        <f>IF(Table2[[#This Row],[M2A]]="","",SUM(Table2[[#This Row],[M2A]]-Table2[[#This Row],[M2B_h]]))</f>
        <v/>
      </c>
      <c r="L2763" s="13" t="str">
        <f>IF(Table2[[#This Row],[M3A]]="","",SUM(Table2[[#This Row],[M3A]]-Table2[[#This Row],[M3B_h]]))</f>
        <v/>
      </c>
      <c r="N2763" s="13" t="str">
        <f>IF(Table2[[#This Row],[M4A]]="","",SUM(Table2[[#This Row],[M4A]]-Table2[[#This Row],[M4B_h]]))</f>
        <v/>
      </c>
      <c r="O2763" s="15"/>
      <c r="P2763" s="15" t="str">
        <f>IF(Table2[[#This Row],[M5A]]="","",SUM(Table2[[#This Row],[M5A]]-Table2[[#This Row],[M5B_h]]))</f>
        <v/>
      </c>
      <c r="Q2763" s="15">
        <f>SUM(Table2[[#This Row],[AWAL]],Table2[[#This Row],[M1B]])</f>
        <v>35</v>
      </c>
      <c r="R2763" s="15">
        <f>SUM(Table2[[#This Row],[M2B]],Table2[[#This Row],[M2B_h]])</f>
        <v>35</v>
      </c>
      <c r="S2763" s="15">
        <f>SUM(Table2[[#This Row],[M3B]],Table2[[#This Row],[M3B_h]])</f>
        <v>35</v>
      </c>
      <c r="T2763" s="15">
        <f>SUM(Table2[[#This Row],[M4B]],Table2[[#This Row],[M4B_h]])</f>
        <v>35</v>
      </c>
    </row>
    <row r="2764" spans="1:20">
      <c r="A2764" s="12">
        <f>IF(Table2[[#This Row],[TT]]&lt;1,"",COUNT($A$2:$A2763)+1)</f>
        <v>2251</v>
      </c>
      <c r="B2764" s="12" t="str">
        <f>LOWER(SUBSTITUTE(SUBSTITUTE(SUBSTITUTE(SUBSTITUTE(SUBSTITUTE(SUBSTITUTE(SUBSTITUTE(SUBSTITUTE(Table2[[#This Row],[NAMA BARANG]]," ",""),"""",""),"-",""),"/",""),"(",""),")",""),"&amp;",""),",",""))</f>
        <v>tipeex242149682</v>
      </c>
      <c r="C2764" s="18" t="s">
        <v>3173</v>
      </c>
      <c r="D2764" s="19">
        <v>16</v>
      </c>
      <c r="E2764" s="19" t="s">
        <v>77</v>
      </c>
      <c r="F2764" s="80">
        <f>IF(Table2[[#This Row],[M5B]]="",Table2[[#This Row],[M5B_h]],SUM(Table2[[#This Row],[M5B_h]],Table2[[#This Row],[M5B]]))</f>
        <v>16</v>
      </c>
      <c r="H2764" s="13" t="str">
        <f>IF(Table2[[#This Row],[M1A]]="","",Table2[[#This Row],[M1A]]-Table2[[#This Row],[AWAL]])</f>
        <v/>
      </c>
      <c r="J2764" s="13" t="str">
        <f>IF(Table2[[#This Row],[M2A]]="","",SUM(Table2[[#This Row],[M2A]]-Table2[[#This Row],[M2B_h]]))</f>
        <v/>
      </c>
      <c r="L2764" s="13" t="str">
        <f>IF(Table2[[#This Row],[M3A]]="","",SUM(Table2[[#This Row],[M3A]]-Table2[[#This Row],[M3B_h]]))</f>
        <v/>
      </c>
      <c r="N2764" s="13" t="str">
        <f>IF(Table2[[#This Row],[M4A]]="","",SUM(Table2[[#This Row],[M4A]]-Table2[[#This Row],[M4B_h]]))</f>
        <v/>
      </c>
      <c r="O2764" s="15"/>
      <c r="P2764" s="15" t="str">
        <f>IF(Table2[[#This Row],[M5A]]="","",SUM(Table2[[#This Row],[M5A]]-Table2[[#This Row],[M5B_h]]))</f>
        <v/>
      </c>
      <c r="Q2764" s="15">
        <f>SUM(Table2[[#This Row],[AWAL]],Table2[[#This Row],[M1B]])</f>
        <v>16</v>
      </c>
      <c r="R2764" s="15">
        <f>SUM(Table2[[#This Row],[M2B]],Table2[[#This Row],[M2B_h]])</f>
        <v>16</v>
      </c>
      <c r="S2764" s="15">
        <f>SUM(Table2[[#This Row],[M3B]],Table2[[#This Row],[M3B_h]])</f>
        <v>16</v>
      </c>
      <c r="T2764" s="15">
        <f>SUM(Table2[[#This Row],[M4B]],Table2[[#This Row],[M4B_h]])</f>
        <v>16</v>
      </c>
    </row>
    <row r="2765" spans="1:20">
      <c r="A2765" s="12">
        <f>IF(Table2[[#This Row],[TT]]&lt;1,"",COUNT($A$2:$A2764)+1)</f>
        <v>2252</v>
      </c>
      <c r="B2765" s="12" t="str">
        <f>LOWER(SUBSTITUTE(SUBSTITUTE(SUBSTITUTE(SUBSTITUTE(SUBSTITUTE(SUBSTITUTE(SUBSTITUTE(SUBSTITUTE(Table2[[#This Row],[NAMA BARANG]]," ",""),"""",""),"-",""),"/",""),"(",""),")",""),"&amp;",""),",",""))</f>
        <v>tipeex2642</v>
      </c>
      <c r="C2765" s="18" t="s">
        <v>3174</v>
      </c>
      <c r="D2765" s="19">
        <v>2</v>
      </c>
      <c r="E2765" s="19" t="s">
        <v>140</v>
      </c>
      <c r="F2765" s="80">
        <f>IF(Table2[[#This Row],[M5B]]="",Table2[[#This Row],[M5B_h]],SUM(Table2[[#This Row],[M5B_h]],Table2[[#This Row],[M5B]]))</f>
        <v>2</v>
      </c>
      <c r="H2765" s="13" t="str">
        <f>IF(Table2[[#This Row],[M1A]]="","",Table2[[#This Row],[M1A]]-Table2[[#This Row],[AWAL]])</f>
        <v/>
      </c>
      <c r="J2765" s="13" t="str">
        <f>IF(Table2[[#This Row],[M2A]]="","",SUM(Table2[[#This Row],[M2A]]-Table2[[#This Row],[M2B_h]]))</f>
        <v/>
      </c>
      <c r="L2765" s="13" t="str">
        <f>IF(Table2[[#This Row],[M3A]]="","",SUM(Table2[[#This Row],[M3A]]-Table2[[#This Row],[M3B_h]]))</f>
        <v/>
      </c>
      <c r="N2765" s="13" t="str">
        <f>IF(Table2[[#This Row],[M4A]]="","",SUM(Table2[[#This Row],[M4A]]-Table2[[#This Row],[M4B_h]]))</f>
        <v/>
      </c>
      <c r="O2765" s="15"/>
      <c r="P2765" s="15" t="str">
        <f>IF(Table2[[#This Row],[M5A]]="","",SUM(Table2[[#This Row],[M5A]]-Table2[[#This Row],[M5B_h]]))</f>
        <v/>
      </c>
      <c r="Q2765" s="15">
        <f>SUM(Table2[[#This Row],[AWAL]],Table2[[#This Row],[M1B]])</f>
        <v>2</v>
      </c>
      <c r="R2765" s="15">
        <f>SUM(Table2[[#This Row],[M2B]],Table2[[#This Row],[M2B_h]])</f>
        <v>2</v>
      </c>
      <c r="S2765" s="15">
        <f>SUM(Table2[[#This Row],[M3B]],Table2[[#This Row],[M3B_h]])</f>
        <v>2</v>
      </c>
      <c r="T2765" s="15">
        <f>SUM(Table2[[#This Row],[M4B]],Table2[[#This Row],[M4B_h]])</f>
        <v>2</v>
      </c>
    </row>
    <row r="2766" spans="1:20">
      <c r="A2766" s="12">
        <f>IF(Table2[[#This Row],[TT]]&lt;1,"",COUNT($A$2:$A2765)+1)</f>
        <v>2253</v>
      </c>
      <c r="B2766" s="12" t="str">
        <f>LOWER(SUBSTITUTE(SUBSTITUTE(SUBSTITUTE(SUBSTITUTE(SUBSTITUTE(SUBSTITUTE(SUBSTITUTE(SUBSTITUTE(Table2[[#This Row],[NAMA BARANG]]," ",""),"""",""),"-",""),"/",""),"(",""),")",""),"&amp;",""),",",""))</f>
        <v>tipeex3003630069</v>
      </c>
      <c r="C2766" s="18" t="s">
        <v>3175</v>
      </c>
      <c r="D2766" s="19">
        <v>15</v>
      </c>
      <c r="E2766" s="19" t="s">
        <v>77</v>
      </c>
      <c r="F2766" s="80">
        <f>IF(Table2[[#This Row],[M5B]]="",Table2[[#This Row],[M5B_h]],SUM(Table2[[#This Row],[M5B_h]],Table2[[#This Row],[M5B]]))</f>
        <v>15</v>
      </c>
      <c r="H2766" s="13" t="str">
        <f>IF(Table2[[#This Row],[M1A]]="","",Table2[[#This Row],[M1A]]-Table2[[#This Row],[AWAL]])</f>
        <v/>
      </c>
      <c r="J2766" s="13" t="str">
        <f>IF(Table2[[#This Row],[M2A]]="","",SUM(Table2[[#This Row],[M2A]]-Table2[[#This Row],[M2B_h]]))</f>
        <v/>
      </c>
      <c r="L2766" s="13" t="str">
        <f>IF(Table2[[#This Row],[M3A]]="","",SUM(Table2[[#This Row],[M3A]]-Table2[[#This Row],[M3B_h]]))</f>
        <v/>
      </c>
      <c r="N2766" s="13" t="str">
        <f>IF(Table2[[#This Row],[M4A]]="","",SUM(Table2[[#This Row],[M4A]]-Table2[[#This Row],[M4B_h]]))</f>
        <v/>
      </c>
      <c r="O2766" s="15"/>
      <c r="P2766" s="15" t="str">
        <f>IF(Table2[[#This Row],[M5A]]="","",SUM(Table2[[#This Row],[M5A]]-Table2[[#This Row],[M5B_h]]))</f>
        <v/>
      </c>
      <c r="Q2766" s="15">
        <f>SUM(Table2[[#This Row],[AWAL]],Table2[[#This Row],[M1B]])</f>
        <v>15</v>
      </c>
      <c r="R2766" s="15">
        <f>SUM(Table2[[#This Row],[M2B]],Table2[[#This Row],[M2B_h]])</f>
        <v>15</v>
      </c>
      <c r="S2766" s="15">
        <f>SUM(Table2[[#This Row],[M3B]],Table2[[#This Row],[M3B_h]])</f>
        <v>15</v>
      </c>
      <c r="T2766" s="15">
        <f>SUM(Table2[[#This Row],[M4B]],Table2[[#This Row],[M4B_h]])</f>
        <v>15</v>
      </c>
    </row>
    <row r="2767" spans="1:20">
      <c r="A2767" s="12">
        <f>IF(Table2[[#This Row],[TT]]&lt;1,"",COUNT($A$2:$A2766)+1)</f>
        <v>2254</v>
      </c>
      <c r="B2767" s="12" t="str">
        <f>LOWER(SUBSTITUTE(SUBSTITUTE(SUBSTITUTE(SUBSTITUTE(SUBSTITUTE(SUBSTITUTE(SUBSTITUTE(SUBSTITUTE(Table2[[#This Row],[NAMA BARANG]]," ",""),"""",""),"-",""),"/",""),"(",""),")",""),"&amp;",""),",",""))</f>
        <v>tipeex3005630217</v>
      </c>
      <c r="C2767" s="18" t="s">
        <v>3176</v>
      </c>
      <c r="D2767" s="19">
        <v>23</v>
      </c>
      <c r="E2767" s="19" t="s">
        <v>77</v>
      </c>
      <c r="F2767" s="80">
        <f>IF(Table2[[#This Row],[M5B]]="",Table2[[#This Row],[M5B_h]],SUM(Table2[[#This Row],[M5B_h]],Table2[[#This Row],[M5B]]))</f>
        <v>23</v>
      </c>
      <c r="H2767" s="13" t="str">
        <f>IF(Table2[[#This Row],[M1A]]="","",Table2[[#This Row],[M1A]]-Table2[[#This Row],[AWAL]])</f>
        <v/>
      </c>
      <c r="J2767" s="13" t="str">
        <f>IF(Table2[[#This Row],[M2A]]="","",SUM(Table2[[#This Row],[M2A]]-Table2[[#This Row],[M2B_h]]))</f>
        <v/>
      </c>
      <c r="L2767" s="13" t="str">
        <f>IF(Table2[[#This Row],[M3A]]="","",SUM(Table2[[#This Row],[M3A]]-Table2[[#This Row],[M3B_h]]))</f>
        <v/>
      </c>
      <c r="N2767" s="13" t="str">
        <f>IF(Table2[[#This Row],[M4A]]="","",SUM(Table2[[#This Row],[M4A]]-Table2[[#This Row],[M4B_h]]))</f>
        <v/>
      </c>
      <c r="O2767" s="15"/>
      <c r="P2767" s="15" t="str">
        <f>IF(Table2[[#This Row],[M5A]]="","",SUM(Table2[[#This Row],[M5A]]-Table2[[#This Row],[M5B_h]]))</f>
        <v/>
      </c>
      <c r="Q2767" s="15">
        <f>SUM(Table2[[#This Row],[AWAL]],Table2[[#This Row],[M1B]])</f>
        <v>23</v>
      </c>
      <c r="R2767" s="15">
        <f>SUM(Table2[[#This Row],[M2B]],Table2[[#This Row],[M2B_h]])</f>
        <v>23</v>
      </c>
      <c r="S2767" s="15">
        <f>SUM(Table2[[#This Row],[M3B]],Table2[[#This Row],[M3B_h]])</f>
        <v>23</v>
      </c>
      <c r="T2767" s="15">
        <f>SUM(Table2[[#This Row],[M4B]],Table2[[#This Row],[M4B_h]])</f>
        <v>23</v>
      </c>
    </row>
    <row r="2768" spans="1:20">
      <c r="A2768" s="12">
        <f>IF(Table2[[#This Row],[TT]]&lt;1,"",COUNT($A$2:$A2767)+1)</f>
        <v>2255</v>
      </c>
      <c r="B2768" s="12" t="str">
        <f>LOWER(SUBSTITUTE(SUBSTITUTE(SUBSTITUTE(SUBSTITUTE(SUBSTITUTE(SUBSTITUTE(SUBSTITUTE(SUBSTITUTE(Table2[[#This Row],[NAMA BARANG]]," ",""),"""",""),"-",""),"/",""),"(",""),")",""),"&amp;",""),",",""))</f>
        <v>tipeex313</v>
      </c>
      <c r="C2768" s="18" t="s">
        <v>3177</v>
      </c>
      <c r="D2768" s="19">
        <v>1</v>
      </c>
      <c r="E2768" s="68" t="s">
        <v>2707</v>
      </c>
      <c r="F2768" s="80">
        <f>IF(Table2[[#This Row],[M5B]]="",Table2[[#This Row],[M5B_h]],SUM(Table2[[#This Row],[M5B_h]],Table2[[#This Row],[M5B]]))</f>
        <v>1</v>
      </c>
      <c r="H2768" s="13" t="str">
        <f>IF(Table2[[#This Row],[M1A]]="","",Table2[[#This Row],[M1A]]-Table2[[#This Row],[AWAL]])</f>
        <v/>
      </c>
      <c r="J2768" s="13" t="str">
        <f>IF(Table2[[#This Row],[M2A]]="","",SUM(Table2[[#This Row],[M2A]]-Table2[[#This Row],[M2B_h]]))</f>
        <v/>
      </c>
      <c r="L2768" s="13" t="str">
        <f>IF(Table2[[#This Row],[M3A]]="","",SUM(Table2[[#This Row],[M3A]]-Table2[[#This Row],[M3B_h]]))</f>
        <v/>
      </c>
      <c r="N2768" s="13" t="str">
        <f>IF(Table2[[#This Row],[M4A]]="","",SUM(Table2[[#This Row],[M4A]]-Table2[[#This Row],[M4B_h]]))</f>
        <v/>
      </c>
      <c r="O2768" s="15"/>
      <c r="P2768" s="15" t="str">
        <f>IF(Table2[[#This Row],[M5A]]="","",SUM(Table2[[#This Row],[M5A]]-Table2[[#This Row],[M5B_h]]))</f>
        <v/>
      </c>
      <c r="Q2768" s="15">
        <f>SUM(Table2[[#This Row],[AWAL]],Table2[[#This Row],[M1B]])</f>
        <v>1</v>
      </c>
      <c r="R2768" s="15">
        <f>SUM(Table2[[#This Row],[M2B]],Table2[[#This Row],[M2B_h]])</f>
        <v>1</v>
      </c>
      <c r="S2768" s="15">
        <f>SUM(Table2[[#This Row],[M3B]],Table2[[#This Row],[M3B_h]])</f>
        <v>1</v>
      </c>
      <c r="T2768" s="15">
        <f>SUM(Table2[[#This Row],[M4B]],Table2[[#This Row],[M4B_h]])</f>
        <v>1</v>
      </c>
    </row>
    <row r="2769" spans="1:20">
      <c r="A2769" s="12">
        <f>IF(Table2[[#This Row],[TT]]&lt;1,"",COUNT($A$2:$A2768)+1)</f>
        <v>2256</v>
      </c>
      <c r="B2769" s="12" t="str">
        <f>LOWER(SUBSTITUTE(SUBSTITUTE(SUBSTITUTE(SUBSTITUTE(SUBSTITUTE(SUBSTITUTE(SUBSTITUTE(SUBSTITUTE(Table2[[#This Row],[NAMA BARANG]]," ",""),"""",""),"-",""),"/",""),"(",""),")",""),"&amp;",""),",",""))</f>
        <v>tipeex328338</v>
      </c>
      <c r="C2769" s="18" t="s">
        <v>3178</v>
      </c>
      <c r="D2769" s="19">
        <v>1</v>
      </c>
      <c r="E2769" s="19" t="s">
        <v>190</v>
      </c>
      <c r="F2769" s="80">
        <f>IF(Table2[[#This Row],[M5B]]="",Table2[[#This Row],[M5B_h]],SUM(Table2[[#This Row],[M5B_h]],Table2[[#This Row],[M5B]]))</f>
        <v>1</v>
      </c>
      <c r="H2769" s="13" t="str">
        <f>IF(Table2[[#This Row],[M1A]]="","",Table2[[#This Row],[M1A]]-Table2[[#This Row],[AWAL]])</f>
        <v/>
      </c>
      <c r="J2769" s="13" t="str">
        <f>IF(Table2[[#This Row],[M2A]]="","",SUM(Table2[[#This Row],[M2A]]-Table2[[#This Row],[M2B_h]]))</f>
        <v/>
      </c>
      <c r="L2769" s="13" t="str">
        <f>IF(Table2[[#This Row],[M3A]]="","",SUM(Table2[[#This Row],[M3A]]-Table2[[#This Row],[M3B_h]]))</f>
        <v/>
      </c>
      <c r="N2769" s="13" t="str">
        <f>IF(Table2[[#This Row],[M4A]]="","",SUM(Table2[[#This Row],[M4A]]-Table2[[#This Row],[M4B_h]]))</f>
        <v/>
      </c>
      <c r="O2769" s="15"/>
      <c r="P2769" s="15" t="str">
        <f>IF(Table2[[#This Row],[M5A]]="","",SUM(Table2[[#This Row],[M5A]]-Table2[[#This Row],[M5B_h]]))</f>
        <v/>
      </c>
      <c r="Q2769" s="15">
        <f>SUM(Table2[[#This Row],[AWAL]],Table2[[#This Row],[M1B]])</f>
        <v>1</v>
      </c>
      <c r="R2769" s="15">
        <f>SUM(Table2[[#This Row],[M2B]],Table2[[#This Row],[M2B_h]])</f>
        <v>1</v>
      </c>
      <c r="S2769" s="15">
        <f>SUM(Table2[[#This Row],[M3B]],Table2[[#This Row],[M3B_h]])</f>
        <v>1</v>
      </c>
      <c r="T2769" s="15">
        <f>SUM(Table2[[#This Row],[M4B]],Table2[[#This Row],[M4B_h]])</f>
        <v>1</v>
      </c>
    </row>
    <row r="2770" spans="1:20">
      <c r="A2770" s="12">
        <f>IF(Table2[[#This Row],[TT]]&lt;1,"",COUNT($A$2:$A2769)+1)</f>
        <v>2257</v>
      </c>
      <c r="B2770" s="12" t="str">
        <f>LOWER(SUBSTITUTE(SUBSTITUTE(SUBSTITUTE(SUBSTITUTE(SUBSTITUTE(SUBSTITUTE(SUBSTITUTE(SUBSTITUTE(Table2[[#This Row],[NAMA BARANG]]," ",""),"""",""),"-",""),"/",""),"(",""),")",""),"&amp;",""),",",""))</f>
        <v>tipeex351</v>
      </c>
      <c r="C2770" s="18" t="s">
        <v>3179</v>
      </c>
      <c r="D2770" s="19">
        <v>1</v>
      </c>
      <c r="E2770" s="19" t="s">
        <v>1336</v>
      </c>
      <c r="F2770" s="80">
        <f>IF(Table2[[#This Row],[M5B]]="",Table2[[#This Row],[M5B_h]],SUM(Table2[[#This Row],[M5B_h]],Table2[[#This Row],[M5B]]))</f>
        <v>1</v>
      </c>
      <c r="H2770" s="13" t="str">
        <f>IF(Table2[[#This Row],[M1A]]="","",Table2[[#This Row],[M1A]]-Table2[[#This Row],[AWAL]])</f>
        <v/>
      </c>
      <c r="J2770" s="13" t="str">
        <f>IF(Table2[[#This Row],[M2A]]="","",SUM(Table2[[#This Row],[M2A]]-Table2[[#This Row],[M2B_h]]))</f>
        <v/>
      </c>
      <c r="L2770" s="13" t="str">
        <f>IF(Table2[[#This Row],[M3A]]="","",SUM(Table2[[#This Row],[M3A]]-Table2[[#This Row],[M3B_h]]))</f>
        <v/>
      </c>
      <c r="N2770" s="13" t="str">
        <f>IF(Table2[[#This Row],[M4A]]="","",SUM(Table2[[#This Row],[M4A]]-Table2[[#This Row],[M4B_h]]))</f>
        <v/>
      </c>
      <c r="O2770" s="15"/>
      <c r="P2770" s="15" t="str">
        <f>IF(Table2[[#This Row],[M5A]]="","",SUM(Table2[[#This Row],[M5A]]-Table2[[#This Row],[M5B_h]]))</f>
        <v/>
      </c>
      <c r="Q2770" s="15">
        <f>SUM(Table2[[#This Row],[AWAL]],Table2[[#This Row],[M1B]])</f>
        <v>1</v>
      </c>
      <c r="R2770" s="15">
        <f>SUM(Table2[[#This Row],[M2B]],Table2[[#This Row],[M2B_h]])</f>
        <v>1</v>
      </c>
      <c r="S2770" s="15">
        <f>SUM(Table2[[#This Row],[M3B]],Table2[[#This Row],[M3B_h]])</f>
        <v>1</v>
      </c>
      <c r="T2770" s="15">
        <f>SUM(Table2[[#This Row],[M4B]],Table2[[#This Row],[M4B_h]])</f>
        <v>1</v>
      </c>
    </row>
    <row r="2771" spans="1:20">
      <c r="A2771" s="12">
        <f>IF(Table2[[#This Row],[TT]]&lt;1,"",COUNT($A$2:$A2770)+1)</f>
        <v>2258</v>
      </c>
      <c r="B2771" s="12" t="str">
        <f>LOWER(SUBSTITUTE(SUBSTITUTE(SUBSTITUTE(SUBSTITUTE(SUBSTITUTE(SUBSTITUTE(SUBSTITUTE(SUBSTITUTE(Table2[[#This Row],[NAMA BARANG]]," ",""),"""",""),"-",""),"/",""),"(",""),")",""),"&amp;",""),",",""))</f>
        <v>tipeex358</v>
      </c>
      <c r="C2771" s="18" t="s">
        <v>3180</v>
      </c>
      <c r="D2771" s="19">
        <v>2</v>
      </c>
      <c r="E2771" s="19" t="s">
        <v>77</v>
      </c>
      <c r="F2771" s="80">
        <f>IF(Table2[[#This Row],[M5B]]="",Table2[[#This Row],[M5B_h]],SUM(Table2[[#This Row],[M5B_h]],Table2[[#This Row],[M5B]]))</f>
        <v>2</v>
      </c>
      <c r="H2771" s="13" t="str">
        <f>IF(Table2[[#This Row],[M1A]]="","",Table2[[#This Row],[M1A]]-Table2[[#This Row],[AWAL]])</f>
        <v/>
      </c>
      <c r="J2771" s="13" t="str">
        <f>IF(Table2[[#This Row],[M2A]]="","",SUM(Table2[[#This Row],[M2A]]-Table2[[#This Row],[M2B_h]]))</f>
        <v/>
      </c>
      <c r="L2771" s="13" t="str">
        <f>IF(Table2[[#This Row],[M3A]]="","",SUM(Table2[[#This Row],[M3A]]-Table2[[#This Row],[M3B_h]]))</f>
        <v/>
      </c>
      <c r="N2771" s="13" t="str">
        <f>IF(Table2[[#This Row],[M4A]]="","",SUM(Table2[[#This Row],[M4A]]-Table2[[#This Row],[M4B_h]]))</f>
        <v/>
      </c>
      <c r="O2771" s="15"/>
      <c r="P2771" s="15" t="str">
        <f>IF(Table2[[#This Row],[M5A]]="","",SUM(Table2[[#This Row],[M5A]]-Table2[[#This Row],[M5B_h]]))</f>
        <v/>
      </c>
      <c r="Q2771" s="15">
        <f>SUM(Table2[[#This Row],[AWAL]],Table2[[#This Row],[M1B]])</f>
        <v>2</v>
      </c>
      <c r="R2771" s="15">
        <f>SUM(Table2[[#This Row],[M2B]],Table2[[#This Row],[M2B_h]])</f>
        <v>2</v>
      </c>
      <c r="S2771" s="15">
        <f>SUM(Table2[[#This Row],[M3B]],Table2[[#This Row],[M3B_h]])</f>
        <v>2</v>
      </c>
      <c r="T2771" s="15">
        <f>SUM(Table2[[#This Row],[M4B]],Table2[[#This Row],[M4B_h]])</f>
        <v>2</v>
      </c>
    </row>
    <row r="2772" spans="1:20">
      <c r="A2772" s="12">
        <f>IF(Table2[[#This Row],[TT]]&lt;1,"",COUNT($A$2:$A2771)+1)</f>
        <v>2259</v>
      </c>
      <c r="B2772" s="12" t="str">
        <f>LOWER(SUBSTITUTE(SUBSTITUTE(SUBSTITUTE(SUBSTITUTE(SUBSTITUTE(SUBSTITUTE(SUBSTITUTE(SUBSTITUTE(Table2[[#This Row],[NAMA BARANG]]," ",""),"""",""),"-",""),"/",""),"(",""),")",""),"&amp;",""),",",""))</f>
        <v>tipeex63636</v>
      </c>
      <c r="C2772" s="18" t="s">
        <v>3181</v>
      </c>
      <c r="D2772" s="19">
        <v>36</v>
      </c>
      <c r="E2772" s="19" t="s">
        <v>77</v>
      </c>
      <c r="F2772" s="80">
        <f>IF(Table2[[#This Row],[M5B]]="",Table2[[#This Row],[M5B_h]],SUM(Table2[[#This Row],[M5B_h]],Table2[[#This Row],[M5B]]))</f>
        <v>36</v>
      </c>
      <c r="H2772" s="13" t="str">
        <f>IF(Table2[[#This Row],[M1A]]="","",Table2[[#This Row],[M1A]]-Table2[[#This Row],[AWAL]])</f>
        <v/>
      </c>
      <c r="J2772" s="13" t="str">
        <f>IF(Table2[[#This Row],[M2A]]="","",SUM(Table2[[#This Row],[M2A]]-Table2[[#This Row],[M2B_h]]))</f>
        <v/>
      </c>
      <c r="L2772" s="13" t="str">
        <f>IF(Table2[[#This Row],[M3A]]="","",SUM(Table2[[#This Row],[M3A]]-Table2[[#This Row],[M3B_h]]))</f>
        <v/>
      </c>
      <c r="N2772" s="13" t="str">
        <f>IF(Table2[[#This Row],[M4A]]="","",SUM(Table2[[#This Row],[M4A]]-Table2[[#This Row],[M4B_h]]))</f>
        <v/>
      </c>
      <c r="O2772" s="15"/>
      <c r="P2772" s="15" t="str">
        <f>IF(Table2[[#This Row],[M5A]]="","",SUM(Table2[[#This Row],[M5A]]-Table2[[#This Row],[M5B_h]]))</f>
        <v/>
      </c>
      <c r="Q2772" s="15">
        <f>SUM(Table2[[#This Row],[AWAL]],Table2[[#This Row],[M1B]])</f>
        <v>36</v>
      </c>
      <c r="R2772" s="15">
        <f>SUM(Table2[[#This Row],[M2B]],Table2[[#This Row],[M2B_h]])</f>
        <v>36</v>
      </c>
      <c r="S2772" s="15">
        <f>SUM(Table2[[#This Row],[M3B]],Table2[[#This Row],[M3B_h]])</f>
        <v>36</v>
      </c>
      <c r="T2772" s="15">
        <f>SUM(Table2[[#This Row],[M4B]],Table2[[#This Row],[M4B_h]])</f>
        <v>36</v>
      </c>
    </row>
    <row r="2773" spans="1:20">
      <c r="A2773" s="12">
        <f>IF(Table2[[#This Row],[TT]]&lt;1,"",COUNT($A$2:$A2772)+1)</f>
        <v>2260</v>
      </c>
      <c r="B2773" s="12" t="str">
        <f>LOWER(SUBSTITUTE(SUBSTITUTE(SUBSTITUTE(SUBSTITUTE(SUBSTITUTE(SUBSTITUTE(SUBSTITUTE(SUBSTITUTE(Table2[[#This Row],[NAMA BARANG]]," ",""),"""",""),"-",""),"/",""),"(",""),")",""),"&amp;",""),",",""))</f>
        <v>tipeex65102416</v>
      </c>
      <c r="C2773" s="18" t="s">
        <v>3182</v>
      </c>
      <c r="D2773" s="19">
        <v>16</v>
      </c>
      <c r="E2773" s="68"/>
      <c r="F2773" s="80">
        <f>IF(Table2[[#This Row],[M5B]]="",Table2[[#This Row],[M5B_h]],SUM(Table2[[#This Row],[M5B_h]],Table2[[#This Row],[M5B]]))</f>
        <v>16</v>
      </c>
      <c r="H2773" s="13" t="str">
        <f>IF(Table2[[#This Row],[M1A]]="","",Table2[[#This Row],[M1A]]-Table2[[#This Row],[AWAL]])</f>
        <v/>
      </c>
      <c r="J2773" s="13" t="str">
        <f>IF(Table2[[#This Row],[M2A]]="","",SUM(Table2[[#This Row],[M2A]]-Table2[[#This Row],[M2B_h]]))</f>
        <v/>
      </c>
      <c r="L2773" s="13" t="str">
        <f>IF(Table2[[#This Row],[M3A]]="","",SUM(Table2[[#This Row],[M3A]]-Table2[[#This Row],[M3B_h]]))</f>
        <v/>
      </c>
      <c r="N2773" s="13" t="str">
        <f>IF(Table2[[#This Row],[M4A]]="","",SUM(Table2[[#This Row],[M4A]]-Table2[[#This Row],[M4B_h]]))</f>
        <v/>
      </c>
      <c r="O2773" s="15"/>
      <c r="P2773" s="15" t="str">
        <f>IF(Table2[[#This Row],[M5A]]="","",SUM(Table2[[#This Row],[M5A]]-Table2[[#This Row],[M5B_h]]))</f>
        <v/>
      </c>
      <c r="Q2773" s="15">
        <f>SUM(Table2[[#This Row],[AWAL]],Table2[[#This Row],[M1B]])</f>
        <v>16</v>
      </c>
      <c r="R2773" s="15">
        <f>SUM(Table2[[#This Row],[M2B]],Table2[[#This Row],[M2B_h]])</f>
        <v>16</v>
      </c>
      <c r="S2773" s="15">
        <f>SUM(Table2[[#This Row],[M3B]],Table2[[#This Row],[M3B_h]])</f>
        <v>16</v>
      </c>
      <c r="T2773" s="15">
        <f>SUM(Table2[[#This Row],[M4B]],Table2[[#This Row],[M4B_h]])</f>
        <v>16</v>
      </c>
    </row>
    <row r="2774" spans="1:20">
      <c r="A2774" s="96">
        <f>IF(Table2[[#This Row],[TT]]&lt;1,"",COUNT($A$2:$A2773)+1)</f>
        <v>2261</v>
      </c>
      <c r="B2774" s="96" t="str">
        <f>LOWER(SUBSTITUTE(SUBSTITUTE(SUBSTITUTE(SUBSTITUTE(SUBSTITUTE(SUBSTITUTE(SUBSTITUTE(SUBSTITUTE(Table2[[#This Row],[NAMA BARANG]]," ",""),"""",""),"-",""),"/",""),"(",""),")",""),"&amp;",""),",",""))</f>
        <v>tipeex7013mini</v>
      </c>
      <c r="C2774" s="97" t="s">
        <v>3183</v>
      </c>
      <c r="D2774" s="98">
        <v>1</v>
      </c>
      <c r="E2774" s="99" t="s">
        <v>2721</v>
      </c>
      <c r="F2774" s="100">
        <f>IF(Table2[[#This Row],[M5B]]="",Table2[[#This Row],[M5B_h]],SUM(Table2[[#This Row],[M5B_h]],Table2[[#This Row],[M5B]]))</f>
        <v>1</v>
      </c>
      <c r="G2774" s="101"/>
      <c r="H2774" s="102" t="str">
        <f>IF(Table2[[#This Row],[M1A]]="","",Table2[[#This Row],[M1A]]-Table2[[#This Row],[AWAL]])</f>
        <v/>
      </c>
      <c r="I2774" s="101"/>
      <c r="J2774" s="102" t="str">
        <f>IF(Table2[[#This Row],[M2A]]="","",SUM(Table2[[#This Row],[M2A]]-Table2[[#This Row],[M2B_h]]))</f>
        <v/>
      </c>
      <c r="K2774" s="101"/>
      <c r="L2774" s="102" t="str">
        <f>IF(Table2[[#This Row],[M3A]]="","",SUM(Table2[[#This Row],[M3A]]-Table2[[#This Row],[M3B_h]]))</f>
        <v/>
      </c>
      <c r="M2774" s="101"/>
      <c r="N2774" s="102" t="str">
        <f>IF(Table2[[#This Row],[M4A]]="","",SUM(Table2[[#This Row],[M4A]]-Table2[[#This Row],[M4B_h]]))</f>
        <v/>
      </c>
      <c r="O2774" s="101"/>
      <c r="P2774" s="102" t="str">
        <f>IF(Table2[[#This Row],[M5A]]="","",SUM(Table2[[#This Row],[M5A]]-Table2[[#This Row],[M5B_h]]))</f>
        <v/>
      </c>
      <c r="Q2774" s="102">
        <f>SUM(Table2[[#This Row],[AWAL]],Table2[[#This Row],[M1B]])</f>
        <v>1</v>
      </c>
      <c r="R2774" s="102">
        <f>SUM(Table2[[#This Row],[M2B]],Table2[[#This Row],[M2B_h]])</f>
        <v>1</v>
      </c>
      <c r="S2774" s="102">
        <f>SUM(Table2[[#This Row],[M3B]],Table2[[#This Row],[M3B_h]])</f>
        <v>1</v>
      </c>
      <c r="T2774" s="102">
        <f>SUM(Table2[[#This Row],[M4B]],Table2[[#This Row],[M4B_h]])</f>
        <v>1</v>
      </c>
    </row>
    <row r="2775" spans="1:20">
      <c r="A2775" s="12">
        <f>IF(Table2[[#This Row],[TT]]&lt;1,"",COUNT($A$2:$A2774)+1)</f>
        <v>2262</v>
      </c>
      <c r="B2775" s="12" t="str">
        <f>LOWER(SUBSTITUTE(SUBSTITUTE(SUBSTITUTE(SUBSTITUTE(SUBSTITUTE(SUBSTITUTE(SUBSTITUTE(SUBSTITUTE(Table2[[#This Row],[NAMA BARANG]]," ",""),"""",""),"-",""),"/",""),"(",""),")",""),"&amp;",""),",",""))</f>
        <v>tipeex7013mini</v>
      </c>
      <c r="C2775" s="18" t="s">
        <v>3183</v>
      </c>
      <c r="D2775" s="19">
        <v>5</v>
      </c>
      <c r="E2775" s="19" t="s">
        <v>2407</v>
      </c>
      <c r="F2775" s="80">
        <f>IF(Table2[[#This Row],[M5B]]="",Table2[[#This Row],[M5B_h]],SUM(Table2[[#This Row],[M5B_h]],Table2[[#This Row],[M5B]]))</f>
        <v>5</v>
      </c>
      <c r="H2775" s="13" t="str">
        <f>IF(Table2[[#This Row],[M1A]]="","",Table2[[#This Row],[M1A]]-Table2[[#This Row],[AWAL]])</f>
        <v/>
      </c>
      <c r="J2775" s="13" t="str">
        <f>IF(Table2[[#This Row],[M2A]]="","",SUM(Table2[[#This Row],[M2A]]-Table2[[#This Row],[M2B_h]]))</f>
        <v/>
      </c>
      <c r="L2775" s="13" t="str">
        <f>IF(Table2[[#This Row],[M3A]]="","",SUM(Table2[[#This Row],[M3A]]-Table2[[#This Row],[M3B_h]]))</f>
        <v/>
      </c>
      <c r="N2775" s="13" t="str">
        <f>IF(Table2[[#This Row],[M4A]]="","",SUM(Table2[[#This Row],[M4A]]-Table2[[#This Row],[M4B_h]]))</f>
        <v/>
      </c>
      <c r="O2775" s="15"/>
      <c r="P2775" s="15" t="str">
        <f>IF(Table2[[#This Row],[M5A]]="","",SUM(Table2[[#This Row],[M5A]]-Table2[[#This Row],[M5B_h]]))</f>
        <v/>
      </c>
      <c r="Q2775" s="15">
        <f>SUM(Table2[[#This Row],[AWAL]],Table2[[#This Row],[M1B]])</f>
        <v>5</v>
      </c>
      <c r="R2775" s="15">
        <f>SUM(Table2[[#This Row],[M2B]],Table2[[#This Row],[M2B_h]])</f>
        <v>5</v>
      </c>
      <c r="S2775" s="15">
        <f>SUM(Table2[[#This Row],[M3B]],Table2[[#This Row],[M3B_h]])</f>
        <v>5</v>
      </c>
      <c r="T2775" s="15">
        <f>SUM(Table2[[#This Row],[M4B]],Table2[[#This Row],[M4B_h]])</f>
        <v>5</v>
      </c>
    </row>
    <row r="2776" spans="1:20">
      <c r="A2776" s="12">
        <f>IF(Table2[[#This Row],[TT]]&lt;1,"",COUNT($A$2:$A2775)+1)</f>
        <v>2263</v>
      </c>
      <c r="B2776" s="12" t="str">
        <f>LOWER(SUBSTITUTE(SUBSTITUTE(SUBSTITUTE(SUBSTITUTE(SUBSTITUTE(SUBSTITUTE(SUBSTITUTE(SUBSTITUTE(Table2[[#This Row],[NAMA BARANG]]," ",""),"""",""),"-",""),"/",""),"(",""),")",""),"&amp;",""),",",""))</f>
        <v>tipeex715</v>
      </c>
      <c r="C2776" s="18" t="s">
        <v>3184</v>
      </c>
      <c r="D2776" s="19">
        <v>2</v>
      </c>
      <c r="E2776" s="19" t="s">
        <v>77</v>
      </c>
      <c r="F2776" s="80">
        <f>IF(Table2[[#This Row],[M5B]]="",Table2[[#This Row],[M5B_h]],SUM(Table2[[#This Row],[M5B_h]],Table2[[#This Row],[M5B]]))</f>
        <v>2</v>
      </c>
      <c r="H2776" s="13" t="str">
        <f>IF(Table2[[#This Row],[M1A]]="","",Table2[[#This Row],[M1A]]-Table2[[#This Row],[AWAL]])</f>
        <v/>
      </c>
      <c r="J2776" s="13" t="str">
        <f>IF(Table2[[#This Row],[M2A]]="","",SUM(Table2[[#This Row],[M2A]]-Table2[[#This Row],[M2B_h]]))</f>
        <v/>
      </c>
      <c r="L2776" s="13" t="str">
        <f>IF(Table2[[#This Row],[M3A]]="","",SUM(Table2[[#This Row],[M3A]]-Table2[[#This Row],[M3B_h]]))</f>
        <v/>
      </c>
      <c r="N2776" s="13" t="str">
        <f>IF(Table2[[#This Row],[M4A]]="","",SUM(Table2[[#This Row],[M4A]]-Table2[[#This Row],[M4B_h]]))</f>
        <v/>
      </c>
      <c r="O2776" s="15"/>
      <c r="P2776" s="15" t="str">
        <f>IF(Table2[[#This Row],[M5A]]="","",SUM(Table2[[#This Row],[M5A]]-Table2[[#This Row],[M5B_h]]))</f>
        <v/>
      </c>
      <c r="Q2776" s="15">
        <f>SUM(Table2[[#This Row],[AWAL]],Table2[[#This Row],[M1B]])</f>
        <v>2</v>
      </c>
      <c r="R2776" s="15">
        <f>SUM(Table2[[#This Row],[M2B]],Table2[[#This Row],[M2B_h]])</f>
        <v>2</v>
      </c>
      <c r="S2776" s="15">
        <f>SUM(Table2[[#This Row],[M3B]],Table2[[#This Row],[M3B_h]])</f>
        <v>2</v>
      </c>
      <c r="T2776" s="15">
        <f>SUM(Table2[[#This Row],[M4B]],Table2[[#This Row],[M4B_h]])</f>
        <v>2</v>
      </c>
    </row>
    <row r="2777" spans="1:20">
      <c r="A2777" s="12">
        <f>IF(Table2[[#This Row],[TT]]&lt;1,"",COUNT($A$2:$A2776)+1)</f>
        <v>2264</v>
      </c>
      <c r="B2777" s="12" t="str">
        <f>LOWER(SUBSTITUTE(SUBSTITUTE(SUBSTITUTE(SUBSTITUTE(SUBSTITUTE(SUBSTITUTE(SUBSTITUTE(SUBSTITUTE(Table2[[#This Row],[NAMA BARANG]]," ",""),"""",""),"-",""),"/",""),"(",""),")",""),"&amp;",""),",",""))</f>
        <v>tipeex7287532721</v>
      </c>
      <c r="C2777" s="18" t="s">
        <v>3185</v>
      </c>
      <c r="D2777" s="19">
        <v>26</v>
      </c>
      <c r="E2777" s="68" t="s">
        <v>2515</v>
      </c>
      <c r="F2777" s="80">
        <f>IF(Table2[[#This Row],[M5B]]="",Table2[[#This Row],[M5B_h]],SUM(Table2[[#This Row],[M5B_h]],Table2[[#This Row],[M5B]]))</f>
        <v>26</v>
      </c>
      <c r="H2777" s="13" t="str">
        <f>IF(Table2[[#This Row],[M1A]]="","",Table2[[#This Row],[M1A]]-Table2[[#This Row],[AWAL]])</f>
        <v/>
      </c>
      <c r="J2777" s="13" t="str">
        <f>IF(Table2[[#This Row],[M2A]]="","",SUM(Table2[[#This Row],[M2A]]-Table2[[#This Row],[M2B_h]]))</f>
        <v/>
      </c>
      <c r="L2777" s="13" t="str">
        <f>IF(Table2[[#This Row],[M3A]]="","",SUM(Table2[[#This Row],[M3A]]-Table2[[#This Row],[M3B_h]]))</f>
        <v/>
      </c>
      <c r="N2777" s="13" t="str">
        <f>IF(Table2[[#This Row],[M4A]]="","",SUM(Table2[[#This Row],[M4A]]-Table2[[#This Row],[M4B_h]]))</f>
        <v/>
      </c>
      <c r="O2777" s="15"/>
      <c r="P2777" s="15" t="str">
        <f>IF(Table2[[#This Row],[M5A]]="","",SUM(Table2[[#This Row],[M5A]]-Table2[[#This Row],[M5B_h]]))</f>
        <v/>
      </c>
      <c r="Q2777" s="15">
        <f>SUM(Table2[[#This Row],[AWAL]],Table2[[#This Row],[M1B]])</f>
        <v>26</v>
      </c>
      <c r="R2777" s="15">
        <f>SUM(Table2[[#This Row],[M2B]],Table2[[#This Row],[M2B_h]])</f>
        <v>26</v>
      </c>
      <c r="S2777" s="15">
        <f>SUM(Table2[[#This Row],[M3B]],Table2[[#This Row],[M3B_h]])</f>
        <v>26</v>
      </c>
      <c r="T2777" s="15">
        <f>SUM(Table2[[#This Row],[M4B]],Table2[[#This Row],[M4B_h]])</f>
        <v>26</v>
      </c>
    </row>
    <row r="2778" spans="1:20">
      <c r="A2778" s="12">
        <f>IF(Table2[[#This Row],[TT]]&lt;1,"",COUNT($A$2:$A2777)+1)</f>
        <v>2265</v>
      </c>
      <c r="B2778" s="12" t="str">
        <f>LOWER(SUBSTITUTE(SUBSTITUTE(SUBSTITUTE(SUBSTITUTE(SUBSTITUTE(SUBSTITUTE(SUBSTITUTE(SUBSTITUTE(Table2[[#This Row],[NAMA BARANG]]," ",""),"""",""),"-",""),"/",""),"(",""),")",""),"&amp;",""),",",""))</f>
        <v>tipeex731</v>
      </c>
      <c r="C2778" s="18" t="s">
        <v>3186</v>
      </c>
      <c r="D2778" s="19">
        <v>2</v>
      </c>
      <c r="E2778" s="19" t="s">
        <v>83</v>
      </c>
      <c r="F2778" s="80">
        <f>IF(Table2[[#This Row],[M5B]]="",Table2[[#This Row],[M5B_h]],SUM(Table2[[#This Row],[M5B_h]],Table2[[#This Row],[M5B]]))</f>
        <v>2</v>
      </c>
      <c r="H2778" s="13" t="str">
        <f>IF(Table2[[#This Row],[M1A]]="","",Table2[[#This Row],[M1A]]-Table2[[#This Row],[AWAL]])</f>
        <v/>
      </c>
      <c r="J2778" s="13" t="str">
        <f>IF(Table2[[#This Row],[M2A]]="","",SUM(Table2[[#This Row],[M2A]]-Table2[[#This Row],[M2B_h]]))</f>
        <v/>
      </c>
      <c r="L2778" s="13" t="str">
        <f>IF(Table2[[#This Row],[M3A]]="","",SUM(Table2[[#This Row],[M3A]]-Table2[[#This Row],[M3B_h]]))</f>
        <v/>
      </c>
      <c r="N2778" s="13" t="str">
        <f>IF(Table2[[#This Row],[M4A]]="","",SUM(Table2[[#This Row],[M4A]]-Table2[[#This Row],[M4B_h]]))</f>
        <v/>
      </c>
      <c r="O2778" s="15"/>
      <c r="P2778" s="15" t="str">
        <f>IF(Table2[[#This Row],[M5A]]="","",SUM(Table2[[#This Row],[M5A]]-Table2[[#This Row],[M5B_h]]))</f>
        <v/>
      </c>
      <c r="Q2778" s="15">
        <f>SUM(Table2[[#This Row],[AWAL]],Table2[[#This Row],[M1B]])</f>
        <v>2</v>
      </c>
      <c r="R2778" s="15">
        <f>SUM(Table2[[#This Row],[M2B]],Table2[[#This Row],[M2B_h]])</f>
        <v>2</v>
      </c>
      <c r="S2778" s="15">
        <f>SUM(Table2[[#This Row],[M3B]],Table2[[#This Row],[M3B_h]])</f>
        <v>2</v>
      </c>
      <c r="T2778" s="15">
        <f>SUM(Table2[[#This Row],[M4B]],Table2[[#This Row],[M4B_h]])</f>
        <v>2</v>
      </c>
    </row>
    <row r="2779" spans="1:20">
      <c r="A2779" s="12" t="str">
        <f>IF(Table2[[#This Row],[TT]]&lt;1,"",COUNT($A$2:$A2778)+1)</f>
        <v/>
      </c>
      <c r="B2779" s="12" t="str">
        <f>LOWER(SUBSTITUTE(SUBSTITUTE(SUBSTITUTE(SUBSTITUTE(SUBSTITUTE(SUBSTITUTE(SUBSTITUTE(SUBSTITUTE(Table2[[#This Row],[NAMA BARANG]]," ",""),"""",""),"-",""),"/",""),"(",""),")",""),"&amp;",""),",",""))</f>
        <v>tipeex737</v>
      </c>
      <c r="C2779" s="18" t="s">
        <v>2501</v>
      </c>
      <c r="D2779" s="19"/>
      <c r="E2779" s="19" t="s">
        <v>2515</v>
      </c>
      <c r="F2779" s="80">
        <f>IF(Table2[[#This Row],[M5B]]="",Table2[[#This Row],[M5B_h]],SUM(Table2[[#This Row],[M5B_h]],Table2[[#This Row],[M5B]]))</f>
        <v>0</v>
      </c>
      <c r="H2779" s="13" t="str">
        <f>IF(Table2[[#This Row],[M1A]]="","",Table2[[#This Row],[M1A]]-Table2[[#This Row],[AWAL]])</f>
        <v/>
      </c>
      <c r="J2779" s="13" t="str">
        <f>IF(Table2[[#This Row],[M2A]]="","",SUM(Table2[[#This Row],[M2A]]-Table2[[#This Row],[M2B_h]]))</f>
        <v/>
      </c>
      <c r="L2779" s="13" t="str">
        <f>IF(Table2[[#This Row],[M3A]]="","",SUM(Table2[[#This Row],[M3A]]-Table2[[#This Row],[M3B_h]]))</f>
        <v/>
      </c>
      <c r="N2779" s="13" t="str">
        <f>IF(Table2[[#This Row],[M4A]]="","",SUM(Table2[[#This Row],[M4A]]-Table2[[#This Row],[M4B_h]]))</f>
        <v/>
      </c>
      <c r="O2779" s="15"/>
      <c r="P2779" s="15" t="str">
        <f>IF(Table2[[#This Row],[M5A]]="","",SUM(Table2[[#This Row],[M5A]]-Table2[[#This Row],[M5B_h]]))</f>
        <v/>
      </c>
      <c r="Q2779" s="15">
        <f>SUM(Table2[[#This Row],[AWAL]],Table2[[#This Row],[M1B]])</f>
        <v>0</v>
      </c>
      <c r="R2779" s="15">
        <f>SUM(Table2[[#This Row],[M2B]],Table2[[#This Row],[M2B_h]])</f>
        <v>0</v>
      </c>
      <c r="S2779" s="15">
        <f>SUM(Table2[[#This Row],[M3B]],Table2[[#This Row],[M3B_h]])</f>
        <v>0</v>
      </c>
      <c r="T2779" s="15">
        <f>SUM(Table2[[#This Row],[M4B]],Table2[[#This Row],[M4B_h]])</f>
        <v>0</v>
      </c>
    </row>
    <row r="2780" spans="1:20">
      <c r="A2780" s="12">
        <f>IF(Table2[[#This Row],[TT]]&lt;1,"",COUNT($A$2:$A2779)+1)</f>
        <v>2266</v>
      </c>
      <c r="B2780" s="12" t="str">
        <f>LOWER(SUBSTITUTE(SUBSTITUTE(SUBSTITUTE(SUBSTITUTE(SUBSTITUTE(SUBSTITUTE(SUBSTITUTE(SUBSTITUTE(Table2[[#This Row],[NAMA BARANG]]," ",""),"""",""),"-",""),"/",""),"(",""),")",""),"&amp;",""),",",""))</f>
        <v>tipeex749</v>
      </c>
      <c r="C2780" s="18" t="s">
        <v>3187</v>
      </c>
      <c r="D2780" s="19">
        <v>9</v>
      </c>
      <c r="E2780" s="19" t="s">
        <v>77</v>
      </c>
      <c r="F2780" s="80">
        <f>IF(Table2[[#This Row],[M5B]]="",Table2[[#This Row],[M5B_h]],SUM(Table2[[#This Row],[M5B_h]],Table2[[#This Row],[M5B]]))</f>
        <v>9</v>
      </c>
      <c r="H2780" s="13" t="str">
        <f>IF(Table2[[#This Row],[M1A]]="","",Table2[[#This Row],[M1A]]-Table2[[#This Row],[AWAL]])</f>
        <v/>
      </c>
      <c r="J2780" s="13" t="str">
        <f>IF(Table2[[#This Row],[M2A]]="","",SUM(Table2[[#This Row],[M2A]]-Table2[[#This Row],[M2B_h]]))</f>
        <v/>
      </c>
      <c r="L2780" s="13" t="str">
        <f>IF(Table2[[#This Row],[M3A]]="","",SUM(Table2[[#This Row],[M3A]]-Table2[[#This Row],[M3B_h]]))</f>
        <v/>
      </c>
      <c r="N2780" s="13" t="str">
        <f>IF(Table2[[#This Row],[M4A]]="","",SUM(Table2[[#This Row],[M4A]]-Table2[[#This Row],[M4B_h]]))</f>
        <v/>
      </c>
      <c r="O2780" s="15"/>
      <c r="P2780" s="15" t="str">
        <f>IF(Table2[[#This Row],[M5A]]="","",SUM(Table2[[#This Row],[M5A]]-Table2[[#This Row],[M5B_h]]))</f>
        <v/>
      </c>
      <c r="Q2780" s="15">
        <f>SUM(Table2[[#This Row],[AWAL]],Table2[[#This Row],[M1B]])</f>
        <v>9</v>
      </c>
      <c r="R2780" s="15">
        <f>SUM(Table2[[#This Row],[M2B]],Table2[[#This Row],[M2B_h]])</f>
        <v>9</v>
      </c>
      <c r="S2780" s="15">
        <f>SUM(Table2[[#This Row],[M3B]],Table2[[#This Row],[M3B_h]])</f>
        <v>9</v>
      </c>
      <c r="T2780" s="15">
        <f>SUM(Table2[[#This Row],[M4B]],Table2[[#This Row],[M4B_h]])</f>
        <v>9</v>
      </c>
    </row>
    <row r="2781" spans="1:20">
      <c r="A2781" s="12">
        <f>IF(Table2[[#This Row],[TT]]&lt;1,"",COUNT($A$2:$A2780)+1)</f>
        <v>2267</v>
      </c>
      <c r="B2781" s="12" t="str">
        <f>LOWER(SUBSTITUTE(SUBSTITUTE(SUBSTITUTE(SUBSTITUTE(SUBSTITUTE(SUBSTITUTE(SUBSTITUTE(SUBSTITUTE(Table2[[#This Row],[NAMA BARANG]]," ",""),"""",""),"-",""),"/",""),"(",""),")",""),"&amp;",""),",",""))</f>
        <v>tipeex8001mmouse</v>
      </c>
      <c r="C2781" s="18" t="s">
        <v>3188</v>
      </c>
      <c r="D2781" s="19">
        <v>1</v>
      </c>
      <c r="E2781" s="19" t="s">
        <v>93</v>
      </c>
      <c r="F2781" s="80">
        <f>IF(Table2[[#This Row],[M5B]]="",Table2[[#This Row],[M5B_h]],SUM(Table2[[#This Row],[M5B_h]],Table2[[#This Row],[M5B]]))</f>
        <v>1</v>
      </c>
      <c r="H2781" s="13" t="str">
        <f>IF(Table2[[#This Row],[M1A]]="","",Table2[[#This Row],[M1A]]-Table2[[#This Row],[AWAL]])</f>
        <v/>
      </c>
      <c r="J2781" s="13" t="str">
        <f>IF(Table2[[#This Row],[M2A]]="","",SUM(Table2[[#This Row],[M2A]]-Table2[[#This Row],[M2B_h]]))</f>
        <v/>
      </c>
      <c r="L2781" s="13" t="str">
        <f>IF(Table2[[#This Row],[M3A]]="","",SUM(Table2[[#This Row],[M3A]]-Table2[[#This Row],[M3B_h]]))</f>
        <v/>
      </c>
      <c r="N2781" s="13" t="str">
        <f>IF(Table2[[#This Row],[M4A]]="","",SUM(Table2[[#This Row],[M4A]]-Table2[[#This Row],[M4B_h]]))</f>
        <v/>
      </c>
      <c r="O2781" s="15"/>
      <c r="P2781" s="15" t="str">
        <f>IF(Table2[[#This Row],[M5A]]="","",SUM(Table2[[#This Row],[M5A]]-Table2[[#This Row],[M5B_h]]))</f>
        <v/>
      </c>
      <c r="Q2781" s="15">
        <f>SUM(Table2[[#This Row],[AWAL]],Table2[[#This Row],[M1B]])</f>
        <v>1</v>
      </c>
      <c r="R2781" s="15">
        <f>SUM(Table2[[#This Row],[M2B]],Table2[[#This Row],[M2B_h]])</f>
        <v>1</v>
      </c>
      <c r="S2781" s="15">
        <f>SUM(Table2[[#This Row],[M3B]],Table2[[#This Row],[M3B_h]])</f>
        <v>1</v>
      </c>
      <c r="T2781" s="15">
        <f>SUM(Table2[[#This Row],[M4B]],Table2[[#This Row],[M4B_h]])</f>
        <v>1</v>
      </c>
    </row>
    <row r="2782" spans="1:20">
      <c r="A2782" s="103">
        <f>IF(Table2[[#This Row],[TT]]&lt;1,"",COUNT($A$2:$A2781)+1)</f>
        <v>2268</v>
      </c>
      <c r="B2782" s="96" t="str">
        <f>LOWER(SUBSTITUTE(SUBSTITUTE(SUBSTITUTE(SUBSTITUTE(SUBSTITUTE(SUBSTITUTE(SUBSTITUTE(SUBSTITUTE(Table2[[#This Row],[NAMA BARANG]]," ",""),"""",""),"-",""),"/",""),"(",""),")",""),"&amp;",""),",",""))</f>
        <v>tipeex8003</v>
      </c>
      <c r="C2782" s="97" t="s">
        <v>4327</v>
      </c>
      <c r="D2782" s="98"/>
      <c r="E2782" s="99" t="s">
        <v>2521</v>
      </c>
      <c r="F2782" s="100">
        <f>IF(Table2[[#This Row],[M5B]]="",Table2[[#This Row],[M5B_h]],SUM(Table2[[#This Row],[M5B_h]],Table2[[#This Row],[M5B]]))</f>
        <v>5</v>
      </c>
      <c r="G2782" s="101"/>
      <c r="H2782" s="102" t="str">
        <f>IF(Table2[[#This Row],[M1A]]="","",Table2[[#This Row],[M1A]]-Table2[[#This Row],[AWAL]])</f>
        <v/>
      </c>
      <c r="I2782" s="101"/>
      <c r="J2782" s="102" t="str">
        <f>IF(Table2[[#This Row],[M2A]]="","",SUM(Table2[[#This Row],[M2A]]-Table2[[#This Row],[M2B_h]]))</f>
        <v/>
      </c>
      <c r="K2782" s="101"/>
      <c r="L2782" s="102" t="str">
        <f>IF(Table2[[#This Row],[M3A]]="","",SUM(Table2[[#This Row],[M3A]]-Table2[[#This Row],[M3B_h]]))</f>
        <v/>
      </c>
      <c r="M2782" s="101">
        <v>5</v>
      </c>
      <c r="N2782" s="102">
        <f>IF(Table2[[#This Row],[M4A]]="","",SUM(Table2[[#This Row],[M4A]]-Table2[[#This Row],[M4B_h]]))</f>
        <v>5</v>
      </c>
      <c r="O2782" s="102"/>
      <c r="P2782" s="102" t="str">
        <f>IF(Table2[[#This Row],[M5A]]="","",SUM(Table2[[#This Row],[M5A]]-Table2[[#This Row],[M5B_h]]))</f>
        <v/>
      </c>
      <c r="Q2782" s="102">
        <f>SUM(Table2[[#This Row],[AWAL]],Table2[[#This Row],[M1B]])</f>
        <v>0</v>
      </c>
      <c r="R2782" s="102">
        <f>SUM(Table2[[#This Row],[M2B]],Table2[[#This Row],[M2B_h]])</f>
        <v>0</v>
      </c>
      <c r="S2782" s="102">
        <f>SUM(Table2[[#This Row],[M3B]],Table2[[#This Row],[M3B_h]])</f>
        <v>0</v>
      </c>
      <c r="T2782" s="102">
        <f>SUM(Table2[[#This Row],[M4B]],Table2[[#This Row],[M4B_h]])</f>
        <v>5</v>
      </c>
    </row>
    <row r="2783" spans="1:20">
      <c r="A2783" s="103">
        <f>IF(Table2[[#This Row],[TT]]&lt;1,"",COUNT($A$2:$A2782)+1)</f>
        <v>2269</v>
      </c>
      <c r="B2783" s="96" t="str">
        <f>LOWER(SUBSTITUTE(SUBSTITUTE(SUBSTITUTE(SUBSTITUTE(SUBSTITUTE(SUBSTITUTE(SUBSTITUTE(SUBSTITUTE(Table2[[#This Row],[NAMA BARANG]]," ",""),"""",""),"-",""),"/",""),"(",""),")",""),"&amp;",""),",",""))</f>
        <v>tipeex8005</v>
      </c>
      <c r="C2783" s="97" t="s">
        <v>4328</v>
      </c>
      <c r="D2783" s="98"/>
      <c r="E2783" s="99" t="s">
        <v>2521</v>
      </c>
      <c r="F2783" s="100">
        <f>IF(Table2[[#This Row],[M5B]]="",Table2[[#This Row],[M5B_h]],SUM(Table2[[#This Row],[M5B_h]],Table2[[#This Row],[M5B]]))</f>
        <v>5</v>
      </c>
      <c r="G2783" s="101"/>
      <c r="H2783" s="102" t="str">
        <f>IF(Table2[[#This Row],[M1A]]="","",Table2[[#This Row],[M1A]]-Table2[[#This Row],[AWAL]])</f>
        <v/>
      </c>
      <c r="I2783" s="101"/>
      <c r="J2783" s="102" t="str">
        <f>IF(Table2[[#This Row],[M2A]]="","",SUM(Table2[[#This Row],[M2A]]-Table2[[#This Row],[M2B_h]]))</f>
        <v/>
      </c>
      <c r="K2783" s="101"/>
      <c r="L2783" s="102" t="str">
        <f>IF(Table2[[#This Row],[M3A]]="","",SUM(Table2[[#This Row],[M3A]]-Table2[[#This Row],[M3B_h]]))</f>
        <v/>
      </c>
      <c r="M2783" s="101">
        <v>5</v>
      </c>
      <c r="N2783" s="102">
        <f>IF(Table2[[#This Row],[M4A]]="","",SUM(Table2[[#This Row],[M4A]]-Table2[[#This Row],[M4B_h]]))</f>
        <v>5</v>
      </c>
      <c r="O2783" s="102"/>
      <c r="P2783" s="102" t="str">
        <f>IF(Table2[[#This Row],[M5A]]="","",SUM(Table2[[#This Row],[M5A]]-Table2[[#This Row],[M5B_h]]))</f>
        <v/>
      </c>
      <c r="Q2783" s="102">
        <f>SUM(Table2[[#This Row],[AWAL]],Table2[[#This Row],[M1B]])</f>
        <v>0</v>
      </c>
      <c r="R2783" s="102">
        <f>SUM(Table2[[#This Row],[M2B]],Table2[[#This Row],[M2B_h]])</f>
        <v>0</v>
      </c>
      <c r="S2783" s="102">
        <f>SUM(Table2[[#This Row],[M3B]],Table2[[#This Row],[M3B_h]])</f>
        <v>0</v>
      </c>
      <c r="T2783" s="102">
        <f>SUM(Table2[[#This Row],[M4B]],Table2[[#This Row],[M4B_h]])</f>
        <v>5</v>
      </c>
    </row>
    <row r="2784" spans="1:20">
      <c r="A2784" s="103">
        <f>IF(Table2[[#This Row],[TT]]&lt;1,"",COUNT($A$2:$A2783)+1)</f>
        <v>2270</v>
      </c>
      <c r="B2784" s="96" t="str">
        <f>LOWER(SUBSTITUTE(SUBSTITUTE(SUBSTITUTE(SUBSTITUTE(SUBSTITUTE(SUBSTITUTE(SUBSTITUTE(SUBSTITUTE(Table2[[#This Row],[NAMA BARANG]]," ",""),"""",""),"-",""),"/",""),"(",""),")",""),"&amp;",""),",",""))</f>
        <v>tipeex8014</v>
      </c>
      <c r="C2784" s="97" t="s">
        <v>4329</v>
      </c>
      <c r="D2784" s="98"/>
      <c r="E2784" s="99" t="s">
        <v>2521</v>
      </c>
      <c r="F2784" s="100">
        <f>IF(Table2[[#This Row],[M5B]]="",Table2[[#This Row],[M5B_h]],SUM(Table2[[#This Row],[M5B_h]],Table2[[#This Row],[M5B]]))</f>
        <v>9</v>
      </c>
      <c r="G2784" s="101"/>
      <c r="H2784" s="102" t="str">
        <f>IF(Table2[[#This Row],[M1A]]="","",Table2[[#This Row],[M1A]]-Table2[[#This Row],[AWAL]])</f>
        <v/>
      </c>
      <c r="I2784" s="101"/>
      <c r="J2784" s="102" t="str">
        <f>IF(Table2[[#This Row],[M2A]]="","",SUM(Table2[[#This Row],[M2A]]-Table2[[#This Row],[M2B_h]]))</f>
        <v/>
      </c>
      <c r="K2784" s="101"/>
      <c r="L2784" s="102" t="str">
        <f>IF(Table2[[#This Row],[M3A]]="","",SUM(Table2[[#This Row],[M3A]]-Table2[[#This Row],[M3B_h]]))</f>
        <v/>
      </c>
      <c r="M2784" s="101">
        <v>9</v>
      </c>
      <c r="N2784" s="102">
        <f>IF(Table2[[#This Row],[M4A]]="","",SUM(Table2[[#This Row],[M4A]]-Table2[[#This Row],[M4B_h]]))</f>
        <v>9</v>
      </c>
      <c r="O2784" s="102"/>
      <c r="P2784" s="102" t="str">
        <f>IF(Table2[[#This Row],[M5A]]="","",SUM(Table2[[#This Row],[M5A]]-Table2[[#This Row],[M5B_h]]))</f>
        <v/>
      </c>
      <c r="Q2784" s="102">
        <f>SUM(Table2[[#This Row],[AWAL]],Table2[[#This Row],[M1B]])</f>
        <v>0</v>
      </c>
      <c r="R2784" s="102">
        <f>SUM(Table2[[#This Row],[M2B]],Table2[[#This Row],[M2B_h]])</f>
        <v>0</v>
      </c>
      <c r="S2784" s="102">
        <f>SUM(Table2[[#This Row],[M3B]],Table2[[#This Row],[M3B_h]])</f>
        <v>0</v>
      </c>
      <c r="T2784" s="102">
        <f>SUM(Table2[[#This Row],[M4B]],Table2[[#This Row],[M4B_h]])</f>
        <v>9</v>
      </c>
    </row>
    <row r="2785" spans="1:20">
      <c r="A2785" s="12">
        <f>IF(Table2[[#This Row],[TT]]&lt;1,"",COUNT($A$2:$A2784)+1)</f>
        <v>2271</v>
      </c>
      <c r="B2785" s="12" t="str">
        <f>LOWER(SUBSTITUTE(SUBSTITUTE(SUBSTITUTE(SUBSTITUTE(SUBSTITUTE(SUBSTITUTE(SUBSTITUTE(SUBSTITUTE(Table2[[#This Row],[NAMA BARANG]]," ",""),"""",""),"-",""),"/",""),"(",""),")",""),"&amp;",""),",",""))</f>
        <v>tipeex8113</v>
      </c>
      <c r="C2785" s="18" t="s">
        <v>3189</v>
      </c>
      <c r="D2785" s="19">
        <v>1</v>
      </c>
      <c r="E2785" s="19" t="s">
        <v>1907</v>
      </c>
      <c r="F2785" s="80">
        <f>IF(Table2[[#This Row],[M5B]]="",Table2[[#This Row],[M5B_h]],SUM(Table2[[#This Row],[M5B_h]],Table2[[#This Row],[M5B]]))</f>
        <v>1</v>
      </c>
      <c r="H2785" s="13" t="str">
        <f>IF(Table2[[#This Row],[M1A]]="","",Table2[[#This Row],[M1A]]-Table2[[#This Row],[AWAL]])</f>
        <v/>
      </c>
      <c r="J2785" s="13" t="str">
        <f>IF(Table2[[#This Row],[M2A]]="","",SUM(Table2[[#This Row],[M2A]]-Table2[[#This Row],[M2B_h]]))</f>
        <v/>
      </c>
      <c r="L2785" s="13" t="str">
        <f>IF(Table2[[#This Row],[M3A]]="","",SUM(Table2[[#This Row],[M3A]]-Table2[[#This Row],[M3B_h]]))</f>
        <v/>
      </c>
      <c r="N2785" s="13" t="str">
        <f>IF(Table2[[#This Row],[M4A]]="","",SUM(Table2[[#This Row],[M4A]]-Table2[[#This Row],[M4B_h]]))</f>
        <v/>
      </c>
      <c r="O2785" s="15"/>
      <c r="P2785" s="15" t="str">
        <f>IF(Table2[[#This Row],[M5A]]="","",SUM(Table2[[#This Row],[M5A]]-Table2[[#This Row],[M5B_h]]))</f>
        <v/>
      </c>
      <c r="Q2785" s="15">
        <f>SUM(Table2[[#This Row],[AWAL]],Table2[[#This Row],[M1B]])</f>
        <v>1</v>
      </c>
      <c r="R2785" s="15">
        <f>SUM(Table2[[#This Row],[M2B]],Table2[[#This Row],[M2B_h]])</f>
        <v>1</v>
      </c>
      <c r="S2785" s="15">
        <f>SUM(Table2[[#This Row],[M3B]],Table2[[#This Row],[M3B_h]])</f>
        <v>1</v>
      </c>
      <c r="T2785" s="15">
        <f>SUM(Table2[[#This Row],[M4B]],Table2[[#This Row],[M4B_h]])</f>
        <v>1</v>
      </c>
    </row>
    <row r="2786" spans="1:20">
      <c r="A2786" s="12">
        <f>IF(Table2[[#This Row],[TT]]&lt;1,"",COUNT($A$2:$A2785)+1)</f>
        <v>2272</v>
      </c>
      <c r="B2786" s="12" t="str">
        <f>LOWER(SUBSTITUTE(SUBSTITUTE(SUBSTITUTE(SUBSTITUTE(SUBSTITUTE(SUBSTITUTE(SUBSTITUTE(SUBSTITUTE(Table2[[#This Row],[NAMA BARANG]]," ",""),"""",""),"-",""),"/",""),"(",""),")",""),"&amp;",""),",",""))</f>
        <v>tipeex8171</v>
      </c>
      <c r="C2786" s="18" t="s">
        <v>3190</v>
      </c>
      <c r="D2786" s="19">
        <v>1</v>
      </c>
      <c r="E2786" s="19" t="s">
        <v>190</v>
      </c>
      <c r="F2786" s="80">
        <f>IF(Table2[[#This Row],[M5B]]="",Table2[[#This Row],[M5B_h]],SUM(Table2[[#This Row],[M5B_h]],Table2[[#This Row],[M5B]]))</f>
        <v>1</v>
      </c>
      <c r="H2786" s="13" t="str">
        <f>IF(Table2[[#This Row],[M1A]]="","",Table2[[#This Row],[M1A]]-Table2[[#This Row],[AWAL]])</f>
        <v/>
      </c>
      <c r="J2786" s="13" t="str">
        <f>IF(Table2[[#This Row],[M2A]]="","",SUM(Table2[[#This Row],[M2A]]-Table2[[#This Row],[M2B_h]]))</f>
        <v/>
      </c>
      <c r="L2786" s="13" t="str">
        <f>IF(Table2[[#This Row],[M3A]]="","",SUM(Table2[[#This Row],[M3A]]-Table2[[#This Row],[M3B_h]]))</f>
        <v/>
      </c>
      <c r="N2786" s="13" t="str">
        <f>IF(Table2[[#This Row],[M4A]]="","",SUM(Table2[[#This Row],[M4A]]-Table2[[#This Row],[M4B_h]]))</f>
        <v/>
      </c>
      <c r="O2786" s="15"/>
      <c r="P2786" s="15" t="str">
        <f>IF(Table2[[#This Row],[M5A]]="","",SUM(Table2[[#This Row],[M5A]]-Table2[[#This Row],[M5B_h]]))</f>
        <v/>
      </c>
      <c r="Q2786" s="15">
        <f>SUM(Table2[[#This Row],[AWAL]],Table2[[#This Row],[M1B]])</f>
        <v>1</v>
      </c>
      <c r="R2786" s="15">
        <f>SUM(Table2[[#This Row],[M2B]],Table2[[#This Row],[M2B_h]])</f>
        <v>1</v>
      </c>
      <c r="S2786" s="15">
        <f>SUM(Table2[[#This Row],[M3B]],Table2[[#This Row],[M3B_h]])</f>
        <v>1</v>
      </c>
      <c r="T2786" s="15">
        <f>SUM(Table2[[#This Row],[M4B]],Table2[[#This Row],[M4B_h]])</f>
        <v>1</v>
      </c>
    </row>
    <row r="2787" spans="1:20">
      <c r="A2787" s="12">
        <f>IF(Table2[[#This Row],[TT]]&lt;1,"",COUNT($A$2:$A2786)+1)</f>
        <v>2273</v>
      </c>
      <c r="B2787" s="12" t="str">
        <f>LOWER(SUBSTITUTE(SUBSTITUTE(SUBSTITUTE(SUBSTITUTE(SUBSTITUTE(SUBSTITUTE(SUBSTITUTE(SUBSTITUTE(Table2[[#This Row],[NAMA BARANG]]," ",""),"""",""),"-",""),"/",""),"(",""),")",""),"&amp;",""),",",""))</f>
        <v>tipeex8211461235</v>
      </c>
      <c r="C2787" s="18" t="s">
        <v>3191</v>
      </c>
      <c r="D2787" s="19">
        <v>49</v>
      </c>
      <c r="E2787" s="68" t="s">
        <v>2515</v>
      </c>
      <c r="F2787" s="80">
        <f>IF(Table2[[#This Row],[M5B]]="",Table2[[#This Row],[M5B_h]],SUM(Table2[[#This Row],[M5B_h]],Table2[[#This Row],[M5B]]))</f>
        <v>49</v>
      </c>
      <c r="H2787" s="13" t="str">
        <f>IF(Table2[[#This Row],[M1A]]="","",Table2[[#This Row],[M1A]]-Table2[[#This Row],[AWAL]])</f>
        <v/>
      </c>
      <c r="J2787" s="13" t="str">
        <f>IF(Table2[[#This Row],[M2A]]="","",SUM(Table2[[#This Row],[M2A]]-Table2[[#This Row],[M2B_h]]))</f>
        <v/>
      </c>
      <c r="L2787" s="13" t="str">
        <f>IF(Table2[[#This Row],[M3A]]="","",SUM(Table2[[#This Row],[M3A]]-Table2[[#This Row],[M3B_h]]))</f>
        <v/>
      </c>
      <c r="N2787" s="13" t="str">
        <f>IF(Table2[[#This Row],[M4A]]="","",SUM(Table2[[#This Row],[M4A]]-Table2[[#This Row],[M4B_h]]))</f>
        <v/>
      </c>
      <c r="O2787" s="15"/>
      <c r="P2787" s="15" t="str">
        <f>IF(Table2[[#This Row],[M5A]]="","",SUM(Table2[[#This Row],[M5A]]-Table2[[#This Row],[M5B_h]]))</f>
        <v/>
      </c>
      <c r="Q2787" s="15">
        <f>SUM(Table2[[#This Row],[AWAL]],Table2[[#This Row],[M1B]])</f>
        <v>49</v>
      </c>
      <c r="R2787" s="15">
        <f>SUM(Table2[[#This Row],[M2B]],Table2[[#This Row],[M2B_h]])</f>
        <v>49</v>
      </c>
      <c r="S2787" s="15">
        <f>SUM(Table2[[#This Row],[M3B]],Table2[[#This Row],[M3B_h]])</f>
        <v>49</v>
      </c>
      <c r="T2787" s="15">
        <f>SUM(Table2[[#This Row],[M4B]],Table2[[#This Row],[M4B_h]])</f>
        <v>49</v>
      </c>
    </row>
    <row r="2788" spans="1:20">
      <c r="A2788" s="12">
        <f>IF(Table2[[#This Row],[TT]]&lt;1,"",COUNT($A$2:$A2787)+1)</f>
        <v>2274</v>
      </c>
      <c r="B2788" s="12" t="str">
        <f>LOWER(SUBSTITUTE(SUBSTITUTE(SUBSTITUTE(SUBSTITUTE(SUBSTITUTE(SUBSTITUTE(SUBSTITUTE(SUBSTITUTE(Table2[[#This Row],[NAMA BARANG]]," ",""),"""",""),"-",""),"/",""),"(",""),")",""),"&amp;",""),",",""))</f>
        <v>tipeex8219abear24</v>
      </c>
      <c r="C2788" s="18" t="s">
        <v>3192</v>
      </c>
      <c r="D2788" s="19">
        <v>1</v>
      </c>
      <c r="E2788" s="19" t="s">
        <v>494</v>
      </c>
      <c r="F2788" s="80">
        <f>IF(Table2[[#This Row],[M5B]]="",Table2[[#This Row],[M5B_h]],SUM(Table2[[#This Row],[M5B_h]],Table2[[#This Row],[M5B]]))</f>
        <v>1</v>
      </c>
      <c r="H2788" s="13" t="str">
        <f>IF(Table2[[#This Row],[M1A]]="","",Table2[[#This Row],[M1A]]-Table2[[#This Row],[AWAL]])</f>
        <v/>
      </c>
      <c r="J2788" s="13" t="str">
        <f>IF(Table2[[#This Row],[M2A]]="","",SUM(Table2[[#This Row],[M2A]]-Table2[[#This Row],[M2B_h]]))</f>
        <v/>
      </c>
      <c r="L2788" s="13" t="str">
        <f>IF(Table2[[#This Row],[M3A]]="","",SUM(Table2[[#This Row],[M3A]]-Table2[[#This Row],[M3B_h]]))</f>
        <v/>
      </c>
      <c r="N2788" s="13" t="str">
        <f>IF(Table2[[#This Row],[M4A]]="","",SUM(Table2[[#This Row],[M4A]]-Table2[[#This Row],[M4B_h]]))</f>
        <v/>
      </c>
      <c r="O2788" s="15"/>
      <c r="P2788" s="15" t="str">
        <f>IF(Table2[[#This Row],[M5A]]="","",SUM(Table2[[#This Row],[M5A]]-Table2[[#This Row],[M5B_h]]))</f>
        <v/>
      </c>
      <c r="Q2788" s="15">
        <f>SUM(Table2[[#This Row],[AWAL]],Table2[[#This Row],[M1B]])</f>
        <v>1</v>
      </c>
      <c r="R2788" s="15">
        <f>SUM(Table2[[#This Row],[M2B]],Table2[[#This Row],[M2B_h]])</f>
        <v>1</v>
      </c>
      <c r="S2788" s="15">
        <f>SUM(Table2[[#This Row],[M3B]],Table2[[#This Row],[M3B_h]])</f>
        <v>1</v>
      </c>
      <c r="T2788" s="15">
        <f>SUM(Table2[[#This Row],[M4B]],Table2[[#This Row],[M4B_h]])</f>
        <v>1</v>
      </c>
    </row>
    <row r="2789" spans="1:20">
      <c r="A2789" s="12">
        <f>IF(Table2[[#This Row],[TT]]&lt;1,"",COUNT($A$2:$A2788)+1)</f>
        <v>2275</v>
      </c>
      <c r="B2789" s="12" t="str">
        <f>LOWER(SUBSTITUTE(SUBSTITUTE(SUBSTITUTE(SUBSTITUTE(SUBSTITUTE(SUBSTITUTE(SUBSTITUTE(SUBSTITUTE(Table2[[#This Row],[NAMA BARANG]]," ",""),"""",""),"-",""),"/",""),"(",""),")",""),"&amp;",""),",",""))</f>
        <v>tipeex835790111</v>
      </c>
      <c r="C2789" s="18" t="s">
        <v>3193</v>
      </c>
      <c r="D2789" s="19">
        <v>18</v>
      </c>
      <c r="E2789" s="68" t="s">
        <v>2515</v>
      </c>
      <c r="F2789" s="80">
        <f>IF(Table2[[#This Row],[M5B]]="",Table2[[#This Row],[M5B_h]],SUM(Table2[[#This Row],[M5B_h]],Table2[[#This Row],[M5B]]))</f>
        <v>18</v>
      </c>
      <c r="H2789" s="13" t="str">
        <f>IF(Table2[[#This Row],[M1A]]="","",Table2[[#This Row],[M1A]]-Table2[[#This Row],[AWAL]])</f>
        <v/>
      </c>
      <c r="J2789" s="13" t="str">
        <f>IF(Table2[[#This Row],[M2A]]="","",SUM(Table2[[#This Row],[M2A]]-Table2[[#This Row],[M2B_h]]))</f>
        <v/>
      </c>
      <c r="L2789" s="13" t="str">
        <f>IF(Table2[[#This Row],[M3A]]="","",SUM(Table2[[#This Row],[M3A]]-Table2[[#This Row],[M3B_h]]))</f>
        <v/>
      </c>
      <c r="N2789" s="13" t="str">
        <f>IF(Table2[[#This Row],[M4A]]="","",SUM(Table2[[#This Row],[M4A]]-Table2[[#This Row],[M4B_h]]))</f>
        <v/>
      </c>
      <c r="O2789" s="15"/>
      <c r="P2789" s="15" t="str">
        <f>IF(Table2[[#This Row],[M5A]]="","",SUM(Table2[[#This Row],[M5A]]-Table2[[#This Row],[M5B_h]]))</f>
        <v/>
      </c>
      <c r="Q2789" s="15">
        <f>SUM(Table2[[#This Row],[AWAL]],Table2[[#This Row],[M1B]])</f>
        <v>18</v>
      </c>
      <c r="R2789" s="15">
        <f>SUM(Table2[[#This Row],[M2B]],Table2[[#This Row],[M2B_h]])</f>
        <v>18</v>
      </c>
      <c r="S2789" s="15">
        <f>SUM(Table2[[#This Row],[M3B]],Table2[[#This Row],[M3B_h]])</f>
        <v>18</v>
      </c>
      <c r="T2789" s="15">
        <f>SUM(Table2[[#This Row],[M4B]],Table2[[#This Row],[M4B_h]])</f>
        <v>18</v>
      </c>
    </row>
    <row r="2790" spans="1:20">
      <c r="A2790" s="12">
        <f>IF(Table2[[#This Row],[TT]]&lt;1,"",COUNT($A$2:$A2789)+1)</f>
        <v>2276</v>
      </c>
      <c r="B2790" s="12" t="str">
        <f>LOWER(SUBSTITUTE(SUBSTITUTE(SUBSTITUTE(SUBSTITUTE(SUBSTITUTE(SUBSTITUTE(SUBSTITUTE(SUBSTITUTE(Table2[[#This Row],[NAMA BARANG]]," ",""),"""",""),"-",""),"/",""),"(",""),")",""),"&amp;",""),",",""))</f>
        <v>tipeex8375</v>
      </c>
      <c r="C2790" s="18" t="s">
        <v>3194</v>
      </c>
      <c r="D2790" s="19">
        <v>5</v>
      </c>
      <c r="E2790" s="68" t="s">
        <v>2515</v>
      </c>
      <c r="F2790" s="80">
        <f>IF(Table2[[#This Row],[M5B]]="",Table2[[#This Row],[M5B_h]],SUM(Table2[[#This Row],[M5B_h]],Table2[[#This Row],[M5B]]))</f>
        <v>5</v>
      </c>
      <c r="H2790" s="13" t="str">
        <f>IF(Table2[[#This Row],[M1A]]="","",Table2[[#This Row],[M1A]]-Table2[[#This Row],[AWAL]])</f>
        <v/>
      </c>
      <c r="J2790" s="13" t="str">
        <f>IF(Table2[[#This Row],[M2A]]="","",SUM(Table2[[#This Row],[M2A]]-Table2[[#This Row],[M2B_h]]))</f>
        <v/>
      </c>
      <c r="L2790" s="13" t="str">
        <f>IF(Table2[[#This Row],[M3A]]="","",SUM(Table2[[#This Row],[M3A]]-Table2[[#This Row],[M3B_h]]))</f>
        <v/>
      </c>
      <c r="N2790" s="13" t="str">
        <f>IF(Table2[[#This Row],[M4A]]="","",SUM(Table2[[#This Row],[M4A]]-Table2[[#This Row],[M4B_h]]))</f>
        <v/>
      </c>
      <c r="O2790" s="15"/>
      <c r="P2790" s="15" t="str">
        <f>IF(Table2[[#This Row],[M5A]]="","",SUM(Table2[[#This Row],[M5A]]-Table2[[#This Row],[M5B_h]]))</f>
        <v/>
      </c>
      <c r="Q2790" s="15">
        <f>SUM(Table2[[#This Row],[AWAL]],Table2[[#This Row],[M1B]])</f>
        <v>5</v>
      </c>
      <c r="R2790" s="15">
        <f>SUM(Table2[[#This Row],[M2B]],Table2[[#This Row],[M2B_h]])</f>
        <v>5</v>
      </c>
      <c r="S2790" s="15">
        <f>SUM(Table2[[#This Row],[M3B]],Table2[[#This Row],[M3B_h]])</f>
        <v>5</v>
      </c>
      <c r="T2790" s="15">
        <f>SUM(Table2[[#This Row],[M4B]],Table2[[#This Row],[M4B_h]])</f>
        <v>5</v>
      </c>
    </row>
    <row r="2791" spans="1:20">
      <c r="A2791" s="12">
        <f>IF(Table2[[#This Row],[TT]]&lt;1,"",COUNT($A$2:$A2790)+1)</f>
        <v>2277</v>
      </c>
      <c r="B2791" s="12" t="str">
        <f>LOWER(SUBSTITUTE(SUBSTITUTE(SUBSTITUTE(SUBSTITUTE(SUBSTITUTE(SUBSTITUTE(SUBSTITUTE(SUBSTITUTE(Table2[[#This Row],[NAMA BARANG]]," ",""),"""",""),"-",""),"/",""),"(",""),")",""),"&amp;",""),",",""))</f>
        <v>tipeex889989011</v>
      </c>
      <c r="C2791" s="18" t="s">
        <v>3195</v>
      </c>
      <c r="D2791" s="19">
        <v>20</v>
      </c>
      <c r="E2791" s="19" t="s">
        <v>77</v>
      </c>
      <c r="F2791" s="80">
        <f>IF(Table2[[#This Row],[M5B]]="",Table2[[#This Row],[M5B_h]],SUM(Table2[[#This Row],[M5B_h]],Table2[[#This Row],[M5B]]))</f>
        <v>20</v>
      </c>
      <c r="H2791" s="13" t="str">
        <f>IF(Table2[[#This Row],[M1A]]="","",Table2[[#This Row],[M1A]]-Table2[[#This Row],[AWAL]])</f>
        <v/>
      </c>
      <c r="J2791" s="13" t="str">
        <f>IF(Table2[[#This Row],[M2A]]="","",SUM(Table2[[#This Row],[M2A]]-Table2[[#This Row],[M2B_h]]))</f>
        <v/>
      </c>
      <c r="L2791" s="13" t="str">
        <f>IF(Table2[[#This Row],[M3A]]="","",SUM(Table2[[#This Row],[M3A]]-Table2[[#This Row],[M3B_h]]))</f>
        <v/>
      </c>
      <c r="N2791" s="13" t="str">
        <f>IF(Table2[[#This Row],[M4A]]="","",SUM(Table2[[#This Row],[M4A]]-Table2[[#This Row],[M4B_h]]))</f>
        <v/>
      </c>
      <c r="O2791" s="15"/>
      <c r="P2791" s="15" t="str">
        <f>IF(Table2[[#This Row],[M5A]]="","",SUM(Table2[[#This Row],[M5A]]-Table2[[#This Row],[M5B_h]]))</f>
        <v/>
      </c>
      <c r="Q2791" s="15">
        <f>SUM(Table2[[#This Row],[AWAL]],Table2[[#This Row],[M1B]])</f>
        <v>20</v>
      </c>
      <c r="R2791" s="15">
        <f>SUM(Table2[[#This Row],[M2B]],Table2[[#This Row],[M2B_h]])</f>
        <v>20</v>
      </c>
      <c r="S2791" s="15">
        <f>SUM(Table2[[#This Row],[M3B]],Table2[[#This Row],[M3B_h]])</f>
        <v>20</v>
      </c>
      <c r="T2791" s="15">
        <f>SUM(Table2[[#This Row],[M4B]],Table2[[#This Row],[M4B_h]])</f>
        <v>20</v>
      </c>
    </row>
    <row r="2792" spans="1:20">
      <c r="A2792" s="12">
        <f>IF(Table2[[#This Row],[TT]]&lt;1,"",COUNT($A$2:$A2791)+1)</f>
        <v>2278</v>
      </c>
      <c r="B2792" s="12" t="str">
        <f>LOWER(SUBSTITUTE(SUBSTITUTE(SUBSTITUTE(SUBSTITUTE(SUBSTITUTE(SUBSTITUTE(SUBSTITUTE(SUBSTITUTE(Table2[[#This Row],[NAMA BARANG]]," ",""),"""",""),"-",""),"/",""),"(",""),")",""),"&amp;",""),",",""))</f>
        <v>tipeex895824</v>
      </c>
      <c r="C2792" s="18" t="s">
        <v>3196</v>
      </c>
      <c r="D2792" s="19">
        <v>4</v>
      </c>
      <c r="E2792" s="19" t="s">
        <v>248</v>
      </c>
      <c r="F2792" s="80">
        <f>IF(Table2[[#This Row],[M5B]]="",Table2[[#This Row],[M5B_h]],SUM(Table2[[#This Row],[M5B_h]],Table2[[#This Row],[M5B]]))</f>
        <v>4</v>
      </c>
      <c r="H2792" s="13" t="str">
        <f>IF(Table2[[#This Row],[M1A]]="","",Table2[[#This Row],[M1A]]-Table2[[#This Row],[AWAL]])</f>
        <v/>
      </c>
      <c r="J2792" s="13" t="str">
        <f>IF(Table2[[#This Row],[M2A]]="","",SUM(Table2[[#This Row],[M2A]]-Table2[[#This Row],[M2B_h]]))</f>
        <v/>
      </c>
      <c r="L2792" s="13" t="str">
        <f>IF(Table2[[#This Row],[M3A]]="","",SUM(Table2[[#This Row],[M3A]]-Table2[[#This Row],[M3B_h]]))</f>
        <v/>
      </c>
      <c r="N2792" s="13" t="str">
        <f>IF(Table2[[#This Row],[M4A]]="","",SUM(Table2[[#This Row],[M4A]]-Table2[[#This Row],[M4B_h]]))</f>
        <v/>
      </c>
      <c r="O2792" s="15"/>
      <c r="P2792" s="15" t="str">
        <f>IF(Table2[[#This Row],[M5A]]="","",SUM(Table2[[#This Row],[M5A]]-Table2[[#This Row],[M5B_h]]))</f>
        <v/>
      </c>
      <c r="Q2792" s="15">
        <f>SUM(Table2[[#This Row],[AWAL]],Table2[[#This Row],[M1B]])</f>
        <v>4</v>
      </c>
      <c r="R2792" s="15">
        <f>SUM(Table2[[#This Row],[M2B]],Table2[[#This Row],[M2B_h]])</f>
        <v>4</v>
      </c>
      <c r="S2792" s="15">
        <f>SUM(Table2[[#This Row],[M3B]],Table2[[#This Row],[M3B_h]])</f>
        <v>4</v>
      </c>
      <c r="T2792" s="15">
        <f>SUM(Table2[[#This Row],[M4B]],Table2[[#This Row],[M4B_h]])</f>
        <v>4</v>
      </c>
    </row>
    <row r="2793" spans="1:20">
      <c r="A2793" s="12">
        <f>IF(Table2[[#This Row],[TT]]&lt;1,"",COUNT($A$2:$A2792)+1)</f>
        <v>2279</v>
      </c>
      <c r="B2793" s="12" t="str">
        <f>LOWER(SUBSTITUTE(SUBSTITUTE(SUBSTITUTE(SUBSTITUTE(SUBSTITUTE(SUBSTITUTE(SUBSTITUTE(SUBSTITUTE(Table2[[#This Row],[NAMA BARANG]]," ",""),"""",""),"-",""),"/",""),"(",""),")",""),"&amp;",""),",",""))</f>
        <v>tipeex905</v>
      </c>
      <c r="C2793" s="18" t="s">
        <v>3197</v>
      </c>
      <c r="D2793" s="19">
        <v>1</v>
      </c>
      <c r="E2793" s="19" t="s">
        <v>2407</v>
      </c>
      <c r="F2793" s="80">
        <f>IF(Table2[[#This Row],[M5B]]="",Table2[[#This Row],[M5B_h]],SUM(Table2[[#This Row],[M5B_h]],Table2[[#This Row],[M5B]]))</f>
        <v>1</v>
      </c>
      <c r="H2793" s="13" t="str">
        <f>IF(Table2[[#This Row],[M1A]]="","",Table2[[#This Row],[M1A]]-Table2[[#This Row],[AWAL]])</f>
        <v/>
      </c>
      <c r="J2793" s="13" t="str">
        <f>IF(Table2[[#This Row],[M2A]]="","",SUM(Table2[[#This Row],[M2A]]-Table2[[#This Row],[M2B_h]]))</f>
        <v/>
      </c>
      <c r="L2793" s="13" t="str">
        <f>IF(Table2[[#This Row],[M3A]]="","",SUM(Table2[[#This Row],[M3A]]-Table2[[#This Row],[M3B_h]]))</f>
        <v/>
      </c>
      <c r="N2793" s="13" t="str">
        <f>IF(Table2[[#This Row],[M4A]]="","",SUM(Table2[[#This Row],[M4A]]-Table2[[#This Row],[M4B_h]]))</f>
        <v/>
      </c>
      <c r="O2793" s="15"/>
      <c r="P2793" s="15" t="str">
        <f>IF(Table2[[#This Row],[M5A]]="","",SUM(Table2[[#This Row],[M5A]]-Table2[[#This Row],[M5B_h]]))</f>
        <v/>
      </c>
      <c r="Q2793" s="15">
        <f>SUM(Table2[[#This Row],[AWAL]],Table2[[#This Row],[M1B]])</f>
        <v>1</v>
      </c>
      <c r="R2793" s="15">
        <f>SUM(Table2[[#This Row],[M2B]],Table2[[#This Row],[M2B_h]])</f>
        <v>1</v>
      </c>
      <c r="S2793" s="15">
        <f>SUM(Table2[[#This Row],[M3B]],Table2[[#This Row],[M3B_h]])</f>
        <v>1</v>
      </c>
      <c r="T2793" s="15">
        <f>SUM(Table2[[#This Row],[M4B]],Table2[[#This Row],[M4B_h]])</f>
        <v>1</v>
      </c>
    </row>
    <row r="2794" spans="1:20">
      <c r="A2794" s="14">
        <f>IF(Table2[[#This Row],[TT]]&lt;1,"",COUNT($A$2:$A2793)+1)</f>
        <v>2280</v>
      </c>
      <c r="B2794" s="14" t="str">
        <f>LOWER(SUBSTITUTE(SUBSTITUTE(SUBSTITUTE(SUBSTITUTE(SUBSTITUTE(SUBSTITUTE(SUBSTITUTE(SUBSTITUTE(Table2[[#This Row],[NAMA BARANG]]," ",""),"""",""),"-",""),"/",""),"(",""),")",""),"&amp;",""),",",""))</f>
        <v>tipeex9147</v>
      </c>
      <c r="C2794" s="17" t="s">
        <v>3152</v>
      </c>
      <c r="D2794" s="19">
        <v>8</v>
      </c>
      <c r="E2794" s="29" t="s">
        <v>2489</v>
      </c>
      <c r="F2794" s="80">
        <f>IF(Table2[[#This Row],[M5B]]="",Table2[[#This Row],[M5B_h]],SUM(Table2[[#This Row],[M5B_h]],Table2[[#This Row],[M5B]]))</f>
        <v>8</v>
      </c>
      <c r="H2794" s="15" t="str">
        <f>IF(Table2[[#This Row],[M1A]]="","",Table2[[#This Row],[M1A]]-Table2[[#This Row],[AWAL]])</f>
        <v/>
      </c>
      <c r="J2794" s="15" t="str">
        <f>IF(Table2[[#This Row],[M2A]]="","",SUM(Table2[[#This Row],[M2A]]-Table2[[#This Row],[M2B_h]]))</f>
        <v/>
      </c>
      <c r="L2794" s="15" t="str">
        <f>IF(Table2[[#This Row],[M3A]]="","",SUM(Table2[[#This Row],[M3A]]-Table2[[#This Row],[M3B_h]]))</f>
        <v/>
      </c>
      <c r="N2794" s="15" t="str">
        <f>IF(Table2[[#This Row],[M4A]]="","",SUM(Table2[[#This Row],[M4A]]-Table2[[#This Row],[M4B_h]]))</f>
        <v/>
      </c>
      <c r="O2794" s="15"/>
      <c r="P2794" s="15" t="str">
        <f>IF(Table2[[#This Row],[M5A]]="","",SUM(Table2[[#This Row],[M5A]]-Table2[[#This Row],[M5B_h]]))</f>
        <v/>
      </c>
      <c r="Q2794" s="15">
        <f>SUM(Table2[[#This Row],[AWAL]],Table2[[#This Row],[M1B]])</f>
        <v>8</v>
      </c>
      <c r="R2794" s="15">
        <f>SUM(Table2[[#This Row],[M2B]],Table2[[#This Row],[M2B_h]])</f>
        <v>8</v>
      </c>
      <c r="S2794" s="15">
        <f>SUM(Table2[[#This Row],[M3B]],Table2[[#This Row],[M3B_h]])</f>
        <v>8</v>
      </c>
      <c r="T2794" s="15">
        <f>SUM(Table2[[#This Row],[M4B]],Table2[[#This Row],[M4B_h]])</f>
        <v>8</v>
      </c>
    </row>
    <row r="2795" spans="1:20">
      <c r="A2795" s="12">
        <f>IF(Table2[[#This Row],[TT]]&lt;1,"",COUNT($A$2:$A2794)+1)</f>
        <v>2281</v>
      </c>
      <c r="B2795" s="12" t="str">
        <f>LOWER(SUBSTITUTE(SUBSTITUTE(SUBSTITUTE(SUBSTITUTE(SUBSTITUTE(SUBSTITUTE(SUBSTITUTE(SUBSTITUTE(Table2[[#This Row],[NAMA BARANG]]," ",""),"""",""),"-",""),"/",""),"(",""),")",""),"&amp;",""),",",""))</f>
        <v>tipeex9187</v>
      </c>
      <c r="C2795" s="18" t="s">
        <v>2411</v>
      </c>
      <c r="D2795" s="19">
        <v>6</v>
      </c>
      <c r="E2795" s="19" t="s">
        <v>77</v>
      </c>
      <c r="F2795" s="80">
        <f>IF(Table2[[#This Row],[M5B]]="",Table2[[#This Row],[M5B_h]],SUM(Table2[[#This Row],[M5B_h]],Table2[[#This Row],[M5B]]))</f>
        <v>4</v>
      </c>
      <c r="H2795" s="13" t="str">
        <f>IF(Table2[[#This Row],[M1A]]="","",Table2[[#This Row],[M1A]]-Table2[[#This Row],[AWAL]])</f>
        <v/>
      </c>
      <c r="I2795" s="13">
        <v>5</v>
      </c>
      <c r="J2795" s="13">
        <f>IF(Table2[[#This Row],[M2A]]="","",SUM(Table2[[#This Row],[M2A]]-Table2[[#This Row],[M2B_h]]))</f>
        <v>-1</v>
      </c>
      <c r="K2795" s="13">
        <v>4</v>
      </c>
      <c r="L2795" s="13">
        <f>IF(Table2[[#This Row],[M3A]]="","",SUM(Table2[[#This Row],[M3A]]-Table2[[#This Row],[M3B_h]]))</f>
        <v>-1</v>
      </c>
      <c r="N2795" s="13" t="str">
        <f>IF(Table2[[#This Row],[M4A]]="","",SUM(Table2[[#This Row],[M4A]]-Table2[[#This Row],[M4B_h]]))</f>
        <v/>
      </c>
      <c r="O2795" s="15"/>
      <c r="P2795" s="15" t="str">
        <f>IF(Table2[[#This Row],[M5A]]="","",SUM(Table2[[#This Row],[M5A]]-Table2[[#This Row],[M5B_h]]))</f>
        <v/>
      </c>
      <c r="Q2795" s="15">
        <f>SUM(Table2[[#This Row],[AWAL]],Table2[[#This Row],[M1B]])</f>
        <v>6</v>
      </c>
      <c r="R2795" s="15">
        <f>SUM(Table2[[#This Row],[M2B]],Table2[[#This Row],[M2B_h]])</f>
        <v>5</v>
      </c>
      <c r="S2795" s="15">
        <f>SUM(Table2[[#This Row],[M3B]],Table2[[#This Row],[M3B_h]])</f>
        <v>4</v>
      </c>
      <c r="T2795" s="15">
        <f>SUM(Table2[[#This Row],[M4B]],Table2[[#This Row],[M4B_h]])</f>
        <v>4</v>
      </c>
    </row>
    <row r="2796" spans="1:20">
      <c r="A2796" s="12">
        <f>IF(Table2[[#This Row],[TT]]&lt;1,"",COUNT($A$2:$A2795)+1)</f>
        <v>2282</v>
      </c>
      <c r="B2796" s="12" t="str">
        <f>LOWER(SUBSTITUTE(SUBSTITUTE(SUBSTITUTE(SUBSTITUTE(SUBSTITUTE(SUBSTITUTE(SUBSTITUTE(SUBSTITUTE(Table2[[#This Row],[NAMA BARANG]]," ",""),"""",""),"-",""),"/",""),"(",""),")",""),"&amp;",""),",",""))</f>
        <v>tipeex9189</v>
      </c>
      <c r="C2796" s="18" t="s">
        <v>2410</v>
      </c>
      <c r="D2796" s="19">
        <v>6</v>
      </c>
      <c r="E2796" s="19" t="s">
        <v>77</v>
      </c>
      <c r="F2796" s="80">
        <f>IF(Table2[[#This Row],[M5B]]="",Table2[[#This Row],[M5B_h]],SUM(Table2[[#This Row],[M5B_h]],Table2[[#This Row],[M5B]]))</f>
        <v>4</v>
      </c>
      <c r="H2796" s="13" t="str">
        <f>IF(Table2[[#This Row],[M1A]]="","",Table2[[#This Row],[M1A]]-Table2[[#This Row],[AWAL]])</f>
        <v/>
      </c>
      <c r="I2796" s="13">
        <v>5</v>
      </c>
      <c r="J2796" s="13">
        <f>IF(Table2[[#This Row],[M2A]]="","",SUM(Table2[[#This Row],[M2A]]-Table2[[#This Row],[M2B_h]]))</f>
        <v>-1</v>
      </c>
      <c r="K2796" s="13">
        <v>4</v>
      </c>
      <c r="L2796" s="13">
        <f>IF(Table2[[#This Row],[M3A]]="","",SUM(Table2[[#This Row],[M3A]]-Table2[[#This Row],[M3B_h]]))</f>
        <v>-1</v>
      </c>
      <c r="N2796" s="13" t="str">
        <f>IF(Table2[[#This Row],[M4A]]="","",SUM(Table2[[#This Row],[M4A]]-Table2[[#This Row],[M4B_h]]))</f>
        <v/>
      </c>
      <c r="O2796" s="15"/>
      <c r="P2796" s="15" t="str">
        <f>IF(Table2[[#This Row],[M5A]]="","",SUM(Table2[[#This Row],[M5A]]-Table2[[#This Row],[M5B_h]]))</f>
        <v/>
      </c>
      <c r="Q2796" s="15">
        <f>SUM(Table2[[#This Row],[AWAL]],Table2[[#This Row],[M1B]])</f>
        <v>6</v>
      </c>
      <c r="R2796" s="15">
        <f>SUM(Table2[[#This Row],[M2B]],Table2[[#This Row],[M2B_h]])</f>
        <v>5</v>
      </c>
      <c r="S2796" s="15">
        <f>SUM(Table2[[#This Row],[M3B]],Table2[[#This Row],[M3B_h]])</f>
        <v>4</v>
      </c>
      <c r="T2796" s="15">
        <f>SUM(Table2[[#This Row],[M4B]],Table2[[#This Row],[M4B_h]])</f>
        <v>4</v>
      </c>
    </row>
    <row r="2797" spans="1:20">
      <c r="A2797" s="12">
        <f>IF(Table2[[#This Row],[TT]]&lt;1,"",COUNT($A$2:$A2796)+1)</f>
        <v>2283</v>
      </c>
      <c r="B2797" s="12" t="str">
        <f>LOWER(SUBSTITUTE(SUBSTITUTE(SUBSTITUTE(SUBSTITUTE(SUBSTITUTE(SUBSTITUTE(SUBSTITUTE(SUBSTITUTE(Table2[[#This Row],[NAMA BARANG]]," ",""),"""",""),"-",""),"/",""),"(",""),")",""),"&amp;",""),",",""))</f>
        <v>tipeexa2632</v>
      </c>
      <c r="C2797" s="18" t="s">
        <v>3198</v>
      </c>
      <c r="D2797" s="19">
        <v>2</v>
      </c>
      <c r="E2797" s="19" t="s">
        <v>140</v>
      </c>
      <c r="F2797" s="80">
        <f>IF(Table2[[#This Row],[M5B]]="",Table2[[#This Row],[M5B_h]],SUM(Table2[[#This Row],[M5B_h]],Table2[[#This Row],[M5B]]))</f>
        <v>2</v>
      </c>
      <c r="H2797" s="13" t="str">
        <f>IF(Table2[[#This Row],[M1A]]="","",Table2[[#This Row],[M1A]]-Table2[[#This Row],[AWAL]])</f>
        <v/>
      </c>
      <c r="J2797" s="13" t="str">
        <f>IF(Table2[[#This Row],[M2A]]="","",SUM(Table2[[#This Row],[M2A]]-Table2[[#This Row],[M2B_h]]))</f>
        <v/>
      </c>
      <c r="L2797" s="13" t="str">
        <f>IF(Table2[[#This Row],[M3A]]="","",SUM(Table2[[#This Row],[M3A]]-Table2[[#This Row],[M3B_h]]))</f>
        <v/>
      </c>
      <c r="N2797" s="13" t="str">
        <f>IF(Table2[[#This Row],[M4A]]="","",SUM(Table2[[#This Row],[M4A]]-Table2[[#This Row],[M4B_h]]))</f>
        <v/>
      </c>
      <c r="O2797" s="15"/>
      <c r="P2797" s="15" t="str">
        <f>IF(Table2[[#This Row],[M5A]]="","",SUM(Table2[[#This Row],[M5A]]-Table2[[#This Row],[M5B_h]]))</f>
        <v/>
      </c>
      <c r="Q2797" s="15">
        <f>SUM(Table2[[#This Row],[AWAL]],Table2[[#This Row],[M1B]])</f>
        <v>2</v>
      </c>
      <c r="R2797" s="15">
        <f>SUM(Table2[[#This Row],[M2B]],Table2[[#This Row],[M2B_h]])</f>
        <v>2</v>
      </c>
      <c r="S2797" s="15">
        <f>SUM(Table2[[#This Row],[M3B]],Table2[[#This Row],[M3B_h]])</f>
        <v>2</v>
      </c>
      <c r="T2797" s="15">
        <f>SUM(Table2[[#This Row],[M4B]],Table2[[#This Row],[M4B_h]])</f>
        <v>2</v>
      </c>
    </row>
    <row r="2798" spans="1:20">
      <c r="A2798" s="12">
        <f>IF(Table2[[#This Row],[TT]]&lt;1,"",COUNT($A$2:$A2797)+1)</f>
        <v>2284</v>
      </c>
      <c r="B2798" s="12" t="str">
        <f>LOWER(SUBSTITUTE(SUBSTITUTE(SUBSTITUTE(SUBSTITUTE(SUBSTITUTE(SUBSTITUTE(SUBSTITUTE(SUBSTITUTE(Table2[[#This Row],[NAMA BARANG]]," ",""),"""",""),"-",""),"/",""),"(",""),")",""),"&amp;",""),",",""))</f>
        <v>tipeexaopo939besi</v>
      </c>
      <c r="C2798" s="18" t="s">
        <v>3199</v>
      </c>
      <c r="D2798" s="19">
        <v>3</v>
      </c>
      <c r="E2798" s="19" t="s">
        <v>79</v>
      </c>
      <c r="F2798" s="80">
        <f>IF(Table2[[#This Row],[M5B]]="",Table2[[#This Row],[M5B_h]],SUM(Table2[[#This Row],[M5B_h]],Table2[[#This Row],[M5B]]))</f>
        <v>3</v>
      </c>
      <c r="H2798" s="13" t="str">
        <f>IF(Table2[[#This Row],[M1A]]="","",Table2[[#This Row],[M1A]]-Table2[[#This Row],[AWAL]])</f>
        <v/>
      </c>
      <c r="J2798" s="13" t="str">
        <f>IF(Table2[[#This Row],[M2A]]="","",SUM(Table2[[#This Row],[M2A]]-Table2[[#This Row],[M2B_h]]))</f>
        <v/>
      </c>
      <c r="L2798" s="13" t="str">
        <f>IF(Table2[[#This Row],[M3A]]="","",SUM(Table2[[#This Row],[M3A]]-Table2[[#This Row],[M3B_h]]))</f>
        <v/>
      </c>
      <c r="N2798" s="13" t="str">
        <f>IF(Table2[[#This Row],[M4A]]="","",SUM(Table2[[#This Row],[M4A]]-Table2[[#This Row],[M4B_h]]))</f>
        <v/>
      </c>
      <c r="O2798" s="15"/>
      <c r="P2798" s="15" t="str">
        <f>IF(Table2[[#This Row],[M5A]]="","",SUM(Table2[[#This Row],[M5A]]-Table2[[#This Row],[M5B_h]]))</f>
        <v/>
      </c>
      <c r="Q2798" s="15">
        <f>SUM(Table2[[#This Row],[AWAL]],Table2[[#This Row],[M1B]])</f>
        <v>3</v>
      </c>
      <c r="R2798" s="15">
        <f>SUM(Table2[[#This Row],[M2B]],Table2[[#This Row],[M2B_h]])</f>
        <v>3</v>
      </c>
      <c r="S2798" s="15">
        <f>SUM(Table2[[#This Row],[M3B]],Table2[[#This Row],[M3B_h]])</f>
        <v>3</v>
      </c>
      <c r="T2798" s="15">
        <f>SUM(Table2[[#This Row],[M4B]],Table2[[#This Row],[M4B_h]])</f>
        <v>3</v>
      </c>
    </row>
    <row r="2799" spans="1:20">
      <c r="A2799" s="12">
        <f>IF(Table2[[#This Row],[TT]]&lt;1,"",COUNT($A$2:$A2798)+1)</f>
        <v>2285</v>
      </c>
      <c r="B2799" s="12" t="str">
        <f>LOWER(SUBSTITUTE(SUBSTITUTE(SUBSTITUTE(SUBSTITUTE(SUBSTITUTE(SUBSTITUTE(SUBSTITUTE(SUBSTITUTE(Table2[[#This Row],[NAMA BARANG]]," ",""),"""",""),"-",""),"/",""),"(",""),")",""),"&amp;",""),",",""))</f>
        <v>tipeexaopo953</v>
      </c>
      <c r="C2799" s="18" t="s">
        <v>3200</v>
      </c>
      <c r="D2799" s="19">
        <v>20</v>
      </c>
      <c r="E2799" s="19" t="s">
        <v>14</v>
      </c>
      <c r="F2799" s="80">
        <f>IF(Table2[[#This Row],[M5B]]="",Table2[[#This Row],[M5B_h]],SUM(Table2[[#This Row],[M5B_h]],Table2[[#This Row],[M5B]]))</f>
        <v>20</v>
      </c>
      <c r="H2799" s="13" t="str">
        <f>IF(Table2[[#This Row],[M1A]]="","",Table2[[#This Row],[M1A]]-Table2[[#This Row],[AWAL]])</f>
        <v/>
      </c>
      <c r="J2799" s="13" t="str">
        <f>IF(Table2[[#This Row],[M2A]]="","",SUM(Table2[[#This Row],[M2A]]-Table2[[#This Row],[M2B_h]]))</f>
        <v/>
      </c>
      <c r="L2799" s="13" t="str">
        <f>IF(Table2[[#This Row],[M3A]]="","",SUM(Table2[[#This Row],[M3A]]-Table2[[#This Row],[M3B_h]]))</f>
        <v/>
      </c>
      <c r="N2799" s="13" t="str">
        <f>IF(Table2[[#This Row],[M4A]]="","",SUM(Table2[[#This Row],[M4A]]-Table2[[#This Row],[M4B_h]]))</f>
        <v/>
      </c>
      <c r="O2799" s="15"/>
      <c r="P2799" s="15" t="str">
        <f>IF(Table2[[#This Row],[M5A]]="","",SUM(Table2[[#This Row],[M5A]]-Table2[[#This Row],[M5B_h]]))</f>
        <v/>
      </c>
      <c r="Q2799" s="15">
        <f>SUM(Table2[[#This Row],[AWAL]],Table2[[#This Row],[M1B]])</f>
        <v>20</v>
      </c>
      <c r="R2799" s="15">
        <f>SUM(Table2[[#This Row],[M2B]],Table2[[#This Row],[M2B_h]])</f>
        <v>20</v>
      </c>
      <c r="S2799" s="15">
        <f>SUM(Table2[[#This Row],[M3B]],Table2[[#This Row],[M3B_h]])</f>
        <v>20</v>
      </c>
      <c r="T2799" s="15">
        <f>SUM(Table2[[#This Row],[M4B]],Table2[[#This Row],[M4B_h]])</f>
        <v>20</v>
      </c>
    </row>
    <row r="2800" spans="1:20">
      <c r="A2800" s="12">
        <f>IF(Table2[[#This Row],[TT]]&lt;1,"",COUNT($A$2:$A2799)+1)</f>
        <v>2286</v>
      </c>
      <c r="B2800" s="12" t="str">
        <f>LOWER(SUBSTITUTE(SUBSTITUTE(SUBSTITUTE(SUBSTITUTE(SUBSTITUTE(SUBSTITUTE(SUBSTITUTE(SUBSTITUTE(Table2[[#This Row],[NAMA BARANG]]," ",""),"""",""),"-",""),"/",""),"(",""),")",""),"&amp;",""),",",""))</f>
        <v>tipeexaopo958</v>
      </c>
      <c r="C2800" s="18" t="s">
        <v>3201</v>
      </c>
      <c r="D2800" s="19">
        <v>8</v>
      </c>
      <c r="E2800" s="19" t="s">
        <v>83</v>
      </c>
      <c r="F2800" s="80">
        <f>IF(Table2[[#This Row],[M5B]]="",Table2[[#This Row],[M5B_h]],SUM(Table2[[#This Row],[M5B_h]],Table2[[#This Row],[M5B]]))</f>
        <v>8</v>
      </c>
      <c r="H2800" s="13" t="str">
        <f>IF(Table2[[#This Row],[M1A]]="","",Table2[[#This Row],[M1A]]-Table2[[#This Row],[AWAL]])</f>
        <v/>
      </c>
      <c r="J2800" s="13" t="str">
        <f>IF(Table2[[#This Row],[M2A]]="","",SUM(Table2[[#This Row],[M2A]]-Table2[[#This Row],[M2B_h]]))</f>
        <v/>
      </c>
      <c r="L2800" s="13" t="str">
        <f>IF(Table2[[#This Row],[M3A]]="","",SUM(Table2[[#This Row],[M3A]]-Table2[[#This Row],[M3B_h]]))</f>
        <v/>
      </c>
      <c r="N2800" s="13" t="str">
        <f>IF(Table2[[#This Row],[M4A]]="","",SUM(Table2[[#This Row],[M4A]]-Table2[[#This Row],[M4B_h]]))</f>
        <v/>
      </c>
      <c r="O2800" s="15"/>
      <c r="P2800" s="15" t="str">
        <f>IF(Table2[[#This Row],[M5A]]="","",SUM(Table2[[#This Row],[M5A]]-Table2[[#This Row],[M5B_h]]))</f>
        <v/>
      </c>
      <c r="Q2800" s="15">
        <f>SUM(Table2[[#This Row],[AWAL]],Table2[[#This Row],[M1B]])</f>
        <v>8</v>
      </c>
      <c r="R2800" s="15">
        <f>SUM(Table2[[#This Row],[M2B]],Table2[[#This Row],[M2B_h]])</f>
        <v>8</v>
      </c>
      <c r="S2800" s="15">
        <f>SUM(Table2[[#This Row],[M3B]],Table2[[#This Row],[M3B_h]])</f>
        <v>8</v>
      </c>
      <c r="T2800" s="15">
        <f>SUM(Table2[[#This Row],[M4B]],Table2[[#This Row],[M4B_h]])</f>
        <v>8</v>
      </c>
    </row>
    <row r="2801" spans="1:20">
      <c r="A2801" s="12">
        <f>IF(Table2[[#This Row],[TT]]&lt;1,"",COUNT($A$2:$A2800)+1)</f>
        <v>2287</v>
      </c>
      <c r="B2801" s="12" t="str">
        <f>LOWER(SUBSTITUTE(SUBSTITUTE(SUBSTITUTE(SUBSTITUTE(SUBSTITUTE(SUBSTITUTE(SUBSTITUTE(SUBSTITUTE(Table2[[#This Row],[NAMA BARANG]]," ",""),"""",""),"-",""),"/",""),"(",""),")",""),"&amp;",""),",",""))</f>
        <v>tipeexbengke</v>
      </c>
      <c r="C2801" s="18" t="s">
        <v>3202</v>
      </c>
      <c r="D2801" s="19">
        <v>2</v>
      </c>
      <c r="E2801" s="19" t="s">
        <v>66</v>
      </c>
      <c r="F2801" s="80">
        <f>IF(Table2[[#This Row],[M5B]]="",Table2[[#This Row],[M5B_h]],SUM(Table2[[#This Row],[M5B_h]],Table2[[#This Row],[M5B]]))</f>
        <v>2</v>
      </c>
      <c r="H2801" s="13" t="str">
        <f>IF(Table2[[#This Row],[M1A]]="","",Table2[[#This Row],[M1A]]-Table2[[#This Row],[AWAL]])</f>
        <v/>
      </c>
      <c r="J2801" s="13" t="str">
        <f>IF(Table2[[#This Row],[M2A]]="","",SUM(Table2[[#This Row],[M2A]]-Table2[[#This Row],[M2B_h]]))</f>
        <v/>
      </c>
      <c r="L2801" s="13" t="str">
        <f>IF(Table2[[#This Row],[M3A]]="","",SUM(Table2[[#This Row],[M3A]]-Table2[[#This Row],[M3B_h]]))</f>
        <v/>
      </c>
      <c r="N2801" s="13" t="str">
        <f>IF(Table2[[#This Row],[M4A]]="","",SUM(Table2[[#This Row],[M4A]]-Table2[[#This Row],[M4B_h]]))</f>
        <v/>
      </c>
      <c r="O2801" s="15"/>
      <c r="P2801" s="15" t="str">
        <f>IF(Table2[[#This Row],[M5A]]="","",SUM(Table2[[#This Row],[M5A]]-Table2[[#This Row],[M5B_h]]))</f>
        <v/>
      </c>
      <c r="Q2801" s="15">
        <f>SUM(Table2[[#This Row],[AWAL]],Table2[[#This Row],[M1B]])</f>
        <v>2</v>
      </c>
      <c r="R2801" s="15">
        <f>SUM(Table2[[#This Row],[M2B]],Table2[[#This Row],[M2B_h]])</f>
        <v>2</v>
      </c>
      <c r="S2801" s="15">
        <f>SUM(Table2[[#This Row],[M3B]],Table2[[#This Row],[M3B_h]])</f>
        <v>2</v>
      </c>
      <c r="T2801" s="15">
        <f>SUM(Table2[[#This Row],[M4B]],Table2[[#This Row],[M4B_h]])</f>
        <v>2</v>
      </c>
    </row>
    <row r="2802" spans="1:20">
      <c r="A2802" s="12">
        <f>IF(Table2[[#This Row],[TT]]&lt;1,"",COUNT($A$2:$A2801)+1)</f>
        <v>2288</v>
      </c>
      <c r="B2802" s="12" t="str">
        <f>LOWER(SUBSTITUTE(SUBSTITUTE(SUBSTITUTE(SUBSTITUTE(SUBSTITUTE(SUBSTITUTE(SUBSTITUTE(SUBSTITUTE(Table2[[#This Row],[NAMA BARANG]]," ",""),"""",""),"-",""),"/",""),"(",""),")",""),"&amp;",""),",",""))</f>
        <v>tipeexcandy4m3c507</v>
      </c>
      <c r="C2802" s="18" t="s">
        <v>3203</v>
      </c>
      <c r="D2802" s="19">
        <v>14</v>
      </c>
      <c r="E2802" s="19" t="s">
        <v>77</v>
      </c>
      <c r="F2802" s="80">
        <f>IF(Table2[[#This Row],[M5B]]="",Table2[[#This Row],[M5B_h]],SUM(Table2[[#This Row],[M5B_h]],Table2[[#This Row],[M5B]]))</f>
        <v>14</v>
      </c>
      <c r="H2802" s="13" t="str">
        <f>IF(Table2[[#This Row],[M1A]]="","",Table2[[#This Row],[M1A]]-Table2[[#This Row],[AWAL]])</f>
        <v/>
      </c>
      <c r="J2802" s="13" t="str">
        <f>IF(Table2[[#This Row],[M2A]]="","",SUM(Table2[[#This Row],[M2A]]-Table2[[#This Row],[M2B_h]]))</f>
        <v/>
      </c>
      <c r="L2802" s="13" t="str">
        <f>IF(Table2[[#This Row],[M3A]]="","",SUM(Table2[[#This Row],[M3A]]-Table2[[#This Row],[M3B_h]]))</f>
        <v/>
      </c>
      <c r="N2802" s="13" t="str">
        <f>IF(Table2[[#This Row],[M4A]]="","",SUM(Table2[[#This Row],[M4A]]-Table2[[#This Row],[M4B_h]]))</f>
        <v/>
      </c>
      <c r="O2802" s="15"/>
      <c r="P2802" s="15" t="str">
        <f>IF(Table2[[#This Row],[M5A]]="","",SUM(Table2[[#This Row],[M5A]]-Table2[[#This Row],[M5B_h]]))</f>
        <v/>
      </c>
      <c r="Q2802" s="15">
        <f>SUM(Table2[[#This Row],[AWAL]],Table2[[#This Row],[M1B]])</f>
        <v>14</v>
      </c>
      <c r="R2802" s="15">
        <f>SUM(Table2[[#This Row],[M2B]],Table2[[#This Row],[M2B_h]])</f>
        <v>14</v>
      </c>
      <c r="S2802" s="15">
        <f>SUM(Table2[[#This Row],[M3B]],Table2[[#This Row],[M3B_h]])</f>
        <v>14</v>
      </c>
      <c r="T2802" s="15">
        <f>SUM(Table2[[#This Row],[M4B]],Table2[[#This Row],[M4B_h]])</f>
        <v>14</v>
      </c>
    </row>
    <row r="2803" spans="1:20">
      <c r="A2803" s="12">
        <f>IF(Table2[[#This Row],[TT]]&lt;1,"",COUNT($A$2:$A2802)+1)</f>
        <v>2289</v>
      </c>
      <c r="B2803" s="12" t="str">
        <f>LOWER(SUBSTITUTE(SUBSTITUTE(SUBSTITUTE(SUBSTITUTE(SUBSTITUTE(SUBSTITUTE(SUBSTITUTE(SUBSTITUTE(Table2[[#This Row],[NAMA BARANG]]," ",""),"""",""),"-",""),"/",""),"(",""),")",""),"&amp;",""),",",""))</f>
        <v>tipeexcandy6m2c506</v>
      </c>
      <c r="C2803" s="18" t="s">
        <v>3204</v>
      </c>
      <c r="D2803" s="19">
        <v>3</v>
      </c>
      <c r="E2803" s="19" t="s">
        <v>77</v>
      </c>
      <c r="F2803" s="80">
        <f>IF(Table2[[#This Row],[M5B]]="",Table2[[#This Row],[M5B_h]],SUM(Table2[[#This Row],[M5B_h]],Table2[[#This Row],[M5B]]))</f>
        <v>3</v>
      </c>
      <c r="H2803" s="13" t="str">
        <f>IF(Table2[[#This Row],[M1A]]="","",Table2[[#This Row],[M1A]]-Table2[[#This Row],[AWAL]])</f>
        <v/>
      </c>
      <c r="J2803" s="13" t="str">
        <f>IF(Table2[[#This Row],[M2A]]="","",SUM(Table2[[#This Row],[M2A]]-Table2[[#This Row],[M2B_h]]))</f>
        <v/>
      </c>
      <c r="L2803" s="13" t="str">
        <f>IF(Table2[[#This Row],[M3A]]="","",SUM(Table2[[#This Row],[M3A]]-Table2[[#This Row],[M3B_h]]))</f>
        <v/>
      </c>
      <c r="N2803" s="13" t="str">
        <f>IF(Table2[[#This Row],[M4A]]="","",SUM(Table2[[#This Row],[M4A]]-Table2[[#This Row],[M4B_h]]))</f>
        <v/>
      </c>
      <c r="O2803" s="15"/>
      <c r="P2803" s="15" t="str">
        <f>IF(Table2[[#This Row],[M5A]]="","",SUM(Table2[[#This Row],[M5A]]-Table2[[#This Row],[M5B_h]]))</f>
        <v/>
      </c>
      <c r="Q2803" s="15">
        <f>SUM(Table2[[#This Row],[AWAL]],Table2[[#This Row],[M1B]])</f>
        <v>3</v>
      </c>
      <c r="R2803" s="15">
        <f>SUM(Table2[[#This Row],[M2B]],Table2[[#This Row],[M2B_h]])</f>
        <v>3</v>
      </c>
      <c r="S2803" s="15">
        <f>SUM(Table2[[#This Row],[M3B]],Table2[[#This Row],[M3B_h]])</f>
        <v>3</v>
      </c>
      <c r="T2803" s="15">
        <f>SUM(Table2[[#This Row],[M4B]],Table2[[#This Row],[M4B_h]])</f>
        <v>3</v>
      </c>
    </row>
    <row r="2804" spans="1:20">
      <c r="A2804" s="12">
        <f>IF(Table2[[#This Row],[TT]]&lt;1,"",COUNT($A$2:$A2803)+1)</f>
        <v>2290</v>
      </c>
      <c r="B2804" s="12" t="str">
        <f>LOWER(SUBSTITUTE(SUBSTITUTE(SUBSTITUTE(SUBSTITUTE(SUBSTITUTE(SUBSTITUTE(SUBSTITUTE(SUBSTITUTE(Table2[[#This Row],[NAMA BARANG]]," ",""),"""",""),"-",""),"/",""),"(",""),")",""),"&amp;",""),",",""))</f>
        <v>tipeexcandycc5001</v>
      </c>
      <c r="C2804" s="18" t="s">
        <v>3205</v>
      </c>
      <c r="D2804" s="19">
        <v>1</v>
      </c>
      <c r="E2804" s="19" t="s">
        <v>14</v>
      </c>
      <c r="F2804" s="80">
        <f>IF(Table2[[#This Row],[M5B]]="",Table2[[#This Row],[M5B_h]],SUM(Table2[[#This Row],[M5B_h]],Table2[[#This Row],[M5B]]))</f>
        <v>1</v>
      </c>
      <c r="H2804" s="13" t="str">
        <f>IF(Table2[[#This Row],[M1A]]="","",Table2[[#This Row],[M1A]]-Table2[[#This Row],[AWAL]])</f>
        <v/>
      </c>
      <c r="J2804" s="13" t="str">
        <f>IF(Table2[[#This Row],[M2A]]="","",SUM(Table2[[#This Row],[M2A]]-Table2[[#This Row],[M2B_h]]))</f>
        <v/>
      </c>
      <c r="L2804" s="13" t="str">
        <f>IF(Table2[[#This Row],[M3A]]="","",SUM(Table2[[#This Row],[M3A]]-Table2[[#This Row],[M3B_h]]))</f>
        <v/>
      </c>
      <c r="N2804" s="13" t="str">
        <f>IF(Table2[[#This Row],[M4A]]="","",SUM(Table2[[#This Row],[M4A]]-Table2[[#This Row],[M4B_h]]))</f>
        <v/>
      </c>
      <c r="O2804" s="15"/>
      <c r="P2804" s="15" t="str">
        <f>IF(Table2[[#This Row],[M5A]]="","",SUM(Table2[[#This Row],[M5A]]-Table2[[#This Row],[M5B_h]]))</f>
        <v/>
      </c>
      <c r="Q2804" s="15">
        <f>SUM(Table2[[#This Row],[AWAL]],Table2[[#This Row],[M1B]])</f>
        <v>1</v>
      </c>
      <c r="R2804" s="15">
        <f>SUM(Table2[[#This Row],[M2B]],Table2[[#This Row],[M2B_h]])</f>
        <v>1</v>
      </c>
      <c r="S2804" s="15">
        <f>SUM(Table2[[#This Row],[M3B]],Table2[[#This Row],[M3B_h]])</f>
        <v>1</v>
      </c>
      <c r="T2804" s="15">
        <f>SUM(Table2[[#This Row],[M4B]],Table2[[#This Row],[M4B_h]])</f>
        <v>1</v>
      </c>
    </row>
    <row r="2805" spans="1:20">
      <c r="A2805" s="12">
        <f>IF(Table2[[#This Row],[TT]]&lt;1,"",COUNT($A$2:$A2804)+1)</f>
        <v>2291</v>
      </c>
      <c r="B2805" s="12" t="str">
        <f>LOWER(SUBSTITUTE(SUBSTITUTE(SUBSTITUTE(SUBSTITUTE(SUBSTITUTE(SUBSTITUTE(SUBSTITUTE(SUBSTITUTE(Table2[[#This Row],[NAMA BARANG]]," ",""),"""",""),"-",""),"/",""),"(",""),")",""),"&amp;",""),",",""))</f>
        <v>tipeexcf6004</v>
      </c>
      <c r="C2805" s="18" t="s">
        <v>3206</v>
      </c>
      <c r="D2805" s="19">
        <v>1</v>
      </c>
      <c r="E2805" s="68" t="s">
        <v>3115</v>
      </c>
      <c r="F2805" s="80">
        <f>IF(Table2[[#This Row],[M5B]]="",Table2[[#This Row],[M5B_h]],SUM(Table2[[#This Row],[M5B_h]],Table2[[#This Row],[M5B]]))</f>
        <v>1</v>
      </c>
      <c r="H2805" s="13" t="str">
        <f>IF(Table2[[#This Row],[M1A]]="","",Table2[[#This Row],[M1A]]-Table2[[#This Row],[AWAL]])</f>
        <v/>
      </c>
      <c r="J2805" s="13" t="str">
        <f>IF(Table2[[#This Row],[M2A]]="","",SUM(Table2[[#This Row],[M2A]]-Table2[[#This Row],[M2B_h]]))</f>
        <v/>
      </c>
      <c r="L2805" s="13" t="str">
        <f>IF(Table2[[#This Row],[M3A]]="","",SUM(Table2[[#This Row],[M3A]]-Table2[[#This Row],[M3B_h]]))</f>
        <v/>
      </c>
      <c r="N2805" s="13" t="str">
        <f>IF(Table2[[#This Row],[M4A]]="","",SUM(Table2[[#This Row],[M4A]]-Table2[[#This Row],[M4B_h]]))</f>
        <v/>
      </c>
      <c r="O2805" s="15"/>
      <c r="P2805" s="15" t="str">
        <f>IF(Table2[[#This Row],[M5A]]="","",SUM(Table2[[#This Row],[M5A]]-Table2[[#This Row],[M5B_h]]))</f>
        <v/>
      </c>
      <c r="Q2805" s="15">
        <f>SUM(Table2[[#This Row],[AWAL]],Table2[[#This Row],[M1B]])</f>
        <v>1</v>
      </c>
      <c r="R2805" s="15">
        <f>SUM(Table2[[#This Row],[M2B]],Table2[[#This Row],[M2B_h]])</f>
        <v>1</v>
      </c>
      <c r="S2805" s="15">
        <f>SUM(Table2[[#This Row],[M3B]],Table2[[#This Row],[M3B_h]])</f>
        <v>1</v>
      </c>
      <c r="T2805" s="15">
        <f>SUM(Table2[[#This Row],[M4B]],Table2[[#This Row],[M4B_h]])</f>
        <v>1</v>
      </c>
    </row>
    <row r="2806" spans="1:20">
      <c r="A2806" s="12">
        <f>IF(Table2[[#This Row],[TT]]&lt;1,"",COUNT($A$2:$A2805)+1)</f>
        <v>2292</v>
      </c>
      <c r="B2806" s="12" t="str">
        <f>LOWER(SUBSTITUTE(SUBSTITUTE(SUBSTITUTE(SUBSTITUTE(SUBSTITUTE(SUBSTITUTE(SUBSTITUTE(SUBSTITUTE(Table2[[#This Row],[NAMA BARANG]]," ",""),"""",""),"-",""),"/",""),"(",""),")",""),"&amp;",""),",",""))</f>
        <v>tipeexcp8237</v>
      </c>
      <c r="C2806" s="18" t="s">
        <v>3207</v>
      </c>
      <c r="D2806" s="19">
        <v>1</v>
      </c>
      <c r="E2806" s="19" t="s">
        <v>200</v>
      </c>
      <c r="F2806" s="80">
        <f>IF(Table2[[#This Row],[M5B]]="",Table2[[#This Row],[M5B_h]],SUM(Table2[[#This Row],[M5B_h]],Table2[[#This Row],[M5B]]))</f>
        <v>1</v>
      </c>
      <c r="H2806" s="13" t="str">
        <f>IF(Table2[[#This Row],[M1A]]="","",Table2[[#This Row],[M1A]]-Table2[[#This Row],[AWAL]])</f>
        <v/>
      </c>
      <c r="J2806" s="13" t="str">
        <f>IF(Table2[[#This Row],[M2A]]="","",SUM(Table2[[#This Row],[M2A]]-Table2[[#This Row],[M2B_h]]))</f>
        <v/>
      </c>
      <c r="L2806" s="13" t="str">
        <f>IF(Table2[[#This Row],[M3A]]="","",SUM(Table2[[#This Row],[M3A]]-Table2[[#This Row],[M3B_h]]))</f>
        <v/>
      </c>
      <c r="N2806" s="13" t="str">
        <f>IF(Table2[[#This Row],[M4A]]="","",SUM(Table2[[#This Row],[M4A]]-Table2[[#This Row],[M4B_h]]))</f>
        <v/>
      </c>
      <c r="O2806" s="15"/>
      <c r="P2806" s="15" t="str">
        <f>IF(Table2[[#This Row],[M5A]]="","",SUM(Table2[[#This Row],[M5A]]-Table2[[#This Row],[M5B_h]]))</f>
        <v/>
      </c>
      <c r="Q2806" s="15">
        <f>SUM(Table2[[#This Row],[AWAL]],Table2[[#This Row],[M1B]])</f>
        <v>1</v>
      </c>
      <c r="R2806" s="15">
        <f>SUM(Table2[[#This Row],[M2B]],Table2[[#This Row],[M2B_h]])</f>
        <v>1</v>
      </c>
      <c r="S2806" s="15">
        <f>SUM(Table2[[#This Row],[M3B]],Table2[[#This Row],[M3B_h]])</f>
        <v>1</v>
      </c>
      <c r="T2806" s="15">
        <f>SUM(Table2[[#This Row],[M4B]],Table2[[#This Row],[M4B_h]])</f>
        <v>1</v>
      </c>
    </row>
    <row r="2807" spans="1:20">
      <c r="A2807" s="12">
        <f>IF(Table2[[#This Row],[TT]]&lt;1,"",COUNT($A$2:$A2806)+1)</f>
        <v>2293</v>
      </c>
      <c r="B2807" s="12" t="str">
        <f>LOWER(SUBSTITUTE(SUBSTITUTE(SUBSTITUTE(SUBSTITUTE(SUBSTITUTE(SUBSTITUTE(SUBSTITUTE(SUBSTITUTE(Table2[[#This Row],[NAMA BARANG]]," ",""),"""",""),"-",""),"/",""),"(",""),")",""),"&amp;",""),",",""))</f>
        <v>tipeexcr811blk</v>
      </c>
      <c r="C2807" s="18" t="s">
        <v>3208</v>
      </c>
      <c r="D2807" s="19">
        <v>26</v>
      </c>
      <c r="E2807" s="19" t="s">
        <v>95</v>
      </c>
      <c r="F2807" s="80">
        <f>IF(Table2[[#This Row],[M5B]]="",Table2[[#This Row],[M5B_h]],SUM(Table2[[#This Row],[M5B_h]],Table2[[#This Row],[M5B]]))</f>
        <v>26</v>
      </c>
      <c r="H2807" s="13" t="str">
        <f>IF(Table2[[#This Row],[M1A]]="","",Table2[[#This Row],[M1A]]-Table2[[#This Row],[AWAL]])</f>
        <v/>
      </c>
      <c r="J2807" s="13" t="str">
        <f>IF(Table2[[#This Row],[M2A]]="","",SUM(Table2[[#This Row],[M2A]]-Table2[[#This Row],[M2B_h]]))</f>
        <v/>
      </c>
      <c r="L2807" s="13" t="str">
        <f>IF(Table2[[#This Row],[M3A]]="","",SUM(Table2[[#This Row],[M3A]]-Table2[[#This Row],[M3B_h]]))</f>
        <v/>
      </c>
      <c r="N2807" s="13" t="str">
        <f>IF(Table2[[#This Row],[M4A]]="","",SUM(Table2[[#This Row],[M4A]]-Table2[[#This Row],[M4B_h]]))</f>
        <v/>
      </c>
      <c r="O2807" s="15"/>
      <c r="P2807" s="15" t="str">
        <f>IF(Table2[[#This Row],[M5A]]="","",SUM(Table2[[#This Row],[M5A]]-Table2[[#This Row],[M5B_h]]))</f>
        <v/>
      </c>
      <c r="Q2807" s="15">
        <f>SUM(Table2[[#This Row],[AWAL]],Table2[[#This Row],[M1B]])</f>
        <v>26</v>
      </c>
      <c r="R2807" s="15">
        <f>SUM(Table2[[#This Row],[M2B]],Table2[[#This Row],[M2B_h]])</f>
        <v>26</v>
      </c>
      <c r="S2807" s="15">
        <f>SUM(Table2[[#This Row],[M3B]],Table2[[#This Row],[M3B_h]])</f>
        <v>26</v>
      </c>
      <c r="T2807" s="15">
        <f>SUM(Table2[[#This Row],[M4B]],Table2[[#This Row],[M4B_h]])</f>
        <v>26</v>
      </c>
    </row>
    <row r="2808" spans="1:20">
      <c r="A2808" s="12">
        <f>IF(Table2[[#This Row],[TT]]&lt;1,"",COUNT($A$2:$A2807)+1)</f>
        <v>2294</v>
      </c>
      <c r="B2808" s="12" t="str">
        <f>LOWER(SUBSTITUTE(SUBSTITUTE(SUBSTITUTE(SUBSTITUTE(SUBSTITUTE(SUBSTITUTE(SUBSTITUTE(SUBSTITUTE(Table2[[#This Row],[NAMA BARANG]]," ",""),"""",""),"-",""),"/",""),"(",""),")",""),"&amp;",""),",",""))</f>
        <v>tipeexcr8375x3d1box24pc</v>
      </c>
      <c r="C2808" s="18" t="s">
        <v>3209</v>
      </c>
      <c r="D2808" s="19">
        <v>7</v>
      </c>
      <c r="E2808" s="19" t="s">
        <v>813</v>
      </c>
      <c r="F2808" s="80">
        <f>IF(Table2[[#This Row],[M5B]]="",Table2[[#This Row],[M5B_h]],SUM(Table2[[#This Row],[M5B_h]],Table2[[#This Row],[M5B]]))</f>
        <v>7</v>
      </c>
      <c r="H2808" s="13" t="str">
        <f>IF(Table2[[#This Row],[M1A]]="","",Table2[[#This Row],[M1A]]-Table2[[#This Row],[AWAL]])</f>
        <v/>
      </c>
      <c r="J2808" s="13" t="str">
        <f>IF(Table2[[#This Row],[M2A]]="","",SUM(Table2[[#This Row],[M2A]]-Table2[[#This Row],[M2B_h]]))</f>
        <v/>
      </c>
      <c r="L2808" s="13" t="str">
        <f>IF(Table2[[#This Row],[M3A]]="","",SUM(Table2[[#This Row],[M3A]]-Table2[[#This Row],[M3B_h]]))</f>
        <v/>
      </c>
      <c r="N2808" s="13" t="str">
        <f>IF(Table2[[#This Row],[M4A]]="","",SUM(Table2[[#This Row],[M4A]]-Table2[[#This Row],[M4B_h]]))</f>
        <v/>
      </c>
      <c r="O2808" s="15"/>
      <c r="P2808" s="15" t="str">
        <f>IF(Table2[[#This Row],[M5A]]="","",SUM(Table2[[#This Row],[M5A]]-Table2[[#This Row],[M5B_h]]))</f>
        <v/>
      </c>
      <c r="Q2808" s="15">
        <f>SUM(Table2[[#This Row],[AWAL]],Table2[[#This Row],[M1B]])</f>
        <v>7</v>
      </c>
      <c r="R2808" s="15">
        <f>SUM(Table2[[#This Row],[M2B]],Table2[[#This Row],[M2B_h]])</f>
        <v>7</v>
      </c>
      <c r="S2808" s="15">
        <f>SUM(Table2[[#This Row],[M3B]],Table2[[#This Row],[M3B_h]])</f>
        <v>7</v>
      </c>
      <c r="T2808" s="15">
        <f>SUM(Table2[[#This Row],[M4B]],Table2[[#This Row],[M4B_h]])</f>
        <v>7</v>
      </c>
    </row>
    <row r="2809" spans="1:20">
      <c r="A2809" s="12">
        <f>IF(Table2[[#This Row],[TT]]&lt;1,"",COUNT($A$2:$A2808)+1)</f>
        <v>2295</v>
      </c>
      <c r="B2809" s="12" t="str">
        <f>LOWER(SUBSTITUTE(SUBSTITUTE(SUBSTITUTE(SUBSTITUTE(SUBSTITUTE(SUBSTITUTE(SUBSTITUTE(SUBSTITUTE(Table2[[#This Row],[NAMA BARANG]]," ",""),"""",""),"-",""),"/",""),"(",""),")",""),"&amp;",""),",",""))</f>
        <v>tipeexcr85324</v>
      </c>
      <c r="C2809" s="18" t="s">
        <v>3210</v>
      </c>
      <c r="D2809" s="19">
        <v>6</v>
      </c>
      <c r="E2809" s="19" t="s">
        <v>504</v>
      </c>
      <c r="F2809" s="80">
        <f>IF(Table2[[#This Row],[M5B]]="",Table2[[#This Row],[M5B_h]],SUM(Table2[[#This Row],[M5B_h]],Table2[[#This Row],[M5B]]))</f>
        <v>6</v>
      </c>
      <c r="H2809" s="13" t="str">
        <f>IF(Table2[[#This Row],[M1A]]="","",Table2[[#This Row],[M1A]]-Table2[[#This Row],[AWAL]])</f>
        <v/>
      </c>
      <c r="J2809" s="13" t="str">
        <f>IF(Table2[[#This Row],[M2A]]="","",SUM(Table2[[#This Row],[M2A]]-Table2[[#This Row],[M2B_h]]))</f>
        <v/>
      </c>
      <c r="L2809" s="13" t="str">
        <f>IF(Table2[[#This Row],[M3A]]="","",SUM(Table2[[#This Row],[M3A]]-Table2[[#This Row],[M3B_h]]))</f>
        <v/>
      </c>
      <c r="N2809" s="13" t="str">
        <f>IF(Table2[[#This Row],[M4A]]="","",SUM(Table2[[#This Row],[M4A]]-Table2[[#This Row],[M4B_h]]))</f>
        <v/>
      </c>
      <c r="O2809" s="15"/>
      <c r="P2809" s="15" t="str">
        <f>IF(Table2[[#This Row],[M5A]]="","",SUM(Table2[[#This Row],[M5A]]-Table2[[#This Row],[M5B_h]]))</f>
        <v/>
      </c>
      <c r="Q2809" s="15">
        <f>SUM(Table2[[#This Row],[AWAL]],Table2[[#This Row],[M1B]])</f>
        <v>6</v>
      </c>
      <c r="R2809" s="15">
        <f>SUM(Table2[[#This Row],[M2B]],Table2[[#This Row],[M2B_h]])</f>
        <v>6</v>
      </c>
      <c r="S2809" s="15">
        <f>SUM(Table2[[#This Row],[M3B]],Table2[[#This Row],[M3B_h]])</f>
        <v>6</v>
      </c>
      <c r="T2809" s="15">
        <f>SUM(Table2[[#This Row],[M4B]],Table2[[#This Row],[M4B_h]])</f>
        <v>6</v>
      </c>
    </row>
    <row r="2810" spans="1:20">
      <c r="A2810" s="12">
        <f>IF(Table2[[#This Row],[TT]]&lt;1,"",COUNT($A$2:$A2809)+1)</f>
        <v>2296</v>
      </c>
      <c r="B2810" s="12" t="str">
        <f>LOWER(SUBSTITUTE(SUBSTITUTE(SUBSTITUTE(SUBSTITUTE(SUBSTITUTE(SUBSTITUTE(SUBSTITUTE(SUBSTITUTE(Table2[[#This Row],[NAMA BARANG]]," ",""),"""",""),"-",""),"/",""),"(",""),")",""),"&amp;",""),",",""))</f>
        <v>tipeexcr881</v>
      </c>
      <c r="C2810" s="18" t="s">
        <v>3211</v>
      </c>
      <c r="D2810" s="19">
        <v>1</v>
      </c>
      <c r="E2810" s="19" t="s">
        <v>2408</v>
      </c>
      <c r="F2810" s="80">
        <f>IF(Table2[[#This Row],[M5B]]="",Table2[[#This Row],[M5B_h]],SUM(Table2[[#This Row],[M5B_h]],Table2[[#This Row],[M5B]]))</f>
        <v>1</v>
      </c>
      <c r="H2810" s="13" t="str">
        <f>IF(Table2[[#This Row],[M1A]]="","",Table2[[#This Row],[M1A]]-Table2[[#This Row],[AWAL]])</f>
        <v/>
      </c>
      <c r="J2810" s="13" t="str">
        <f>IF(Table2[[#This Row],[M2A]]="","",SUM(Table2[[#This Row],[M2A]]-Table2[[#This Row],[M2B_h]]))</f>
        <v/>
      </c>
      <c r="L2810" s="13" t="str">
        <f>IF(Table2[[#This Row],[M3A]]="","",SUM(Table2[[#This Row],[M3A]]-Table2[[#This Row],[M3B_h]]))</f>
        <v/>
      </c>
      <c r="N2810" s="13" t="str">
        <f>IF(Table2[[#This Row],[M4A]]="","",SUM(Table2[[#This Row],[M4A]]-Table2[[#This Row],[M4B_h]]))</f>
        <v/>
      </c>
      <c r="O2810" s="15"/>
      <c r="P2810" s="15" t="str">
        <f>IF(Table2[[#This Row],[M5A]]="","",SUM(Table2[[#This Row],[M5A]]-Table2[[#This Row],[M5B_h]]))</f>
        <v/>
      </c>
      <c r="Q2810" s="15">
        <f>SUM(Table2[[#This Row],[AWAL]],Table2[[#This Row],[M1B]])</f>
        <v>1</v>
      </c>
      <c r="R2810" s="15">
        <f>SUM(Table2[[#This Row],[M2B]],Table2[[#This Row],[M2B_h]])</f>
        <v>1</v>
      </c>
      <c r="S2810" s="15">
        <f>SUM(Table2[[#This Row],[M3B]],Table2[[#This Row],[M3B_h]])</f>
        <v>1</v>
      </c>
      <c r="T2810" s="15">
        <f>SUM(Table2[[#This Row],[M4B]],Table2[[#This Row],[M4B_h]])</f>
        <v>1</v>
      </c>
    </row>
    <row r="2811" spans="1:20">
      <c r="A2811" s="12">
        <f>IF(Table2[[#This Row],[TT]]&lt;1,"",COUNT($A$2:$A2810)+1)</f>
        <v>2297</v>
      </c>
      <c r="B2811" s="12" t="str">
        <f>LOWER(SUBSTITUTE(SUBSTITUTE(SUBSTITUTE(SUBSTITUTE(SUBSTITUTE(SUBSTITUTE(SUBSTITUTE(SUBSTITUTE(Table2[[#This Row],[NAMA BARANG]]," ",""),"""",""),"-",""),"/",""),"(",""),")",""),"&amp;",""),",",""))</f>
        <v>tipeexct328325</v>
      </c>
      <c r="C2811" s="18" t="s">
        <v>3212</v>
      </c>
      <c r="D2811" s="19">
        <v>5</v>
      </c>
      <c r="E2811" s="19" t="s">
        <v>95</v>
      </c>
      <c r="F2811" s="80">
        <f>IF(Table2[[#This Row],[M5B]]="",Table2[[#This Row],[M5B_h]],SUM(Table2[[#This Row],[M5B_h]],Table2[[#This Row],[M5B]]))</f>
        <v>5</v>
      </c>
      <c r="H2811" s="13" t="str">
        <f>IF(Table2[[#This Row],[M1A]]="","",Table2[[#This Row],[M1A]]-Table2[[#This Row],[AWAL]])</f>
        <v/>
      </c>
      <c r="J2811" s="13" t="str">
        <f>IF(Table2[[#This Row],[M2A]]="","",SUM(Table2[[#This Row],[M2A]]-Table2[[#This Row],[M2B_h]]))</f>
        <v/>
      </c>
      <c r="L2811" s="13" t="str">
        <f>IF(Table2[[#This Row],[M3A]]="","",SUM(Table2[[#This Row],[M3A]]-Table2[[#This Row],[M3B_h]]))</f>
        <v/>
      </c>
      <c r="N2811" s="13" t="str">
        <f>IF(Table2[[#This Row],[M4A]]="","",SUM(Table2[[#This Row],[M4A]]-Table2[[#This Row],[M4B_h]]))</f>
        <v/>
      </c>
      <c r="O2811" s="15"/>
      <c r="P2811" s="15" t="str">
        <f>IF(Table2[[#This Row],[M5A]]="","",SUM(Table2[[#This Row],[M5A]]-Table2[[#This Row],[M5B_h]]))</f>
        <v/>
      </c>
      <c r="Q2811" s="15">
        <f>SUM(Table2[[#This Row],[AWAL]],Table2[[#This Row],[M1B]])</f>
        <v>5</v>
      </c>
      <c r="R2811" s="15">
        <f>SUM(Table2[[#This Row],[M2B]],Table2[[#This Row],[M2B_h]])</f>
        <v>5</v>
      </c>
      <c r="S2811" s="15">
        <f>SUM(Table2[[#This Row],[M3B]],Table2[[#This Row],[M3B_h]])</f>
        <v>5</v>
      </c>
      <c r="T2811" s="15">
        <f>SUM(Table2[[#This Row],[M4B]],Table2[[#This Row],[M4B_h]])</f>
        <v>5</v>
      </c>
    </row>
    <row r="2812" spans="1:20">
      <c r="A2812" s="12" t="str">
        <f>IF(Table2[[#This Row],[TT]]&lt;1,"",COUNT($A$2:$A2811)+1)</f>
        <v/>
      </c>
      <c r="B2812" s="12" t="str">
        <f>LOWER(SUBSTITUTE(SUBSTITUTE(SUBSTITUTE(SUBSTITUTE(SUBSTITUTE(SUBSTITUTE(SUBSTITUTE(SUBSTITUTE(Table2[[#This Row],[NAMA BARANG]]," ",""),"""",""),"-",""),"/",""),"(",""),")",""),"&amp;",""),",",""))</f>
        <v>tipeexdebozz010</v>
      </c>
      <c r="C2812" s="17" t="s">
        <v>2756</v>
      </c>
      <c r="E2812" s="29" t="s">
        <v>2515</v>
      </c>
      <c r="F2812" s="80">
        <f>IF(Table2[[#This Row],[M5B]]="",Table2[[#This Row],[M5B_h]],SUM(Table2[[#This Row],[M5B_h]],Table2[[#This Row],[M5B]]))</f>
        <v>0</v>
      </c>
      <c r="H2812" s="13" t="str">
        <f>IF(Table2[[#This Row],[M1A]]="","",Table2[[#This Row],[M1A]]-Table2[[#This Row],[AWAL]])</f>
        <v/>
      </c>
      <c r="J2812" s="13" t="str">
        <f>IF(Table2[[#This Row],[M2A]]="","",SUM(Table2[[#This Row],[M2A]]-Table2[[#This Row],[M2B_h]]))</f>
        <v/>
      </c>
      <c r="L2812" s="13" t="str">
        <f>IF(Table2[[#This Row],[M3A]]="","",SUM(Table2[[#This Row],[M3A]]-Table2[[#This Row],[M3B_h]]))</f>
        <v/>
      </c>
      <c r="N2812" s="13" t="str">
        <f>IF(Table2[[#This Row],[M4A]]="","",SUM(Table2[[#This Row],[M4A]]-Table2[[#This Row],[M4B_h]]))</f>
        <v/>
      </c>
      <c r="O2812" s="15"/>
      <c r="P2812" s="15" t="str">
        <f>IF(Table2[[#This Row],[M5A]]="","",SUM(Table2[[#This Row],[M5A]]-Table2[[#This Row],[M5B_h]]))</f>
        <v/>
      </c>
      <c r="Q2812" s="15">
        <f>SUM(Table2[[#This Row],[AWAL]],Table2[[#This Row],[M1B]])</f>
        <v>0</v>
      </c>
      <c r="R2812" s="15">
        <f>SUM(Table2[[#This Row],[M2B]],Table2[[#This Row],[M2B_h]])</f>
        <v>0</v>
      </c>
      <c r="S2812" s="15">
        <f>SUM(Table2[[#This Row],[M3B]],Table2[[#This Row],[M3B_h]])</f>
        <v>0</v>
      </c>
      <c r="T2812" s="15">
        <f>SUM(Table2[[#This Row],[M4B]],Table2[[#This Row],[M4B_h]])</f>
        <v>0</v>
      </c>
    </row>
    <row r="2813" spans="1:20">
      <c r="A2813" s="12" t="str">
        <f>IF(Table2[[#This Row],[TT]]&lt;1,"",COUNT($A$2:$A2812)+1)</f>
        <v/>
      </c>
      <c r="B2813" s="12" t="str">
        <f>LOWER(SUBSTITUTE(SUBSTITUTE(SUBSTITUTE(SUBSTITUTE(SUBSTITUTE(SUBSTITUTE(SUBSTITUTE(SUBSTITUTE(Table2[[#This Row],[NAMA BARANG]]," ",""),"""",""),"-",""),"/",""),"(",""),")",""),"&amp;",""),",",""))</f>
        <v>tipeexdebozz013</v>
      </c>
      <c r="C2813" s="17" t="s">
        <v>2757</v>
      </c>
      <c r="E2813" s="29" t="s">
        <v>2515</v>
      </c>
      <c r="F2813" s="80">
        <f>IF(Table2[[#This Row],[M5B]]="",Table2[[#This Row],[M5B_h]],SUM(Table2[[#This Row],[M5B_h]],Table2[[#This Row],[M5B]]))</f>
        <v>0</v>
      </c>
      <c r="H2813" s="13" t="str">
        <f>IF(Table2[[#This Row],[M1A]]="","",Table2[[#This Row],[M1A]]-Table2[[#This Row],[AWAL]])</f>
        <v/>
      </c>
      <c r="J2813" s="13" t="str">
        <f>IF(Table2[[#This Row],[M2A]]="","",SUM(Table2[[#This Row],[M2A]]-Table2[[#This Row],[M2B_h]]))</f>
        <v/>
      </c>
      <c r="L2813" s="13" t="str">
        <f>IF(Table2[[#This Row],[M3A]]="","",SUM(Table2[[#This Row],[M3A]]-Table2[[#This Row],[M3B_h]]))</f>
        <v/>
      </c>
      <c r="N2813" s="13" t="str">
        <f>IF(Table2[[#This Row],[M4A]]="","",SUM(Table2[[#This Row],[M4A]]-Table2[[#This Row],[M4B_h]]))</f>
        <v/>
      </c>
      <c r="O2813" s="15"/>
      <c r="P2813" s="15" t="str">
        <f>IF(Table2[[#This Row],[M5A]]="","",SUM(Table2[[#This Row],[M5A]]-Table2[[#This Row],[M5B_h]]))</f>
        <v/>
      </c>
      <c r="Q2813" s="15">
        <f>SUM(Table2[[#This Row],[AWAL]],Table2[[#This Row],[M1B]])</f>
        <v>0</v>
      </c>
      <c r="R2813" s="15">
        <f>SUM(Table2[[#This Row],[M2B]],Table2[[#This Row],[M2B_h]])</f>
        <v>0</v>
      </c>
      <c r="S2813" s="15">
        <f>SUM(Table2[[#This Row],[M3B]],Table2[[#This Row],[M3B_h]])</f>
        <v>0</v>
      </c>
      <c r="T2813" s="15">
        <f>SUM(Table2[[#This Row],[M4B]],Table2[[#This Row],[M4B_h]])</f>
        <v>0</v>
      </c>
    </row>
    <row r="2814" spans="1:20">
      <c r="A2814" s="12" t="str">
        <f>IF(Table2[[#This Row],[TT]]&lt;1,"",COUNT($A$2:$A2813)+1)</f>
        <v/>
      </c>
      <c r="B2814" s="12" t="str">
        <f>LOWER(SUBSTITUTE(SUBSTITUTE(SUBSTITUTE(SUBSTITUTE(SUBSTITUTE(SUBSTITUTE(SUBSTITUTE(SUBSTITUTE(Table2[[#This Row],[NAMA BARANG]]," ",""),"""",""),"-",""),"/",""),"(",""),")",""),"&amp;",""),",",""))</f>
        <v>tipeexdebozzct005</v>
      </c>
      <c r="C2814" s="17" t="s">
        <v>2755</v>
      </c>
      <c r="E2814" s="29" t="s">
        <v>2684</v>
      </c>
      <c r="F2814" s="80">
        <f>IF(Table2[[#This Row],[M5B]]="",Table2[[#This Row],[M5B_h]],SUM(Table2[[#This Row],[M5B_h]],Table2[[#This Row],[M5B]]))</f>
        <v>0</v>
      </c>
      <c r="H2814" s="13" t="str">
        <f>IF(Table2[[#This Row],[M1A]]="","",Table2[[#This Row],[M1A]]-Table2[[#This Row],[AWAL]])</f>
        <v/>
      </c>
      <c r="J2814" s="13" t="str">
        <f>IF(Table2[[#This Row],[M2A]]="","",SUM(Table2[[#This Row],[M2A]]-Table2[[#This Row],[M2B_h]]))</f>
        <v/>
      </c>
      <c r="L2814" s="13" t="str">
        <f>IF(Table2[[#This Row],[M3A]]="","",SUM(Table2[[#This Row],[M3A]]-Table2[[#This Row],[M3B_h]]))</f>
        <v/>
      </c>
      <c r="N2814" s="13" t="str">
        <f>IF(Table2[[#This Row],[M4A]]="","",SUM(Table2[[#This Row],[M4A]]-Table2[[#This Row],[M4B_h]]))</f>
        <v/>
      </c>
      <c r="O2814" s="15"/>
      <c r="P2814" s="15" t="str">
        <f>IF(Table2[[#This Row],[M5A]]="","",SUM(Table2[[#This Row],[M5A]]-Table2[[#This Row],[M5B_h]]))</f>
        <v/>
      </c>
      <c r="Q2814" s="15">
        <f>SUM(Table2[[#This Row],[AWAL]],Table2[[#This Row],[M1B]])</f>
        <v>0</v>
      </c>
      <c r="R2814" s="15">
        <f>SUM(Table2[[#This Row],[M2B]],Table2[[#This Row],[M2B_h]])</f>
        <v>0</v>
      </c>
      <c r="S2814" s="15">
        <f>SUM(Table2[[#This Row],[M3B]],Table2[[#This Row],[M3B_h]])</f>
        <v>0</v>
      </c>
      <c r="T2814" s="15">
        <f>SUM(Table2[[#This Row],[M4B]],Table2[[#This Row],[M4B_h]])</f>
        <v>0</v>
      </c>
    </row>
    <row r="2815" spans="1:20">
      <c r="A2815" s="12">
        <f>IF(Table2[[#This Row],[TT]]&lt;1,"",COUNT($A$2:$A2814)+1)</f>
        <v>2298</v>
      </c>
      <c r="B2815" s="12" t="str">
        <f>LOWER(SUBSTITUTE(SUBSTITUTE(SUBSTITUTE(SUBSTITUTE(SUBSTITUTE(SUBSTITUTE(SUBSTITUTE(SUBSTITUTE(Table2[[#This Row],[NAMA BARANG]]," ",""),"""",""),"-",""),"/",""),"(",""),")",""),"&amp;",""),",",""))</f>
        <v>tipeexdms30436</v>
      </c>
      <c r="C2815" s="18" t="s">
        <v>3213</v>
      </c>
      <c r="D2815" s="19">
        <v>8</v>
      </c>
      <c r="E2815" s="19" t="s">
        <v>77</v>
      </c>
      <c r="F2815" s="80">
        <f>IF(Table2[[#This Row],[M5B]]="",Table2[[#This Row],[M5B_h]],SUM(Table2[[#This Row],[M5B_h]],Table2[[#This Row],[M5B]]))</f>
        <v>8</v>
      </c>
      <c r="H2815" s="13" t="str">
        <f>IF(Table2[[#This Row],[M1A]]="","",Table2[[#This Row],[M1A]]-Table2[[#This Row],[AWAL]])</f>
        <v/>
      </c>
      <c r="J2815" s="13" t="str">
        <f>IF(Table2[[#This Row],[M2A]]="","",SUM(Table2[[#This Row],[M2A]]-Table2[[#This Row],[M2B_h]]))</f>
        <v/>
      </c>
      <c r="L2815" s="13" t="str">
        <f>IF(Table2[[#This Row],[M3A]]="","",SUM(Table2[[#This Row],[M3A]]-Table2[[#This Row],[M3B_h]]))</f>
        <v/>
      </c>
      <c r="N2815" s="13" t="str">
        <f>IF(Table2[[#This Row],[M4A]]="","",SUM(Table2[[#This Row],[M4A]]-Table2[[#This Row],[M4B_h]]))</f>
        <v/>
      </c>
      <c r="O2815" s="15"/>
      <c r="P2815" s="15" t="str">
        <f>IF(Table2[[#This Row],[M5A]]="","",SUM(Table2[[#This Row],[M5A]]-Table2[[#This Row],[M5B_h]]))</f>
        <v/>
      </c>
      <c r="Q2815" s="15">
        <f>SUM(Table2[[#This Row],[AWAL]],Table2[[#This Row],[M1B]])</f>
        <v>8</v>
      </c>
      <c r="R2815" s="15">
        <f>SUM(Table2[[#This Row],[M2B]],Table2[[#This Row],[M2B_h]])</f>
        <v>8</v>
      </c>
      <c r="S2815" s="15">
        <f>SUM(Table2[[#This Row],[M3B]],Table2[[#This Row],[M3B_h]])</f>
        <v>8</v>
      </c>
      <c r="T2815" s="15">
        <f>SUM(Table2[[#This Row],[M4B]],Table2[[#This Row],[M4B_h]])</f>
        <v>8</v>
      </c>
    </row>
    <row r="2816" spans="1:20">
      <c r="A2816" s="12">
        <f>IF(Table2[[#This Row],[TT]]&lt;1,"",COUNT($A$2:$A2815)+1)</f>
        <v>2299</v>
      </c>
      <c r="B2816" s="12" t="str">
        <f>LOWER(SUBSTITUTE(SUBSTITUTE(SUBSTITUTE(SUBSTITUTE(SUBSTITUTE(SUBSTITUTE(SUBSTITUTE(SUBSTITUTE(Table2[[#This Row],[NAMA BARANG]]," ",""),"""",""),"-",""),"/",""),"(",""),")",""),"&amp;",""),",",""))</f>
        <v>tipeexdms31236</v>
      </c>
      <c r="C2816" s="18" t="s">
        <v>3214</v>
      </c>
      <c r="D2816" s="19">
        <v>1</v>
      </c>
      <c r="E2816" s="19" t="s">
        <v>494</v>
      </c>
      <c r="F2816" s="80">
        <f>IF(Table2[[#This Row],[M5B]]="",Table2[[#This Row],[M5B_h]],SUM(Table2[[#This Row],[M5B_h]],Table2[[#This Row],[M5B]]))</f>
        <v>1</v>
      </c>
      <c r="H2816" s="13" t="str">
        <f>IF(Table2[[#This Row],[M1A]]="","",Table2[[#This Row],[M1A]]-Table2[[#This Row],[AWAL]])</f>
        <v/>
      </c>
      <c r="J2816" s="13" t="str">
        <f>IF(Table2[[#This Row],[M2A]]="","",SUM(Table2[[#This Row],[M2A]]-Table2[[#This Row],[M2B_h]]))</f>
        <v/>
      </c>
      <c r="L2816" s="13" t="str">
        <f>IF(Table2[[#This Row],[M3A]]="","",SUM(Table2[[#This Row],[M3A]]-Table2[[#This Row],[M3B_h]]))</f>
        <v/>
      </c>
      <c r="N2816" s="13" t="str">
        <f>IF(Table2[[#This Row],[M4A]]="","",SUM(Table2[[#This Row],[M4A]]-Table2[[#This Row],[M4B_h]]))</f>
        <v/>
      </c>
      <c r="O2816" s="15"/>
      <c r="P2816" s="15" t="str">
        <f>IF(Table2[[#This Row],[M5A]]="","",SUM(Table2[[#This Row],[M5A]]-Table2[[#This Row],[M5B_h]]))</f>
        <v/>
      </c>
      <c r="Q2816" s="15">
        <f>SUM(Table2[[#This Row],[AWAL]],Table2[[#This Row],[M1B]])</f>
        <v>1</v>
      </c>
      <c r="R2816" s="15">
        <f>SUM(Table2[[#This Row],[M2B]],Table2[[#This Row],[M2B_h]])</f>
        <v>1</v>
      </c>
      <c r="S2816" s="15">
        <f>SUM(Table2[[#This Row],[M3B]],Table2[[#This Row],[M3B_h]])</f>
        <v>1</v>
      </c>
      <c r="T2816" s="15">
        <f>SUM(Table2[[#This Row],[M4B]],Table2[[#This Row],[M4B_h]])</f>
        <v>1</v>
      </c>
    </row>
    <row r="2817" spans="1:20">
      <c r="A2817" s="12">
        <f>IF(Table2[[#This Row],[TT]]&lt;1,"",COUNT($A$2:$A2816)+1)</f>
        <v>2300</v>
      </c>
      <c r="B2817" s="12" t="str">
        <f>LOWER(SUBSTITUTE(SUBSTITUTE(SUBSTITUTE(SUBSTITUTE(SUBSTITUTE(SUBSTITUTE(SUBSTITUTE(SUBSTITUTE(Table2[[#This Row],[NAMA BARANG]]," ",""),"""",""),"-",""),"/",""),"(",""),")",""),"&amp;",""),",",""))</f>
        <v>tipeexdms33248</v>
      </c>
      <c r="C2817" s="18" t="s">
        <v>3215</v>
      </c>
      <c r="D2817" s="19">
        <v>7</v>
      </c>
      <c r="E2817" s="19" t="s">
        <v>86</v>
      </c>
      <c r="F2817" s="80">
        <f>IF(Table2[[#This Row],[M5B]]="",Table2[[#This Row],[M5B_h]],SUM(Table2[[#This Row],[M5B_h]],Table2[[#This Row],[M5B]]))</f>
        <v>7</v>
      </c>
      <c r="H2817" s="13" t="str">
        <f>IF(Table2[[#This Row],[M1A]]="","",Table2[[#This Row],[M1A]]-Table2[[#This Row],[AWAL]])</f>
        <v/>
      </c>
      <c r="J2817" s="13" t="str">
        <f>IF(Table2[[#This Row],[M2A]]="","",SUM(Table2[[#This Row],[M2A]]-Table2[[#This Row],[M2B_h]]))</f>
        <v/>
      </c>
      <c r="L2817" s="13" t="str">
        <f>IF(Table2[[#This Row],[M3A]]="","",SUM(Table2[[#This Row],[M3A]]-Table2[[#This Row],[M3B_h]]))</f>
        <v/>
      </c>
      <c r="N2817" s="13" t="str">
        <f>IF(Table2[[#This Row],[M4A]]="","",SUM(Table2[[#This Row],[M4A]]-Table2[[#This Row],[M4B_h]]))</f>
        <v/>
      </c>
      <c r="O2817" s="15"/>
      <c r="P2817" s="15" t="str">
        <f>IF(Table2[[#This Row],[M5A]]="","",SUM(Table2[[#This Row],[M5A]]-Table2[[#This Row],[M5B_h]]))</f>
        <v/>
      </c>
      <c r="Q2817" s="15">
        <f>SUM(Table2[[#This Row],[AWAL]],Table2[[#This Row],[M1B]])</f>
        <v>7</v>
      </c>
      <c r="R2817" s="15">
        <f>SUM(Table2[[#This Row],[M2B]],Table2[[#This Row],[M2B_h]])</f>
        <v>7</v>
      </c>
      <c r="S2817" s="15">
        <f>SUM(Table2[[#This Row],[M3B]],Table2[[#This Row],[M3B_h]])</f>
        <v>7</v>
      </c>
      <c r="T2817" s="15">
        <f>SUM(Table2[[#This Row],[M4B]],Table2[[#This Row],[M4B_h]])</f>
        <v>7</v>
      </c>
    </row>
    <row r="2818" spans="1:20">
      <c r="A2818" s="12">
        <f>IF(Table2[[#This Row],[TT]]&lt;1,"",COUNT($A$2:$A2817)+1)</f>
        <v>2301</v>
      </c>
      <c r="B2818" s="12" t="str">
        <f>LOWER(SUBSTITUTE(SUBSTITUTE(SUBSTITUTE(SUBSTITUTE(SUBSTITUTE(SUBSTITUTE(SUBSTITUTE(SUBSTITUTE(Table2[[#This Row],[NAMA BARANG]]," ",""),"""",""),"-",""),"/",""),"(",""),")",""),"&amp;",""),",",""))</f>
        <v>tipeexdms336</v>
      </c>
      <c r="C2818" s="18" t="s">
        <v>3216</v>
      </c>
      <c r="D2818" s="19">
        <v>1</v>
      </c>
      <c r="E2818" s="19" t="s">
        <v>1336</v>
      </c>
      <c r="F2818" s="80">
        <f>IF(Table2[[#This Row],[M5B]]="",Table2[[#This Row],[M5B_h]],SUM(Table2[[#This Row],[M5B_h]],Table2[[#This Row],[M5B]]))</f>
        <v>1</v>
      </c>
      <c r="H2818" s="13" t="str">
        <f>IF(Table2[[#This Row],[M1A]]="","",Table2[[#This Row],[M1A]]-Table2[[#This Row],[AWAL]])</f>
        <v/>
      </c>
      <c r="J2818" s="13" t="str">
        <f>IF(Table2[[#This Row],[M2A]]="","",SUM(Table2[[#This Row],[M2A]]-Table2[[#This Row],[M2B_h]]))</f>
        <v/>
      </c>
      <c r="L2818" s="13" t="str">
        <f>IF(Table2[[#This Row],[M3A]]="","",SUM(Table2[[#This Row],[M3A]]-Table2[[#This Row],[M3B_h]]))</f>
        <v/>
      </c>
      <c r="N2818" s="13" t="str">
        <f>IF(Table2[[#This Row],[M4A]]="","",SUM(Table2[[#This Row],[M4A]]-Table2[[#This Row],[M4B_h]]))</f>
        <v/>
      </c>
      <c r="O2818" s="15"/>
      <c r="P2818" s="15" t="str">
        <f>IF(Table2[[#This Row],[M5A]]="","",SUM(Table2[[#This Row],[M5A]]-Table2[[#This Row],[M5B_h]]))</f>
        <v/>
      </c>
      <c r="Q2818" s="15">
        <f>SUM(Table2[[#This Row],[AWAL]],Table2[[#This Row],[M1B]])</f>
        <v>1</v>
      </c>
      <c r="R2818" s="15">
        <f>SUM(Table2[[#This Row],[M2B]],Table2[[#This Row],[M2B_h]])</f>
        <v>1</v>
      </c>
      <c r="S2818" s="15">
        <f>SUM(Table2[[#This Row],[M3B]],Table2[[#This Row],[M3B_h]])</f>
        <v>1</v>
      </c>
      <c r="T2818" s="15">
        <f>SUM(Table2[[#This Row],[M4B]],Table2[[#This Row],[M4B_h]])</f>
        <v>1</v>
      </c>
    </row>
    <row r="2819" spans="1:20">
      <c r="A2819" s="12">
        <f>IF(Table2[[#This Row],[TT]]&lt;1,"",COUNT($A$2:$A2818)+1)</f>
        <v>2302</v>
      </c>
      <c r="B2819" s="12" t="str">
        <f>LOWER(SUBSTITUTE(SUBSTITUTE(SUBSTITUTE(SUBSTITUTE(SUBSTITUTE(SUBSTITUTE(SUBSTITUTE(SUBSTITUTE(Table2[[#This Row],[NAMA BARANG]]," ",""),"""",""),"-",""),"/",""),"(",""),")",""),"&amp;",""),",",""))</f>
        <v>tipeexdms338</v>
      </c>
      <c r="C2819" s="18" t="s">
        <v>3217</v>
      </c>
      <c r="D2819" s="19">
        <v>3</v>
      </c>
      <c r="E2819" s="19" t="s">
        <v>1336</v>
      </c>
      <c r="F2819" s="80">
        <f>IF(Table2[[#This Row],[M5B]]="",Table2[[#This Row],[M5B_h]],SUM(Table2[[#This Row],[M5B_h]],Table2[[#This Row],[M5B]]))</f>
        <v>3</v>
      </c>
      <c r="H2819" s="13" t="str">
        <f>IF(Table2[[#This Row],[M1A]]="","",Table2[[#This Row],[M1A]]-Table2[[#This Row],[AWAL]])</f>
        <v/>
      </c>
      <c r="J2819" s="13" t="str">
        <f>IF(Table2[[#This Row],[M2A]]="","",SUM(Table2[[#This Row],[M2A]]-Table2[[#This Row],[M2B_h]]))</f>
        <v/>
      </c>
      <c r="L2819" s="13" t="str">
        <f>IF(Table2[[#This Row],[M3A]]="","",SUM(Table2[[#This Row],[M3A]]-Table2[[#This Row],[M3B_h]]))</f>
        <v/>
      </c>
      <c r="N2819" s="13" t="str">
        <f>IF(Table2[[#This Row],[M4A]]="","",SUM(Table2[[#This Row],[M4A]]-Table2[[#This Row],[M4B_h]]))</f>
        <v/>
      </c>
      <c r="O2819" s="15"/>
      <c r="P2819" s="15" t="str">
        <f>IF(Table2[[#This Row],[M5A]]="","",SUM(Table2[[#This Row],[M5A]]-Table2[[#This Row],[M5B_h]]))</f>
        <v/>
      </c>
      <c r="Q2819" s="15">
        <f>SUM(Table2[[#This Row],[AWAL]],Table2[[#This Row],[M1B]])</f>
        <v>3</v>
      </c>
      <c r="R2819" s="15">
        <f>SUM(Table2[[#This Row],[M2B]],Table2[[#This Row],[M2B_h]])</f>
        <v>3</v>
      </c>
      <c r="S2819" s="15">
        <f>SUM(Table2[[#This Row],[M3B]],Table2[[#This Row],[M3B_h]])</f>
        <v>3</v>
      </c>
      <c r="T2819" s="15">
        <f>SUM(Table2[[#This Row],[M4B]],Table2[[#This Row],[M4B_h]])</f>
        <v>3</v>
      </c>
    </row>
    <row r="2820" spans="1:20">
      <c r="A2820" s="12">
        <f>IF(Table2[[#This Row],[TT]]&lt;1,"",COUNT($A$2:$A2819)+1)</f>
        <v>2303</v>
      </c>
      <c r="B2820" s="12" t="str">
        <f>LOWER(SUBSTITUTE(SUBSTITUTE(SUBSTITUTE(SUBSTITUTE(SUBSTITUTE(SUBSTITUTE(SUBSTITUTE(SUBSTITUTE(Table2[[#This Row],[NAMA BARANG]]," ",""),"""",""),"-",""),"/",""),"(",""),")",""),"&amp;",""),",",""))</f>
        <v>tipeexdms34233478</v>
      </c>
      <c r="C2820" s="18" t="s">
        <v>3218</v>
      </c>
      <c r="D2820" s="19">
        <v>11</v>
      </c>
      <c r="E2820" s="19">
        <v>432</v>
      </c>
      <c r="F2820" s="80">
        <f>IF(Table2[[#This Row],[M5B]]="",Table2[[#This Row],[M5B_h]],SUM(Table2[[#This Row],[M5B_h]],Table2[[#This Row],[M5B]]))</f>
        <v>11</v>
      </c>
      <c r="H2820" s="13" t="str">
        <f>IF(Table2[[#This Row],[M1A]]="","",Table2[[#This Row],[M1A]]-Table2[[#This Row],[AWAL]])</f>
        <v/>
      </c>
      <c r="J2820" s="13" t="str">
        <f>IF(Table2[[#This Row],[M2A]]="","",SUM(Table2[[#This Row],[M2A]]-Table2[[#This Row],[M2B_h]]))</f>
        <v/>
      </c>
      <c r="L2820" s="13" t="str">
        <f>IF(Table2[[#This Row],[M3A]]="","",SUM(Table2[[#This Row],[M3A]]-Table2[[#This Row],[M3B_h]]))</f>
        <v/>
      </c>
      <c r="N2820" s="13" t="str">
        <f>IF(Table2[[#This Row],[M4A]]="","",SUM(Table2[[#This Row],[M4A]]-Table2[[#This Row],[M4B_h]]))</f>
        <v/>
      </c>
      <c r="O2820" s="15"/>
      <c r="P2820" s="15" t="str">
        <f>IF(Table2[[#This Row],[M5A]]="","",SUM(Table2[[#This Row],[M5A]]-Table2[[#This Row],[M5B_h]]))</f>
        <v/>
      </c>
      <c r="Q2820" s="15">
        <f>SUM(Table2[[#This Row],[AWAL]],Table2[[#This Row],[M1B]])</f>
        <v>11</v>
      </c>
      <c r="R2820" s="15">
        <f>SUM(Table2[[#This Row],[M2B]],Table2[[#This Row],[M2B_h]])</f>
        <v>11</v>
      </c>
      <c r="S2820" s="15">
        <f>SUM(Table2[[#This Row],[M3B]],Table2[[#This Row],[M3B_h]])</f>
        <v>11</v>
      </c>
      <c r="T2820" s="15">
        <f>SUM(Table2[[#This Row],[M4B]],Table2[[#This Row],[M4B_h]])</f>
        <v>11</v>
      </c>
    </row>
    <row r="2821" spans="1:20">
      <c r="A2821" s="12">
        <f>IF(Table2[[#This Row],[TT]]&lt;1,"",COUNT($A$2:$A2820)+1)</f>
        <v>2304</v>
      </c>
      <c r="B2821" s="12" t="str">
        <f>LOWER(SUBSTITUTE(SUBSTITUTE(SUBSTITUTE(SUBSTITUTE(SUBSTITUTE(SUBSTITUTE(SUBSTITUTE(SUBSTITUTE(Table2[[#This Row],[NAMA BARANG]]," ",""),"""",""),"-",""),"/",""),"(",""),")",""),"&amp;",""),",",""))</f>
        <v>tipeexdominicdp8908fr</v>
      </c>
      <c r="C2821" s="18" t="s">
        <v>3219</v>
      </c>
      <c r="D2821" s="19">
        <v>2</v>
      </c>
      <c r="E2821" s="19" t="s">
        <v>200</v>
      </c>
      <c r="F2821" s="80">
        <f>IF(Table2[[#This Row],[M5B]]="",Table2[[#This Row],[M5B_h]],SUM(Table2[[#This Row],[M5B_h]],Table2[[#This Row],[M5B]]))</f>
        <v>2</v>
      </c>
      <c r="H2821" s="13" t="str">
        <f>IF(Table2[[#This Row],[M1A]]="","",Table2[[#This Row],[M1A]]-Table2[[#This Row],[AWAL]])</f>
        <v/>
      </c>
      <c r="J2821" s="13" t="str">
        <f>IF(Table2[[#This Row],[M2A]]="","",SUM(Table2[[#This Row],[M2A]]-Table2[[#This Row],[M2B_h]]))</f>
        <v/>
      </c>
      <c r="L2821" s="13" t="str">
        <f>IF(Table2[[#This Row],[M3A]]="","",SUM(Table2[[#This Row],[M3A]]-Table2[[#This Row],[M3B_h]]))</f>
        <v/>
      </c>
      <c r="N2821" s="13" t="str">
        <f>IF(Table2[[#This Row],[M4A]]="","",SUM(Table2[[#This Row],[M4A]]-Table2[[#This Row],[M4B_h]]))</f>
        <v/>
      </c>
      <c r="O2821" s="15"/>
      <c r="P2821" s="15" t="str">
        <f>IF(Table2[[#This Row],[M5A]]="","",SUM(Table2[[#This Row],[M5A]]-Table2[[#This Row],[M5B_h]]))</f>
        <v/>
      </c>
      <c r="Q2821" s="15">
        <f>SUM(Table2[[#This Row],[AWAL]],Table2[[#This Row],[M1B]])</f>
        <v>2</v>
      </c>
      <c r="R2821" s="15">
        <f>SUM(Table2[[#This Row],[M2B]],Table2[[#This Row],[M2B_h]])</f>
        <v>2</v>
      </c>
      <c r="S2821" s="15">
        <f>SUM(Table2[[#This Row],[M3B]],Table2[[#This Row],[M3B_h]])</f>
        <v>2</v>
      </c>
      <c r="T2821" s="15">
        <f>SUM(Table2[[#This Row],[M4B]],Table2[[#This Row],[M4B_h]])</f>
        <v>2</v>
      </c>
    </row>
    <row r="2822" spans="1:20">
      <c r="A2822" s="12">
        <f>IF(Table2[[#This Row],[TT]]&lt;1,"",COUNT($A$2:$A2821)+1)</f>
        <v>2305</v>
      </c>
      <c r="B2822" s="12" t="str">
        <f>LOWER(SUBSTITUTE(SUBSTITUTE(SUBSTITUTE(SUBSTITUTE(SUBSTITUTE(SUBSTITUTE(SUBSTITUTE(SUBSTITUTE(Table2[[#This Row],[NAMA BARANG]]," ",""),"""",""),"-",""),"/",""),"(",""),")",""),"&amp;",""),",",""))</f>
        <v>tipeexdp3147berisibotol</v>
      </c>
      <c r="C2822" s="18" t="s">
        <v>3220</v>
      </c>
      <c r="D2822" s="19">
        <v>5</v>
      </c>
      <c r="E2822" s="19" t="s">
        <v>77</v>
      </c>
      <c r="F2822" s="80">
        <f>IF(Table2[[#This Row],[M5B]]="",Table2[[#This Row],[M5B_h]],SUM(Table2[[#This Row],[M5B_h]],Table2[[#This Row],[M5B]]))</f>
        <v>5</v>
      </c>
      <c r="H2822" s="13" t="str">
        <f>IF(Table2[[#This Row],[M1A]]="","",Table2[[#This Row],[M1A]]-Table2[[#This Row],[AWAL]])</f>
        <v/>
      </c>
      <c r="J2822" s="13" t="str">
        <f>IF(Table2[[#This Row],[M2A]]="","",SUM(Table2[[#This Row],[M2A]]-Table2[[#This Row],[M2B_h]]))</f>
        <v/>
      </c>
      <c r="L2822" s="13" t="str">
        <f>IF(Table2[[#This Row],[M3A]]="","",SUM(Table2[[#This Row],[M3A]]-Table2[[#This Row],[M3B_h]]))</f>
        <v/>
      </c>
      <c r="N2822" s="13" t="str">
        <f>IF(Table2[[#This Row],[M4A]]="","",SUM(Table2[[#This Row],[M4A]]-Table2[[#This Row],[M4B_h]]))</f>
        <v/>
      </c>
      <c r="O2822" s="15"/>
      <c r="P2822" s="15" t="str">
        <f>IF(Table2[[#This Row],[M5A]]="","",SUM(Table2[[#This Row],[M5A]]-Table2[[#This Row],[M5B_h]]))</f>
        <v/>
      </c>
      <c r="Q2822" s="15">
        <f>SUM(Table2[[#This Row],[AWAL]],Table2[[#This Row],[M1B]])</f>
        <v>5</v>
      </c>
      <c r="R2822" s="15">
        <f>SUM(Table2[[#This Row],[M2B]],Table2[[#This Row],[M2B_h]])</f>
        <v>5</v>
      </c>
      <c r="S2822" s="15">
        <f>SUM(Table2[[#This Row],[M3B]],Table2[[#This Row],[M3B_h]])</f>
        <v>5</v>
      </c>
      <c r="T2822" s="15">
        <f>SUM(Table2[[#This Row],[M4B]],Table2[[#This Row],[M4B_h]])</f>
        <v>5</v>
      </c>
    </row>
    <row r="2823" spans="1:20">
      <c r="A2823" s="12">
        <f>IF(Table2[[#This Row],[TT]]&lt;1,"",COUNT($A$2:$A2822)+1)</f>
        <v>2306</v>
      </c>
      <c r="B2823" s="12" t="str">
        <f>LOWER(SUBSTITUTE(SUBSTITUTE(SUBSTITUTE(SUBSTITUTE(SUBSTITUTE(SUBSTITUTE(SUBSTITUTE(SUBSTITUTE(Table2[[#This Row],[NAMA BARANG]]," ",""),"""",""),"-",""),"/",""),"(",""),")",""),"&amp;",""),",",""))</f>
        <v>tipeexdp8152</v>
      </c>
      <c r="C2823" s="18" t="s">
        <v>3221</v>
      </c>
      <c r="D2823" s="19">
        <v>1</v>
      </c>
      <c r="E2823" s="19" t="s">
        <v>190</v>
      </c>
      <c r="F2823" s="80">
        <f>IF(Table2[[#This Row],[M5B]]="",Table2[[#This Row],[M5B_h]],SUM(Table2[[#This Row],[M5B_h]],Table2[[#This Row],[M5B]]))</f>
        <v>1</v>
      </c>
      <c r="H2823" s="13" t="str">
        <f>IF(Table2[[#This Row],[M1A]]="","",Table2[[#This Row],[M1A]]-Table2[[#This Row],[AWAL]])</f>
        <v/>
      </c>
      <c r="J2823" s="13" t="str">
        <f>IF(Table2[[#This Row],[M2A]]="","",SUM(Table2[[#This Row],[M2A]]-Table2[[#This Row],[M2B_h]]))</f>
        <v/>
      </c>
      <c r="L2823" s="13" t="str">
        <f>IF(Table2[[#This Row],[M3A]]="","",SUM(Table2[[#This Row],[M3A]]-Table2[[#This Row],[M3B_h]]))</f>
        <v/>
      </c>
      <c r="N2823" s="13" t="str">
        <f>IF(Table2[[#This Row],[M4A]]="","",SUM(Table2[[#This Row],[M4A]]-Table2[[#This Row],[M4B_h]]))</f>
        <v/>
      </c>
      <c r="O2823" s="15"/>
      <c r="P2823" s="15" t="str">
        <f>IF(Table2[[#This Row],[M5A]]="","",SUM(Table2[[#This Row],[M5A]]-Table2[[#This Row],[M5B_h]]))</f>
        <v/>
      </c>
      <c r="Q2823" s="15">
        <f>SUM(Table2[[#This Row],[AWAL]],Table2[[#This Row],[M1B]])</f>
        <v>1</v>
      </c>
      <c r="R2823" s="15">
        <f>SUM(Table2[[#This Row],[M2B]],Table2[[#This Row],[M2B_h]])</f>
        <v>1</v>
      </c>
      <c r="S2823" s="15">
        <f>SUM(Table2[[#This Row],[M3B]],Table2[[#This Row],[M3B_h]])</f>
        <v>1</v>
      </c>
      <c r="T2823" s="15">
        <f>SUM(Table2[[#This Row],[M4B]],Table2[[#This Row],[M4B_h]])</f>
        <v>1</v>
      </c>
    </row>
    <row r="2824" spans="1:20">
      <c r="A2824" s="12">
        <f>IF(Table2[[#This Row],[TT]]&lt;1,"",COUNT($A$2:$A2823)+1)</f>
        <v>2307</v>
      </c>
      <c r="B2824" s="12" t="str">
        <f>LOWER(SUBSTITUTE(SUBSTITUTE(SUBSTITUTE(SUBSTITUTE(SUBSTITUTE(SUBSTITUTE(SUBSTITUTE(SUBSTITUTE(Table2[[#This Row],[NAMA BARANG]]," ",""),"""",""),"-",""),"/",""),"(",""),")",""),"&amp;",""),",",""))</f>
        <v>tipeexdp8181</v>
      </c>
      <c r="C2824" s="18" t="s">
        <v>3222</v>
      </c>
      <c r="D2824" s="19">
        <v>9</v>
      </c>
      <c r="E2824" s="19" t="s">
        <v>190</v>
      </c>
      <c r="F2824" s="80">
        <f>IF(Table2[[#This Row],[M5B]]="",Table2[[#This Row],[M5B_h]],SUM(Table2[[#This Row],[M5B_h]],Table2[[#This Row],[M5B]]))</f>
        <v>9</v>
      </c>
      <c r="H2824" s="13" t="str">
        <f>IF(Table2[[#This Row],[M1A]]="","",Table2[[#This Row],[M1A]]-Table2[[#This Row],[AWAL]])</f>
        <v/>
      </c>
      <c r="J2824" s="13" t="str">
        <f>IF(Table2[[#This Row],[M2A]]="","",SUM(Table2[[#This Row],[M2A]]-Table2[[#This Row],[M2B_h]]))</f>
        <v/>
      </c>
      <c r="L2824" s="13" t="str">
        <f>IF(Table2[[#This Row],[M3A]]="","",SUM(Table2[[#This Row],[M3A]]-Table2[[#This Row],[M3B_h]]))</f>
        <v/>
      </c>
      <c r="N2824" s="13" t="str">
        <f>IF(Table2[[#This Row],[M4A]]="","",SUM(Table2[[#This Row],[M4A]]-Table2[[#This Row],[M4B_h]]))</f>
        <v/>
      </c>
      <c r="O2824" s="15"/>
      <c r="P2824" s="15" t="str">
        <f>IF(Table2[[#This Row],[M5A]]="","",SUM(Table2[[#This Row],[M5A]]-Table2[[#This Row],[M5B_h]]))</f>
        <v/>
      </c>
      <c r="Q2824" s="15">
        <f>SUM(Table2[[#This Row],[AWAL]],Table2[[#This Row],[M1B]])</f>
        <v>9</v>
      </c>
      <c r="R2824" s="15">
        <f>SUM(Table2[[#This Row],[M2B]],Table2[[#This Row],[M2B_h]])</f>
        <v>9</v>
      </c>
      <c r="S2824" s="15">
        <f>SUM(Table2[[#This Row],[M3B]],Table2[[#This Row],[M3B_h]])</f>
        <v>9</v>
      </c>
      <c r="T2824" s="15">
        <f>SUM(Table2[[#This Row],[M4B]],Table2[[#This Row],[M4B_h]])</f>
        <v>9</v>
      </c>
    </row>
    <row r="2825" spans="1:20">
      <c r="A2825" s="12">
        <f>IF(Table2[[#This Row],[TT]]&lt;1,"",COUNT($A$2:$A2824)+1)</f>
        <v>2308</v>
      </c>
      <c r="B2825" s="12" t="str">
        <f>LOWER(SUBSTITUTE(SUBSTITUTE(SUBSTITUTE(SUBSTITUTE(SUBSTITUTE(SUBSTITUTE(SUBSTITUTE(SUBSTITUTE(Table2[[#This Row],[NAMA BARANG]]," ",""),"""",""),"-",""),"/",""),"(",""),")",""),"&amp;",""),",",""))</f>
        <v>tipeexdt50504</v>
      </c>
      <c r="C2825" s="18" t="s">
        <v>3223</v>
      </c>
      <c r="D2825" s="19">
        <v>4</v>
      </c>
      <c r="E2825" s="19" t="s">
        <v>95</v>
      </c>
      <c r="F2825" s="80">
        <f>IF(Table2[[#This Row],[M5B]]="",Table2[[#This Row],[M5B_h]],SUM(Table2[[#This Row],[M5B_h]],Table2[[#This Row],[M5B]]))</f>
        <v>4</v>
      </c>
      <c r="H2825" s="13" t="str">
        <f>IF(Table2[[#This Row],[M1A]]="","",Table2[[#This Row],[M1A]]-Table2[[#This Row],[AWAL]])</f>
        <v/>
      </c>
      <c r="J2825" s="13" t="str">
        <f>IF(Table2[[#This Row],[M2A]]="","",SUM(Table2[[#This Row],[M2A]]-Table2[[#This Row],[M2B_h]]))</f>
        <v/>
      </c>
      <c r="L2825" s="13" t="str">
        <f>IF(Table2[[#This Row],[M3A]]="","",SUM(Table2[[#This Row],[M3A]]-Table2[[#This Row],[M3B_h]]))</f>
        <v/>
      </c>
      <c r="N2825" s="13" t="str">
        <f>IF(Table2[[#This Row],[M4A]]="","",SUM(Table2[[#This Row],[M4A]]-Table2[[#This Row],[M4B_h]]))</f>
        <v/>
      </c>
      <c r="O2825" s="15"/>
      <c r="P2825" s="15" t="str">
        <f>IF(Table2[[#This Row],[M5A]]="","",SUM(Table2[[#This Row],[M5A]]-Table2[[#This Row],[M5B_h]]))</f>
        <v/>
      </c>
      <c r="Q2825" s="15">
        <f>SUM(Table2[[#This Row],[AWAL]],Table2[[#This Row],[M1B]])</f>
        <v>4</v>
      </c>
      <c r="R2825" s="15">
        <f>SUM(Table2[[#This Row],[M2B]],Table2[[#This Row],[M2B_h]])</f>
        <v>4</v>
      </c>
      <c r="S2825" s="15">
        <f>SUM(Table2[[#This Row],[M3B]],Table2[[#This Row],[M3B_h]])</f>
        <v>4</v>
      </c>
      <c r="T2825" s="15">
        <f>SUM(Table2[[#This Row],[M4B]],Table2[[#This Row],[M4B_h]])</f>
        <v>4</v>
      </c>
    </row>
    <row r="2826" spans="1:20">
      <c r="A2826" s="12">
        <f>IF(Table2[[#This Row],[TT]]&lt;1,"",COUNT($A$2:$A2825)+1)</f>
        <v>2309</v>
      </c>
      <c r="B2826" s="12" t="str">
        <f>LOWER(SUBSTITUTE(SUBSTITUTE(SUBSTITUTE(SUBSTITUTE(SUBSTITUTE(SUBSTITUTE(SUBSTITUTE(SUBSTITUTE(Table2[[#This Row],[NAMA BARANG]]," ",""),"""",""),"-",""),"/",""),"(",""),")",""),"&amp;",""),",",""))</f>
        <v>tipeexhk0810</v>
      </c>
      <c r="C2826" s="18" t="s">
        <v>3224</v>
      </c>
      <c r="D2826" s="19">
        <v>20</v>
      </c>
      <c r="E2826" s="19" t="s">
        <v>32</v>
      </c>
      <c r="F2826" s="80">
        <f>IF(Table2[[#This Row],[M5B]]="",Table2[[#This Row],[M5B_h]],SUM(Table2[[#This Row],[M5B_h]],Table2[[#This Row],[M5B]]))</f>
        <v>20</v>
      </c>
      <c r="H2826" s="13" t="str">
        <f>IF(Table2[[#This Row],[M1A]]="","",Table2[[#This Row],[M1A]]-Table2[[#This Row],[AWAL]])</f>
        <v/>
      </c>
      <c r="J2826" s="13" t="str">
        <f>IF(Table2[[#This Row],[M2A]]="","",SUM(Table2[[#This Row],[M2A]]-Table2[[#This Row],[M2B_h]]))</f>
        <v/>
      </c>
      <c r="L2826" s="13" t="str">
        <f>IF(Table2[[#This Row],[M3A]]="","",SUM(Table2[[#This Row],[M3A]]-Table2[[#This Row],[M3B_h]]))</f>
        <v/>
      </c>
      <c r="N2826" s="13" t="str">
        <f>IF(Table2[[#This Row],[M4A]]="","",SUM(Table2[[#This Row],[M4A]]-Table2[[#This Row],[M4B_h]]))</f>
        <v/>
      </c>
      <c r="O2826" s="15"/>
      <c r="P2826" s="15" t="str">
        <f>IF(Table2[[#This Row],[M5A]]="","",SUM(Table2[[#This Row],[M5A]]-Table2[[#This Row],[M5B_h]]))</f>
        <v/>
      </c>
      <c r="Q2826" s="15">
        <f>SUM(Table2[[#This Row],[AWAL]],Table2[[#This Row],[M1B]])</f>
        <v>20</v>
      </c>
      <c r="R2826" s="15">
        <f>SUM(Table2[[#This Row],[M2B]],Table2[[#This Row],[M2B_h]])</f>
        <v>20</v>
      </c>
      <c r="S2826" s="15">
        <f>SUM(Table2[[#This Row],[M3B]],Table2[[#This Row],[M3B_h]])</f>
        <v>20</v>
      </c>
      <c r="T2826" s="15">
        <f>SUM(Table2[[#This Row],[M4B]],Table2[[#This Row],[M4B_h]])</f>
        <v>20</v>
      </c>
    </row>
    <row r="2827" spans="1:20">
      <c r="A2827" s="12">
        <f>IF(Table2[[#This Row],[TT]]&lt;1,"",COUNT($A$2:$A2826)+1)</f>
        <v>2310</v>
      </c>
      <c r="B2827" s="12" t="str">
        <f>LOWER(SUBSTITUTE(SUBSTITUTE(SUBSTITUTE(SUBSTITUTE(SUBSTITUTE(SUBSTITUTE(SUBSTITUTE(SUBSTITUTE(Table2[[#This Row],[NAMA BARANG]]," ",""),"""",""),"-",""),"/",""),"(",""),")",""),"&amp;",""),",",""))</f>
        <v>tipeexjoscf01b</v>
      </c>
      <c r="C2827" s="18" t="s">
        <v>3225</v>
      </c>
      <c r="D2827" s="19">
        <v>23</v>
      </c>
      <c r="E2827" s="19" t="s">
        <v>95</v>
      </c>
      <c r="F2827" s="80">
        <f>IF(Table2[[#This Row],[M5B]]="",Table2[[#This Row],[M5B_h]],SUM(Table2[[#This Row],[M5B_h]],Table2[[#This Row],[M5B]]))</f>
        <v>23</v>
      </c>
      <c r="H2827" s="13" t="str">
        <f>IF(Table2[[#This Row],[M1A]]="","",Table2[[#This Row],[M1A]]-Table2[[#This Row],[AWAL]])</f>
        <v/>
      </c>
      <c r="J2827" s="13" t="str">
        <f>IF(Table2[[#This Row],[M2A]]="","",SUM(Table2[[#This Row],[M2A]]-Table2[[#This Row],[M2B_h]]))</f>
        <v/>
      </c>
      <c r="L2827" s="13" t="str">
        <f>IF(Table2[[#This Row],[M3A]]="","",SUM(Table2[[#This Row],[M3A]]-Table2[[#This Row],[M3B_h]]))</f>
        <v/>
      </c>
      <c r="N2827" s="13" t="str">
        <f>IF(Table2[[#This Row],[M4A]]="","",SUM(Table2[[#This Row],[M4A]]-Table2[[#This Row],[M4B_h]]))</f>
        <v/>
      </c>
      <c r="O2827" s="15"/>
      <c r="P2827" s="15" t="str">
        <f>IF(Table2[[#This Row],[M5A]]="","",SUM(Table2[[#This Row],[M5A]]-Table2[[#This Row],[M5B_h]]))</f>
        <v/>
      </c>
      <c r="Q2827" s="15">
        <f>SUM(Table2[[#This Row],[AWAL]],Table2[[#This Row],[M1B]])</f>
        <v>23</v>
      </c>
      <c r="R2827" s="15">
        <f>SUM(Table2[[#This Row],[M2B]],Table2[[#This Row],[M2B_h]])</f>
        <v>23</v>
      </c>
      <c r="S2827" s="15">
        <f>SUM(Table2[[#This Row],[M3B]],Table2[[#This Row],[M3B_h]])</f>
        <v>23</v>
      </c>
      <c r="T2827" s="15">
        <f>SUM(Table2[[#This Row],[M4B]],Table2[[#This Row],[M4B_h]])</f>
        <v>23</v>
      </c>
    </row>
    <row r="2828" spans="1:20">
      <c r="A2828" s="12" t="str">
        <f>IF(Table2[[#This Row],[TT]]&lt;1,"",COUNT($A$2:$A2827)+1)</f>
        <v/>
      </c>
      <c r="B2828" s="12" t="str">
        <f>LOWER(SUBSTITUTE(SUBSTITUTE(SUBSTITUTE(SUBSTITUTE(SUBSTITUTE(SUBSTITUTE(SUBSTITUTE(SUBSTITUTE(Table2[[#This Row],[NAMA BARANG]]," ",""),"""",""),"-",""),"/",""),"(",""),")",""),"&amp;",""),",",""))</f>
        <v>tipeexkc2088</v>
      </c>
      <c r="C2828" s="18" t="s">
        <v>3226</v>
      </c>
      <c r="D2828" s="19"/>
      <c r="E2828" s="19">
        <v>1440</v>
      </c>
      <c r="F2828" s="80">
        <f>IF(Table2[[#This Row],[M5B]]="",Table2[[#This Row],[M5B_h]],SUM(Table2[[#This Row],[M5B_h]],Table2[[#This Row],[M5B]]))</f>
        <v>0</v>
      </c>
      <c r="H2828" s="13" t="str">
        <f>IF(Table2[[#This Row],[M1A]]="","",Table2[[#This Row],[M1A]]-Table2[[#This Row],[AWAL]])</f>
        <v/>
      </c>
      <c r="J2828" s="13" t="str">
        <f>IF(Table2[[#This Row],[M2A]]="","",SUM(Table2[[#This Row],[M2A]]-Table2[[#This Row],[M2B_h]]))</f>
        <v/>
      </c>
      <c r="L2828" s="13" t="str">
        <f>IF(Table2[[#This Row],[M3A]]="","",SUM(Table2[[#This Row],[M3A]]-Table2[[#This Row],[M3B_h]]))</f>
        <v/>
      </c>
      <c r="N2828" s="13" t="str">
        <f>IF(Table2[[#This Row],[M4A]]="","",SUM(Table2[[#This Row],[M4A]]-Table2[[#This Row],[M4B_h]]))</f>
        <v/>
      </c>
      <c r="O2828" s="15"/>
      <c r="P2828" s="15" t="str">
        <f>IF(Table2[[#This Row],[M5A]]="","",SUM(Table2[[#This Row],[M5A]]-Table2[[#This Row],[M5B_h]]))</f>
        <v/>
      </c>
      <c r="Q2828" s="15">
        <f>SUM(Table2[[#This Row],[AWAL]],Table2[[#This Row],[M1B]])</f>
        <v>0</v>
      </c>
      <c r="R2828" s="15">
        <f>SUM(Table2[[#This Row],[M2B]],Table2[[#This Row],[M2B_h]])</f>
        <v>0</v>
      </c>
      <c r="S2828" s="15">
        <f>SUM(Table2[[#This Row],[M3B]],Table2[[#This Row],[M3B_h]])</f>
        <v>0</v>
      </c>
      <c r="T2828" s="15">
        <f>SUM(Table2[[#This Row],[M4B]],Table2[[#This Row],[M4B_h]])</f>
        <v>0</v>
      </c>
    </row>
    <row r="2829" spans="1:20">
      <c r="A2829" s="12">
        <f>IF(Table2[[#This Row],[TT]]&lt;1,"",COUNT($A$2:$A2828)+1)</f>
        <v>2311</v>
      </c>
      <c r="B2829" s="12" t="str">
        <f>LOWER(SUBSTITUTE(SUBSTITUTE(SUBSTITUTE(SUBSTITUTE(SUBSTITUTE(SUBSTITUTE(SUBSTITUTE(SUBSTITUTE(Table2[[#This Row],[NAMA BARANG]]," ",""),"""",""),"-",""),"/",""),"(",""),")",""),"&amp;",""),",",""))</f>
        <v>tipeexkl409arobot</v>
      </c>
      <c r="C2829" s="18" t="s">
        <v>3227</v>
      </c>
      <c r="D2829" s="19">
        <v>1</v>
      </c>
      <c r="E2829" s="19" t="s">
        <v>95</v>
      </c>
      <c r="F2829" s="80">
        <f>IF(Table2[[#This Row],[M5B]]="",Table2[[#This Row],[M5B_h]],SUM(Table2[[#This Row],[M5B_h]],Table2[[#This Row],[M5B]]))</f>
        <v>1</v>
      </c>
      <c r="H2829" s="13" t="str">
        <f>IF(Table2[[#This Row],[M1A]]="","",Table2[[#This Row],[M1A]]-Table2[[#This Row],[AWAL]])</f>
        <v/>
      </c>
      <c r="J2829" s="13" t="str">
        <f>IF(Table2[[#This Row],[M2A]]="","",SUM(Table2[[#This Row],[M2A]]-Table2[[#This Row],[M2B_h]]))</f>
        <v/>
      </c>
      <c r="L2829" s="13" t="str">
        <f>IF(Table2[[#This Row],[M3A]]="","",SUM(Table2[[#This Row],[M3A]]-Table2[[#This Row],[M3B_h]]))</f>
        <v/>
      </c>
      <c r="N2829" s="13" t="str">
        <f>IF(Table2[[#This Row],[M4A]]="","",SUM(Table2[[#This Row],[M4A]]-Table2[[#This Row],[M4B_h]]))</f>
        <v/>
      </c>
      <c r="O2829" s="15"/>
      <c r="P2829" s="15" t="str">
        <f>IF(Table2[[#This Row],[M5A]]="","",SUM(Table2[[#This Row],[M5A]]-Table2[[#This Row],[M5B_h]]))</f>
        <v/>
      </c>
      <c r="Q2829" s="15">
        <f>SUM(Table2[[#This Row],[AWAL]],Table2[[#This Row],[M1B]])</f>
        <v>1</v>
      </c>
      <c r="R2829" s="15">
        <f>SUM(Table2[[#This Row],[M2B]],Table2[[#This Row],[M2B_h]])</f>
        <v>1</v>
      </c>
      <c r="S2829" s="15">
        <f>SUM(Table2[[#This Row],[M3B]],Table2[[#This Row],[M3B_h]])</f>
        <v>1</v>
      </c>
      <c r="T2829" s="15">
        <f>SUM(Table2[[#This Row],[M4B]],Table2[[#This Row],[M4B_h]])</f>
        <v>1</v>
      </c>
    </row>
    <row r="2830" spans="1:20">
      <c r="A2830" s="12">
        <f>IF(Table2[[#This Row],[TT]]&lt;1,"",COUNT($A$2:$A2829)+1)</f>
        <v>2312</v>
      </c>
      <c r="B2830" s="12" t="str">
        <f>LOWER(SUBSTITUTE(SUBSTITUTE(SUBSTITUTE(SUBSTITUTE(SUBSTITUTE(SUBSTITUTE(SUBSTITUTE(SUBSTITUTE(Table2[[#This Row],[NAMA BARANG]]," ",""),"""",""),"-",""),"/",""),"(",""),")",""),"&amp;",""),",",""))</f>
        <v>tipeexkt1126kitty</v>
      </c>
      <c r="C2830" s="18" t="s">
        <v>3228</v>
      </c>
      <c r="D2830" s="19">
        <v>5</v>
      </c>
      <c r="E2830" s="19" t="s">
        <v>190</v>
      </c>
      <c r="F2830" s="80">
        <f>IF(Table2[[#This Row],[M5B]]="",Table2[[#This Row],[M5B_h]],SUM(Table2[[#This Row],[M5B_h]],Table2[[#This Row],[M5B]]))</f>
        <v>5</v>
      </c>
      <c r="H2830" s="13" t="str">
        <f>IF(Table2[[#This Row],[M1A]]="","",Table2[[#This Row],[M1A]]-Table2[[#This Row],[AWAL]])</f>
        <v/>
      </c>
      <c r="J2830" s="13" t="str">
        <f>IF(Table2[[#This Row],[M2A]]="","",SUM(Table2[[#This Row],[M2A]]-Table2[[#This Row],[M2B_h]]))</f>
        <v/>
      </c>
      <c r="L2830" s="13" t="str">
        <f>IF(Table2[[#This Row],[M3A]]="","",SUM(Table2[[#This Row],[M3A]]-Table2[[#This Row],[M3B_h]]))</f>
        <v/>
      </c>
      <c r="N2830" s="13" t="str">
        <f>IF(Table2[[#This Row],[M4A]]="","",SUM(Table2[[#This Row],[M4A]]-Table2[[#This Row],[M4B_h]]))</f>
        <v/>
      </c>
      <c r="O2830" s="15"/>
      <c r="P2830" s="15" t="str">
        <f>IF(Table2[[#This Row],[M5A]]="","",SUM(Table2[[#This Row],[M5A]]-Table2[[#This Row],[M5B_h]]))</f>
        <v/>
      </c>
      <c r="Q2830" s="15">
        <f>SUM(Table2[[#This Row],[AWAL]],Table2[[#This Row],[M1B]])</f>
        <v>5</v>
      </c>
      <c r="R2830" s="15">
        <f>SUM(Table2[[#This Row],[M2B]],Table2[[#This Row],[M2B_h]])</f>
        <v>5</v>
      </c>
      <c r="S2830" s="15">
        <f>SUM(Table2[[#This Row],[M3B]],Table2[[#This Row],[M3B_h]])</f>
        <v>5</v>
      </c>
      <c r="T2830" s="15">
        <f>SUM(Table2[[#This Row],[M4B]],Table2[[#This Row],[M4B_h]])</f>
        <v>5</v>
      </c>
    </row>
    <row r="2831" spans="1:20">
      <c r="A2831" s="12">
        <f>IF(Table2[[#This Row],[TT]]&lt;1,"",COUNT($A$2:$A2830)+1)</f>
        <v>2313</v>
      </c>
      <c r="B2831" s="12" t="str">
        <f>LOWER(SUBSTITUTE(SUBSTITUTE(SUBSTITUTE(SUBSTITUTE(SUBSTITUTE(SUBSTITUTE(SUBSTITUTE(SUBSTITUTE(Table2[[#This Row],[NAMA BARANG]]," ",""),"""",""),"-",""),"/",""),"(",""),")",""),"&amp;",""),",",""))</f>
        <v>tipeexkyct486blk</v>
      </c>
      <c r="C2831" s="18" t="s">
        <v>3229</v>
      </c>
      <c r="D2831" s="19">
        <v>30</v>
      </c>
      <c r="E2831" s="19" t="s">
        <v>86</v>
      </c>
      <c r="F2831" s="80">
        <f>IF(Table2[[#This Row],[M5B]]="",Table2[[#This Row],[M5B_h]],SUM(Table2[[#This Row],[M5B_h]],Table2[[#This Row],[M5B]]))</f>
        <v>30</v>
      </c>
      <c r="H2831" s="13" t="str">
        <f>IF(Table2[[#This Row],[M1A]]="","",Table2[[#This Row],[M1A]]-Table2[[#This Row],[AWAL]])</f>
        <v/>
      </c>
      <c r="J2831" s="13" t="str">
        <f>IF(Table2[[#This Row],[M2A]]="","",SUM(Table2[[#This Row],[M2A]]-Table2[[#This Row],[M2B_h]]))</f>
        <v/>
      </c>
      <c r="L2831" s="13" t="str">
        <f>IF(Table2[[#This Row],[M3A]]="","",SUM(Table2[[#This Row],[M3A]]-Table2[[#This Row],[M3B_h]]))</f>
        <v/>
      </c>
      <c r="N2831" s="13" t="str">
        <f>IF(Table2[[#This Row],[M4A]]="","",SUM(Table2[[#This Row],[M4A]]-Table2[[#This Row],[M4B_h]]))</f>
        <v/>
      </c>
      <c r="O2831" s="15"/>
      <c r="P2831" s="15" t="str">
        <f>IF(Table2[[#This Row],[M5A]]="","",SUM(Table2[[#This Row],[M5A]]-Table2[[#This Row],[M5B_h]]))</f>
        <v/>
      </c>
      <c r="Q2831" s="15">
        <f>SUM(Table2[[#This Row],[AWAL]],Table2[[#This Row],[M1B]])</f>
        <v>30</v>
      </c>
      <c r="R2831" s="15">
        <f>SUM(Table2[[#This Row],[M2B]],Table2[[#This Row],[M2B_h]])</f>
        <v>30</v>
      </c>
      <c r="S2831" s="15">
        <f>SUM(Table2[[#This Row],[M3B]],Table2[[#This Row],[M3B_h]])</f>
        <v>30</v>
      </c>
      <c r="T2831" s="15">
        <f>SUM(Table2[[#This Row],[M4B]],Table2[[#This Row],[M4B_h]])</f>
        <v>30</v>
      </c>
    </row>
    <row r="2832" spans="1:20">
      <c r="A2832" s="12">
        <f>IF(Table2[[#This Row],[TT]]&lt;1,"",COUNT($A$2:$A2831)+1)</f>
        <v>2314</v>
      </c>
      <c r="B2832" s="12" t="str">
        <f>LOWER(SUBSTITUTE(SUBSTITUTE(SUBSTITUTE(SUBSTITUTE(SUBSTITUTE(SUBSTITUTE(SUBSTITUTE(SUBSTITUTE(Table2[[#This Row],[NAMA BARANG]]," ",""),"""",""),"-",""),"/",""),"(",""),")",""),"&amp;",""),",",""))</f>
        <v>tipeexkyct487blk</v>
      </c>
      <c r="C2832" s="18" t="s">
        <v>3230</v>
      </c>
      <c r="D2832" s="19">
        <v>31</v>
      </c>
      <c r="E2832" s="19" t="s">
        <v>86</v>
      </c>
      <c r="F2832" s="80">
        <f>IF(Table2[[#This Row],[M5B]]="",Table2[[#This Row],[M5B_h]],SUM(Table2[[#This Row],[M5B_h]],Table2[[#This Row],[M5B]]))</f>
        <v>31</v>
      </c>
      <c r="H2832" s="13" t="str">
        <f>IF(Table2[[#This Row],[M1A]]="","",Table2[[#This Row],[M1A]]-Table2[[#This Row],[AWAL]])</f>
        <v/>
      </c>
      <c r="J2832" s="13" t="str">
        <f>IF(Table2[[#This Row],[M2A]]="","",SUM(Table2[[#This Row],[M2A]]-Table2[[#This Row],[M2B_h]]))</f>
        <v/>
      </c>
      <c r="L2832" s="13" t="str">
        <f>IF(Table2[[#This Row],[M3A]]="","",SUM(Table2[[#This Row],[M3A]]-Table2[[#This Row],[M3B_h]]))</f>
        <v/>
      </c>
      <c r="N2832" s="13" t="str">
        <f>IF(Table2[[#This Row],[M4A]]="","",SUM(Table2[[#This Row],[M4A]]-Table2[[#This Row],[M4B_h]]))</f>
        <v/>
      </c>
      <c r="O2832" s="15"/>
      <c r="P2832" s="15" t="str">
        <f>IF(Table2[[#This Row],[M5A]]="","",SUM(Table2[[#This Row],[M5A]]-Table2[[#This Row],[M5B_h]]))</f>
        <v/>
      </c>
      <c r="Q2832" s="15">
        <f>SUM(Table2[[#This Row],[AWAL]],Table2[[#This Row],[M1B]])</f>
        <v>31</v>
      </c>
      <c r="R2832" s="15">
        <f>SUM(Table2[[#This Row],[M2B]],Table2[[#This Row],[M2B_h]])</f>
        <v>31</v>
      </c>
      <c r="S2832" s="15">
        <f>SUM(Table2[[#This Row],[M3B]],Table2[[#This Row],[M3B_h]])</f>
        <v>31</v>
      </c>
      <c r="T2832" s="15">
        <f>SUM(Table2[[#This Row],[M4B]],Table2[[#This Row],[M4B_h]])</f>
        <v>31</v>
      </c>
    </row>
    <row r="2833" spans="1:20">
      <c r="A2833" s="12">
        <f>IF(Table2[[#This Row],[TT]]&lt;1,"",COUNT($A$2:$A2832)+1)</f>
        <v>2315</v>
      </c>
      <c r="B2833" s="12" t="str">
        <f>LOWER(SUBSTITUTE(SUBSTITUTE(SUBSTITUTE(SUBSTITUTE(SUBSTITUTE(SUBSTITUTE(SUBSTITUTE(SUBSTITUTE(Table2[[#This Row],[NAMA BARANG]]," ",""),"""",""),"-",""),"/",""),"(",""),")",""),"&amp;",""),",",""))</f>
        <v>tipeexkydb7001</v>
      </c>
      <c r="C2833" s="18" t="s">
        <v>3231</v>
      </c>
      <c r="D2833" s="19">
        <v>12</v>
      </c>
      <c r="E2833" s="19" t="s">
        <v>77</v>
      </c>
      <c r="F2833" s="80">
        <f>IF(Table2[[#This Row],[M5B]]="",Table2[[#This Row],[M5B_h]],SUM(Table2[[#This Row],[M5B_h]],Table2[[#This Row],[M5B]]))</f>
        <v>12</v>
      </c>
      <c r="H2833" s="13" t="str">
        <f>IF(Table2[[#This Row],[M1A]]="","",Table2[[#This Row],[M1A]]-Table2[[#This Row],[AWAL]])</f>
        <v/>
      </c>
      <c r="J2833" s="13" t="str">
        <f>IF(Table2[[#This Row],[M2A]]="","",SUM(Table2[[#This Row],[M2A]]-Table2[[#This Row],[M2B_h]]))</f>
        <v/>
      </c>
      <c r="L2833" s="13" t="str">
        <f>IF(Table2[[#This Row],[M3A]]="","",SUM(Table2[[#This Row],[M3A]]-Table2[[#This Row],[M3B_h]]))</f>
        <v/>
      </c>
      <c r="N2833" s="13" t="str">
        <f>IF(Table2[[#This Row],[M4A]]="","",SUM(Table2[[#This Row],[M4A]]-Table2[[#This Row],[M4B_h]]))</f>
        <v/>
      </c>
      <c r="O2833" s="15"/>
      <c r="P2833" s="15" t="str">
        <f>IF(Table2[[#This Row],[M5A]]="","",SUM(Table2[[#This Row],[M5A]]-Table2[[#This Row],[M5B_h]]))</f>
        <v/>
      </c>
      <c r="Q2833" s="15">
        <f>SUM(Table2[[#This Row],[AWAL]],Table2[[#This Row],[M1B]])</f>
        <v>12</v>
      </c>
      <c r="R2833" s="15">
        <f>SUM(Table2[[#This Row],[M2B]],Table2[[#This Row],[M2B_h]])</f>
        <v>12</v>
      </c>
      <c r="S2833" s="15">
        <f>SUM(Table2[[#This Row],[M3B]],Table2[[#This Row],[M3B_h]])</f>
        <v>12</v>
      </c>
      <c r="T2833" s="15">
        <f>SUM(Table2[[#This Row],[M4B]],Table2[[#This Row],[M4B_h]])</f>
        <v>12</v>
      </c>
    </row>
    <row r="2834" spans="1:20">
      <c r="A2834" s="12">
        <f>IF(Table2[[#This Row],[TT]]&lt;1,"",COUNT($A$2:$A2833)+1)</f>
        <v>2316</v>
      </c>
      <c r="B2834" s="12" t="str">
        <f>LOWER(SUBSTITUTE(SUBSTITUTE(SUBSTITUTE(SUBSTITUTE(SUBSTITUTE(SUBSTITUTE(SUBSTITUTE(SUBSTITUTE(Table2[[#This Row],[NAMA BARANG]]," ",""),"""",""),"-",""),"/",""),"(",""),")",""),"&amp;",""),",",""))</f>
        <v>tipeexkydb7002</v>
      </c>
      <c r="C2834" s="18" t="s">
        <v>3232</v>
      </c>
      <c r="D2834" s="19">
        <v>11</v>
      </c>
      <c r="E2834" s="19" t="s">
        <v>77</v>
      </c>
      <c r="F2834" s="80">
        <f>IF(Table2[[#This Row],[M5B]]="",Table2[[#This Row],[M5B_h]],SUM(Table2[[#This Row],[M5B_h]],Table2[[#This Row],[M5B]]))</f>
        <v>11</v>
      </c>
      <c r="H2834" s="13" t="str">
        <f>IF(Table2[[#This Row],[M1A]]="","",Table2[[#This Row],[M1A]]-Table2[[#This Row],[AWAL]])</f>
        <v/>
      </c>
      <c r="J2834" s="13" t="str">
        <f>IF(Table2[[#This Row],[M2A]]="","",SUM(Table2[[#This Row],[M2A]]-Table2[[#This Row],[M2B_h]]))</f>
        <v/>
      </c>
      <c r="L2834" s="13" t="str">
        <f>IF(Table2[[#This Row],[M3A]]="","",SUM(Table2[[#This Row],[M3A]]-Table2[[#This Row],[M3B_h]]))</f>
        <v/>
      </c>
      <c r="N2834" s="13" t="str">
        <f>IF(Table2[[#This Row],[M4A]]="","",SUM(Table2[[#This Row],[M4A]]-Table2[[#This Row],[M4B_h]]))</f>
        <v/>
      </c>
      <c r="O2834" s="15"/>
      <c r="P2834" s="15" t="str">
        <f>IF(Table2[[#This Row],[M5A]]="","",SUM(Table2[[#This Row],[M5A]]-Table2[[#This Row],[M5B_h]]))</f>
        <v/>
      </c>
      <c r="Q2834" s="15">
        <f>SUM(Table2[[#This Row],[AWAL]],Table2[[#This Row],[M1B]])</f>
        <v>11</v>
      </c>
      <c r="R2834" s="15">
        <f>SUM(Table2[[#This Row],[M2B]],Table2[[#This Row],[M2B_h]])</f>
        <v>11</v>
      </c>
      <c r="S2834" s="15">
        <f>SUM(Table2[[#This Row],[M3B]],Table2[[#This Row],[M3B_h]])</f>
        <v>11</v>
      </c>
      <c r="T2834" s="15">
        <f>SUM(Table2[[#This Row],[M4B]],Table2[[#This Row],[M4B_h]])</f>
        <v>11</v>
      </c>
    </row>
    <row r="2835" spans="1:20">
      <c r="A2835" s="12">
        <f>IF(Table2[[#This Row],[TT]]&lt;1,"",COUNT($A$2:$A2834)+1)</f>
        <v>2317</v>
      </c>
      <c r="B2835" s="12" t="str">
        <f>LOWER(SUBSTITUTE(SUBSTITUTE(SUBSTITUTE(SUBSTITUTE(SUBSTITUTE(SUBSTITUTE(SUBSTITUTE(SUBSTITUTE(Table2[[#This Row],[NAMA BARANG]]," ",""),"""",""),"-",""),"/",""),"(",""),")",""),"&amp;",""),",",""))</f>
        <v>tipeexlabu1878</v>
      </c>
      <c r="C2835" s="18" t="s">
        <v>3233</v>
      </c>
      <c r="D2835" s="19">
        <v>52</v>
      </c>
      <c r="E2835" s="19" t="s">
        <v>77</v>
      </c>
      <c r="F2835" s="80">
        <f>IF(Table2[[#This Row],[M5B]]="",Table2[[#This Row],[M5B_h]],SUM(Table2[[#This Row],[M5B_h]],Table2[[#This Row],[M5B]]))</f>
        <v>52</v>
      </c>
      <c r="H2835" s="13" t="str">
        <f>IF(Table2[[#This Row],[M1A]]="","",Table2[[#This Row],[M1A]]-Table2[[#This Row],[AWAL]])</f>
        <v/>
      </c>
      <c r="J2835" s="13" t="str">
        <f>IF(Table2[[#This Row],[M2A]]="","",SUM(Table2[[#This Row],[M2A]]-Table2[[#This Row],[M2B_h]]))</f>
        <v/>
      </c>
      <c r="L2835" s="13" t="str">
        <f>IF(Table2[[#This Row],[M3A]]="","",SUM(Table2[[#This Row],[M3A]]-Table2[[#This Row],[M3B_h]]))</f>
        <v/>
      </c>
      <c r="N2835" s="13" t="str">
        <f>IF(Table2[[#This Row],[M4A]]="","",SUM(Table2[[#This Row],[M4A]]-Table2[[#This Row],[M4B_h]]))</f>
        <v/>
      </c>
      <c r="O2835" s="15"/>
      <c r="P2835" s="15" t="str">
        <f>IF(Table2[[#This Row],[M5A]]="","",SUM(Table2[[#This Row],[M5A]]-Table2[[#This Row],[M5B_h]]))</f>
        <v/>
      </c>
      <c r="Q2835" s="15">
        <f>SUM(Table2[[#This Row],[AWAL]],Table2[[#This Row],[M1B]])</f>
        <v>52</v>
      </c>
      <c r="R2835" s="15">
        <f>SUM(Table2[[#This Row],[M2B]],Table2[[#This Row],[M2B_h]])</f>
        <v>52</v>
      </c>
      <c r="S2835" s="15">
        <f>SUM(Table2[[#This Row],[M3B]],Table2[[#This Row],[M3B_h]])</f>
        <v>52</v>
      </c>
      <c r="T2835" s="15">
        <f>SUM(Table2[[#This Row],[M4B]],Table2[[#This Row],[M4B_h]])</f>
        <v>52</v>
      </c>
    </row>
    <row r="2836" spans="1:20">
      <c r="A2836" s="12" t="str">
        <f>IF(Table2[[#This Row],[TT]]&lt;1,"",COUNT($A$2:$A2835)+1)</f>
        <v/>
      </c>
      <c r="B2836" s="12" t="str">
        <f>LOWER(SUBSTITUTE(SUBSTITUTE(SUBSTITUTE(SUBSTITUTE(SUBSTITUTE(SUBSTITUTE(SUBSTITUTE(SUBSTITUTE(Table2[[#This Row],[NAMA BARANG]]," ",""),"""",""),"-",""),"/",""),"(",""),")",""),"&amp;",""),",",""))</f>
        <v>tipeexmicrotop737</v>
      </c>
      <c r="C2836" s="18" t="s">
        <v>2453</v>
      </c>
      <c r="D2836" s="19">
        <v>2</v>
      </c>
      <c r="E2836" s="19" t="s">
        <v>2515</v>
      </c>
      <c r="F2836" s="80">
        <f>IF(Table2[[#This Row],[M5B]]="",Table2[[#This Row],[M5B_h]],SUM(Table2[[#This Row],[M5B_h]],Table2[[#This Row],[M5B]]))</f>
        <v>0</v>
      </c>
      <c r="G2836" s="13">
        <v>0</v>
      </c>
      <c r="H2836" s="13">
        <f>IF(Table2[[#This Row],[M1A]]="","",Table2[[#This Row],[M1A]]-Table2[[#This Row],[AWAL]])</f>
        <v>-2</v>
      </c>
      <c r="J2836" s="13" t="str">
        <f>IF(Table2[[#This Row],[M2A]]="","",SUM(Table2[[#This Row],[M2A]]-Table2[[#This Row],[M2B_h]]))</f>
        <v/>
      </c>
      <c r="L2836" s="13" t="str">
        <f>IF(Table2[[#This Row],[M3A]]="","",SUM(Table2[[#This Row],[M3A]]-Table2[[#This Row],[M3B_h]]))</f>
        <v/>
      </c>
      <c r="N2836" s="13" t="str">
        <f>IF(Table2[[#This Row],[M4A]]="","",SUM(Table2[[#This Row],[M4A]]-Table2[[#This Row],[M4B_h]]))</f>
        <v/>
      </c>
      <c r="O2836" s="15"/>
      <c r="P2836" s="15" t="str">
        <f>IF(Table2[[#This Row],[M5A]]="","",SUM(Table2[[#This Row],[M5A]]-Table2[[#This Row],[M5B_h]]))</f>
        <v/>
      </c>
      <c r="Q2836" s="15">
        <f>SUM(Table2[[#This Row],[AWAL]],Table2[[#This Row],[M1B]])</f>
        <v>0</v>
      </c>
      <c r="R2836" s="15">
        <f>SUM(Table2[[#This Row],[M2B]],Table2[[#This Row],[M2B_h]])</f>
        <v>0</v>
      </c>
      <c r="S2836" s="15">
        <f>SUM(Table2[[#This Row],[M3B]],Table2[[#This Row],[M3B_h]])</f>
        <v>0</v>
      </c>
      <c r="T2836" s="15">
        <f>SUM(Table2[[#This Row],[M4B]],Table2[[#This Row],[M4B_h]])</f>
        <v>0</v>
      </c>
    </row>
    <row r="2837" spans="1:20">
      <c r="A2837" s="12">
        <f>IF(Table2[[#This Row],[TT]]&lt;1,"",COUNT($A$2:$A2836)+1)</f>
        <v>2318</v>
      </c>
      <c r="B2837" s="12" t="str">
        <f>LOWER(SUBSTITUTE(SUBSTITUTE(SUBSTITUTE(SUBSTITUTE(SUBSTITUTE(SUBSTITUTE(SUBSTITUTE(SUBSTITUTE(Table2[[#This Row],[NAMA BARANG]]," ",""),"""",""),"-",""),"/",""),"(",""),")",""),"&amp;",""),",",""))</f>
        <v>tipeexsakura328pjg</v>
      </c>
      <c r="C2837" s="18" t="s">
        <v>3234</v>
      </c>
      <c r="D2837" s="19">
        <v>6</v>
      </c>
      <c r="E2837" s="19" t="s">
        <v>77</v>
      </c>
      <c r="F2837" s="80">
        <f>IF(Table2[[#This Row],[M5B]]="",Table2[[#This Row],[M5B_h]],SUM(Table2[[#This Row],[M5B_h]],Table2[[#This Row],[M5B]]))</f>
        <v>6</v>
      </c>
      <c r="H2837" s="13" t="str">
        <f>IF(Table2[[#This Row],[M1A]]="","",Table2[[#This Row],[M1A]]-Table2[[#This Row],[AWAL]])</f>
        <v/>
      </c>
      <c r="J2837" s="13" t="str">
        <f>IF(Table2[[#This Row],[M2A]]="","",SUM(Table2[[#This Row],[M2A]]-Table2[[#This Row],[M2B_h]]))</f>
        <v/>
      </c>
      <c r="L2837" s="13" t="str">
        <f>IF(Table2[[#This Row],[M3A]]="","",SUM(Table2[[#This Row],[M3A]]-Table2[[#This Row],[M3B_h]]))</f>
        <v/>
      </c>
      <c r="N2837" s="13" t="str">
        <f>IF(Table2[[#This Row],[M4A]]="","",SUM(Table2[[#This Row],[M4A]]-Table2[[#This Row],[M4B_h]]))</f>
        <v/>
      </c>
      <c r="O2837" s="15"/>
      <c r="P2837" s="15" t="str">
        <f>IF(Table2[[#This Row],[M5A]]="","",SUM(Table2[[#This Row],[M5A]]-Table2[[#This Row],[M5B_h]]))</f>
        <v/>
      </c>
      <c r="Q2837" s="15">
        <f>SUM(Table2[[#This Row],[AWAL]],Table2[[#This Row],[M1B]])</f>
        <v>6</v>
      </c>
      <c r="R2837" s="15">
        <f>SUM(Table2[[#This Row],[M2B]],Table2[[#This Row],[M2B_h]])</f>
        <v>6</v>
      </c>
      <c r="S2837" s="15">
        <f>SUM(Table2[[#This Row],[M3B]],Table2[[#This Row],[M3B_h]])</f>
        <v>6</v>
      </c>
      <c r="T2837" s="15">
        <f>SUM(Table2[[#This Row],[M4B]],Table2[[#This Row],[M4B_h]])</f>
        <v>6</v>
      </c>
    </row>
    <row r="2838" spans="1:20">
      <c r="A2838" s="12">
        <f>IF(Table2[[#This Row],[TT]]&lt;1,"",COUNT($A$2:$A2837)+1)</f>
        <v>2319</v>
      </c>
      <c r="B2838" s="12" t="str">
        <f>LOWER(SUBSTITUTE(SUBSTITUTE(SUBSTITUTE(SUBSTITUTE(SUBSTITUTE(SUBSTITUTE(SUBSTITUTE(SUBSTITUTE(Table2[[#This Row],[NAMA BARANG]]," ",""),"""",""),"-",""),"/",""),"(",""),")",""),"&amp;",""),",",""))</f>
        <v>tipeexsenter5000hk</v>
      </c>
      <c r="C2838" s="18" t="s">
        <v>3235</v>
      </c>
      <c r="D2838" s="19">
        <v>1</v>
      </c>
      <c r="E2838" s="19" t="s">
        <v>190</v>
      </c>
      <c r="F2838" s="80">
        <f>IF(Table2[[#This Row],[M5B]]="",Table2[[#This Row],[M5B_h]],SUM(Table2[[#This Row],[M5B_h]],Table2[[#This Row],[M5B]]))</f>
        <v>1</v>
      </c>
      <c r="H2838" s="13" t="str">
        <f>IF(Table2[[#This Row],[M1A]]="","",Table2[[#This Row],[M1A]]-Table2[[#This Row],[AWAL]])</f>
        <v/>
      </c>
      <c r="J2838" s="13" t="str">
        <f>IF(Table2[[#This Row],[M2A]]="","",SUM(Table2[[#This Row],[M2A]]-Table2[[#This Row],[M2B_h]]))</f>
        <v/>
      </c>
      <c r="L2838" s="13" t="str">
        <f>IF(Table2[[#This Row],[M3A]]="","",SUM(Table2[[#This Row],[M3A]]-Table2[[#This Row],[M3B_h]]))</f>
        <v/>
      </c>
      <c r="N2838" s="13" t="str">
        <f>IF(Table2[[#This Row],[M4A]]="","",SUM(Table2[[#This Row],[M4A]]-Table2[[#This Row],[M4B_h]]))</f>
        <v/>
      </c>
      <c r="O2838" s="15"/>
      <c r="P2838" s="15" t="str">
        <f>IF(Table2[[#This Row],[M5A]]="","",SUM(Table2[[#This Row],[M5A]]-Table2[[#This Row],[M5B_h]]))</f>
        <v/>
      </c>
      <c r="Q2838" s="15">
        <f>SUM(Table2[[#This Row],[AWAL]],Table2[[#This Row],[M1B]])</f>
        <v>1</v>
      </c>
      <c r="R2838" s="15">
        <f>SUM(Table2[[#This Row],[M2B]],Table2[[#This Row],[M2B_h]])</f>
        <v>1</v>
      </c>
      <c r="S2838" s="15">
        <f>SUM(Table2[[#This Row],[M3B]],Table2[[#This Row],[M3B_h]])</f>
        <v>1</v>
      </c>
      <c r="T2838" s="15">
        <f>SUM(Table2[[#This Row],[M4B]],Table2[[#This Row],[M4B_h]])</f>
        <v>1</v>
      </c>
    </row>
    <row r="2839" spans="1:20">
      <c r="A2839" s="12">
        <f>IF(Table2[[#This Row],[TT]]&lt;1,"",COUNT($A$2:$A2838)+1)</f>
        <v>2320</v>
      </c>
      <c r="B2839" s="12" t="str">
        <f>LOWER(SUBSTITUTE(SUBSTITUTE(SUBSTITUTE(SUBSTITUTE(SUBSTITUTE(SUBSTITUTE(SUBSTITUTE(SUBSTITUTE(Table2[[#This Row],[NAMA BARANG]]," ",""),"""",""),"-",""),"/",""),"(",""),")",""),"&amp;",""),",",""))</f>
        <v>tipeexsenter5012smurf</v>
      </c>
      <c r="C2839" s="18" t="s">
        <v>3236</v>
      </c>
      <c r="D2839" s="19">
        <v>1</v>
      </c>
      <c r="E2839" s="19" t="s">
        <v>190</v>
      </c>
      <c r="F2839" s="80">
        <f>IF(Table2[[#This Row],[M5B]]="",Table2[[#This Row],[M5B_h]],SUM(Table2[[#This Row],[M5B_h]],Table2[[#This Row],[M5B]]))</f>
        <v>1</v>
      </c>
      <c r="H2839" s="13" t="str">
        <f>IF(Table2[[#This Row],[M1A]]="","",Table2[[#This Row],[M1A]]-Table2[[#This Row],[AWAL]])</f>
        <v/>
      </c>
      <c r="J2839" s="13" t="str">
        <f>IF(Table2[[#This Row],[M2A]]="","",SUM(Table2[[#This Row],[M2A]]-Table2[[#This Row],[M2B_h]]))</f>
        <v/>
      </c>
      <c r="L2839" s="13" t="str">
        <f>IF(Table2[[#This Row],[M3A]]="","",SUM(Table2[[#This Row],[M3A]]-Table2[[#This Row],[M3B_h]]))</f>
        <v/>
      </c>
      <c r="N2839" s="13" t="str">
        <f>IF(Table2[[#This Row],[M4A]]="","",SUM(Table2[[#This Row],[M4A]]-Table2[[#This Row],[M4B_h]]))</f>
        <v/>
      </c>
      <c r="O2839" s="15"/>
      <c r="P2839" s="15" t="str">
        <f>IF(Table2[[#This Row],[M5A]]="","",SUM(Table2[[#This Row],[M5A]]-Table2[[#This Row],[M5B_h]]))</f>
        <v/>
      </c>
      <c r="Q2839" s="15">
        <f>SUM(Table2[[#This Row],[AWAL]],Table2[[#This Row],[M1B]])</f>
        <v>1</v>
      </c>
      <c r="R2839" s="15">
        <f>SUM(Table2[[#This Row],[M2B]],Table2[[#This Row],[M2B_h]])</f>
        <v>1</v>
      </c>
      <c r="S2839" s="15">
        <f>SUM(Table2[[#This Row],[M3B]],Table2[[#This Row],[M3B_h]])</f>
        <v>1</v>
      </c>
      <c r="T2839" s="15">
        <f>SUM(Table2[[#This Row],[M4B]],Table2[[#This Row],[M4B_h]])</f>
        <v>1</v>
      </c>
    </row>
    <row r="2840" spans="1:20">
      <c r="A2840" s="12">
        <f>IF(Table2[[#This Row],[TT]]&lt;1,"",COUNT($A$2:$A2839)+1)</f>
        <v>2321</v>
      </c>
      <c r="B2840" s="12" t="str">
        <f>LOWER(SUBSTITUTE(SUBSTITUTE(SUBSTITUTE(SUBSTITUTE(SUBSTITUTE(SUBSTITUTE(SUBSTITUTE(SUBSTITUTE(Table2[[#This Row],[NAMA BARANG]]," ",""),"""",""),"-",""),"/",""),"(",""),")",""),"&amp;",""),",",""))</f>
        <v>tipeexxdm702</v>
      </c>
      <c r="C2840" s="18" t="s">
        <v>3237</v>
      </c>
      <c r="D2840" s="19">
        <v>3</v>
      </c>
      <c r="E2840" s="19" t="s">
        <v>2409</v>
      </c>
      <c r="F2840" s="80">
        <f>IF(Table2[[#This Row],[M5B]]="",Table2[[#This Row],[M5B_h]],SUM(Table2[[#This Row],[M5B_h]],Table2[[#This Row],[M5B]]))</f>
        <v>3</v>
      </c>
      <c r="H2840" s="13" t="str">
        <f>IF(Table2[[#This Row],[M1A]]="","",Table2[[#This Row],[M1A]]-Table2[[#This Row],[AWAL]])</f>
        <v/>
      </c>
      <c r="J2840" s="13" t="str">
        <f>IF(Table2[[#This Row],[M2A]]="","",SUM(Table2[[#This Row],[M2A]]-Table2[[#This Row],[M2B_h]]))</f>
        <v/>
      </c>
      <c r="L2840" s="13" t="str">
        <f>IF(Table2[[#This Row],[M3A]]="","",SUM(Table2[[#This Row],[M3A]]-Table2[[#This Row],[M3B_h]]))</f>
        <v/>
      </c>
      <c r="N2840" s="13" t="str">
        <f>IF(Table2[[#This Row],[M4A]]="","",SUM(Table2[[#This Row],[M4A]]-Table2[[#This Row],[M4B_h]]))</f>
        <v/>
      </c>
      <c r="O2840" s="15"/>
      <c r="P2840" s="15" t="str">
        <f>IF(Table2[[#This Row],[M5A]]="","",SUM(Table2[[#This Row],[M5A]]-Table2[[#This Row],[M5B_h]]))</f>
        <v/>
      </c>
      <c r="Q2840" s="15">
        <f>SUM(Table2[[#This Row],[AWAL]],Table2[[#This Row],[M1B]])</f>
        <v>3</v>
      </c>
      <c r="R2840" s="15">
        <f>SUM(Table2[[#This Row],[M2B]],Table2[[#This Row],[M2B_h]])</f>
        <v>3</v>
      </c>
      <c r="S2840" s="15">
        <f>SUM(Table2[[#This Row],[M3B]],Table2[[#This Row],[M3B_h]])</f>
        <v>3</v>
      </c>
      <c r="T2840" s="15">
        <f>SUM(Table2[[#This Row],[M4B]],Table2[[#This Row],[M4B_h]])</f>
        <v>3</v>
      </c>
    </row>
    <row r="2841" spans="1:20">
      <c r="A2841" s="12" t="str">
        <f>IF(Table2[[#This Row],[TT]]&lt;1,"",COUNT($A$2:$A2840)+1)</f>
        <v/>
      </c>
      <c r="B2841" s="12" t="str">
        <f>LOWER(SUBSTITUTE(SUBSTITUTE(SUBSTITUTE(SUBSTITUTE(SUBSTITUTE(SUBSTITUTE(SUBSTITUTE(SUBSTITUTE(Table2[[#This Row],[NAMA BARANG]]," ",""),"""",""),"-",""),"/",""),"(",""),")",""),"&amp;",""),",",""))</f>
        <v>tipeexxdm75248</v>
      </c>
      <c r="C2841" s="18" t="s">
        <v>3238</v>
      </c>
      <c r="D2841" s="19"/>
      <c r="E2841" s="19" t="s">
        <v>504</v>
      </c>
      <c r="F2841" s="80">
        <f>IF(Table2[[#This Row],[M5B]]="",Table2[[#This Row],[M5B_h]],SUM(Table2[[#This Row],[M5B_h]],Table2[[#This Row],[M5B]]))</f>
        <v>0</v>
      </c>
      <c r="H2841" s="13" t="str">
        <f>IF(Table2[[#This Row],[M1A]]="","",Table2[[#This Row],[M1A]]-Table2[[#This Row],[AWAL]])</f>
        <v/>
      </c>
      <c r="J2841" s="13" t="str">
        <f>IF(Table2[[#This Row],[M2A]]="","",SUM(Table2[[#This Row],[M2A]]-Table2[[#This Row],[M2B_h]]))</f>
        <v/>
      </c>
      <c r="L2841" s="13" t="str">
        <f>IF(Table2[[#This Row],[M3A]]="","",SUM(Table2[[#This Row],[M3A]]-Table2[[#This Row],[M3B_h]]))</f>
        <v/>
      </c>
      <c r="N2841" s="13" t="str">
        <f>IF(Table2[[#This Row],[M4A]]="","",SUM(Table2[[#This Row],[M4A]]-Table2[[#This Row],[M4B_h]]))</f>
        <v/>
      </c>
      <c r="O2841" s="15"/>
      <c r="P2841" s="15" t="str">
        <f>IF(Table2[[#This Row],[M5A]]="","",SUM(Table2[[#This Row],[M5A]]-Table2[[#This Row],[M5B_h]]))</f>
        <v/>
      </c>
      <c r="Q2841" s="15">
        <f>SUM(Table2[[#This Row],[AWAL]],Table2[[#This Row],[M1B]])</f>
        <v>0</v>
      </c>
      <c r="R2841" s="15">
        <f>SUM(Table2[[#This Row],[M2B]],Table2[[#This Row],[M2B_h]])</f>
        <v>0</v>
      </c>
      <c r="S2841" s="15">
        <f>SUM(Table2[[#This Row],[M3B]],Table2[[#This Row],[M3B_h]])</f>
        <v>0</v>
      </c>
      <c r="T2841" s="15">
        <f>SUM(Table2[[#This Row],[M4B]],Table2[[#This Row],[M4B_h]])</f>
        <v>0</v>
      </c>
    </row>
    <row r="2842" spans="1:20">
      <c r="A2842" s="12">
        <f>IF(Table2[[#This Row],[TT]]&lt;1,"",COUNT($A$2:$A2841)+1)</f>
        <v>2322</v>
      </c>
      <c r="B2842" s="12" t="str">
        <f>LOWER(SUBSTITUTE(SUBSTITUTE(SUBSTITUTE(SUBSTITUTE(SUBSTITUTE(SUBSTITUTE(SUBSTITUTE(SUBSTITUTE(Table2[[#This Row],[NAMA BARANG]]," ",""),"""",""),"-",""),"/",""),"(",""),")",""),"&amp;",""),",",""))</f>
        <v>tipeexys1082</v>
      </c>
      <c r="C2842" s="18" t="s">
        <v>3239</v>
      </c>
      <c r="D2842" s="19">
        <v>3</v>
      </c>
      <c r="E2842" s="19" t="s">
        <v>190</v>
      </c>
      <c r="F2842" s="80">
        <f>IF(Table2[[#This Row],[M5B]]="",Table2[[#This Row],[M5B_h]],SUM(Table2[[#This Row],[M5B_h]],Table2[[#This Row],[M5B]]))</f>
        <v>3</v>
      </c>
      <c r="H2842" s="13" t="str">
        <f>IF(Table2[[#This Row],[M1A]]="","",Table2[[#This Row],[M1A]]-Table2[[#This Row],[AWAL]])</f>
        <v/>
      </c>
      <c r="J2842" s="13" t="str">
        <f>IF(Table2[[#This Row],[M2A]]="","",SUM(Table2[[#This Row],[M2A]]-Table2[[#This Row],[M2B_h]]))</f>
        <v/>
      </c>
      <c r="L2842" s="13" t="str">
        <f>IF(Table2[[#This Row],[M3A]]="","",SUM(Table2[[#This Row],[M3A]]-Table2[[#This Row],[M3B_h]]))</f>
        <v/>
      </c>
      <c r="N2842" s="13" t="str">
        <f>IF(Table2[[#This Row],[M4A]]="","",SUM(Table2[[#This Row],[M4A]]-Table2[[#This Row],[M4B_h]]))</f>
        <v/>
      </c>
      <c r="O2842" s="15"/>
      <c r="P2842" s="15" t="str">
        <f>IF(Table2[[#This Row],[M5A]]="","",SUM(Table2[[#This Row],[M5A]]-Table2[[#This Row],[M5B_h]]))</f>
        <v/>
      </c>
      <c r="Q2842" s="15">
        <f>SUM(Table2[[#This Row],[AWAL]],Table2[[#This Row],[M1B]])</f>
        <v>3</v>
      </c>
      <c r="R2842" s="15">
        <f>SUM(Table2[[#This Row],[M2B]],Table2[[#This Row],[M2B_h]])</f>
        <v>3</v>
      </c>
      <c r="S2842" s="15">
        <f>SUM(Table2[[#This Row],[M3B]],Table2[[#This Row],[M3B_h]])</f>
        <v>3</v>
      </c>
      <c r="T2842" s="15">
        <f>SUM(Table2[[#This Row],[M4B]],Table2[[#This Row],[M4B_h]])</f>
        <v>3</v>
      </c>
    </row>
    <row r="2843" spans="1:20">
      <c r="A2843" s="12">
        <f>IF(Table2[[#This Row],[TT]]&lt;1,"",COUNT($A$2:$A2842)+1)</f>
        <v>2323</v>
      </c>
      <c r="B2843" s="12" t="str">
        <f>LOWER(SUBSTITUTE(SUBSTITUTE(SUBSTITUTE(SUBSTITUTE(SUBSTITUTE(SUBSTITUTE(SUBSTITUTE(SUBSTITUTE(Table2[[#This Row],[NAMA BARANG]]," ",""),"""",""),"-",""),"/",""),"(",""),")",""),"&amp;",""),",",""))</f>
        <v>topengultah12955isi10</v>
      </c>
      <c r="C2843" s="18" t="s">
        <v>2412</v>
      </c>
      <c r="D2843" s="19">
        <v>2</v>
      </c>
      <c r="E2843" s="19" t="s">
        <v>2413</v>
      </c>
      <c r="F2843" s="80">
        <f>IF(Table2[[#This Row],[M5B]]="",Table2[[#This Row],[M5B_h]],SUM(Table2[[#This Row],[M5B_h]],Table2[[#This Row],[M5B]]))</f>
        <v>2</v>
      </c>
      <c r="H2843" s="13" t="str">
        <f>IF(Table2[[#This Row],[M1A]]="","",Table2[[#This Row],[M1A]]-Table2[[#This Row],[AWAL]])</f>
        <v/>
      </c>
      <c r="J2843" s="13" t="str">
        <f>IF(Table2[[#This Row],[M2A]]="","",SUM(Table2[[#This Row],[M2A]]-Table2[[#This Row],[M2B_h]]))</f>
        <v/>
      </c>
      <c r="L2843" s="13" t="str">
        <f>IF(Table2[[#This Row],[M3A]]="","",SUM(Table2[[#This Row],[M3A]]-Table2[[#This Row],[M3B_h]]))</f>
        <v/>
      </c>
      <c r="N2843" s="13" t="str">
        <f>IF(Table2[[#This Row],[M4A]]="","",SUM(Table2[[#This Row],[M4A]]-Table2[[#This Row],[M4B_h]]))</f>
        <v/>
      </c>
      <c r="O2843" s="15"/>
      <c r="P2843" s="15" t="str">
        <f>IF(Table2[[#This Row],[M5A]]="","",SUM(Table2[[#This Row],[M5A]]-Table2[[#This Row],[M5B_h]]))</f>
        <v/>
      </c>
      <c r="Q2843" s="15">
        <f>SUM(Table2[[#This Row],[AWAL]],Table2[[#This Row],[M1B]])</f>
        <v>2</v>
      </c>
      <c r="R2843" s="15">
        <f>SUM(Table2[[#This Row],[M2B]],Table2[[#This Row],[M2B_h]])</f>
        <v>2</v>
      </c>
      <c r="S2843" s="15">
        <f>SUM(Table2[[#This Row],[M3B]],Table2[[#This Row],[M3B_h]])</f>
        <v>2</v>
      </c>
      <c r="T2843" s="15">
        <f>SUM(Table2[[#This Row],[M4B]],Table2[[#This Row],[M4B_h]])</f>
        <v>2</v>
      </c>
    </row>
    <row r="2844" spans="1:20">
      <c r="A2844" s="12">
        <f>IF(Table2[[#This Row],[TT]]&lt;1,"",COUNT($A$2:$A2843)+1)</f>
        <v>2324</v>
      </c>
      <c r="B2844" s="12" t="str">
        <f>LOWER(SUBSTITUTE(SUBSTITUTE(SUBSTITUTE(SUBSTITUTE(SUBSTITUTE(SUBSTITUTE(SUBSTITUTE(SUBSTITUTE(Table2[[#This Row],[NAMA BARANG]]," ",""),"""",""),"-",""),"/",""),"(",""),")",""),"&amp;",""),",",""))</f>
        <v>topifancypartycrownmahkota</v>
      </c>
      <c r="C2844" s="18" t="s">
        <v>2414</v>
      </c>
      <c r="D2844" s="19">
        <v>2</v>
      </c>
      <c r="E2844" s="19">
        <v>600</v>
      </c>
      <c r="F2844" s="80">
        <f>IF(Table2[[#This Row],[M5B]]="",Table2[[#This Row],[M5B_h]],SUM(Table2[[#This Row],[M5B_h]],Table2[[#This Row],[M5B]]))</f>
        <v>2</v>
      </c>
      <c r="H2844" s="13" t="str">
        <f>IF(Table2[[#This Row],[M1A]]="","",Table2[[#This Row],[M1A]]-Table2[[#This Row],[AWAL]])</f>
        <v/>
      </c>
      <c r="J2844" s="13" t="str">
        <f>IF(Table2[[#This Row],[M2A]]="","",SUM(Table2[[#This Row],[M2A]]-Table2[[#This Row],[M2B_h]]))</f>
        <v/>
      </c>
      <c r="L2844" s="13" t="str">
        <f>IF(Table2[[#This Row],[M3A]]="","",SUM(Table2[[#This Row],[M3A]]-Table2[[#This Row],[M3B_h]]))</f>
        <v/>
      </c>
      <c r="N2844" s="13" t="str">
        <f>IF(Table2[[#This Row],[M4A]]="","",SUM(Table2[[#This Row],[M4A]]-Table2[[#This Row],[M4B_h]]))</f>
        <v/>
      </c>
      <c r="O2844" s="15"/>
      <c r="P2844" s="15" t="str">
        <f>IF(Table2[[#This Row],[M5A]]="","",SUM(Table2[[#This Row],[M5A]]-Table2[[#This Row],[M5B_h]]))</f>
        <v/>
      </c>
      <c r="Q2844" s="15">
        <f>SUM(Table2[[#This Row],[AWAL]],Table2[[#This Row],[M1B]])</f>
        <v>2</v>
      </c>
      <c r="R2844" s="15">
        <f>SUM(Table2[[#This Row],[M2B]],Table2[[#This Row],[M2B_h]])</f>
        <v>2</v>
      </c>
      <c r="S2844" s="15">
        <f>SUM(Table2[[#This Row],[M3B]],Table2[[#This Row],[M3B_h]])</f>
        <v>2</v>
      </c>
      <c r="T2844" s="15">
        <f>SUM(Table2[[#This Row],[M4B]],Table2[[#This Row],[M4B_h]])</f>
        <v>2</v>
      </c>
    </row>
    <row r="2845" spans="1:20">
      <c r="A2845" s="12">
        <f>IF(Table2[[#This Row],[TT]]&lt;1,"",COUNT($A$2:$A2844)+1)</f>
        <v>2325</v>
      </c>
      <c r="B2845" s="12" t="str">
        <f>LOWER(SUBSTITUTE(SUBSTITUTE(SUBSTITUTE(SUBSTITUTE(SUBSTITUTE(SUBSTITUTE(SUBSTITUTE(SUBSTITUTE(Table2[[#This Row],[NAMA BARANG]]," ",""),"""",""),"-",""),"/",""),"(",""),")",""),"&amp;",""),",",""))</f>
        <v>topikerucut</v>
      </c>
      <c r="C2845" s="18" t="s">
        <v>2415</v>
      </c>
      <c r="D2845" s="19">
        <v>16</v>
      </c>
      <c r="E2845" s="19" t="s">
        <v>1514</v>
      </c>
      <c r="F2845" s="80">
        <f>IF(Table2[[#This Row],[M5B]]="",Table2[[#This Row],[M5B_h]],SUM(Table2[[#This Row],[M5B_h]],Table2[[#This Row],[M5B]]))</f>
        <v>15</v>
      </c>
      <c r="G2845" s="13">
        <v>15</v>
      </c>
      <c r="H2845" s="13">
        <f>IF(Table2[[#This Row],[M1A]]="","",Table2[[#This Row],[M1A]]-Table2[[#This Row],[AWAL]])</f>
        <v>-1</v>
      </c>
      <c r="J2845" s="13" t="str">
        <f>IF(Table2[[#This Row],[M2A]]="","",SUM(Table2[[#This Row],[M2A]]-Table2[[#This Row],[M2B_h]]))</f>
        <v/>
      </c>
      <c r="L2845" s="13" t="str">
        <f>IF(Table2[[#This Row],[M3A]]="","",SUM(Table2[[#This Row],[M3A]]-Table2[[#This Row],[M3B_h]]))</f>
        <v/>
      </c>
      <c r="N2845" s="13" t="str">
        <f>IF(Table2[[#This Row],[M4A]]="","",SUM(Table2[[#This Row],[M4A]]-Table2[[#This Row],[M4B_h]]))</f>
        <v/>
      </c>
      <c r="O2845" s="15"/>
      <c r="P2845" s="15" t="str">
        <f>IF(Table2[[#This Row],[M5A]]="","",SUM(Table2[[#This Row],[M5A]]-Table2[[#This Row],[M5B_h]]))</f>
        <v/>
      </c>
      <c r="Q2845" s="15">
        <f>SUM(Table2[[#This Row],[AWAL]],Table2[[#This Row],[M1B]])</f>
        <v>15</v>
      </c>
      <c r="R2845" s="15">
        <f>SUM(Table2[[#This Row],[M2B]],Table2[[#This Row],[M2B_h]])</f>
        <v>15</v>
      </c>
      <c r="S2845" s="15">
        <f>SUM(Table2[[#This Row],[M3B]],Table2[[#This Row],[M3B_h]])</f>
        <v>15</v>
      </c>
      <c r="T2845" s="15">
        <f>SUM(Table2[[#This Row],[M4B]],Table2[[#This Row],[M4B_h]])</f>
        <v>15</v>
      </c>
    </row>
    <row r="2846" spans="1:20">
      <c r="A2846" s="12">
        <f>IF(Table2[[#This Row],[TT]]&lt;1,"",COUNT($A$2:$A2845)+1)</f>
        <v>2326</v>
      </c>
      <c r="B2846" s="12" t="str">
        <f>LOWER(SUBSTITUTE(SUBSTITUTE(SUBSTITUTE(SUBSTITUTE(SUBSTITUTE(SUBSTITUTE(SUBSTITUTE(SUBSTITUTE(Table2[[#This Row],[NAMA BARANG]]," ",""),"""",""),"-",""),"/",""),"(",""),")",""),"&amp;",""),",",""))</f>
        <v>topikerucutalpindo</v>
      </c>
      <c r="C2846" s="18" t="s">
        <v>2416</v>
      </c>
      <c r="D2846" s="19">
        <v>8</v>
      </c>
      <c r="E2846" s="19" t="s">
        <v>2413</v>
      </c>
      <c r="F2846" s="80">
        <f>IF(Table2[[#This Row],[M5B]]="",Table2[[#This Row],[M5B_h]],SUM(Table2[[#This Row],[M5B_h]],Table2[[#This Row],[M5B]]))</f>
        <v>8</v>
      </c>
      <c r="H2846" s="13" t="str">
        <f>IF(Table2[[#This Row],[M1A]]="","",Table2[[#This Row],[M1A]]-Table2[[#This Row],[AWAL]])</f>
        <v/>
      </c>
      <c r="J2846" s="13" t="str">
        <f>IF(Table2[[#This Row],[M2A]]="","",SUM(Table2[[#This Row],[M2A]]-Table2[[#This Row],[M2B_h]]))</f>
        <v/>
      </c>
      <c r="L2846" s="13" t="str">
        <f>IF(Table2[[#This Row],[M3A]]="","",SUM(Table2[[#This Row],[M3A]]-Table2[[#This Row],[M3B_h]]))</f>
        <v/>
      </c>
      <c r="N2846" s="13" t="str">
        <f>IF(Table2[[#This Row],[M4A]]="","",SUM(Table2[[#This Row],[M4A]]-Table2[[#This Row],[M4B_h]]))</f>
        <v/>
      </c>
      <c r="O2846" s="15"/>
      <c r="P2846" s="15" t="str">
        <f>IF(Table2[[#This Row],[M5A]]="","",SUM(Table2[[#This Row],[M5A]]-Table2[[#This Row],[M5B_h]]))</f>
        <v/>
      </c>
      <c r="Q2846" s="15">
        <f>SUM(Table2[[#This Row],[AWAL]],Table2[[#This Row],[M1B]])</f>
        <v>8</v>
      </c>
      <c r="R2846" s="15">
        <f>SUM(Table2[[#This Row],[M2B]],Table2[[#This Row],[M2B_h]])</f>
        <v>8</v>
      </c>
      <c r="S2846" s="15">
        <f>SUM(Table2[[#This Row],[M3B]],Table2[[#This Row],[M3B_h]])</f>
        <v>8</v>
      </c>
      <c r="T2846" s="15">
        <f>SUM(Table2[[#This Row],[M4B]],Table2[[#This Row],[M4B_h]])</f>
        <v>8</v>
      </c>
    </row>
    <row r="2847" spans="1:20">
      <c r="A2847" s="12">
        <f>IF(Table2[[#This Row],[TT]]&lt;1,"",COUNT($A$2:$A2846)+1)</f>
        <v>2327</v>
      </c>
      <c r="B2847" s="12" t="str">
        <f>LOWER(SUBSTITUTE(SUBSTITUTE(SUBSTITUTE(SUBSTITUTE(SUBSTITUTE(SUBSTITUTE(SUBSTITUTE(SUBSTITUTE(Table2[[#This Row],[NAMA BARANG]]," ",""),"""",""),"-",""),"/",""),"(",""),")",""),"&amp;",""),",",""))</f>
        <v>topiultahdisney</v>
      </c>
      <c r="C2847" s="18" t="s">
        <v>2417</v>
      </c>
      <c r="D2847" s="19">
        <v>4</v>
      </c>
      <c r="E2847" s="19" t="s">
        <v>154</v>
      </c>
      <c r="F2847" s="80">
        <f>IF(Table2[[#This Row],[M5B]]="",Table2[[#This Row],[M5B_h]],SUM(Table2[[#This Row],[M5B_h]],Table2[[#This Row],[M5B]]))</f>
        <v>4</v>
      </c>
      <c r="H2847" s="13" t="str">
        <f>IF(Table2[[#This Row],[M1A]]="","",Table2[[#This Row],[M1A]]-Table2[[#This Row],[AWAL]])</f>
        <v/>
      </c>
      <c r="J2847" s="13" t="str">
        <f>IF(Table2[[#This Row],[M2A]]="","",SUM(Table2[[#This Row],[M2A]]-Table2[[#This Row],[M2B_h]]))</f>
        <v/>
      </c>
      <c r="L2847" s="13" t="str">
        <f>IF(Table2[[#This Row],[M3A]]="","",SUM(Table2[[#This Row],[M3A]]-Table2[[#This Row],[M3B_h]]))</f>
        <v/>
      </c>
      <c r="N2847" s="13" t="str">
        <f>IF(Table2[[#This Row],[M4A]]="","",SUM(Table2[[#This Row],[M4A]]-Table2[[#This Row],[M4B_h]]))</f>
        <v/>
      </c>
      <c r="O2847" s="15"/>
      <c r="P2847" s="15" t="str">
        <f>IF(Table2[[#This Row],[M5A]]="","",SUM(Table2[[#This Row],[M5A]]-Table2[[#This Row],[M5B_h]]))</f>
        <v/>
      </c>
      <c r="Q2847" s="15">
        <f>SUM(Table2[[#This Row],[AWAL]],Table2[[#This Row],[M1B]])</f>
        <v>4</v>
      </c>
      <c r="R2847" s="15">
        <f>SUM(Table2[[#This Row],[M2B]],Table2[[#This Row],[M2B_h]])</f>
        <v>4</v>
      </c>
      <c r="S2847" s="15">
        <f>SUM(Table2[[#This Row],[M3B]],Table2[[#This Row],[M3B_h]])</f>
        <v>4</v>
      </c>
      <c r="T2847" s="15">
        <f>SUM(Table2[[#This Row],[M4B]],Table2[[#This Row],[M4B_h]])</f>
        <v>4</v>
      </c>
    </row>
    <row r="2848" spans="1:20">
      <c r="A2848" s="12">
        <f>IF(Table2[[#This Row],[TT]]&lt;1,"",COUNT($A$2:$A2847)+1)</f>
        <v>2328</v>
      </c>
      <c r="B2848" s="12" t="str">
        <f>LOWER(SUBSTITUTE(SUBSTITUTE(SUBSTITUTE(SUBSTITUTE(SUBSTITUTE(SUBSTITUTE(SUBSTITUTE(SUBSTITUTE(Table2[[#This Row],[NAMA BARANG]]," ",""),"""",""),"-",""),"/",""),"(",""),")",""),"&amp;",""),",",""))</f>
        <v>topiultahisi5etj</v>
      </c>
      <c r="C2848" s="18" t="s">
        <v>2418</v>
      </c>
      <c r="D2848" s="19">
        <v>3</v>
      </c>
      <c r="E2848" s="19" t="s">
        <v>192</v>
      </c>
      <c r="F2848" s="80">
        <f>IF(Table2[[#This Row],[M5B]]="",Table2[[#This Row],[M5B_h]],SUM(Table2[[#This Row],[M5B_h]],Table2[[#This Row],[M5B]]))</f>
        <v>3</v>
      </c>
      <c r="H2848" s="13" t="str">
        <f>IF(Table2[[#This Row],[M1A]]="","",Table2[[#This Row],[M1A]]-Table2[[#This Row],[AWAL]])</f>
        <v/>
      </c>
      <c r="J2848" s="13" t="str">
        <f>IF(Table2[[#This Row],[M2A]]="","",SUM(Table2[[#This Row],[M2A]]-Table2[[#This Row],[M2B_h]]))</f>
        <v/>
      </c>
      <c r="L2848" s="13" t="str">
        <f>IF(Table2[[#This Row],[M3A]]="","",SUM(Table2[[#This Row],[M3A]]-Table2[[#This Row],[M3B_h]]))</f>
        <v/>
      </c>
      <c r="N2848" s="13" t="str">
        <f>IF(Table2[[#This Row],[M4A]]="","",SUM(Table2[[#This Row],[M4A]]-Table2[[#This Row],[M4B_h]]))</f>
        <v/>
      </c>
      <c r="O2848" s="15"/>
      <c r="P2848" s="15" t="str">
        <f>IF(Table2[[#This Row],[M5A]]="","",SUM(Table2[[#This Row],[M5A]]-Table2[[#This Row],[M5B_h]]))</f>
        <v/>
      </c>
      <c r="Q2848" s="15">
        <f>SUM(Table2[[#This Row],[AWAL]],Table2[[#This Row],[M1B]])</f>
        <v>3</v>
      </c>
      <c r="R2848" s="15">
        <f>SUM(Table2[[#This Row],[M2B]],Table2[[#This Row],[M2B_h]])</f>
        <v>3</v>
      </c>
      <c r="S2848" s="15">
        <f>SUM(Table2[[#This Row],[M3B]],Table2[[#This Row],[M3B_h]])</f>
        <v>3</v>
      </c>
      <c r="T2848" s="15">
        <f>SUM(Table2[[#This Row],[M4B]],Table2[[#This Row],[M4B_h]])</f>
        <v>3</v>
      </c>
    </row>
    <row r="2849" spans="1:20">
      <c r="A2849" s="12">
        <f>IF(Table2[[#This Row],[TT]]&lt;1,"",COUNT($A$2:$A2848)+1)</f>
        <v>2329</v>
      </c>
      <c r="B2849" s="12" t="str">
        <f>LOWER(SUBSTITUTE(SUBSTITUTE(SUBSTITUTE(SUBSTITUTE(SUBSTITUTE(SUBSTITUTE(SUBSTITUTE(SUBSTITUTE(Table2[[#This Row],[NAMA BARANG]]," ",""),"""",""),"-",""),"/",""),"(",""),")",""),"&amp;",""),",",""))</f>
        <v>watercolourvancoca1109ml</v>
      </c>
      <c r="C2849" s="18" t="s">
        <v>2419</v>
      </c>
      <c r="D2849" s="19">
        <v>3</v>
      </c>
      <c r="E2849" s="19" t="s">
        <v>58</v>
      </c>
      <c r="F2849" s="80">
        <f>IF(Table2[[#This Row],[M5B]]="",Table2[[#This Row],[M5B_h]],SUM(Table2[[#This Row],[M5B_h]],Table2[[#This Row],[M5B]]))</f>
        <v>2</v>
      </c>
      <c r="H2849" s="13" t="str">
        <f>IF(Table2[[#This Row],[M1A]]="","",Table2[[#This Row],[M1A]]-Table2[[#This Row],[AWAL]])</f>
        <v/>
      </c>
      <c r="J2849" s="13" t="str">
        <f>IF(Table2[[#This Row],[M2A]]="","",SUM(Table2[[#This Row],[M2A]]-Table2[[#This Row],[M2B_h]]))</f>
        <v/>
      </c>
      <c r="L2849" s="13" t="str">
        <f>IF(Table2[[#This Row],[M3A]]="","",SUM(Table2[[#This Row],[M3A]]-Table2[[#This Row],[M3B_h]]))</f>
        <v/>
      </c>
      <c r="M2849" s="13">
        <v>2</v>
      </c>
      <c r="N2849" s="13">
        <f>IF(Table2[[#This Row],[M4A]]="","",SUM(Table2[[#This Row],[M4A]]-Table2[[#This Row],[M4B_h]]))</f>
        <v>-1</v>
      </c>
      <c r="O2849" s="15"/>
      <c r="P2849" s="15" t="str">
        <f>IF(Table2[[#This Row],[M5A]]="","",SUM(Table2[[#This Row],[M5A]]-Table2[[#This Row],[M5B_h]]))</f>
        <v/>
      </c>
      <c r="Q2849" s="15">
        <f>SUM(Table2[[#This Row],[AWAL]],Table2[[#This Row],[M1B]])</f>
        <v>3</v>
      </c>
      <c r="R2849" s="15">
        <f>SUM(Table2[[#This Row],[M2B]],Table2[[#This Row],[M2B_h]])</f>
        <v>3</v>
      </c>
      <c r="S2849" s="15">
        <f>SUM(Table2[[#This Row],[M3B]],Table2[[#This Row],[M3B_h]])</f>
        <v>3</v>
      </c>
      <c r="T2849" s="15">
        <f>SUM(Table2[[#This Row],[M4B]],Table2[[#This Row],[M4B_h]])</f>
        <v>2</v>
      </c>
    </row>
    <row r="2850" spans="1:20">
      <c r="A2850" s="12">
        <f>IF(Table2[[#This Row],[TT]]&lt;1,"",COUNT($A$2:$A2849)+1)</f>
        <v>2330</v>
      </c>
      <c r="B2850" s="12" t="str">
        <f>LOWER(SUBSTITUTE(SUBSTITUTE(SUBSTITUTE(SUBSTITUTE(SUBSTITUTE(SUBSTITUTE(SUBSTITUTE(SUBSTITUTE(Table2[[#This Row],[NAMA BARANG]]," ",""),"""",""),"-",""),"/",""),"(",""),")",""),"&amp;",""),",",""))</f>
        <v>wc110n120osama</v>
      </c>
      <c r="C2850" s="18" t="s">
        <v>2420</v>
      </c>
      <c r="D2850" s="19">
        <v>5</v>
      </c>
      <c r="E2850" s="19" t="s">
        <v>88</v>
      </c>
      <c r="F2850" s="80">
        <f>IF(Table2[[#This Row],[M5B]]="",Table2[[#This Row],[M5B_h]],SUM(Table2[[#This Row],[M5B_h]],Table2[[#This Row],[M5B]]))</f>
        <v>5</v>
      </c>
      <c r="H2850" s="13" t="str">
        <f>IF(Table2[[#This Row],[M1A]]="","",Table2[[#This Row],[M1A]]-Table2[[#This Row],[AWAL]])</f>
        <v/>
      </c>
      <c r="J2850" s="13" t="str">
        <f>IF(Table2[[#This Row],[M2A]]="","",SUM(Table2[[#This Row],[M2A]]-Table2[[#This Row],[M2B_h]]))</f>
        <v/>
      </c>
      <c r="L2850" s="13" t="str">
        <f>IF(Table2[[#This Row],[M3A]]="","",SUM(Table2[[#This Row],[M3A]]-Table2[[#This Row],[M3B_h]]))</f>
        <v/>
      </c>
      <c r="N2850" s="13" t="str">
        <f>IF(Table2[[#This Row],[M4A]]="","",SUM(Table2[[#This Row],[M4A]]-Table2[[#This Row],[M4B_h]]))</f>
        <v/>
      </c>
      <c r="O2850" s="15"/>
      <c r="P2850" s="15" t="str">
        <f>IF(Table2[[#This Row],[M5A]]="","",SUM(Table2[[#This Row],[M5A]]-Table2[[#This Row],[M5B_h]]))</f>
        <v/>
      </c>
      <c r="Q2850" s="15">
        <f>SUM(Table2[[#This Row],[AWAL]],Table2[[#This Row],[M1B]])</f>
        <v>5</v>
      </c>
      <c r="R2850" s="15">
        <f>SUM(Table2[[#This Row],[M2B]],Table2[[#This Row],[M2B_h]])</f>
        <v>5</v>
      </c>
      <c r="S2850" s="15">
        <f>SUM(Table2[[#This Row],[M3B]],Table2[[#This Row],[M3B_h]])</f>
        <v>5</v>
      </c>
      <c r="T2850" s="15">
        <f>SUM(Table2[[#This Row],[M4B]],Table2[[#This Row],[M4B_h]])</f>
        <v>5</v>
      </c>
    </row>
    <row r="2851" spans="1:20">
      <c r="A2851" s="46" t="str">
        <f>IF(Table2[[#This Row],[TT]]&lt;1,"",COUNT($A$2:$A2850)+1)</f>
        <v/>
      </c>
      <c r="B2851" s="46" t="str">
        <f>LOWER(SUBSTITUTE(SUBSTITUTE(SUBSTITUTE(SUBSTITUTE(SUBSTITUTE(SUBSTITUTE(SUBSTITUTE(SUBSTITUTE(Table2[[#This Row],[NAMA BARANG]]," ",""),"""",""),"-",""),"/",""),"(",""),")",""),"&amp;",""),",",""))</f>
        <v>wc12wmozaki</v>
      </c>
      <c r="C2851" s="47" t="s">
        <v>3069</v>
      </c>
      <c r="D2851" s="48"/>
      <c r="E2851" s="63" t="s">
        <v>2697</v>
      </c>
      <c r="F2851" s="82">
        <f>IF(Table2[[#This Row],[M5B]]="",Table2[[#This Row],[M5B_h]],SUM(Table2[[#This Row],[M5B_h]],Table2[[#This Row],[M5B]]))</f>
        <v>0</v>
      </c>
      <c r="G2851" s="49"/>
      <c r="H2851" s="64" t="str">
        <f>IF(Table2[[#This Row],[M1A]]="","",Table2[[#This Row],[M1A]]-Table2[[#This Row],[AWAL]])</f>
        <v/>
      </c>
      <c r="I2851" s="49"/>
      <c r="J2851" s="64" t="str">
        <f>IF(Table2[[#This Row],[M2A]]="","",SUM(Table2[[#This Row],[M2A]]-Table2[[#This Row],[M2B_h]]))</f>
        <v/>
      </c>
      <c r="K2851" s="49"/>
      <c r="L2851" s="64" t="str">
        <f>IF(Table2[[#This Row],[M3A]]="","",SUM(Table2[[#This Row],[M3A]]-Table2[[#This Row],[M3B_h]]))</f>
        <v/>
      </c>
      <c r="M2851" s="49"/>
      <c r="N2851" s="64" t="str">
        <f>IF(Table2[[#This Row],[M4A]]="","",SUM(Table2[[#This Row],[M4A]]-Table2[[#This Row],[M4B_h]]))</f>
        <v/>
      </c>
      <c r="O2851" s="15"/>
      <c r="P2851" s="15" t="str">
        <f>IF(Table2[[#This Row],[M5A]]="","",SUM(Table2[[#This Row],[M5A]]-Table2[[#This Row],[M5B_h]]))</f>
        <v/>
      </c>
      <c r="Q2851" s="15">
        <f>SUM(Table2[[#This Row],[AWAL]],Table2[[#This Row],[M1B]])</f>
        <v>0</v>
      </c>
      <c r="R2851" s="15">
        <f>SUM(Table2[[#This Row],[M2B]],Table2[[#This Row],[M2B_h]])</f>
        <v>0</v>
      </c>
      <c r="S2851" s="15">
        <f>SUM(Table2[[#This Row],[M3B]],Table2[[#This Row],[M3B_h]])</f>
        <v>0</v>
      </c>
      <c r="T2851" s="15">
        <f>SUM(Table2[[#This Row],[M4B]],Table2[[#This Row],[M4B_h]])</f>
        <v>0</v>
      </c>
    </row>
    <row r="2852" spans="1:20">
      <c r="A2852" s="12">
        <f>IF(Table2[[#This Row],[TT]]&lt;1,"",COUNT($A$2:$A2851)+1)</f>
        <v>2331</v>
      </c>
      <c r="B2852" s="12" t="str">
        <f>LOWER(SUBSTITUTE(SUBSTITUTE(SUBSTITUTE(SUBSTITUTE(SUBSTITUTE(SUBSTITUTE(SUBSTITUTE(SUBSTITUTE(Table2[[#This Row],[NAMA BARANG]]," ",""),"""",""),"-",""),"/",""),"(",""),")",""),"&amp;",""),",",""))</f>
        <v>wcmarries130612w9m</v>
      </c>
      <c r="C2852" s="18" t="s">
        <v>2421</v>
      </c>
      <c r="D2852" s="19">
        <v>39</v>
      </c>
      <c r="E2852" s="19" t="s">
        <v>28</v>
      </c>
      <c r="F2852" s="80">
        <f>IF(Table2[[#This Row],[M5B]]="",Table2[[#This Row],[M5B_h]],SUM(Table2[[#This Row],[M5B_h]],Table2[[#This Row],[M5B]]))</f>
        <v>33</v>
      </c>
      <c r="G2852" s="13">
        <v>36</v>
      </c>
      <c r="H2852" s="13">
        <f>IF(Table2[[#This Row],[M1A]]="","",Table2[[#This Row],[M1A]]-Table2[[#This Row],[AWAL]])</f>
        <v>-3</v>
      </c>
      <c r="J2852" s="13" t="str">
        <f>IF(Table2[[#This Row],[M2A]]="","",SUM(Table2[[#This Row],[M2A]]-Table2[[#This Row],[M2B_h]]))</f>
        <v/>
      </c>
      <c r="K2852" s="13">
        <v>33</v>
      </c>
      <c r="L2852" s="13">
        <f>IF(Table2[[#This Row],[M3A]]="","",SUM(Table2[[#This Row],[M3A]]-Table2[[#This Row],[M3B_h]]))</f>
        <v>-3</v>
      </c>
      <c r="N2852" s="13" t="str">
        <f>IF(Table2[[#This Row],[M4A]]="","",SUM(Table2[[#This Row],[M4A]]-Table2[[#This Row],[M4B_h]]))</f>
        <v/>
      </c>
      <c r="O2852" s="15"/>
      <c r="P2852" s="15" t="str">
        <f>IF(Table2[[#This Row],[M5A]]="","",SUM(Table2[[#This Row],[M5A]]-Table2[[#This Row],[M5B_h]]))</f>
        <v/>
      </c>
      <c r="Q2852" s="15">
        <f>SUM(Table2[[#This Row],[AWAL]],Table2[[#This Row],[M1B]])</f>
        <v>36</v>
      </c>
      <c r="R2852" s="15">
        <f>SUM(Table2[[#This Row],[M2B]],Table2[[#This Row],[M2B_h]])</f>
        <v>36</v>
      </c>
      <c r="S2852" s="15">
        <f>SUM(Table2[[#This Row],[M3B]],Table2[[#This Row],[M3B_h]])</f>
        <v>33</v>
      </c>
      <c r="T2852" s="15">
        <f>SUM(Table2[[#This Row],[M4B]],Table2[[#This Row],[M4B_h]])</f>
        <v>33</v>
      </c>
    </row>
    <row r="2853" spans="1:20">
      <c r="A2853" s="96">
        <f>IF(Table2[[#This Row],[TT]]&lt;1,"",COUNT($A$2:$A2852)+1)</f>
        <v>2332</v>
      </c>
      <c r="B2853" s="96" t="str">
        <f>LOWER(SUBSTITUTE(SUBSTITUTE(SUBSTITUTE(SUBSTITUTE(SUBSTITUTE(SUBSTITUTE(SUBSTITUTE(SUBSTITUTE(Table2[[#This Row],[NAMA BARANG]]," ",""),"""",""),"-",""),"/",""),"(",""),")",""),"&amp;",""),",",""))</f>
        <v>wcmarries132512wbt34gm42</v>
      </c>
      <c r="C2853" s="97" t="s">
        <v>4341</v>
      </c>
      <c r="D2853" s="98"/>
      <c r="E2853" s="99" t="s">
        <v>2534</v>
      </c>
      <c r="F2853" s="100">
        <f>IF(Table2[[#This Row],[M5B]]="",Table2[[#This Row],[M5B_h]],SUM(Table2[[#This Row],[M5B_h]],Table2[[#This Row],[M5B]]))</f>
        <v>76</v>
      </c>
      <c r="G2853" s="101">
        <v>78</v>
      </c>
      <c r="H2853" s="102">
        <f>IF(Table2[[#This Row],[M1A]]="","",Table2[[#This Row],[M1A]]-Table2[[#This Row],[AWAL]])</f>
        <v>78</v>
      </c>
      <c r="I2853" s="101"/>
      <c r="J2853" s="102" t="str">
        <f>IF(Table2[[#This Row],[M2A]]="","",SUM(Table2[[#This Row],[M2A]]-Table2[[#This Row],[M2B_h]]))</f>
        <v/>
      </c>
      <c r="K2853" s="101">
        <v>77</v>
      </c>
      <c r="L2853" s="102">
        <f>IF(Table2[[#This Row],[M3A]]="","",SUM(Table2[[#This Row],[M3A]]-Table2[[#This Row],[M3B_h]]))</f>
        <v>-1</v>
      </c>
      <c r="M2853" s="101">
        <v>76</v>
      </c>
      <c r="N2853" s="102">
        <f>IF(Table2[[#This Row],[M4A]]="","",SUM(Table2[[#This Row],[M4A]]-Table2[[#This Row],[M4B_h]]))</f>
        <v>-1</v>
      </c>
      <c r="O2853" s="102"/>
      <c r="P2853" s="102" t="str">
        <f>IF(Table2[[#This Row],[M5A]]="","",SUM(Table2[[#This Row],[M5A]]-Table2[[#This Row],[M5B_h]]))</f>
        <v/>
      </c>
      <c r="Q2853" s="102">
        <f>SUM(Table2[[#This Row],[AWAL]],Table2[[#This Row],[M1B]])</f>
        <v>78</v>
      </c>
      <c r="R2853" s="102">
        <f>SUM(Table2[[#This Row],[M2B]],Table2[[#This Row],[M2B_h]])</f>
        <v>78</v>
      </c>
      <c r="S2853" s="102">
        <f>SUM(Table2[[#This Row],[M3B]],Table2[[#This Row],[M3B_h]])</f>
        <v>77</v>
      </c>
      <c r="T2853" s="102">
        <f>SUM(Table2[[#This Row],[M4B]],Table2[[#This Row],[M4B_h]])</f>
        <v>76</v>
      </c>
    </row>
    <row r="2854" spans="1:20">
      <c r="A2854" s="12">
        <f>IF(Table2[[#This Row],[TT]]&lt;1,"",COUNT($A$2:$A2853)+1)</f>
        <v>2333</v>
      </c>
      <c r="B2854" s="12" t="str">
        <f>LOWER(SUBSTITUTE(SUBSTITUTE(SUBSTITUTE(SUBSTITUTE(SUBSTITUTE(SUBSTITUTE(SUBSTITUTE(SUBSTITUTE(Table2[[#This Row],[NAMA BARANG]]," ",""),"""",""),"-",""),"/",""),"(",""),")",""),"&amp;",""),",",""))</f>
        <v>wcmarries132512wsby</v>
      </c>
      <c r="C2854" s="18" t="s">
        <v>2422</v>
      </c>
      <c r="D2854" s="19">
        <v>8</v>
      </c>
      <c r="E2854" s="19" t="s">
        <v>38</v>
      </c>
      <c r="F2854" s="80">
        <f>IF(Table2[[#This Row],[M5B]]="",Table2[[#This Row],[M5B_h]],SUM(Table2[[#This Row],[M5B_h]],Table2[[#This Row],[M5B]]))</f>
        <v>8</v>
      </c>
      <c r="H2854" s="13" t="str">
        <f>IF(Table2[[#This Row],[M1A]]="","",Table2[[#This Row],[M1A]]-Table2[[#This Row],[AWAL]])</f>
        <v/>
      </c>
      <c r="J2854" s="13" t="str">
        <f>IF(Table2[[#This Row],[M2A]]="","",SUM(Table2[[#This Row],[M2A]]-Table2[[#This Row],[M2B_h]]))</f>
        <v/>
      </c>
      <c r="L2854" s="13" t="str">
        <f>IF(Table2[[#This Row],[M3A]]="","",SUM(Table2[[#This Row],[M3A]]-Table2[[#This Row],[M3B_h]]))</f>
        <v/>
      </c>
      <c r="N2854" s="13" t="str">
        <f>IF(Table2[[#This Row],[M4A]]="","",SUM(Table2[[#This Row],[M4A]]-Table2[[#This Row],[M4B_h]]))</f>
        <v/>
      </c>
      <c r="O2854" s="15"/>
      <c r="P2854" s="15" t="str">
        <f>IF(Table2[[#This Row],[M5A]]="","",SUM(Table2[[#This Row],[M5A]]-Table2[[#This Row],[M5B_h]]))</f>
        <v/>
      </c>
      <c r="Q2854" s="15">
        <f>SUM(Table2[[#This Row],[AWAL]],Table2[[#This Row],[M1B]])</f>
        <v>8</v>
      </c>
      <c r="R2854" s="15">
        <f>SUM(Table2[[#This Row],[M2B]],Table2[[#This Row],[M2B_h]])</f>
        <v>8</v>
      </c>
      <c r="S2854" s="15">
        <f>SUM(Table2[[#This Row],[M3B]],Table2[[#This Row],[M3B_h]])</f>
        <v>8</v>
      </c>
      <c r="T2854" s="15">
        <f>SUM(Table2[[#This Row],[M4B]],Table2[[#This Row],[M4B_h]])</f>
        <v>8</v>
      </c>
    </row>
    <row r="2855" spans="1:20">
      <c r="A2855" s="12">
        <f>IF(Table2[[#This Row],[TT]]&lt;1,"",COUNT($A$2:$A2854)+1)</f>
        <v>2334</v>
      </c>
      <c r="B2855" s="12" t="str">
        <f>LOWER(SUBSTITUTE(SUBSTITUTE(SUBSTITUTE(SUBSTITUTE(SUBSTITUTE(SUBSTITUTE(SUBSTITUTE(SUBSTITUTE(Table2[[#This Row],[NAMA BARANG]]," ",""),"""",""),"-",""),"/",""),"(",""),")",""),"&amp;",""),",",""))</f>
        <v>wcmarriese1337b14w</v>
      </c>
      <c r="C2855" s="18" t="s">
        <v>2423</v>
      </c>
      <c r="D2855" s="19">
        <v>3</v>
      </c>
      <c r="E2855" s="19" t="s">
        <v>109</v>
      </c>
      <c r="F2855" s="80">
        <f>IF(Table2[[#This Row],[M5B]]="",Table2[[#This Row],[M5B_h]],SUM(Table2[[#This Row],[M5B_h]],Table2[[#This Row],[M5B]]))</f>
        <v>3</v>
      </c>
      <c r="H2855" s="13" t="str">
        <f>IF(Table2[[#This Row],[M1A]]="","",Table2[[#This Row],[M1A]]-Table2[[#This Row],[AWAL]])</f>
        <v/>
      </c>
      <c r="J2855" s="13" t="str">
        <f>IF(Table2[[#This Row],[M2A]]="","",SUM(Table2[[#This Row],[M2A]]-Table2[[#This Row],[M2B_h]]))</f>
        <v/>
      </c>
      <c r="L2855" s="13" t="str">
        <f>IF(Table2[[#This Row],[M3A]]="","",SUM(Table2[[#This Row],[M3A]]-Table2[[#This Row],[M3B_h]]))</f>
        <v/>
      </c>
      <c r="N2855" s="13" t="str">
        <f>IF(Table2[[#This Row],[M4A]]="","",SUM(Table2[[#This Row],[M4A]]-Table2[[#This Row],[M4B_h]]))</f>
        <v/>
      </c>
      <c r="O2855" s="15"/>
      <c r="P2855" s="15" t="str">
        <f>IF(Table2[[#This Row],[M5A]]="","",SUM(Table2[[#This Row],[M5A]]-Table2[[#This Row],[M5B_h]]))</f>
        <v/>
      </c>
      <c r="Q2855" s="15">
        <f>SUM(Table2[[#This Row],[AWAL]],Table2[[#This Row],[M1B]])</f>
        <v>3</v>
      </c>
      <c r="R2855" s="15">
        <f>SUM(Table2[[#This Row],[M2B]],Table2[[#This Row],[M2B_h]])</f>
        <v>3</v>
      </c>
      <c r="S2855" s="15">
        <f>SUM(Table2[[#This Row],[M3B]],Table2[[#This Row],[M3B_h]])</f>
        <v>3</v>
      </c>
      <c r="T2855" s="15">
        <f>SUM(Table2[[#This Row],[M4B]],Table2[[#This Row],[M4B_h]])</f>
        <v>3</v>
      </c>
    </row>
    <row r="2856" spans="1:20">
      <c r="A2856" s="12">
        <f>IF(Table2[[#This Row],[TT]]&lt;1,"",COUNT($A$2:$A2855)+1)</f>
        <v>2335</v>
      </c>
      <c r="B2856" s="12" t="str">
        <f>LOWER(SUBSTITUTE(SUBSTITUTE(SUBSTITUTE(SUBSTITUTE(SUBSTITUTE(SUBSTITUTE(SUBSTITUTE(SUBSTITUTE(Table2[[#This Row],[NAMA BARANG]]," ",""),"""",""),"-",""),"/",""),"(",""),")",""),"&amp;",""),",",""))</f>
        <v>wctfwc1331pp</v>
      </c>
      <c r="C2856" s="18" t="s">
        <v>2424</v>
      </c>
      <c r="D2856" s="19">
        <v>44</v>
      </c>
      <c r="E2856" s="19" t="s">
        <v>1585</v>
      </c>
      <c r="F2856" s="80">
        <f>IF(Table2[[#This Row],[M5B]]="",Table2[[#This Row],[M5B_h]],SUM(Table2[[#This Row],[M5B_h]],Table2[[#This Row],[M5B]]))</f>
        <v>44</v>
      </c>
      <c r="H2856" s="13" t="str">
        <f>IF(Table2[[#This Row],[M1A]]="","",Table2[[#This Row],[M1A]]-Table2[[#This Row],[AWAL]])</f>
        <v/>
      </c>
      <c r="J2856" s="13" t="str">
        <f>IF(Table2[[#This Row],[M2A]]="","",SUM(Table2[[#This Row],[M2A]]-Table2[[#This Row],[M2B_h]]))</f>
        <v/>
      </c>
      <c r="L2856" s="13" t="str">
        <f>IF(Table2[[#This Row],[M3A]]="","",SUM(Table2[[#This Row],[M3A]]-Table2[[#This Row],[M3B_h]]))</f>
        <v/>
      </c>
      <c r="N2856" s="13" t="str">
        <f>IF(Table2[[#This Row],[M4A]]="","",SUM(Table2[[#This Row],[M4A]]-Table2[[#This Row],[M4B_h]]))</f>
        <v/>
      </c>
      <c r="O2856" s="15"/>
      <c r="P2856" s="15" t="str">
        <f>IF(Table2[[#This Row],[M5A]]="","",SUM(Table2[[#This Row],[M5A]]-Table2[[#This Row],[M5B_h]]))</f>
        <v/>
      </c>
      <c r="Q2856" s="15">
        <f>SUM(Table2[[#This Row],[AWAL]],Table2[[#This Row],[M1B]])</f>
        <v>44</v>
      </c>
      <c r="R2856" s="15">
        <f>SUM(Table2[[#This Row],[M2B]],Table2[[#This Row],[M2B_h]])</f>
        <v>44</v>
      </c>
      <c r="S2856" s="15">
        <f>SUM(Table2[[#This Row],[M3B]],Table2[[#This Row],[M3B_h]])</f>
        <v>44</v>
      </c>
      <c r="T2856" s="15">
        <f>SUM(Table2[[#This Row],[M4B]],Table2[[#This Row],[M4B_h]])</f>
        <v>44</v>
      </c>
    </row>
    <row r="2857" spans="1:20">
      <c r="A2857" s="12">
        <f>IF(Table2[[#This Row],[TT]]&lt;1,"",COUNT($A$2:$A2856)+1)</f>
        <v>2336</v>
      </c>
      <c r="B2857" s="12" t="str">
        <f>LOWER(SUBSTITUTE(SUBSTITUTE(SUBSTITUTE(SUBSTITUTE(SUBSTITUTE(SUBSTITUTE(SUBSTITUTE(SUBSTITUTE(Table2[[#This Row],[NAMA BARANG]]," ",""),"""",""),"-",""),"/",""),"(",""),")",""),"&amp;",""),",",""))</f>
        <v>zipperdataenvelopedef41lama</v>
      </c>
      <c r="C2857" s="18" t="s">
        <v>2425</v>
      </c>
      <c r="D2857" s="19">
        <v>1</v>
      </c>
      <c r="E2857" s="19" t="s">
        <v>77</v>
      </c>
      <c r="F2857" s="80">
        <f>IF(Table2[[#This Row],[M5B]]="",Table2[[#This Row],[M5B_h]],SUM(Table2[[#This Row],[M5B_h]],Table2[[#This Row],[M5B]]))</f>
        <v>1</v>
      </c>
      <c r="H2857" s="13" t="str">
        <f>IF(Table2[[#This Row],[M1A]]="","",Table2[[#This Row],[M1A]]-Table2[[#This Row],[AWAL]])</f>
        <v/>
      </c>
      <c r="J2857" s="13" t="str">
        <f>IF(Table2[[#This Row],[M2A]]="","",SUM(Table2[[#This Row],[M2A]]-Table2[[#This Row],[M2B_h]]))</f>
        <v/>
      </c>
      <c r="L2857" s="13" t="str">
        <f>IF(Table2[[#This Row],[M3A]]="","",SUM(Table2[[#This Row],[M3A]]-Table2[[#This Row],[M3B_h]]))</f>
        <v/>
      </c>
      <c r="N2857" s="13" t="str">
        <f>IF(Table2[[#This Row],[M4A]]="","",SUM(Table2[[#This Row],[M4A]]-Table2[[#This Row],[M4B_h]]))</f>
        <v/>
      </c>
      <c r="O2857" s="15"/>
      <c r="P2857" s="15" t="str">
        <f>IF(Table2[[#This Row],[M5A]]="","",SUM(Table2[[#This Row],[M5A]]-Table2[[#This Row],[M5B_h]]))</f>
        <v/>
      </c>
      <c r="Q2857" s="15">
        <f>SUM(Table2[[#This Row],[AWAL]],Table2[[#This Row],[M1B]])</f>
        <v>1</v>
      </c>
      <c r="R2857" s="15">
        <f>SUM(Table2[[#This Row],[M2B]],Table2[[#This Row],[M2B_h]])</f>
        <v>1</v>
      </c>
      <c r="S2857" s="15">
        <f>SUM(Table2[[#This Row],[M3B]],Table2[[#This Row],[M3B_h]])</f>
        <v>1</v>
      </c>
      <c r="T2857" s="15">
        <f>SUM(Table2[[#This Row],[M4B]],Table2[[#This Row],[M4B_h]])</f>
        <v>1</v>
      </c>
    </row>
  </sheetData>
  <mergeCells count="3">
    <mergeCell ref="K1:L1"/>
    <mergeCell ref="M1:N1"/>
    <mergeCell ref="G1:H1"/>
  </mergeCells>
  <conditionalFormatting sqref="C2391:C2820 C1:C2 C2824:C1048576">
    <cfRule type="duplicateValues" dxfId="27" priority="27"/>
  </conditionalFormatting>
  <conditionalFormatting sqref="C2456">
    <cfRule type="duplicateValues" dxfId="26" priority="25"/>
  </conditionalFormatting>
  <conditionalFormatting sqref="C2457">
    <cfRule type="duplicateValues" dxfId="25" priority="24"/>
  </conditionalFormatting>
  <conditionalFormatting sqref="C2458">
    <cfRule type="duplicateValues" dxfId="24" priority="23"/>
  </conditionalFormatting>
  <conditionalFormatting sqref="C2459">
    <cfRule type="duplicateValues" dxfId="23" priority="22"/>
  </conditionalFormatting>
  <conditionalFormatting sqref="C2465">
    <cfRule type="duplicateValues" dxfId="22" priority="21"/>
  </conditionalFormatting>
  <conditionalFormatting sqref="C2466">
    <cfRule type="duplicateValues" dxfId="21" priority="20"/>
  </conditionalFormatting>
  <conditionalFormatting sqref="C2467">
    <cfRule type="duplicateValues" dxfId="20" priority="19"/>
  </conditionalFormatting>
  <conditionalFormatting sqref="C2468">
    <cfRule type="duplicateValues" dxfId="19" priority="18"/>
  </conditionalFormatting>
  <conditionalFormatting sqref="C2469">
    <cfRule type="duplicateValues" dxfId="18" priority="17"/>
  </conditionalFormatting>
  <conditionalFormatting sqref="C2470">
    <cfRule type="duplicateValues" dxfId="17" priority="16"/>
  </conditionalFormatting>
  <conditionalFormatting sqref="C2471">
    <cfRule type="duplicateValues" dxfId="16" priority="15"/>
  </conditionalFormatting>
  <conditionalFormatting sqref="B1:B1048576">
    <cfRule type="duplicateValues" dxfId="15" priority="13"/>
  </conditionalFormatting>
  <conditionalFormatting sqref="C2620:C2623">
    <cfRule type="duplicateValues" dxfId="14" priority="11"/>
    <cfRule type="duplicateValues" dxfId="13" priority="12"/>
  </conditionalFormatting>
  <conditionalFormatting sqref="C2811">
    <cfRule type="duplicateValues" dxfId="12" priority="8"/>
    <cfRule type="duplicateValues" dxfId="11" priority="9"/>
  </conditionalFormatting>
  <conditionalFormatting sqref="C2812">
    <cfRule type="duplicateValues" dxfId="10" priority="6"/>
    <cfRule type="duplicateValues" dxfId="9" priority="7"/>
  </conditionalFormatting>
  <conditionalFormatting sqref="C2812">
    <cfRule type="duplicateValues" dxfId="8" priority="4"/>
    <cfRule type="duplicateValues" dxfId="7" priority="5"/>
  </conditionalFormatting>
  <conditionalFormatting sqref="C2821:C2823">
    <cfRule type="duplicateValues" dxfId="6" priority="1"/>
    <cfRule type="duplicateValues" dxfId="5" priority="2"/>
  </conditionalFormatting>
  <conditionalFormatting sqref="C2821:C2823">
    <cfRule type="duplicateValues" dxfId="4" priority="3"/>
  </conditionalFormatting>
  <conditionalFormatting sqref="C3:C2820">
    <cfRule type="duplicateValues" dxfId="3" priority="392"/>
    <cfRule type="duplicateValues" dxfId="2" priority="39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A76" sqref="A2:C83"/>
    </sheetView>
  </sheetViews>
  <sheetFormatPr defaultRowHeight="14.25"/>
  <cols>
    <col min="1" max="1" width="50.42578125" style="3" bestFit="1" customWidth="1"/>
    <col min="2" max="2" width="4.42578125" style="4" customWidth="1"/>
    <col min="3" max="3" width="12.85546875" style="5" customWidth="1"/>
    <col min="4" max="16384" width="9.140625" style="3"/>
  </cols>
  <sheetData>
    <row r="1" spans="1:3">
      <c r="A1" s="3" t="s">
        <v>1</v>
      </c>
      <c r="B1" s="4" t="s">
        <v>98</v>
      </c>
      <c r="C1" s="5" t="s">
        <v>3</v>
      </c>
    </row>
    <row r="2" spans="1:3">
      <c r="A2" s="3" t="str">
        <f>INDEX(Table1[NAMA BARANG],MATCH(ROW()-1,Table1[//]))</f>
        <v>Asahan Kenko F4 FT</v>
      </c>
      <c r="B2" s="4">
        <f>INDEX(Table1[TT],MATCH(ROW()-1,Table1[//]))</f>
        <v>1</v>
      </c>
      <c r="C2" s="5">
        <f>INDEX(Table1[KET],MATCH(ROW()-1,Table1[//]))</f>
        <v>72</v>
      </c>
    </row>
    <row r="3" spans="1:3">
      <c r="A3" s="3" t="str">
        <f>INDEX(Table1[NAMA BARANG],MATCH(ROW()-1,Table1[//]))</f>
        <v>Binder clip 105 JK</v>
      </c>
      <c r="B3" s="4">
        <f>INDEX(Table1[TT],MATCH(ROW()-1,Table1[//]))</f>
        <v>1</v>
      </c>
      <c r="C3" s="5" t="str">
        <f>INDEX(Table1[KET],MATCH(ROW()-1,Table1[//]))</f>
        <v>60 gr</v>
      </c>
    </row>
    <row r="4" spans="1:3">
      <c r="A4" s="3" t="str">
        <f>INDEX(Table1[NAMA BARANG],MATCH(ROW()-1,Table1[//]))</f>
        <v>Binder clip 107 JK</v>
      </c>
      <c r="B4" s="4">
        <f>INDEX(Table1[TT],MATCH(ROW()-1,Table1[//]))</f>
        <v>4</v>
      </c>
      <c r="C4" s="5" t="str">
        <f>INDEX(Table1[KET],MATCH(ROW()-1,Table1[//]))</f>
        <v>50 gr</v>
      </c>
    </row>
    <row r="5" spans="1:3">
      <c r="A5" s="3" t="str">
        <f>INDEX(Table1[NAMA BARANG],MATCH(ROW()-1,Table1[//]))</f>
        <v>Binder clip 260 JK</v>
      </c>
      <c r="B5" s="4">
        <f>INDEX(Table1[TT],MATCH(ROW()-1,Table1[//]))</f>
        <v>14</v>
      </c>
      <c r="C5" s="5" t="str">
        <f>INDEX(Table1[KET],MATCH(ROW()-1,Table1[//]))</f>
        <v>5 GRS</v>
      </c>
    </row>
    <row r="6" spans="1:3">
      <c r="A6" s="3" t="str">
        <f>INDEX(Table1[NAMA BARANG],MATCH(ROW()-1,Table1[//]))</f>
        <v>Binder clip Kenko no.111</v>
      </c>
      <c r="B6" s="4">
        <f>INDEX(Table1[TT],MATCH(ROW()-1,Table1[//]))</f>
        <v>2</v>
      </c>
      <c r="C6" s="5" t="str">
        <f>INDEX(Table1[KET],MATCH(ROW()-1,Table1[//]))</f>
        <v>30 GRS</v>
      </c>
    </row>
    <row r="7" spans="1:3">
      <c r="A7" s="3" t="str">
        <f>INDEX(Table1[NAMA BARANG],MATCH(ROW()-1,Table1[//]))</f>
        <v>Binder clip Kenko no.200</v>
      </c>
      <c r="B7" s="4">
        <f>INDEX(Table1[TT],MATCH(ROW()-1,Table1[//]))</f>
        <v>2</v>
      </c>
      <c r="C7" s="5" t="str">
        <f>INDEX(Table1[KET],MATCH(ROW()-1,Table1[//]))</f>
        <v>10 GRS</v>
      </c>
    </row>
    <row r="8" spans="1:3">
      <c r="A8" s="3" t="str">
        <f>INDEX(Table1[NAMA BARANG],MATCH(ROW()-1,Table1[//]))</f>
        <v>Bp 265 JK</v>
      </c>
      <c r="B8" s="4">
        <f>INDEX(Table1[TT],MATCH(ROW()-1,Table1[//]))</f>
        <v>2</v>
      </c>
      <c r="C8" s="5" t="str">
        <f>INDEX(Table1[KET],MATCH(ROW()-1,Table1[//]))</f>
        <v>144 LSN</v>
      </c>
    </row>
    <row r="9" spans="1:3">
      <c r="A9" s="3" t="str">
        <f>INDEX(Table1[NAMA BARANG],MATCH(ROW()-1,Table1[//]))</f>
        <v>Bp 338 JK (bonus)</v>
      </c>
      <c r="B9" s="4">
        <f>INDEX(Table1[TT],MATCH(ROW()-1,Table1[//]))</f>
        <v>7</v>
      </c>
      <c r="C9" s="5" t="str">
        <f>INDEX(Table1[KET],MATCH(ROW()-1,Table1[//]))</f>
        <v>144 LSN</v>
      </c>
    </row>
    <row r="10" spans="1:3">
      <c r="A10" s="3" t="str">
        <f>INDEX(Table1[NAMA BARANG],MATCH(ROW()-1,Table1[//]))</f>
        <v>Bp Hitech Kenko 0.4 (Hijau, Orange, Pink, Ungu)</v>
      </c>
      <c r="B10" s="4">
        <f>INDEX(Table1[TT],MATCH(ROW()-1,Table1[//]))</f>
        <v>4</v>
      </c>
      <c r="C10" s="5" t="str">
        <f>INDEX(Table1[KET],MATCH(ROW()-1,Table1[//]))</f>
        <v>144 LSN</v>
      </c>
    </row>
    <row r="11" spans="1:3">
      <c r="A11" s="3" t="str">
        <f>INDEX(Table1[NAMA BARANG],MATCH(ROW()-1,Table1[//]))</f>
        <v>Bp Kenko KC 6 Nano tip</v>
      </c>
      <c r="B11" s="4">
        <f>INDEX(Table1[TT],MATCH(ROW()-1,Table1[//]))</f>
        <v>2</v>
      </c>
      <c r="C11" s="5" t="str">
        <f>INDEX(Table1[KET],MATCH(ROW()-1,Table1[//]))</f>
        <v>144 ls</v>
      </c>
    </row>
    <row r="12" spans="1:3">
      <c r="A12" s="3" t="str">
        <f>INDEX(Table1[NAMA BARANG],MATCH(ROW()-1,Table1[//]))</f>
        <v xml:space="preserve">Bp Kenko KI spider B </v>
      </c>
      <c r="B12" s="4">
        <f>INDEX(Table1[TT],MATCH(ROW()-1,Table1[//]))</f>
        <v>14</v>
      </c>
      <c r="C12" s="5" t="str">
        <f>INDEX(Table1[KET],MATCH(ROW()-1,Table1[//]))</f>
        <v>144 ls</v>
      </c>
    </row>
    <row r="13" spans="1:3">
      <c r="A13" s="3" t="str">
        <f>INDEX(Table1[NAMA BARANG],MATCH(ROW()-1,Table1[//]))</f>
        <v xml:space="preserve">Bp Kenko KI spider M </v>
      </c>
      <c r="B13" s="4">
        <f>INDEX(Table1[TT],MATCH(ROW()-1,Table1[//]))</f>
        <v>7</v>
      </c>
      <c r="C13" s="5" t="str">
        <f>INDEX(Table1[KET],MATCH(ROW()-1,Table1[//]))</f>
        <v>144 ls</v>
      </c>
    </row>
    <row r="14" spans="1:3">
      <c r="A14" s="3" t="str">
        <f>INDEX(Table1[NAMA BARANG],MATCH(ROW()-1,Table1[//]))</f>
        <v>Bp Kenko KR 6 NaNoRay</v>
      </c>
      <c r="B14" s="4">
        <f>INDEX(Table1[TT],MATCH(ROW()-1,Table1[//]))</f>
        <v>39</v>
      </c>
      <c r="C14" s="5" t="str">
        <f>INDEX(Table1[KET],MATCH(ROW()-1,Table1[//]))</f>
        <v>120 ls</v>
      </c>
    </row>
    <row r="15" spans="1:3">
      <c r="A15" s="3" t="str">
        <f>INDEX(Table1[NAMA BARANG],MATCH(ROW()-1,Table1[//]))</f>
        <v xml:space="preserve">Bp Kenko KR 6 NaNoTip </v>
      </c>
      <c r="B15" s="4">
        <f>INDEX(Table1[TT],MATCH(ROW()-1,Table1[//]))</f>
        <v>39</v>
      </c>
      <c r="C15" s="5" t="str">
        <f>INDEX(Table1[KET],MATCH(ROW()-1,Table1[//]))</f>
        <v>120 ls</v>
      </c>
    </row>
    <row r="16" spans="1:3">
      <c r="A16" s="3" t="str">
        <f>INDEX(Table1[NAMA BARANG],MATCH(ROW()-1,Table1[//]))</f>
        <v>Bp Kenko MD 2</v>
      </c>
      <c r="B16" s="4">
        <f>INDEX(Table1[TT],MATCH(ROW()-1,Table1[//]))</f>
        <v>1</v>
      </c>
      <c r="C16" s="5" t="str">
        <f>INDEX(Table1[KET],MATCH(ROW()-1,Table1[//]))</f>
        <v>144 ls</v>
      </c>
    </row>
    <row r="17" spans="1:3">
      <c r="A17" s="3" t="str">
        <f>INDEX(Table1[NAMA BARANG],MATCH(ROW()-1,Table1[//]))</f>
        <v>Bp Kenko NK 7B Hitam</v>
      </c>
      <c r="B17" s="4">
        <f>INDEX(Table1[TT],MATCH(ROW()-1,Table1[//]))</f>
        <v>1</v>
      </c>
      <c r="C17" s="5" t="str">
        <f>INDEX(Table1[KET],MATCH(ROW()-1,Table1[//]))</f>
        <v>144 LSN</v>
      </c>
    </row>
    <row r="18" spans="1:3">
      <c r="A18" s="3" t="str">
        <f>INDEX(Table1[NAMA BARANG],MATCH(ROW()-1,Table1[//]))</f>
        <v>Bp Kenko Si biru</v>
      </c>
      <c r="B18" s="4">
        <f>INDEX(Table1[TT],MATCH(ROW()-1,Table1[//]))</f>
        <v>74</v>
      </c>
      <c r="C18" s="5" t="str">
        <f>INDEX(Table1[KET],MATCH(ROW()-1,Table1[//]))</f>
        <v>144 ls</v>
      </c>
    </row>
    <row r="19" spans="1:3">
      <c r="A19" s="3" t="str">
        <f>INDEX(Table1[NAMA BARANG],MATCH(ROW()-1,Table1[//]))</f>
        <v>Bp Kenko TIL SI Ht</v>
      </c>
      <c r="B19" s="4">
        <f>INDEX(Table1[TT],MATCH(ROW()-1,Table1[//]))</f>
        <v>8</v>
      </c>
      <c r="C19" s="5" t="str">
        <f>INDEX(Table1[KET],MATCH(ROW()-1,Table1[//]))</f>
        <v>144 ls</v>
      </c>
    </row>
    <row r="20" spans="1:3">
      <c r="A20" s="3" t="str">
        <f>INDEX(Table1[NAMA BARANG],MATCH(ROW()-1,Table1[//]))</f>
        <v>BT JA 2833 R Pink</v>
      </c>
      <c r="B20" s="4">
        <f>INDEX(Table1[TT],MATCH(ROW()-1,Table1[//]))</f>
        <v>1</v>
      </c>
      <c r="C20" s="5" t="str">
        <f>INDEX(Table1[KET],MATCH(ROW()-1,Table1[//]))</f>
        <v>60 PCS</v>
      </c>
    </row>
    <row r="21" spans="1:3">
      <c r="A21" s="3" t="str">
        <f>INDEX(Table1[NAMA BARANG],MATCH(ROW()-1,Table1[//]))</f>
        <v>BT Kenko 2920 Batik</v>
      </c>
      <c r="B21" s="4">
        <f>INDEX(Table1[TT],MATCH(ROW()-1,Table1[//]))</f>
        <v>3</v>
      </c>
      <c r="C21" s="5" t="str">
        <f>INDEX(Table1[KET],MATCH(ROW()-1,Table1[//]))</f>
        <v>5 LSN</v>
      </c>
    </row>
    <row r="22" spans="1:3">
      <c r="A22" s="3" t="str">
        <f>INDEX(Table1[NAMA BARANG],MATCH(ROW()-1,Table1[//]))</f>
        <v>BT Kenko 3224-01 Bunga</v>
      </c>
      <c r="B22" s="4">
        <f>INDEX(Table1[TT],MATCH(ROW()-1,Table1[//]))</f>
        <v>4</v>
      </c>
      <c r="C22" s="5" t="str">
        <f>INDEX(Table1[KET],MATCH(ROW()-1,Table1[//]))</f>
        <v>5 LSN</v>
      </c>
    </row>
    <row r="23" spans="1:3">
      <c r="A23" s="3" t="str">
        <f>INDEX(Table1[NAMA BARANG],MATCH(ROW()-1,Table1[//]))</f>
        <v>BT Kenko 3224-BTK 02</v>
      </c>
      <c r="B23" s="4">
        <f>INDEX(Table1[TT],MATCH(ROW()-1,Table1[//]))</f>
        <v>4</v>
      </c>
      <c r="C23" s="5" t="str">
        <f>INDEX(Table1[KET],MATCH(ROW()-1,Table1[//]))</f>
        <v>5 LSN</v>
      </c>
    </row>
    <row r="24" spans="1:3">
      <c r="A24" s="3" t="str">
        <f>INDEX(Table1[NAMA BARANG],MATCH(ROW()-1,Table1[//]))</f>
        <v>Bussines file F PP320 A4 Kenko</v>
      </c>
      <c r="B24" s="4">
        <f>INDEX(Table1[TT],MATCH(ROW()-1,Table1[//]))</f>
        <v>1</v>
      </c>
      <c r="C24" s="5" t="str">
        <f>INDEX(Table1[KET],MATCH(ROW()-1,Table1[//]))</f>
        <v>40 ls</v>
      </c>
    </row>
    <row r="25" spans="1:3">
      <c r="A25" s="3" t="str">
        <f>INDEX(Table1[NAMA BARANG],MATCH(ROW()-1,Table1[//]))</f>
        <v>Call JK DTC-1516</v>
      </c>
      <c r="B25" s="4">
        <f>INDEX(Table1[TT],MATCH(ROW()-1,Table1[//]))</f>
        <v>1</v>
      </c>
      <c r="C25" s="5" t="str">
        <f>INDEX(Table1[KET],MATCH(ROW()-1,Table1[//]))</f>
        <v>60 PCS</v>
      </c>
    </row>
    <row r="26" spans="1:3">
      <c r="A26" s="3" t="str">
        <f>INDEX(Table1[NAMA BARANG],MATCH(ROW()-1,Table1[//]))</f>
        <v>Clip trigonal Kenko no.3</v>
      </c>
      <c r="B26" s="4">
        <f>INDEX(Table1[TT],MATCH(ROW()-1,Table1[//]))</f>
        <v>1</v>
      </c>
      <c r="C26" s="5" t="str">
        <f>INDEX(Table1[KET],MATCH(ROW()-1,Table1[//]))</f>
        <v>500 BOX</v>
      </c>
    </row>
    <row r="27" spans="1:3">
      <c r="A27" s="6" t="str">
        <f>INDEX(Table1[NAMA BARANG],MATCH(ROW()-1,Table1[//]))</f>
        <v>Crayon putar 24 AGE EiEi Kenko</v>
      </c>
      <c r="B27" s="7">
        <f>INDEX(Table1[TT],MATCH(ROW()-1,Table1[//]))</f>
        <v>6</v>
      </c>
      <c r="C27" s="8" t="str">
        <f>INDEX(Table1[KET],MATCH(ROW()-1,Table1[//]))</f>
        <v>72 pc</v>
      </c>
    </row>
    <row r="28" spans="1:3">
      <c r="A28" s="6" t="str">
        <f>INDEX(Table1[NAMA BARANG],MATCH(ROW()-1,Table1[//]))</f>
        <v>Crayon putar 24 Snoopy EiEi Kenko</v>
      </c>
      <c r="B28" s="7">
        <f>INDEX(Table1[TT],MATCH(ROW()-1,Table1[//]))</f>
        <v>28</v>
      </c>
      <c r="C28" s="8" t="str">
        <f>INDEX(Table1[KET],MATCH(ROW()-1,Table1[//]))</f>
        <v>72 pc</v>
      </c>
    </row>
    <row r="29" spans="1:3">
      <c r="A29" s="6" t="str">
        <f>INDEX(Table1[NAMA BARANG],MATCH(ROW()-1,Table1[//]))</f>
        <v>Cutter Kenko 918c</v>
      </c>
      <c r="B29" s="7">
        <f>INDEX(Table1[TT],MATCH(ROW()-1,Table1[//]))</f>
        <v>7</v>
      </c>
      <c r="C29" s="8" t="str">
        <f>INDEX(Table1[KET],MATCH(ROW()-1,Table1[//]))</f>
        <v>20 ls</v>
      </c>
    </row>
    <row r="30" spans="1:3">
      <c r="A30" s="6" t="str">
        <f>INDEX(Table1[NAMA BARANG],MATCH(ROW()-1,Table1[//]))</f>
        <v>Desk Set Kenko k 8312</v>
      </c>
      <c r="B30" s="7">
        <f>INDEX(Table1[TT],MATCH(ROW()-1,Table1[//]))</f>
        <v>3</v>
      </c>
      <c r="C30" s="8" t="str">
        <f>INDEX(Table1[KET],MATCH(ROW()-1,Table1[//]))</f>
        <v>48 PCS</v>
      </c>
    </row>
    <row r="31" spans="1:3">
      <c r="A31" s="6" t="str">
        <f>INDEX(Table1[NAMA BARANG],MATCH(ROW()-1,Table1[//]))</f>
        <v>Dispenser JK 103</v>
      </c>
      <c r="B31" s="7">
        <f>INDEX(Table1[TT],MATCH(ROW()-1,Table1[//]))</f>
        <v>17</v>
      </c>
      <c r="C31" s="8" t="str">
        <f>INDEX(Table1[KET],MATCH(ROW()-1,Table1[//]))</f>
        <v>24 PCS</v>
      </c>
    </row>
    <row r="32" spans="1:3">
      <c r="A32" s="6" t="str">
        <f>INDEX(Table1[NAMA BARANG],MATCH(ROW()-1,Table1[//]))</f>
        <v>Dispenser JK TD 2S</v>
      </c>
      <c r="B32" s="7">
        <f>INDEX(Table1[TT],MATCH(ROW()-1,Table1[//]))</f>
        <v>2</v>
      </c>
      <c r="C32" s="8" t="str">
        <f>INDEX(Table1[KET],MATCH(ROW()-1,Table1[//]))</f>
        <v>100 pc</v>
      </c>
    </row>
    <row r="33" spans="1:3">
      <c r="A33" s="6" t="str">
        <f>INDEX(Table1[NAMA BARANG],MATCH(ROW()-1,Table1[//]))</f>
        <v xml:space="preserve">Expanding fille JK 2638 </v>
      </c>
      <c r="B33" s="7">
        <f>INDEX(Table1[TT],MATCH(ROW()-1,Table1[//]))</f>
        <v>2</v>
      </c>
      <c r="C33" s="8" t="str">
        <f>INDEX(Table1[KET],MATCH(ROW()-1,Table1[//]))</f>
        <v>40 PC</v>
      </c>
    </row>
    <row r="34" spans="1:3">
      <c r="A34" s="6" t="str">
        <f>INDEX(Table1[NAMA BARANG],MATCH(ROW()-1,Table1[//]))</f>
        <v>Garisan 30cm Kenko besi</v>
      </c>
      <c r="B34" s="7">
        <f>INDEX(Table1[TT],MATCH(ROW()-1,Table1[//]))</f>
        <v>2</v>
      </c>
      <c r="C34" s="8" t="str">
        <f>INDEX(Table1[KET],MATCH(ROW()-1,Table1[//]))</f>
        <v>25 LSN</v>
      </c>
    </row>
    <row r="35" spans="1:3">
      <c r="A35" s="6" t="str">
        <f>INDEX(Table1[NAMA BARANG],MATCH(ROW()-1,Table1[//]))</f>
        <v>Garisan 30cm Kenko F4 (1 box=120)</v>
      </c>
      <c r="B35" s="7">
        <f>INDEX(Table1[TT],MATCH(ROW()-1,Table1[//]))</f>
        <v>6</v>
      </c>
      <c r="C35" s="8" t="str">
        <f>INDEX(Table1[KET],MATCH(ROW()-1,Table1[//]))</f>
        <v>20 box</v>
      </c>
    </row>
    <row r="36" spans="1:3">
      <c r="A36" s="6" t="str">
        <f>INDEX(Table1[NAMA BARANG],MATCH(ROW()-1,Table1[//]))</f>
        <v>Gunting JK 848</v>
      </c>
      <c r="B36" s="7">
        <f>INDEX(Table1[TT],MATCH(ROW()-1,Table1[//]))</f>
        <v>2</v>
      </c>
      <c r="C36" s="8" t="str">
        <f>INDEX(Table1[KET],MATCH(ROW()-1,Table1[//]))</f>
        <v>12 LSN</v>
      </c>
    </row>
    <row r="37" spans="1:3">
      <c r="A37" s="6" t="str">
        <f>INDEX(Table1[NAMA BARANG],MATCH(ROW()-1,Table1[//]))</f>
        <v>Gunting Kenko SC-828</v>
      </c>
      <c r="B37" s="7">
        <f>INDEX(Table1[TT],MATCH(ROW()-1,Table1[//]))</f>
        <v>1</v>
      </c>
      <c r="C37" s="8" t="str">
        <f>INDEX(Table1[KET],MATCH(ROW()-1,Table1[//]))</f>
        <v>25 LSN</v>
      </c>
    </row>
    <row r="38" spans="1:3">
      <c r="A38" s="6" t="str">
        <f>INDEX(Table1[NAMA BARANG],MATCH(ROW()-1,Table1[//]))</f>
        <v>Isi Cutter JK Kecil</v>
      </c>
      <c r="B38" s="7">
        <f>INDEX(Table1[TT],MATCH(ROW()-1,Table1[//]))</f>
        <v>2</v>
      </c>
      <c r="C38" s="8" t="str">
        <f>INDEX(Table1[KET],MATCH(ROW()-1,Table1[//]))</f>
        <v>120 LSN</v>
      </c>
    </row>
    <row r="39" spans="1:3">
      <c r="A39" s="6" t="str">
        <f>INDEX(Table1[NAMA BARANG],MATCH(ROW()-1,Table1[//]))</f>
        <v>Isi cutter JK L-150 besar</v>
      </c>
      <c r="B39" s="7">
        <f>INDEX(Table1[TT],MATCH(ROW()-1,Table1[//]))</f>
        <v>4</v>
      </c>
      <c r="C39" s="8" t="str">
        <f>INDEX(Table1[KET],MATCH(ROW()-1,Table1[//]))</f>
        <v>40 LSN</v>
      </c>
    </row>
    <row r="40" spans="1:3">
      <c r="A40" s="6" t="str">
        <f>INDEX(Table1[NAMA BARANG],MATCH(ROW()-1,Table1[//]))</f>
        <v>Jangka JK MS 406</v>
      </c>
      <c r="B40" s="7">
        <f>INDEX(Table1[TT],MATCH(ROW()-1,Table1[//]))</f>
        <v>1</v>
      </c>
      <c r="C40" s="8" t="str">
        <f>INDEX(Table1[KET],MATCH(ROW()-1,Table1[//]))</f>
        <v>120 PC</v>
      </c>
    </row>
    <row r="41" spans="1:3">
      <c r="A41" s="6" t="str">
        <f>INDEX(Table1[NAMA BARANG],MATCH(ROW()-1,Table1[//]))</f>
        <v>Kuas JK BR-4</v>
      </c>
      <c r="B41" s="7">
        <f>INDEX(Table1[TT],MATCH(ROW()-1,Table1[//]))</f>
        <v>3</v>
      </c>
      <c r="C41" s="8" t="str">
        <f>INDEX(Table1[KET],MATCH(ROW()-1,Table1[//]))</f>
        <v>144 PCS</v>
      </c>
    </row>
    <row r="42" spans="1:3">
      <c r="A42" s="6" t="str">
        <f>INDEX(Table1[NAMA BARANG],MATCH(ROW()-1,Table1[//]))</f>
        <v>Kuas JK BR-9</v>
      </c>
      <c r="B42" s="7">
        <f>INDEX(Table1[TT],MATCH(ROW()-1,Table1[//]))</f>
        <v>1</v>
      </c>
      <c r="C42" s="8">
        <f>INDEX(Table1[KET],MATCH(ROW()-1,Table1[//]))</f>
        <v>144</v>
      </c>
    </row>
    <row r="43" spans="1:3">
      <c r="A43" s="6" t="str">
        <f>INDEX(Table1[NAMA BARANG],MATCH(ROW()-1,Table1[//]))</f>
        <v>L leaf A5 50 koala MTK kotak</v>
      </c>
      <c r="B43" s="7">
        <f>INDEX(Table1[TT],MATCH(ROW()-1,Table1[//]))</f>
        <v>1</v>
      </c>
      <c r="C43" s="8">
        <f>INDEX(Table1[KET],MATCH(ROW()-1,Table1[//]))</f>
        <v>300</v>
      </c>
    </row>
    <row r="44" spans="1:3">
      <c r="A44" s="6" t="str">
        <f>INDEX(Table1[NAMA BARANG],MATCH(ROW()-1,Table1[//]))</f>
        <v>L Leaf JA B5 50</v>
      </c>
      <c r="B44" s="7">
        <f>INDEX(Table1[TT],MATCH(ROW()-1,Table1[//]))</f>
        <v>145</v>
      </c>
      <c r="C44" s="8" t="str">
        <f>INDEX(Table1[KET],MATCH(ROW()-1,Table1[//]))</f>
        <v>160 pc</v>
      </c>
    </row>
    <row r="45" spans="1:3">
      <c r="A45" s="6" t="str">
        <f>INDEX(Table1[NAMA BARANG],MATCH(ROW()-1,Table1[//]))</f>
        <v>L Leaf JK A5 tanpa Cover Mix Mogu/ Minim/ Mola(4)</v>
      </c>
      <c r="B45" s="7">
        <f>INDEX(Table1[TT],MATCH(ROW()-1,Table1[//]))</f>
        <v>3</v>
      </c>
      <c r="C45" s="8" t="str">
        <f>INDEX(Table1[KET],MATCH(ROW()-1,Table1[//]))</f>
        <v>192 pc</v>
      </c>
    </row>
    <row r="46" spans="1:3">
      <c r="A46" s="6" t="str">
        <f>INDEX(Table1[NAMA BARANG],MATCH(ROW()-1,Table1[//]))</f>
        <v>L Leaf Kenko A5 50</v>
      </c>
      <c r="B46" s="7">
        <f>INDEX(Table1[TT],MATCH(ROW()-1,Table1[//]))</f>
        <v>3</v>
      </c>
      <c r="C46" s="8">
        <f>INDEX(Table1[KET],MATCH(ROW()-1,Table1[//]))</f>
        <v>192</v>
      </c>
    </row>
    <row r="47" spans="1:3">
      <c r="A47" s="6" t="str">
        <f>INDEX(Table1[NAMA BARANG],MATCH(ROW()-1,Table1[//]))</f>
        <v>Label JK 1 line k</v>
      </c>
      <c r="B47" s="7">
        <f>INDEX(Table1[TT],MATCH(ROW()-1,Table1[//]))</f>
        <v>1</v>
      </c>
      <c r="C47" s="8">
        <f>INDEX(Table1[KET],MATCH(ROW()-1,Table1[//]))</f>
        <v>1000</v>
      </c>
    </row>
    <row r="48" spans="1:3">
      <c r="A48" s="6" t="str">
        <f>INDEX(Table1[NAMA BARANG],MATCH(ROW()-1,Table1[//]))</f>
        <v>Label JK 1 line p</v>
      </c>
      <c r="B48" s="7">
        <f>INDEX(Table1[TT],MATCH(ROW()-1,Table1[//]))</f>
        <v>3</v>
      </c>
      <c r="C48" s="8">
        <f>INDEX(Table1[KET],MATCH(ROW()-1,Table1[//]))</f>
        <v>1000</v>
      </c>
    </row>
    <row r="49" spans="1:3">
      <c r="A49" s="6" t="str">
        <f>INDEX(Table1[NAMA BARANG],MATCH(ROW()-1,Table1[//]))</f>
        <v>Label JK 2 line k</v>
      </c>
      <c r="B49" s="7">
        <f>INDEX(Table1[TT],MATCH(ROW()-1,Table1[//]))</f>
        <v>1</v>
      </c>
      <c r="C49" s="8">
        <f>INDEX(Table1[KET],MATCH(ROW()-1,Table1[//]))</f>
        <v>500</v>
      </c>
    </row>
    <row r="50" spans="1:3">
      <c r="A50" s="6" t="str">
        <f>INDEX(Table1[NAMA BARANG],MATCH(ROW()-1,Table1[//]))</f>
        <v>Label JK 2 line p</v>
      </c>
      <c r="B50" s="7">
        <f>INDEX(Table1[TT],MATCH(ROW()-1,Table1[//]))</f>
        <v>1</v>
      </c>
      <c r="C50" s="8">
        <f>INDEX(Table1[KET],MATCH(ROW()-1,Table1[//]))</f>
        <v>500</v>
      </c>
    </row>
    <row r="51" spans="1:3">
      <c r="A51" s="6" t="str">
        <f>INDEX(Table1[NAMA BARANG],MATCH(ROW()-1,Table1[//]))</f>
        <v>Label Kenko 2 line 5002 P</v>
      </c>
      <c r="B51" s="7">
        <f>INDEX(Table1[TT],MATCH(ROW()-1,Table1[//]))</f>
        <v>5</v>
      </c>
      <c r="C51" s="8">
        <f>INDEX(Table1[KET],MATCH(ROW()-1,Table1[//]))</f>
        <v>500</v>
      </c>
    </row>
    <row r="52" spans="1:3">
      <c r="A52" s="6" t="str">
        <f>INDEX(Table1[NAMA BARANG],MATCH(ROW()-1,Table1[//]))</f>
        <v>Lem JK GL R-50</v>
      </c>
      <c r="B52" s="7">
        <f>INDEX(Table1[TT],MATCH(ROW()-1,Table1[//]))</f>
        <v>1</v>
      </c>
      <c r="C52" s="8" t="str">
        <f>INDEX(Table1[KET],MATCH(ROW()-1,Table1[//]))</f>
        <v>24 LSN</v>
      </c>
    </row>
    <row r="53" spans="1:3">
      <c r="A53" s="6" t="str">
        <f>INDEX(Table1[NAMA BARANG],MATCH(ROW()-1,Table1[//]))</f>
        <v>Lem Kenko GT 406</v>
      </c>
      <c r="B53" s="7">
        <f>INDEX(Table1[TT],MATCH(ROW()-1,Table1[//]))</f>
        <v>2</v>
      </c>
      <c r="C53" s="8" t="str">
        <f>INDEX(Table1[KET],MATCH(ROW()-1,Table1[//]))</f>
        <v>24 ls</v>
      </c>
    </row>
    <row r="54" spans="1:3">
      <c r="A54" s="6" t="str">
        <f>INDEX(Table1[NAMA BARANG],MATCH(ROW()-1,Table1[//]))</f>
        <v>Lem Kenko LG 50</v>
      </c>
      <c r="B54" s="7">
        <f>INDEX(Table1[TT],MATCH(ROW()-1,Table1[//]))</f>
        <v>1</v>
      </c>
      <c r="C54" s="8" t="str">
        <f>INDEX(Table1[KET],MATCH(ROW()-1,Table1[//]))</f>
        <v>20 LSN</v>
      </c>
    </row>
    <row r="55" spans="1:3">
      <c r="A55" s="6" t="str">
        <f>INDEX(Table1[NAMA BARANG],MATCH(ROW()-1,Table1[//]))</f>
        <v>Lem Stick JK GS 09</v>
      </c>
      <c r="B55" s="7">
        <f>INDEX(Table1[TT],MATCH(ROW()-1,Table1[//]))</f>
        <v>1</v>
      </c>
      <c r="C55" s="8" t="str">
        <f>INDEX(Table1[KET],MATCH(ROW()-1,Table1[//]))</f>
        <v>64 BOX</v>
      </c>
    </row>
    <row r="56" spans="1:3">
      <c r="A56" s="6" t="str">
        <f>INDEX(Table1[NAMA BARANG],MATCH(ROW()-1,Table1[//]))</f>
        <v>Map Bag JK 2637 b, m, k</v>
      </c>
      <c r="B56" s="7">
        <f>INDEX(Table1[TT],MATCH(ROW()-1,Table1[//]))</f>
        <v>3</v>
      </c>
      <c r="C56" s="8" t="str">
        <f>INDEX(Table1[KET],MATCH(ROW()-1,Table1[//]))</f>
        <v>48 PCS</v>
      </c>
    </row>
    <row r="57" spans="1:3">
      <c r="A57" s="6" t="str">
        <f>INDEX(Table1[NAMA BARANG],MATCH(ROW()-1,Table1[//]))</f>
        <v>O pastel JK 24W OP-24 S</v>
      </c>
      <c r="B57" s="7">
        <f>INDEX(Table1[TT],MATCH(ROW()-1,Table1[//]))</f>
        <v>3</v>
      </c>
      <c r="C57" s="8" t="str">
        <f>INDEX(Table1[KET],MATCH(ROW()-1,Table1[//]))</f>
        <v>48 SET</v>
      </c>
    </row>
    <row r="58" spans="1:3">
      <c r="A58" s="6" t="str">
        <f>INDEX(Table1[NAMA BARANG],MATCH(ROW()-1,Table1[//]))</f>
        <v>P case JK PC-0719-35 pastel</v>
      </c>
      <c r="B58" s="7">
        <f>INDEX(Table1[TT],MATCH(ROW()-1,Table1[//]))</f>
        <v>2</v>
      </c>
      <c r="C58" s="8" t="str">
        <f>INDEX(Table1[KET],MATCH(ROW()-1,Table1[//]))</f>
        <v>24 LSN</v>
      </c>
    </row>
    <row r="59" spans="1:3">
      <c r="A59" s="6" t="str">
        <f>INDEX(Table1[NAMA BARANG],MATCH(ROW()-1,Table1[//]))</f>
        <v>PC Kenko 2160p AGE</v>
      </c>
      <c r="B59" s="7">
        <f>INDEX(Table1[TT],MATCH(ROW()-1,Table1[//]))</f>
        <v>7</v>
      </c>
      <c r="C59" s="8" t="str">
        <f>INDEX(Table1[KET],MATCH(ROW()-1,Table1[//]))</f>
        <v>120 PC</v>
      </c>
    </row>
    <row r="60" spans="1:3">
      <c r="A60" s="6" t="str">
        <f>INDEX(Table1[NAMA BARANG],MATCH(ROW()-1,Table1[//]))</f>
        <v>PC Kenko 2180 MG</v>
      </c>
      <c r="B60" s="7">
        <f>INDEX(Table1[TT],MATCH(ROW()-1,Table1[//]))</f>
        <v>13</v>
      </c>
      <c r="C60" s="8" t="str">
        <f>INDEX(Table1[KET],MATCH(ROW()-1,Table1[//]))</f>
        <v>120 pc</v>
      </c>
    </row>
    <row r="61" spans="1:3">
      <c r="A61" s="6" t="str">
        <f>INDEX(Table1[NAMA BARANG],MATCH(ROW()-1,Table1[//]))</f>
        <v>Plakband Kain Kenko 1.1/2</v>
      </c>
      <c r="B61" s="7">
        <f>INDEX(Table1[TT],MATCH(ROW()-1,Table1[//]))</f>
        <v>2</v>
      </c>
      <c r="C61" s="8">
        <f>INDEX(Table1[KET],MATCH(ROW()-1,Table1[//]))</f>
        <v>80</v>
      </c>
    </row>
    <row r="62" spans="1:3">
      <c r="A62" s="6" t="str">
        <f>INDEX(Table1[NAMA BARANG],MATCH(ROW()-1,Table1[//]))</f>
        <v>PW JK 12W CP-S 12 pendek</v>
      </c>
      <c r="B62" s="7">
        <f>INDEX(Table1[TT],MATCH(ROW()-1,Table1[//]))</f>
        <v>3</v>
      </c>
      <c r="C62" s="8" t="str">
        <f>INDEX(Table1[KET],MATCH(ROW()-1,Table1[//]))</f>
        <v>24 LSN</v>
      </c>
    </row>
    <row r="63" spans="1:3">
      <c r="A63" s="6" t="str">
        <f>INDEX(Table1[NAMA BARANG],MATCH(ROW()-1,Table1[//]))</f>
        <v>PW JK 24W CP-24 TC kaleng</v>
      </c>
      <c r="B63" s="7">
        <f>INDEX(Table1[TT],MATCH(ROW()-1,Table1[//]))</f>
        <v>1</v>
      </c>
      <c r="C63" s="8" t="str">
        <f>INDEX(Table1[KET],MATCH(ROW()-1,Table1[//]))</f>
        <v>72 PCS</v>
      </c>
    </row>
    <row r="64" spans="1:3">
      <c r="A64" s="6" t="str">
        <f>INDEX(Table1[NAMA BARANG],MATCH(ROW()-1,Table1[//]))</f>
        <v>PW JK 24W CP-S 24 Pendek</v>
      </c>
      <c r="B64" s="7">
        <f>INDEX(Table1[TT],MATCH(ROW()-1,Table1[//]))</f>
        <v>1</v>
      </c>
      <c r="C64" s="8" t="str">
        <f>INDEX(Table1[KET],MATCH(ROW()-1,Table1[//]))</f>
        <v>144 PCS</v>
      </c>
    </row>
    <row r="65" spans="1:3">
      <c r="A65" s="6" t="str">
        <f>INDEX(Table1[NAMA BARANG],MATCH(ROW()-1,Table1[//]))</f>
        <v>Spidol Color marker Kenko Hj</v>
      </c>
      <c r="B65" s="7">
        <f>INDEX(Table1[TT],MATCH(ROW()-1,Table1[//]))</f>
        <v>2</v>
      </c>
      <c r="C65" s="8" t="str">
        <f>INDEX(Table1[KET],MATCH(ROW()-1,Table1[//]))</f>
        <v>144 LS</v>
      </c>
    </row>
    <row r="66" spans="1:3">
      <c r="A66" s="6" t="str">
        <f>INDEX(Table1[NAMA BARANG],MATCH(ROW()-1,Table1[//]))</f>
        <v>Spidol Kenko H lighter Or(3)/ Hj(1)</v>
      </c>
      <c r="B66" s="7">
        <f>INDEX(Table1[TT],MATCH(ROW()-1,Table1[//]))</f>
        <v>4</v>
      </c>
      <c r="C66" s="8" t="str">
        <f>INDEX(Table1[KET],MATCH(ROW()-1,Table1[//]))</f>
        <v>72 ls</v>
      </c>
    </row>
    <row r="67" spans="1:3">
      <c r="A67" s="6" t="str">
        <f>INDEX(Table1[NAMA BARANG],MATCH(ROW()-1,Table1[//]))</f>
        <v>Spidol Kenko H lighter win liner K</v>
      </c>
      <c r="B67" s="7">
        <f>INDEX(Table1[TT],MATCH(ROW()-1,Table1[//]))</f>
        <v>2</v>
      </c>
      <c r="C67" s="8" t="str">
        <f>INDEX(Table1[KET],MATCH(ROW()-1,Table1[//]))</f>
        <v>72 ls</v>
      </c>
    </row>
    <row r="68" spans="1:3">
      <c r="A68" s="6" t="str">
        <f>INDEX(Table1[NAMA BARANG],MATCH(ROW()-1,Table1[//]))</f>
        <v>Spidol Kenko Marker M lepasan</v>
      </c>
      <c r="B68" s="7">
        <f>INDEX(Table1[TT],MATCH(ROW()-1,Table1[//]))</f>
        <v>7</v>
      </c>
      <c r="C68" s="8" t="str">
        <f>INDEX(Table1[KET],MATCH(ROW()-1,Table1[//]))</f>
        <v>144 ls</v>
      </c>
    </row>
    <row r="69" spans="1:3">
      <c r="A69" s="6" t="str">
        <f>INDEX(Table1[NAMA BARANG],MATCH(ROW()-1,Table1[//]))</f>
        <v>Spidol Kenko Marker PM 700 M</v>
      </c>
      <c r="B69" s="7">
        <f>INDEX(Table1[TT],MATCH(ROW()-1,Table1[//]))</f>
        <v>6</v>
      </c>
      <c r="C69" s="8" t="str">
        <f>INDEX(Table1[KET],MATCH(ROW()-1,Table1[//]))</f>
        <v>60 ls</v>
      </c>
    </row>
    <row r="70" spans="1:3">
      <c r="A70" s="6" t="str">
        <f>INDEX(Table1[NAMA BARANG],MATCH(ROW()-1,Table1[//]))</f>
        <v>Spidol Kenko Marker WM 700 B/ M Whiteboard</v>
      </c>
      <c r="B70" s="7">
        <f>INDEX(Table1[TT],MATCH(ROW()-1,Table1[//]))</f>
        <v>54</v>
      </c>
      <c r="C70" s="8" t="str">
        <f>INDEX(Table1[KET],MATCH(ROW()-1,Table1[//]))</f>
        <v>60 ls</v>
      </c>
    </row>
    <row r="71" spans="1:3">
      <c r="A71" s="6" t="str">
        <f>INDEX(Table1[NAMA BARANG],MATCH(ROW()-1,Table1[//]))</f>
        <v>Spidol Permanent PM100 Ht</v>
      </c>
      <c r="B71" s="7">
        <f>INDEX(Table1[TT],MATCH(ROW()-1,Table1[//]))</f>
        <v>2</v>
      </c>
      <c r="C71" s="8" t="str">
        <f>INDEX(Table1[KET],MATCH(ROW()-1,Table1[//]))</f>
        <v>60 LSN</v>
      </c>
    </row>
    <row r="72" spans="1:3">
      <c r="A72" s="70" t="str">
        <f>INDEX(Table1[NAMA BARANG],MATCH(ROW()-1,Table1[//]))</f>
        <v>Stabillo Kenko High Winner kuning</v>
      </c>
      <c r="B72" s="71">
        <f>INDEX(Table1[TT],MATCH(ROW()-1,Table1[//]))</f>
        <v>5</v>
      </c>
      <c r="C72" s="72" t="str">
        <f>INDEX(Table1[KET],MATCH(ROW()-1,Table1[//]))</f>
        <v>864 pc</v>
      </c>
    </row>
    <row r="73" spans="1:3">
      <c r="A73" s="70" t="str">
        <f>INDEX(Table1[NAMA BARANG],MATCH(ROW()-1,Table1[//]))</f>
        <v>Stabillo ZRM 2H 103 K</v>
      </c>
      <c r="B73" s="71">
        <f>INDEX(Table1[TT],MATCH(ROW()-1,Table1[//]))</f>
        <v>4</v>
      </c>
      <c r="C73" s="72" t="str">
        <f>INDEX(Table1[KET],MATCH(ROW()-1,Table1[//]))</f>
        <v>600 PCS</v>
      </c>
    </row>
    <row r="74" spans="1:3">
      <c r="A74" s="70" t="str">
        <f>INDEX(Table1[NAMA BARANG],MATCH(ROW()-1,Table1[//]))</f>
        <v>Stapler JK HD-12N/13</v>
      </c>
      <c r="B74" s="71">
        <f>INDEX(Table1[TT],MATCH(ROW()-1,Table1[//]))</f>
        <v>2</v>
      </c>
      <c r="C74" s="72" t="str">
        <f>INDEX(Table1[KET],MATCH(ROW()-1,Table1[//]))</f>
        <v>12 PCS</v>
      </c>
    </row>
    <row r="75" spans="1:3">
      <c r="A75" s="70" t="str">
        <f>INDEX(Table1[NAMA BARANG],MATCH(ROW()-1,Table1[//]))</f>
        <v>Stapler Kenko 12L/ 24</v>
      </c>
      <c r="B75" s="71">
        <f>INDEX(Table1[TT],MATCH(ROW()-1,Table1[//]))</f>
        <v>3</v>
      </c>
      <c r="C75" s="72" t="str">
        <f>INDEX(Table1[KET],MATCH(ROW()-1,Table1[//]))</f>
        <v>6 pc</v>
      </c>
    </row>
    <row r="76" spans="1:3">
      <c r="A76" s="70" t="str">
        <f>INDEX(Table1[NAMA BARANG],MATCH(ROW()-1,Table1[//]))</f>
        <v>Stapler Kenko HD-10</v>
      </c>
      <c r="B76" s="71">
        <f>INDEX(Table1[TT],MATCH(ROW()-1,Table1[//]))</f>
        <v>2</v>
      </c>
      <c r="C76" s="72" t="str">
        <f>INDEX(Table1[KET],MATCH(ROW()-1,Table1[//]))</f>
        <v>20 LSN</v>
      </c>
    </row>
    <row r="77" spans="1:3">
      <c r="A77" s="70" t="str">
        <f>INDEX(Table1[NAMA BARANG],MATCH(ROW()-1,Table1[//]))</f>
        <v>Stapler Kenko HD-10D</v>
      </c>
      <c r="B77" s="71">
        <f>INDEX(Table1[TT],MATCH(ROW()-1,Table1[//]))</f>
        <v>1</v>
      </c>
      <c r="C77" s="72" t="str">
        <f>INDEX(Table1[KET],MATCH(ROW()-1,Table1[//]))</f>
        <v>20 LSN</v>
      </c>
    </row>
    <row r="78" spans="1:3">
      <c r="A78" s="70" t="str">
        <f>INDEX(Table1[NAMA BARANG],MATCH(ROW()-1,Table1[//]))</f>
        <v>Stip JK 30 P</v>
      </c>
      <c r="B78" s="71">
        <f>INDEX(Table1[TT],MATCH(ROW()-1,Table1[//]))</f>
        <v>2</v>
      </c>
      <c r="C78" s="72" t="str">
        <f>INDEX(Table1[KET],MATCH(ROW()-1,Table1[//]))</f>
        <v>50 BOX</v>
      </c>
    </row>
    <row r="79" spans="1:3">
      <c r="A79" s="104" t="str">
        <f>INDEX(Table1[NAMA BARANG],MATCH(ROW()-1,Table1[//]))</f>
        <v>Stip JK 40 Ht</v>
      </c>
      <c r="B79" s="105">
        <f>INDEX(Table1[TT],MATCH(ROW()-1,Table1[//]))</f>
        <v>3</v>
      </c>
      <c r="C79" s="106" t="str">
        <f>INDEX(Table1[KET],MATCH(ROW()-1,Table1[//]))</f>
        <v>50 BOX</v>
      </c>
    </row>
    <row r="80" spans="1:3">
      <c r="A80" s="104" t="str">
        <f>INDEX(Table1[NAMA BARANG],MATCH(ROW()-1,Table1[//]))</f>
        <v>Stip JK ER-110</v>
      </c>
      <c r="B80" s="105">
        <f>INDEX(Table1[TT],MATCH(ROW()-1,Table1[//]))</f>
        <v>1</v>
      </c>
      <c r="C80" s="106" t="str">
        <f>INDEX(Table1[KET],MATCH(ROW()-1,Table1[//]))</f>
        <v>50 BOX</v>
      </c>
    </row>
    <row r="81" spans="1:3">
      <c r="A81" s="104" t="str">
        <f>INDEX(Table1[NAMA BARANG],MATCH(ROW()-1,Table1[//]))</f>
        <v>Stip JK Pen MER-01</v>
      </c>
      <c r="B81" s="105">
        <f>INDEX(Table1[TT],MATCH(ROW()-1,Table1[//]))</f>
        <v>7</v>
      </c>
      <c r="C81" s="106" t="str">
        <f>INDEX(Table1[KET],MATCH(ROW()-1,Table1[//]))</f>
        <v>144 ls</v>
      </c>
    </row>
    <row r="82" spans="1:3">
      <c r="A82" s="104" t="str">
        <f>INDEX(Table1[NAMA BARANG],MATCH(ROW()-1,Table1[//]))</f>
        <v>Tas 3234 paradise JK</v>
      </c>
      <c r="B82" s="105">
        <f>INDEX(Table1[TT],MATCH(ROW()-1,Table1[//]))</f>
        <v>1</v>
      </c>
      <c r="C82" s="106" t="str">
        <f>INDEX(Table1[KET],MATCH(ROW()-1,Table1[//]))</f>
        <v>100 pc</v>
      </c>
    </row>
    <row r="83" spans="1:3">
      <c r="A83" s="104" t="str">
        <f>INDEX(Table1[NAMA BARANG],MATCH(ROW()-1,Table1[//]))</f>
        <v>Tipe-ex Kenko 210 SL</v>
      </c>
      <c r="B83" s="105">
        <f>INDEX(Table1[TT],MATCH(ROW()-1,Table1[//]))</f>
        <v>1</v>
      </c>
      <c r="C83" s="106" t="str">
        <f>INDEX(Table1[KET],MATCH(ROW()-1,Table1[//]))</f>
        <v>36 LSN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7"/>
  <sheetViews>
    <sheetView tabSelected="1" topLeftCell="A2326" zoomScale="85" zoomScaleNormal="85" workbookViewId="0">
      <selection activeCell="A2335" sqref="A2:C2337"/>
    </sheetView>
  </sheetViews>
  <sheetFormatPr defaultRowHeight="14.25"/>
  <cols>
    <col min="1" max="1" width="71.140625" style="3" bestFit="1" customWidth="1"/>
    <col min="2" max="2" width="12" style="4" customWidth="1"/>
    <col min="3" max="3" width="14.5703125" style="5" bestFit="1" customWidth="1"/>
    <col min="4" max="16384" width="9.140625" style="3"/>
  </cols>
  <sheetData>
    <row r="1" spans="1:3">
      <c r="A1" s="3" t="s">
        <v>1</v>
      </c>
      <c r="B1" s="4" t="s">
        <v>98</v>
      </c>
      <c r="C1" s="5" t="s">
        <v>3</v>
      </c>
    </row>
    <row r="2" spans="1:3">
      <c r="A2" s="3" t="str">
        <f>INDEX(Table2[NAMA BARANG],MATCH(ROW()-1,Table2[//]))</f>
        <v>Abjad "D &amp; R" 260 Kcl</v>
      </c>
      <c r="B2" s="4">
        <f>INDEX(Table2[TT],MATCH(ROW()-1,Table2[//]))</f>
        <v>5</v>
      </c>
      <c r="C2" s="5" t="str">
        <f>IF(INDEX(Table2[KET],MATCH(ROW()-1,Table2[//]))="","-",INDEX(Table2[KET],MATCH(ROW()-1,Table2[//])))</f>
        <v>20 ls</v>
      </c>
    </row>
    <row r="3" spans="1:3">
      <c r="A3" s="3" t="str">
        <f>INDEX(Table2[NAMA BARANG],MATCH(ROW()-1,Table2[//]))</f>
        <v>Abjad &amp; angka ABC123 DR</v>
      </c>
      <c r="B3" s="4">
        <f>INDEX(Table2[TT],MATCH(ROW()-1,Table2[//]))</f>
        <v>1</v>
      </c>
      <c r="C3" s="5" t="str">
        <f>IF(INDEX(Table2[KET],MATCH(ROW()-1,Table2[//]))="","-",INDEX(Table2[KET],MATCH(ROW()-1,Table2[//])))</f>
        <v>12 LS</v>
      </c>
    </row>
    <row r="4" spans="1:3">
      <c r="A4" s="3" t="str">
        <f>INDEX(Table2[NAMA BARANG],MATCH(ROW()-1,Table2[//]))</f>
        <v>Abjad Magnit K B 8125</v>
      </c>
      <c r="B4" s="4">
        <f>INDEX(Table2[TT],MATCH(ROW()-1,Table2[//]))</f>
        <v>2</v>
      </c>
      <c r="C4" s="5" t="str">
        <f>IF(INDEX(Table2[KET],MATCH(ROW()-1,Table2[//]))="","-",INDEX(Table2[KET],MATCH(ROW()-1,Table2[//])))</f>
        <v>24 ls</v>
      </c>
    </row>
    <row r="5" spans="1:3">
      <c r="A5" s="3" t="str">
        <f>INDEX(Table2[NAMA BARANG],MATCH(ROW()-1,Table2[//]))</f>
        <v>Acrylic 11x16</v>
      </c>
      <c r="B5" s="4">
        <f>INDEX(Table2[TT],MATCH(ROW()-1,Table2[//]))</f>
        <v>1</v>
      </c>
      <c r="C5" s="5" t="str">
        <f>IF(INDEX(Table2[KET],MATCH(ROW()-1,Table2[//]))="","-",INDEX(Table2[KET],MATCH(ROW()-1,Table2[//])))</f>
        <v>120 PCS</v>
      </c>
    </row>
    <row r="6" spans="1:3">
      <c r="A6" s="3" t="str">
        <f>INDEX(Table2[NAMA BARANG],MATCH(ROW()-1,Table2[//]))</f>
        <v>Acrylic 11x21.5</v>
      </c>
      <c r="B6" s="4">
        <f>INDEX(Table2[TT],MATCH(ROW()-1,Table2[//]))</f>
        <v>2</v>
      </c>
      <c r="C6" s="5" t="str">
        <f>IF(INDEX(Table2[KET],MATCH(ROW()-1,Table2[//]))="","-",INDEX(Table2[KET],MATCH(ROW()-1,Table2[//])))</f>
        <v>120 PCS</v>
      </c>
    </row>
    <row r="7" spans="1:3">
      <c r="A7" s="3" t="str">
        <f>INDEX(Table2[NAMA BARANG],MATCH(ROW()-1,Table2[//]))</f>
        <v>Acrylic 15 x 21</v>
      </c>
      <c r="B7" s="4">
        <f>INDEX(Table2[TT],MATCH(ROW()-1,Table2[//]))</f>
        <v>3</v>
      </c>
      <c r="C7" s="5" t="str">
        <f>IF(INDEX(Table2[KET],MATCH(ROW()-1,Table2[//]))="","-",INDEX(Table2[KET],MATCH(ROW()-1,Table2[//])))</f>
        <v>60 pc</v>
      </c>
    </row>
    <row r="8" spans="1:3">
      <c r="A8" s="3" t="str">
        <f>INDEX(Table2[NAMA BARANG],MATCH(ROW()-1,Table2[//]))</f>
        <v>Acrylic 7 x 10</v>
      </c>
      <c r="B8" s="4">
        <f>INDEX(Table2[TT],MATCH(ROW()-1,Table2[//]))</f>
        <v>2</v>
      </c>
      <c r="C8" s="5" t="str">
        <f>IF(INDEX(Table2[KET],MATCH(ROW()-1,Table2[//]))="","-",INDEX(Table2[KET],MATCH(ROW()-1,Table2[//])))</f>
        <v>288 pc</v>
      </c>
    </row>
    <row r="9" spans="1:3">
      <c r="A9" s="3" t="str">
        <f>INDEX(Table2[NAMA BARANG],MATCH(ROW()-1,Table2[//]))</f>
        <v>Acrylic 8 x 20</v>
      </c>
      <c r="B9" s="4">
        <f>INDEX(Table2[TT],MATCH(ROW()-1,Table2[//]))</f>
        <v>9</v>
      </c>
      <c r="C9" s="5" t="str">
        <f>IF(INDEX(Table2[KET],MATCH(ROW()-1,Table2[//]))="","-",INDEX(Table2[KET],MATCH(ROW()-1,Table2[//])))</f>
        <v>144 pc</v>
      </c>
    </row>
    <row r="10" spans="1:3">
      <c r="A10" s="3" t="str">
        <f>INDEX(Table2[NAMA BARANG],MATCH(ROW()-1,Table2[//]))</f>
        <v>Acrylic 8 x 25</v>
      </c>
      <c r="B10" s="4">
        <f>INDEX(Table2[TT],MATCH(ROW()-1,Table2[//]))</f>
        <v>16</v>
      </c>
      <c r="C10" s="5" t="str">
        <f>IF(INDEX(Table2[KET],MATCH(ROW()-1,Table2[//]))="","-",INDEX(Table2[KET],MATCH(ROW()-1,Table2[//])))</f>
        <v>144 pc</v>
      </c>
    </row>
    <row r="11" spans="1:3">
      <c r="A11" s="3" t="str">
        <f>INDEX(Table2[NAMA BARANG],MATCH(ROW()-1,Table2[//]))</f>
        <v>Acrylic 8 x 30</v>
      </c>
      <c r="B11" s="4">
        <f>INDEX(Table2[TT],MATCH(ROW()-1,Table2[//]))</f>
        <v>18</v>
      </c>
      <c r="C11" s="5" t="str">
        <f>IF(INDEX(Table2[KET],MATCH(ROW()-1,Table2[//]))="","-",INDEX(Table2[KET],MATCH(ROW()-1,Table2[//])))</f>
        <v>144 pc</v>
      </c>
    </row>
    <row r="12" spans="1:3">
      <c r="A12" s="3" t="str">
        <f>INDEX(Table2[NAMA BARANG],MATCH(ROW()-1,Table2[//]))</f>
        <v>Acrylic Marries 812/ 12w Biasa</v>
      </c>
      <c r="B12" s="4">
        <f>INDEX(Table2[TT],MATCH(ROW()-1,Table2[//]))</f>
        <v>13</v>
      </c>
      <c r="C12" s="5">
        <f>IF(INDEX(Table2[KET],MATCH(ROW()-1,Table2[//]))="","-",INDEX(Table2[KET],MATCH(ROW()-1,Table2[//])))</f>
        <v>60</v>
      </c>
    </row>
    <row r="13" spans="1:3">
      <c r="A13" s="3" t="str">
        <f>INDEX(Table2[NAMA BARANG],MATCH(ROW()-1,Table2[//]))</f>
        <v>Acrylic Marries 818/ 18w</v>
      </c>
      <c r="B13" s="4">
        <f>INDEX(Table2[TT],MATCH(ROW()-1,Table2[//]))</f>
        <v>78</v>
      </c>
      <c r="C13" s="5" t="str">
        <f>IF(INDEX(Table2[KET],MATCH(ROW()-1,Table2[//]))="","-",INDEX(Table2[KET],MATCH(ROW()-1,Table2[//])))</f>
        <v>3 ls</v>
      </c>
    </row>
    <row r="14" spans="1:3">
      <c r="A14" s="3" t="str">
        <f>INDEX(Table2[NAMA BARANG],MATCH(ROW()-1,Table2[//]))</f>
        <v>Acrylic NT 7X20</v>
      </c>
      <c r="B14" s="4">
        <f>INDEX(Table2[TT],MATCH(ROW()-1,Table2[//]))</f>
        <v>3</v>
      </c>
      <c r="C14" s="5" t="str">
        <f>IF(INDEX(Table2[KET],MATCH(ROW()-1,Table2[//]))="","-",INDEX(Table2[KET],MATCH(ROW()-1,Table2[//])))</f>
        <v>144 pc</v>
      </c>
    </row>
    <row r="15" spans="1:3">
      <c r="A15" s="3" t="str">
        <f>INDEX(Table2[NAMA BARANG],MATCH(ROW()-1,Table2[//]))</f>
        <v>Acrylic NT 7X25</v>
      </c>
      <c r="B15" s="4">
        <f>INDEX(Table2[TT],MATCH(ROW()-1,Table2[//]))</f>
        <v>18</v>
      </c>
      <c r="C15" s="5" t="str">
        <f>IF(INDEX(Table2[KET],MATCH(ROW()-1,Table2[//]))="","-",INDEX(Table2[KET],MATCH(ROW()-1,Table2[//])))</f>
        <v>144 pc</v>
      </c>
    </row>
    <row r="16" spans="1:3">
      <c r="A16" s="3" t="str">
        <f>INDEX(Table2[NAMA BARANG],MATCH(ROW()-1,Table2[//]))</f>
        <v>Acrylic NT 7X30</v>
      </c>
      <c r="B16" s="4">
        <f>INDEX(Table2[TT],MATCH(ROW()-1,Table2[//]))</f>
        <v>19</v>
      </c>
      <c r="C16" s="5" t="str">
        <f>IF(INDEX(Table2[KET],MATCH(ROW()-1,Table2[//]))="","-",INDEX(Table2[KET],MATCH(ROW()-1,Table2[//])))</f>
        <v>144 pc</v>
      </c>
    </row>
    <row r="17" spans="1:3">
      <c r="A17" s="3" t="str">
        <f>INDEX(Table2[NAMA BARANG],MATCH(ROW()-1,Table2[//]))</f>
        <v>Acrylic TF 001</v>
      </c>
      <c r="B17" s="4">
        <f>INDEX(Table2[TT],MATCH(ROW()-1,Table2[//]))</f>
        <v>62</v>
      </c>
      <c r="C17" s="5" t="str">
        <f>IF(INDEX(Table2[KET],MATCH(ROW()-1,Table2[//]))="","-",INDEX(Table2[KET],MATCH(ROW()-1,Table2[//])))</f>
        <v>6 ls</v>
      </c>
    </row>
    <row r="18" spans="1:3">
      <c r="A18" s="3" t="str">
        <f>INDEX(Table2[NAMA BARANG],MATCH(ROW()-1,Table2[//]))</f>
        <v>Acrylic TF 002</v>
      </c>
      <c r="B18" s="4">
        <f>INDEX(Table2[TT],MATCH(ROW()-1,Table2[//]))</f>
        <v>55</v>
      </c>
      <c r="C18" s="5" t="str">
        <f>IF(INDEX(Table2[KET],MATCH(ROW()-1,Table2[//]))="","-",INDEX(Table2[KET],MATCH(ROW()-1,Table2[//])))</f>
        <v>60 pc</v>
      </c>
    </row>
    <row r="19" spans="1:3">
      <c r="A19" s="3" t="str">
        <f>INDEX(Table2[NAMA BARANG],MATCH(ROW()-1,Table2[//]))</f>
        <v>Acrylic V-tech</v>
      </c>
      <c r="B19" s="4">
        <f>INDEX(Table2[TT],MATCH(ROW()-1,Table2[//]))</f>
        <v>225</v>
      </c>
      <c r="C19" s="5" t="str">
        <f>IF(INDEX(Table2[KET],MATCH(ROW()-1,Table2[//]))="","-",INDEX(Table2[KET],MATCH(ROW()-1,Table2[//])))</f>
        <v>6 LS</v>
      </c>
    </row>
    <row r="20" spans="1:3">
      <c r="A20" s="3" t="str">
        <f>INDEX(Table2[NAMA BARANG],MATCH(ROW()-1,Table2[//]))</f>
        <v>Address 107 Rapico</v>
      </c>
      <c r="B20" s="4">
        <f>INDEX(Table2[TT],MATCH(ROW()-1,Table2[//]))</f>
        <v>1</v>
      </c>
      <c r="C20" s="5" t="str">
        <f>IF(INDEX(Table2[KET],MATCH(ROW()-1,Table2[//]))="","-",INDEX(Table2[KET],MATCH(ROW()-1,Table2[//])))</f>
        <v>100 ls</v>
      </c>
    </row>
    <row r="21" spans="1:3">
      <c r="A21" s="3" t="str">
        <f>INDEX(Table2[NAMA BARANG],MATCH(ROW()-1,Table2[//]))</f>
        <v>Address Fancy Pkc Holo 106</v>
      </c>
      <c r="B21" s="4">
        <f>INDEX(Table2[TT],MATCH(ROW()-1,Table2[//]))</f>
        <v>1</v>
      </c>
      <c r="C21" s="5" t="str">
        <f>IF(INDEX(Table2[KET],MATCH(ROW()-1,Table2[//]))="","-",INDEX(Table2[KET],MATCH(ROW()-1,Table2[//])))</f>
        <v>784 ls</v>
      </c>
    </row>
    <row r="22" spans="1:3">
      <c r="A22" s="3" t="str">
        <f>INDEX(Table2[NAMA BARANG],MATCH(ROW()-1,Table2[//]))</f>
        <v>Address Fancy Pkc tdk Holo 106</v>
      </c>
      <c r="B22" s="4">
        <f>INDEX(Table2[TT],MATCH(ROW()-1,Table2[//]))</f>
        <v>1</v>
      </c>
      <c r="C22" s="5" t="str">
        <f>IF(INDEX(Table2[KET],MATCH(ROW()-1,Table2[//]))="","-",INDEX(Table2[KET],MATCH(ROW()-1,Table2[//])))</f>
        <v>200 ls</v>
      </c>
    </row>
    <row r="23" spans="1:3">
      <c r="A23" s="3" t="str">
        <f>INDEX(Table2[NAMA BARANG],MATCH(ROW()-1,Table2[//]))</f>
        <v>Address Fancy Pkc tdk Holo 106</v>
      </c>
      <c r="B23" s="4">
        <f>INDEX(Table2[TT],MATCH(ROW()-1,Table2[//]))</f>
        <v>1</v>
      </c>
      <c r="C23" s="5" t="str">
        <f>IF(INDEX(Table2[KET],MATCH(ROW()-1,Table2[//]))="","-",INDEX(Table2[KET],MATCH(ROW()-1,Table2[//])))</f>
        <v>784 LS</v>
      </c>
    </row>
    <row r="24" spans="1:3">
      <c r="A24" s="3" t="str">
        <f>INDEX(Table2[NAMA BARANG],MATCH(ROW()-1,Table2[//]))</f>
        <v>Address Fancy WTP Holo 106</v>
      </c>
      <c r="B24" s="4">
        <f>INDEX(Table2[TT],MATCH(ROW()-1,Table2[//]))</f>
        <v>4</v>
      </c>
      <c r="C24" s="5" t="str">
        <f>IF(INDEX(Table2[KET],MATCH(ROW()-1,Table2[//]))="","-",INDEX(Table2[KET],MATCH(ROW()-1,Table2[//])))</f>
        <v>500 ls</v>
      </c>
    </row>
    <row r="25" spans="1:3">
      <c r="A25" s="3" t="str">
        <f>INDEX(Table2[NAMA BARANG],MATCH(ROW()-1,Table2[//]))</f>
        <v>Address Hk Mill 2000</v>
      </c>
      <c r="B25" s="4">
        <f>INDEX(Table2[TT],MATCH(ROW()-1,Table2[//]))</f>
        <v>12</v>
      </c>
      <c r="C25" s="5" t="str">
        <f>IF(INDEX(Table2[KET],MATCH(ROW()-1,Table2[//]))="","-",INDEX(Table2[KET],MATCH(ROW()-1,Table2[//])))</f>
        <v>230 ls</v>
      </c>
    </row>
    <row r="26" spans="1:3">
      <c r="A26" s="3" t="str">
        <f>INDEX(Table2[NAMA BARANG],MATCH(ROW()-1,Table2[//]))</f>
        <v>Address Kaca X-1002 + Indeks</v>
      </c>
      <c r="B26" s="4">
        <f>INDEX(Table2[TT],MATCH(ROW()-1,Table2[//]))</f>
        <v>1</v>
      </c>
      <c r="C26" s="5" t="str">
        <f>IF(INDEX(Table2[KET],MATCH(ROW()-1,Table2[//]))="","-",INDEX(Table2[KET],MATCH(ROW()-1,Table2[//])))</f>
        <v>42 ls</v>
      </c>
    </row>
    <row r="27" spans="1:3">
      <c r="A27" s="3" t="str">
        <f>INDEX(Table2[NAMA BARANG],MATCH(ROW()-1,Table2[//]))</f>
        <v>Address Magnit 056 Gant kunci</v>
      </c>
      <c r="B27" s="4">
        <f>INDEX(Table2[TT],MATCH(ROW()-1,Table2[//]))</f>
        <v>14</v>
      </c>
      <c r="C27" s="5" t="str">
        <f>IF(INDEX(Table2[KET],MATCH(ROW()-1,Table2[//]))="","-",INDEX(Table2[KET],MATCH(ROW()-1,Table2[//])))</f>
        <v>125 ls</v>
      </c>
    </row>
    <row r="28" spans="1:3">
      <c r="A28" s="3" t="str">
        <f>INDEX(Table2[NAMA BARANG],MATCH(ROW()-1,Table2[//]))</f>
        <v>Address Magnit 058 bsr</v>
      </c>
      <c r="B28" s="4">
        <f>INDEX(Table2[TT],MATCH(ROW()-1,Table2[//]))</f>
        <v>7</v>
      </c>
      <c r="C28" s="5" t="str">
        <f>IF(INDEX(Table2[KET],MATCH(ROW()-1,Table2[//]))="","-",INDEX(Table2[KET],MATCH(ROW()-1,Table2[//])))</f>
        <v>125 ls</v>
      </c>
    </row>
    <row r="29" spans="1:3">
      <c r="A29" s="3" t="str">
        <f>INDEX(Table2[NAMA BARANG],MATCH(ROW()-1,Table2[//]))</f>
        <v>Address Magnit Artis Hongkong</v>
      </c>
      <c r="B29" s="4">
        <f>INDEX(Table2[TT],MATCH(ROW()-1,Table2[//]))</f>
        <v>1</v>
      </c>
      <c r="C29" s="5" t="str">
        <f>IF(INDEX(Table2[KET],MATCH(ROW()-1,Table2[//]))="","-",INDEX(Table2[KET],MATCH(ROW()-1,Table2[//])))</f>
        <v>50 ls</v>
      </c>
    </row>
    <row r="30" spans="1:3">
      <c r="A30" s="3" t="str">
        <f>INDEX(Table2[NAMA BARANG],MATCH(ROW()-1,Table2[//]))</f>
        <v>Address Magnit F4+Gant kunci</v>
      </c>
      <c r="B30" s="4">
        <f>INDEX(Table2[TT],MATCH(ROW()-1,Table2[//]))</f>
        <v>2</v>
      </c>
      <c r="C30" s="5" t="str">
        <f>IF(INDEX(Table2[KET],MATCH(ROW()-1,Table2[//]))="","-",INDEX(Table2[KET],MATCH(ROW()-1,Table2[//])))</f>
        <v>1200 pc</v>
      </c>
    </row>
    <row r="31" spans="1:3">
      <c r="A31" s="3" t="str">
        <f>INDEX(Table2[NAMA BARANG],MATCH(ROW()-1,Table2[//]))</f>
        <v>Address Magnit Hk B-5372 Wrn</v>
      </c>
      <c r="B31" s="4">
        <f>INDEX(Table2[TT],MATCH(ROW()-1,Table2[//]))</f>
        <v>6</v>
      </c>
      <c r="C31" s="5" t="str">
        <f>IF(INDEX(Table2[KET],MATCH(ROW()-1,Table2[//]))="","-",INDEX(Table2[KET],MATCH(ROW()-1,Table2[//])))</f>
        <v>500 pc</v>
      </c>
    </row>
    <row r="32" spans="1:3">
      <c r="A32" s="3" t="str">
        <f>INDEX(Table2[NAMA BARANG],MATCH(ROW()-1,Table2[//]))</f>
        <v>Address Magnit Kcl WTP</v>
      </c>
      <c r="B32" s="4">
        <f>INDEX(Table2[TT],MATCH(ROW()-1,Table2[//]))</f>
        <v>2</v>
      </c>
      <c r="C32" s="5" t="str">
        <f>IF(INDEX(Table2[KET],MATCH(ROW()-1,Table2[//]))="","-",INDEX(Table2[KET],MATCH(ROW()-1,Table2[//])))</f>
        <v>120 ls</v>
      </c>
    </row>
    <row r="33" spans="1:3">
      <c r="A33" s="3" t="str">
        <f>INDEX(Table2[NAMA BARANG],MATCH(ROW()-1,Table2[//]))</f>
        <v>Address Magnit Pkc (lie) Kcl(5)/ Tg(5)</v>
      </c>
      <c r="B33" s="4">
        <f>INDEX(Table2[TT],MATCH(ROW()-1,Table2[//]))</f>
        <v>10</v>
      </c>
      <c r="C33" s="5" t="str">
        <f>IF(INDEX(Table2[KET],MATCH(ROW()-1,Table2[//]))="","-",INDEX(Table2[KET],MATCH(ROW()-1,Table2[//])))</f>
        <v>120 ls</v>
      </c>
    </row>
    <row r="34" spans="1:3">
      <c r="A34" s="3" t="str">
        <f>INDEX(Table2[NAMA BARANG],MATCH(ROW()-1,Table2[//]))</f>
        <v>Address Magnit Pkc Bsr (lie)</v>
      </c>
      <c r="B34" s="4">
        <f>INDEX(Table2[TT],MATCH(ROW()-1,Table2[//]))</f>
        <v>9</v>
      </c>
      <c r="C34" s="5" t="str">
        <f>IF(INDEX(Table2[KET],MATCH(ROW()-1,Table2[//]))="","-",INDEX(Table2[KET],MATCH(ROW()-1,Table2[//])))</f>
        <v>96 ls</v>
      </c>
    </row>
    <row r="35" spans="1:3">
      <c r="A35" s="3" t="str">
        <f>INDEX(Table2[NAMA BARANG],MATCH(ROW()-1,Table2[//]))</f>
        <v>Address Magnit Pkc Bsr (mmas)</v>
      </c>
      <c r="B35" s="4">
        <f>INDEX(Table2[TT],MATCH(ROW()-1,Table2[//]))</f>
        <v>1</v>
      </c>
      <c r="C35" s="5" t="str">
        <f>IF(INDEX(Table2[KET],MATCH(ROW()-1,Table2[//]))="","-",INDEX(Table2[KET],MATCH(ROW()-1,Table2[//])))</f>
        <v>1000 pc</v>
      </c>
    </row>
    <row r="36" spans="1:3">
      <c r="A36" s="3" t="str">
        <f>INDEX(Table2[NAMA BARANG],MATCH(ROW()-1,Table2[//]))</f>
        <v>Address Magnit Tal Hk(3)/ BR(2) Bsr</v>
      </c>
      <c r="B36" s="4">
        <f>INDEX(Table2[TT],MATCH(ROW()-1,Table2[//]))</f>
        <v>5</v>
      </c>
      <c r="C36" s="5" t="str">
        <f>IF(INDEX(Table2[KET],MATCH(ROW()-1,Table2[//]))="","-",INDEX(Table2[KET],MATCH(ROW()-1,Table2[//])))</f>
        <v>60 ls</v>
      </c>
    </row>
    <row r="37" spans="1:3">
      <c r="A37" s="3" t="str">
        <f>INDEX(Table2[NAMA BARANG],MATCH(ROW()-1,Table2[//]))</f>
        <v>Address Magnit Tam Hk(6)/ DNY(4)/ BR(6) Bsr</v>
      </c>
      <c r="B37" s="4">
        <f>INDEX(Table2[TT],MATCH(ROW()-1,Table2[//]))</f>
        <v>16</v>
      </c>
      <c r="C37" s="5" t="str">
        <f>IF(INDEX(Table2[KET],MATCH(ROW()-1,Table2[//]))="","-",INDEX(Table2[KET],MATCH(ROW()-1,Table2[//])))</f>
        <v>60 ls</v>
      </c>
    </row>
    <row r="38" spans="1:3">
      <c r="A38" s="3" t="str">
        <f>INDEX(Table2[NAMA BARANG],MATCH(ROW()-1,Table2[//]))</f>
        <v>Address Magnit Tg WTP</v>
      </c>
      <c r="B38" s="4">
        <f>INDEX(Table2[TT],MATCH(ROW()-1,Table2[//]))</f>
        <v>1</v>
      </c>
      <c r="C38" s="5" t="str">
        <f>IF(INDEX(Table2[KET],MATCH(ROW()-1,Table2[//]))="","-",INDEX(Table2[KET],MATCH(ROW()-1,Table2[//])))</f>
        <v>120 ls</v>
      </c>
    </row>
    <row r="39" spans="1:3">
      <c r="A39" s="3" t="str">
        <f>INDEX(Table2[NAMA BARANG],MATCH(ROW()-1,Table2[//]))</f>
        <v>Address Telp Mmoro A-060/ 8016(1)/ A-062/ 8012(1)</v>
      </c>
      <c r="B39" s="4">
        <f>INDEX(Table2[TT],MATCH(ROW()-1,Table2[//]))</f>
        <v>2</v>
      </c>
      <c r="C39" s="5" t="str">
        <f>IF(INDEX(Table2[KET],MATCH(ROW()-1,Table2[//]))="","-",INDEX(Table2[KET],MATCH(ROW()-1,Table2[//])))</f>
        <v>90 ls</v>
      </c>
    </row>
    <row r="40" spans="1:3">
      <c r="A40" s="3" t="str">
        <f>INDEX(Table2[NAMA BARANG],MATCH(ROW()-1,Table2[//]))</f>
        <v>Agenda 082/ 90k no 8390</v>
      </c>
      <c r="B40" s="4">
        <f>INDEX(Table2[TT],MATCH(ROW()-1,Table2[//]))</f>
        <v>2</v>
      </c>
      <c r="C40" s="5" t="str">
        <f>IF(INDEX(Table2[KET],MATCH(ROW()-1,Table2[//]))="","-",INDEX(Table2[KET],MATCH(ROW()-1,Table2[//])))</f>
        <v>380 pc</v>
      </c>
    </row>
    <row r="41" spans="1:3">
      <c r="A41" s="3" t="str">
        <f>INDEX(Table2[NAMA BARANG],MATCH(ROW()-1,Table2[//]))</f>
        <v>Agenda 22k (BA 22k)</v>
      </c>
      <c r="B41" s="4">
        <f>INDEX(Table2[TT],MATCH(ROW()-1,Table2[//]))</f>
        <v>1</v>
      </c>
      <c r="C41" s="5" t="str">
        <f>IF(INDEX(Table2[KET],MATCH(ROW()-1,Table2[//]))="","-",INDEX(Table2[KET],MATCH(ROW()-1,Table2[//])))</f>
        <v>160 pc</v>
      </c>
    </row>
    <row r="42" spans="1:3">
      <c r="A42" s="3" t="str">
        <f>INDEX(Table2[NAMA BARANG],MATCH(ROW()-1,Table2[//]))</f>
        <v>Agenda 2960</v>
      </c>
      <c r="B42" s="4">
        <f>INDEX(Table2[TT],MATCH(ROW()-1,Table2[//]))</f>
        <v>2</v>
      </c>
      <c r="C42" s="5">
        <f>IF(INDEX(Table2[KET],MATCH(ROW()-1,Table2[//]))="","-",INDEX(Table2[KET],MATCH(ROW()-1,Table2[//])))</f>
        <v>260</v>
      </c>
    </row>
    <row r="43" spans="1:3">
      <c r="A43" s="3" t="str">
        <f>INDEX(Table2[NAMA BARANG],MATCH(ROW()-1,Table2[//]))</f>
        <v>Agenda 32k (BA 32k) Kunci B</v>
      </c>
      <c r="B43" s="4">
        <f>INDEX(Table2[TT],MATCH(ROW()-1,Table2[//]))</f>
        <v>2</v>
      </c>
      <c r="C43" s="5" t="str">
        <f>IF(INDEX(Table2[KET],MATCH(ROW()-1,Table2[//]))="","-",INDEX(Table2[KET],MATCH(ROW()-1,Table2[//])))</f>
        <v>300 pc</v>
      </c>
    </row>
    <row r="44" spans="1:3">
      <c r="A44" s="3" t="str">
        <f>INDEX(Table2[NAMA BARANG],MATCH(ROW()-1,Table2[//]))</f>
        <v>Agenda 5212</v>
      </c>
      <c r="B44" s="4">
        <f>INDEX(Table2[TT],MATCH(ROW()-1,Table2[//]))</f>
        <v>1</v>
      </c>
      <c r="C44" s="5" t="str">
        <f>IF(INDEX(Table2[KET],MATCH(ROW()-1,Table2[//]))="","-",INDEX(Table2[KET],MATCH(ROW()-1,Table2[//])))</f>
        <v>180 PCS</v>
      </c>
    </row>
    <row r="45" spans="1:3">
      <c r="A45" s="3" t="str">
        <f>INDEX(Table2[NAMA BARANG],MATCH(ROW()-1,Table2[//]))</f>
        <v>Agenda JB 2932</v>
      </c>
      <c r="B45" s="4">
        <f>INDEX(Table2[TT],MATCH(ROW()-1,Table2[//]))</f>
        <v>2</v>
      </c>
      <c r="C45" s="5" t="str">
        <f>IF(INDEX(Table2[KET],MATCH(ROW()-1,Table2[//]))="","-",INDEX(Table2[KET],MATCH(ROW()-1,Table2[//])))</f>
        <v>160 pc</v>
      </c>
    </row>
    <row r="46" spans="1:3">
      <c r="A46" s="3" t="str">
        <f>INDEX(Table2[NAMA BARANG],MATCH(ROW()-1,Table2[//]))</f>
        <v>Agenda kulit ular k</v>
      </c>
      <c r="B46" s="4">
        <f>INDEX(Table2[TT],MATCH(ROW()-1,Table2[//]))</f>
        <v>1</v>
      </c>
      <c r="C46" s="5" t="str">
        <f>IF(INDEX(Table2[KET],MATCH(ROW()-1,Table2[//]))="","-",INDEX(Table2[KET],MATCH(ROW()-1,Table2[//])))</f>
        <v>270 PC</v>
      </c>
    </row>
    <row r="47" spans="1:3">
      <c r="A47" s="3" t="str">
        <f>INDEX(Table2[NAMA BARANG],MATCH(ROW()-1,Table2[//]))</f>
        <v>Alphabet huruf ABC 8714</v>
      </c>
      <c r="B47" s="4">
        <f>INDEX(Table2[TT],MATCH(ROW()-1,Table2[//]))</f>
        <v>7</v>
      </c>
      <c r="C47" s="5" t="str">
        <f>IF(INDEX(Table2[KET],MATCH(ROW()-1,Table2[//]))="","-",INDEX(Table2[KET],MATCH(ROW()-1,Table2[//])))</f>
        <v>456 pc</v>
      </c>
    </row>
    <row r="48" spans="1:3">
      <c r="A48" s="3" t="str">
        <f>INDEX(Table2[NAMA BARANG],MATCH(ROW()-1,Table2[//]))</f>
        <v>Alphabet Huruf ABC 8715</v>
      </c>
      <c r="B48" s="4">
        <f>INDEX(Table2[TT],MATCH(ROW()-1,Table2[//]))</f>
        <v>7</v>
      </c>
      <c r="C48" s="5" t="str">
        <f>IF(INDEX(Table2[KET],MATCH(ROW()-1,Table2[//]))="","-",INDEX(Table2[KET],MATCH(ROW()-1,Table2[//])))</f>
        <v>456 pc</v>
      </c>
    </row>
    <row r="49" spans="1:3">
      <c r="A49" s="3" t="str">
        <f>INDEX(Table2[NAMA BARANG],MATCH(ROW()-1,Table2[//]))</f>
        <v>Alphabet Magnetic letter/ Huruf</v>
      </c>
      <c r="B49" s="4">
        <f>INDEX(Table2[TT],MATCH(ROW()-1,Table2[//]))</f>
        <v>21</v>
      </c>
      <c r="C49" s="5" t="str">
        <f>IF(INDEX(Table2[KET],MATCH(ROW()-1,Table2[//]))="","-",INDEX(Table2[KET],MATCH(ROW()-1,Table2[//])))</f>
        <v>400 pc</v>
      </c>
    </row>
    <row r="50" spans="1:3">
      <c r="A50" s="3" t="str">
        <f>INDEX(Table2[NAMA BARANG],MATCH(ROW()-1,Table2[//]))</f>
        <v>Alphabet Magnetic number/ Angka</v>
      </c>
      <c r="B50" s="4">
        <f>INDEX(Table2[TT],MATCH(ROW()-1,Table2[//]))</f>
        <v>25</v>
      </c>
      <c r="C50" s="5" t="str">
        <f>IF(INDEX(Table2[KET],MATCH(ROW()-1,Table2[//]))="","-",INDEX(Table2[KET],MATCH(ROW()-1,Table2[//])))</f>
        <v>400 pc</v>
      </c>
    </row>
    <row r="51" spans="1:3">
      <c r="A51" s="3" t="str">
        <f>INDEX(Table2[NAMA BARANG],MATCH(ROW()-1,Table2[//]))</f>
        <v>Alphabet magnit Angka Ak 18/ 026</v>
      </c>
      <c r="B51" s="4">
        <f>INDEX(Table2[TT],MATCH(ROW()-1,Table2[//]))</f>
        <v>17</v>
      </c>
      <c r="C51" s="5" t="str">
        <f>IF(INDEX(Table2[KET],MATCH(ROW()-1,Table2[//]))="","-",INDEX(Table2[KET],MATCH(ROW()-1,Table2[//])))</f>
        <v>400 pc</v>
      </c>
    </row>
    <row r="52" spans="1:3">
      <c r="A52" s="3" t="str">
        <f>INDEX(Table2[NAMA BARANG],MATCH(ROW()-1,Table2[//]))</f>
        <v>Alphabet magnit Huruf Ak 17/ 005</v>
      </c>
      <c r="B52" s="4">
        <f>INDEX(Table2[TT],MATCH(ROW()-1,Table2[//]))</f>
        <v>19</v>
      </c>
      <c r="C52" s="5" t="str">
        <f>IF(INDEX(Table2[KET],MATCH(ROW()-1,Table2[//]))="","-",INDEX(Table2[KET],MATCH(ROW()-1,Table2[//])))</f>
        <v>400 pc</v>
      </c>
    </row>
    <row r="53" spans="1:3">
      <c r="A53" s="3" t="str">
        <f>INDEX(Table2[NAMA BARANG],MATCH(ROW()-1,Table2[//]))</f>
        <v>Amplop BE 55</v>
      </c>
      <c r="B53" s="4">
        <f>INDEX(Table2[TT],MATCH(ROW()-1,Table2[//]))</f>
        <v>4</v>
      </c>
      <c r="C53" s="5" t="str">
        <f>IF(INDEX(Table2[KET],MATCH(ROW()-1,Table2[//]))="","-",INDEX(Table2[KET],MATCH(ROW()-1,Table2[//])))</f>
        <v>40 ls</v>
      </c>
    </row>
    <row r="54" spans="1:3">
      <c r="A54" s="3" t="str">
        <f>INDEX(Table2[NAMA BARANG],MATCH(ROW()-1,Table2[//]))</f>
        <v>Amplop Data BT 53</v>
      </c>
      <c r="B54" s="4">
        <f>INDEX(Table2[TT],MATCH(ROW()-1,Table2[//]))</f>
        <v>3</v>
      </c>
      <c r="C54" s="5" t="str">
        <f>IF(INDEX(Table2[KET],MATCH(ROW()-1,Table2[//]))="","-",INDEX(Table2[KET],MATCH(ROW()-1,Table2[//])))</f>
        <v>50 ls</v>
      </c>
    </row>
    <row r="55" spans="1:3">
      <c r="A55" s="3" t="str">
        <f>INDEX(Table2[NAMA BARANG],MATCH(ROW()-1,Table2[//]))</f>
        <v>Amplop data gasta GD 57</v>
      </c>
      <c r="B55" s="4">
        <f>INDEX(Table2[TT],MATCH(ROW()-1,Table2[//]))</f>
        <v>2</v>
      </c>
      <c r="C55" s="5">
        <f>IF(INDEX(Table2[KET],MATCH(ROW()-1,Table2[//]))="","-",INDEX(Table2[KET],MATCH(ROW()-1,Table2[//])))</f>
        <v>240</v>
      </c>
    </row>
    <row r="56" spans="1:3">
      <c r="A56" s="3" t="str">
        <f>INDEX(Table2[NAMA BARANG],MATCH(ROW()-1,Table2[//]))</f>
        <v>Amplop Data microtop CF 57</v>
      </c>
      <c r="B56" s="4">
        <f>INDEX(Table2[TT],MATCH(ROW()-1,Table2[//]))</f>
        <v>4</v>
      </c>
      <c r="C56" s="5" t="str">
        <f>IF(INDEX(Table2[KET],MATCH(ROW()-1,Table2[//]))="","-",INDEX(Table2[KET],MATCH(ROW()-1,Table2[//])))</f>
        <v>240 pc</v>
      </c>
    </row>
    <row r="57" spans="1:3">
      <c r="A57" s="3" t="str">
        <f>INDEX(Table2[NAMA BARANG],MATCH(ROW()-1,Table2[//]))</f>
        <v>Amplop Data Tesla TS 55 batik</v>
      </c>
      <c r="B57" s="4">
        <f>INDEX(Table2[TT],MATCH(ROW()-1,Table2[//]))</f>
        <v>3</v>
      </c>
      <c r="C57" s="5" t="str">
        <f>IF(INDEX(Table2[KET],MATCH(ROW()-1,Table2[//]))="","-",INDEX(Table2[KET],MATCH(ROW()-1,Table2[//])))</f>
        <v>50 ls</v>
      </c>
    </row>
    <row r="58" spans="1:3">
      <c r="A58" s="3" t="str">
        <f>INDEX(Table2[NAMA BARANG],MATCH(ROW()-1,Table2[//]))</f>
        <v>Amplop Data/ Map gasta GF56</v>
      </c>
      <c r="B58" s="4">
        <f>INDEX(Table2[TT],MATCH(ROW()-1,Table2[//]))</f>
        <v>2</v>
      </c>
      <c r="C58" s="5" t="str">
        <f>IF(INDEX(Table2[KET],MATCH(ROW()-1,Table2[//]))="","-",INDEX(Table2[KET],MATCH(ROW()-1,Table2[//])))</f>
        <v>30 LSN</v>
      </c>
    </row>
    <row r="59" spans="1:3">
      <c r="A59" s="3" t="str">
        <f>INDEX(Table2[NAMA BARANG],MATCH(ROW()-1,Table2[//]))</f>
        <v>Amplop F54</v>
      </c>
      <c r="B59" s="4">
        <f>INDEX(Table2[TT],MATCH(ROW()-1,Table2[//]))</f>
        <v>2</v>
      </c>
      <c r="C59" s="5" t="str">
        <f>IF(INDEX(Table2[KET],MATCH(ROW()-1,Table2[//]))="","-",INDEX(Table2[KET],MATCH(ROW()-1,Table2[//])))</f>
        <v>80 ls</v>
      </c>
    </row>
    <row r="60" spans="1:3">
      <c r="A60" s="3" t="str">
        <f>INDEX(Table2[NAMA BARANG],MATCH(ROW()-1,Table2[//]))</f>
        <v>Amplop gasta CE 56</v>
      </c>
      <c r="B60" s="4">
        <f>INDEX(Table2[TT],MATCH(ROW()-1,Table2[//]))</f>
        <v>2</v>
      </c>
      <c r="C60" s="5" t="str">
        <f>IF(INDEX(Table2[KET],MATCH(ROW()-1,Table2[//]))="","-",INDEX(Table2[KET],MATCH(ROW()-1,Table2[//])))</f>
        <v>360 ls</v>
      </c>
    </row>
    <row r="61" spans="1:3">
      <c r="A61" s="3" t="str">
        <f>INDEX(Table2[NAMA BARANG],MATCH(ROW()-1,Table2[//]))</f>
        <v>Amplop gasta FC 56</v>
      </c>
      <c r="B61" s="4">
        <f>INDEX(Table2[TT],MATCH(ROW()-1,Table2[//]))</f>
        <v>3</v>
      </c>
      <c r="C61" s="5" t="str">
        <f>IF(INDEX(Table2[KET],MATCH(ROW()-1,Table2[//]))="","-",INDEX(Table2[KET],MATCH(ROW()-1,Table2[//])))</f>
        <v>30 ls</v>
      </c>
    </row>
    <row r="62" spans="1:3">
      <c r="A62" s="3" t="str">
        <f>INDEX(Table2[NAMA BARANG],MATCH(ROW()-1,Table2[//]))</f>
        <v>Amplop gasta GD 56</v>
      </c>
      <c r="B62" s="4">
        <f>INDEX(Table2[TT],MATCH(ROW()-1,Table2[//]))</f>
        <v>1</v>
      </c>
      <c r="C62" s="5">
        <f>IF(INDEX(Table2[KET],MATCH(ROW()-1,Table2[//]))="","-",INDEX(Table2[KET],MATCH(ROW()-1,Table2[//])))</f>
        <v>360</v>
      </c>
    </row>
    <row r="63" spans="1:3">
      <c r="A63" s="3" t="str">
        <f>INDEX(Table2[NAMA BARANG],MATCH(ROW()-1,Table2[//]))</f>
        <v>Amplop hutang piutang</v>
      </c>
      <c r="B63" s="4">
        <f>INDEX(Table2[TT],MATCH(ROW()-1,Table2[//]))</f>
        <v>8</v>
      </c>
      <c r="C63" s="5">
        <f>IF(INDEX(Table2[KET],MATCH(ROW()-1,Table2[//]))="","-",INDEX(Table2[KET],MATCH(ROW()-1,Table2[//])))</f>
        <v>500</v>
      </c>
    </row>
    <row r="64" spans="1:3">
      <c r="A64" s="3" t="str">
        <f>INDEX(Table2[NAMA BARANG],MATCH(ROW()-1,Table2[//]))</f>
        <v>Amplop KD 865/ B5</v>
      </c>
      <c r="B64" s="4">
        <f>INDEX(Table2[TT],MATCH(ROW()-1,Table2[//]))</f>
        <v>4</v>
      </c>
      <c r="C64" s="5" t="str">
        <f>IF(INDEX(Table2[KET],MATCH(ROW()-1,Table2[//]))="","-",INDEX(Table2[KET],MATCH(ROW()-1,Table2[//])))</f>
        <v>40 ls</v>
      </c>
    </row>
    <row r="65" spans="1:3">
      <c r="A65" s="3" t="str">
        <f>INDEX(Table2[NAMA BARANG],MATCH(ROW()-1,Table2[//]))</f>
        <v>Amplop microtop data F53</v>
      </c>
      <c r="B65" s="4">
        <f>INDEX(Table2[TT],MATCH(ROW()-1,Table2[//]))</f>
        <v>1</v>
      </c>
      <c r="C65" s="5" t="str">
        <f>IF(INDEX(Table2[KET],MATCH(ROW()-1,Table2[//]))="","-",INDEX(Table2[KET],MATCH(ROW()-1,Table2[//])))</f>
        <v>100 ls</v>
      </c>
    </row>
    <row r="66" spans="1:3">
      <c r="A66" s="3" t="str">
        <f>INDEX(Table2[NAMA BARANG],MATCH(ROW()-1,Table2[//]))</f>
        <v>Amplop polos 307 Tali</v>
      </c>
      <c r="B66" s="4">
        <f>INDEX(Table2[TT],MATCH(ROW()-1,Table2[//]))</f>
        <v>1</v>
      </c>
      <c r="C66" s="5" t="str">
        <f>IF(INDEX(Table2[KET],MATCH(ROW()-1,Table2[//]))="","-",INDEX(Table2[KET],MATCH(ROW()-1,Table2[//])))</f>
        <v>1200 bh</v>
      </c>
    </row>
    <row r="67" spans="1:3">
      <c r="A67" s="3" t="str">
        <f>INDEX(Table2[NAMA BARANG],MATCH(ROW()-1,Table2[//]))</f>
        <v>Amplop/ Data envelope DE A4</v>
      </c>
      <c r="B67" s="4">
        <f>INDEX(Table2[TT],MATCH(ROW()-1,Table2[//]))</f>
        <v>4</v>
      </c>
      <c r="C67" s="5" t="str">
        <f>IF(INDEX(Table2[KET],MATCH(ROW()-1,Table2[//]))="","-",INDEX(Table2[KET],MATCH(ROW()-1,Table2[//])))</f>
        <v>576 pc</v>
      </c>
    </row>
    <row r="68" spans="1:3">
      <c r="A68" s="3" t="str">
        <f>INDEX(Table2[NAMA BARANG],MATCH(ROW()-1,Table2[//]))</f>
        <v>Amplop/ map Data FC 53</v>
      </c>
      <c r="B68" s="4">
        <f>INDEX(Table2[TT],MATCH(ROW()-1,Table2[//]))</f>
        <v>3</v>
      </c>
      <c r="C68" s="5" t="str">
        <f>IF(INDEX(Table2[KET],MATCH(ROW()-1,Table2[//]))="","-",INDEX(Table2[KET],MATCH(ROW()-1,Table2[//])))</f>
        <v>600 pc</v>
      </c>
    </row>
    <row r="69" spans="1:3">
      <c r="A69" s="3" t="str">
        <f>INDEX(Table2[NAMA BARANG],MATCH(ROW()-1,Table2[//]))</f>
        <v>Amplop/ map Data microtop KD 861</v>
      </c>
      <c r="B69" s="4">
        <f>INDEX(Table2[TT],MATCH(ROW()-1,Table2[//]))</f>
        <v>9</v>
      </c>
      <c r="C69" s="5" t="str">
        <f>IF(INDEX(Table2[KET],MATCH(ROW()-1,Table2[//]))="","-",INDEX(Table2[KET],MATCH(ROW()-1,Table2[//])))</f>
        <v>50 ls</v>
      </c>
    </row>
    <row r="70" spans="1:3">
      <c r="A70" s="3" t="str">
        <f>INDEX(Table2[NAMA BARANG],MATCH(ROW()-1,Table2[//]))</f>
        <v>Amplop/ map gasta BM 53</v>
      </c>
      <c r="B70" s="4">
        <f>INDEX(Table2[TT],MATCH(ROW()-1,Table2[//]))</f>
        <v>7</v>
      </c>
      <c r="C70" s="5" t="str">
        <f>IF(INDEX(Table2[KET],MATCH(ROW()-1,Table2[//]))="","-",INDEX(Table2[KET],MATCH(ROW()-1,Table2[//])))</f>
        <v>600 pc</v>
      </c>
    </row>
    <row r="71" spans="1:3">
      <c r="A71" s="3" t="str">
        <f>INDEX(Table2[NAMA BARANG],MATCH(ROW()-1,Table2[//]))</f>
        <v>Amplop/ map gasta BM 56</v>
      </c>
      <c r="B71" s="4">
        <f>INDEX(Table2[TT],MATCH(ROW()-1,Table2[//]))</f>
        <v>3</v>
      </c>
      <c r="C71" s="5" t="str">
        <f>IF(INDEX(Table2[KET],MATCH(ROW()-1,Table2[//]))="","-",INDEX(Table2[KET],MATCH(ROW()-1,Table2[//])))</f>
        <v>360 pc</v>
      </c>
    </row>
    <row r="72" spans="1:3">
      <c r="A72" s="3" t="str">
        <f>INDEX(Table2[NAMA BARANG],MATCH(ROW()-1,Table2[//]))</f>
        <v>Amplop/ map gasta CF 56</v>
      </c>
      <c r="B72" s="4">
        <f>INDEX(Table2[TT],MATCH(ROW()-1,Table2[//]))</f>
        <v>1</v>
      </c>
      <c r="C72" s="5" t="str">
        <f>IF(INDEX(Table2[KET],MATCH(ROW()-1,Table2[//]))="","-",INDEX(Table2[KET],MATCH(ROW()-1,Table2[//])))</f>
        <v>360 pc</v>
      </c>
    </row>
    <row r="73" spans="1:3">
      <c r="A73" s="3" t="str">
        <f>INDEX(Table2[NAMA BARANG],MATCH(ROW()-1,Table2[//]))</f>
        <v>Amplop/ map Tesla batik BT 53 S</v>
      </c>
      <c r="B73" s="4">
        <f>INDEX(Table2[TT],MATCH(ROW()-1,Table2[//]))</f>
        <v>2</v>
      </c>
      <c r="C73" s="5" t="str">
        <f>IF(INDEX(Table2[KET],MATCH(ROW()-1,Table2[//]))="","-",INDEX(Table2[KET],MATCH(ROW()-1,Table2[//])))</f>
        <v>660 pc</v>
      </c>
    </row>
    <row r="74" spans="1:3">
      <c r="A74" s="3" t="str">
        <f>INDEX(Table2[NAMA BARANG],MATCH(ROW()-1,Table2[//]))</f>
        <v>Asahan 006 Ikan (48)</v>
      </c>
      <c r="B74" s="4">
        <f>INDEX(Table2[TT],MATCH(ROW()-1,Table2[//]))</f>
        <v>2</v>
      </c>
      <c r="C74" s="5" t="str">
        <f>IF(INDEX(Table2[KET],MATCH(ROW()-1,Table2[//]))="","-",INDEX(Table2[KET],MATCH(ROW()-1,Table2[//])))</f>
        <v>1440 pc</v>
      </c>
    </row>
    <row r="75" spans="1:3">
      <c r="A75" s="3" t="str">
        <f>INDEX(Table2[NAMA BARANG],MATCH(ROW()-1,Table2[//]))</f>
        <v>Asahan 101-103 PH (1x24)</v>
      </c>
      <c r="B75" s="4">
        <f>INDEX(Table2[TT],MATCH(ROW()-1,Table2[//]))</f>
        <v>8</v>
      </c>
      <c r="C75" s="5" t="str">
        <f>IF(INDEX(Table2[KET],MATCH(ROW()-1,Table2[//]))="","-",INDEX(Table2[KET],MATCH(ROW()-1,Table2[//])))</f>
        <v>48 box</v>
      </c>
    </row>
    <row r="76" spans="1:3">
      <c r="A76" s="3" t="str">
        <f>INDEX(Table2[NAMA BARANG],MATCH(ROW()-1,Table2[//]))</f>
        <v>Asahan 20160 (42)</v>
      </c>
      <c r="B76" s="4">
        <f>INDEX(Table2[TT],MATCH(ROW()-1,Table2[//]))</f>
        <v>2</v>
      </c>
      <c r="C76" s="5" t="str">
        <f>IF(INDEX(Table2[KET],MATCH(ROW()-1,Table2[//]))="","-",INDEX(Table2[KET],MATCH(ROW()-1,Table2[//])))</f>
        <v>36 box</v>
      </c>
    </row>
    <row r="77" spans="1:3">
      <c r="A77" s="3" t="str">
        <f>INDEX(Table2[NAMA BARANG],MATCH(ROW()-1,Table2[//]))</f>
        <v>Asahan 3006 pesawat (45)</v>
      </c>
      <c r="B77" s="4">
        <f>INDEX(Table2[TT],MATCH(ROW()-1,Table2[//]))</f>
        <v>2</v>
      </c>
      <c r="C77" s="5" t="str">
        <f>IF(INDEX(Table2[KET],MATCH(ROW()-1,Table2[//]))="","-",INDEX(Table2[KET],MATCH(ROW()-1,Table2[//])))</f>
        <v>48 pot</v>
      </c>
    </row>
    <row r="78" spans="1:3">
      <c r="A78" s="3" t="str">
        <f>INDEX(Table2[NAMA BARANG],MATCH(ROW()-1,Table2[//]))</f>
        <v>Asahan 346 (48)</v>
      </c>
      <c r="B78" s="4">
        <f>INDEX(Table2[TT],MATCH(ROW()-1,Table2[//]))</f>
        <v>16</v>
      </c>
      <c r="C78" s="5" t="str">
        <f>IF(INDEX(Table2[KET],MATCH(ROW()-1,Table2[//]))="","-",INDEX(Table2[KET],MATCH(ROW()-1,Table2[//])))</f>
        <v>90 box</v>
      </c>
    </row>
    <row r="79" spans="1:3">
      <c r="A79" s="3" t="str">
        <f>INDEX(Table2[NAMA BARANG],MATCH(ROW()-1,Table2[//]))</f>
        <v>Asahan 3852 (12)</v>
      </c>
      <c r="B79" s="4">
        <f>INDEX(Table2[TT],MATCH(ROW()-1,Table2[//]))</f>
        <v>3</v>
      </c>
      <c r="C79" s="5" t="str">
        <f>IF(INDEX(Table2[KET],MATCH(ROW()-1,Table2[//]))="","-",INDEX(Table2[KET],MATCH(ROW()-1,Table2[//])))</f>
        <v>64 box</v>
      </c>
    </row>
    <row r="80" spans="1:3">
      <c r="A80" s="3" t="str">
        <f>INDEX(Table2[NAMA BARANG],MATCH(ROW()-1,Table2[//]))</f>
        <v>Asahan 387 Hipo</v>
      </c>
      <c r="B80" s="4">
        <f>INDEX(Table2[TT],MATCH(ROW()-1,Table2[//]))</f>
        <v>7</v>
      </c>
      <c r="C80" s="5" t="str">
        <f>IF(INDEX(Table2[KET],MATCH(ROW()-1,Table2[//]))="","-",INDEX(Table2[KET],MATCH(ROW()-1,Table2[//])))</f>
        <v>1440 pc</v>
      </c>
    </row>
    <row r="81" spans="1:3">
      <c r="A81" s="3" t="str">
        <f>INDEX(Table2[NAMA BARANG],MATCH(ROW()-1,Table2[//]))</f>
        <v>Asahan 3in1 3281 Frozen lancip</v>
      </c>
      <c r="B81" s="4">
        <f>INDEX(Table2[TT],MATCH(ROW()-1,Table2[//]))</f>
        <v>14</v>
      </c>
      <c r="C81" s="5" t="str">
        <f>IF(INDEX(Table2[KET],MATCH(ROW()-1,Table2[//]))="","-",INDEX(Table2[KET],MATCH(ROW()-1,Table2[//])))</f>
        <v>144 ls</v>
      </c>
    </row>
    <row r="82" spans="1:3">
      <c r="A82" s="3" t="str">
        <f>INDEX(Table2[NAMA BARANG],MATCH(ROW()-1,Table2[//]))</f>
        <v>Asahan 51102</v>
      </c>
      <c r="B82" s="4">
        <f>INDEX(Table2[TT],MATCH(ROW()-1,Table2[//]))</f>
        <v>2</v>
      </c>
      <c r="C82" s="5" t="str">
        <f>IF(INDEX(Table2[KET],MATCH(ROW()-1,Table2[//]))="","-",INDEX(Table2[KET],MATCH(ROW()-1,Table2[//])))</f>
        <v>480 PCS</v>
      </c>
    </row>
    <row r="83" spans="1:3">
      <c r="A83" s="3" t="str">
        <f>INDEX(Table2[NAMA BARANG],MATCH(ROW()-1,Table2[//]))</f>
        <v>Asahan 601</v>
      </c>
      <c r="B83" s="4">
        <f>INDEX(Table2[TT],MATCH(ROW()-1,Table2[//]))</f>
        <v>8</v>
      </c>
      <c r="C83" s="5">
        <f>IF(INDEX(Table2[KET],MATCH(ROW()-1,Table2[//]))="","-",INDEX(Table2[KET],MATCH(ROW()-1,Table2[//])))</f>
        <v>96</v>
      </c>
    </row>
    <row r="84" spans="1:3">
      <c r="A84" s="3" t="str">
        <f>INDEX(Table2[NAMA BARANG],MATCH(ROW()-1,Table2[//]))</f>
        <v>Asahan 62 2169 (48)</v>
      </c>
      <c r="B84" s="4">
        <f>INDEX(Table2[TT],MATCH(ROW()-1,Table2[//]))</f>
        <v>3</v>
      </c>
      <c r="C84" s="5" t="str">
        <f>IF(INDEX(Table2[KET],MATCH(ROW()-1,Table2[//]))="","-",INDEX(Table2[KET],MATCH(ROW()-1,Table2[//])))</f>
        <v>96 box</v>
      </c>
    </row>
    <row r="85" spans="1:3">
      <c r="A85" s="3" t="str">
        <f>INDEX(Table2[NAMA BARANG],MATCH(ROW()-1,Table2[//]))</f>
        <v>Asahan 653</v>
      </c>
      <c r="B85" s="4">
        <f>INDEX(Table2[TT],MATCH(ROW()-1,Table2[//]))</f>
        <v>4</v>
      </c>
      <c r="C85" s="5" t="str">
        <f>IF(INDEX(Table2[KET],MATCH(ROW()-1,Table2[//]))="","-",INDEX(Table2[KET],MATCH(ROW()-1,Table2[//])))</f>
        <v>1152 pc</v>
      </c>
    </row>
    <row r="86" spans="1:3">
      <c r="A86" s="3" t="str">
        <f>INDEX(Table2[NAMA BARANG],MATCH(ROW()-1,Table2[//]))</f>
        <v>Asahan 6611 6619/ 2pc (27)</v>
      </c>
      <c r="B86" s="4">
        <f>INDEX(Table2[TT],MATCH(ROW()-1,Table2[//]))</f>
        <v>2</v>
      </c>
      <c r="C86" s="5" t="str">
        <f>IF(INDEX(Table2[KET],MATCH(ROW()-1,Table2[//]))="","-",INDEX(Table2[KET],MATCH(ROW()-1,Table2[//])))</f>
        <v>60 box</v>
      </c>
    </row>
    <row r="87" spans="1:3">
      <c r="A87" s="3" t="str">
        <f>INDEX(Table2[NAMA BARANG],MATCH(ROW()-1,Table2[//]))</f>
        <v>Asahan 7528 botol</v>
      </c>
      <c r="B87" s="4">
        <f>INDEX(Table2[TT],MATCH(ROW()-1,Table2[//]))</f>
        <v>4</v>
      </c>
      <c r="C87" s="5" t="str">
        <f>IF(INDEX(Table2[KET],MATCH(ROW()-1,Table2[//]))="","-",INDEX(Table2[KET],MATCH(ROW()-1,Table2[//])))</f>
        <v>24 botol</v>
      </c>
    </row>
    <row r="88" spans="1:3">
      <c r="A88" s="3" t="str">
        <f>INDEX(Table2[NAMA BARANG],MATCH(ROW()-1,Table2[//]))</f>
        <v>Asahan 859 Cangkir (12)</v>
      </c>
      <c r="B88" s="4">
        <f>INDEX(Table2[TT],MATCH(ROW()-1,Table2[//]))</f>
        <v>2</v>
      </c>
      <c r="C88" s="5" t="str">
        <f>IF(INDEX(Table2[KET],MATCH(ROW()-1,Table2[//]))="","-",INDEX(Table2[KET],MATCH(ROW()-1,Table2[//])))</f>
        <v>5 grs</v>
      </c>
    </row>
    <row r="89" spans="1:3">
      <c r="A89" s="3" t="str">
        <f>INDEX(Table2[NAMA BARANG],MATCH(ROW()-1,Table2[//]))</f>
        <v>Asahan 888 H (24)</v>
      </c>
      <c r="B89" s="4">
        <f>INDEX(Table2[TT],MATCH(ROW()-1,Table2[//]))</f>
        <v>1</v>
      </c>
      <c r="C89" s="5" t="str">
        <f>IF(INDEX(Table2[KET],MATCH(ROW()-1,Table2[//]))="","-",INDEX(Table2[KET],MATCH(ROW()-1,Table2[//])))</f>
        <v>60 box</v>
      </c>
    </row>
    <row r="90" spans="1:3">
      <c r="A90" s="3" t="str">
        <f>INDEX(Table2[NAMA BARANG],MATCH(ROW()-1,Table2[//]))</f>
        <v>Asahan 888 K(3)</v>
      </c>
      <c r="B90" s="4">
        <f>INDEX(Table2[TT],MATCH(ROW()-1,Table2[//]))</f>
        <v>3</v>
      </c>
      <c r="C90" s="5" t="str">
        <f>IF(INDEX(Table2[KET],MATCH(ROW()-1,Table2[//]))="","-",INDEX(Table2[KET],MATCH(ROW()-1,Table2[//])))</f>
        <v>60 box</v>
      </c>
    </row>
    <row r="91" spans="1:3">
      <c r="A91" s="3" t="str">
        <f>INDEX(Table2[NAMA BARANG],MATCH(ROW()-1,Table2[//]))</f>
        <v>Asahan 888E</v>
      </c>
      <c r="B91" s="4">
        <f>INDEX(Table2[TT],MATCH(ROW()-1,Table2[//]))</f>
        <v>1</v>
      </c>
      <c r="C91" s="5" t="str">
        <f>IF(INDEX(Table2[KET],MATCH(ROW()-1,Table2[//]))="","-",INDEX(Table2[KET],MATCH(ROW()-1,Table2[//])))</f>
        <v>60 box</v>
      </c>
    </row>
    <row r="92" spans="1:3">
      <c r="A92" s="3" t="str">
        <f>INDEX(Table2[NAMA BARANG],MATCH(ROW()-1,Table2[//]))</f>
        <v>Asahan 9040 A Rumah</v>
      </c>
      <c r="B92" s="4">
        <f>INDEX(Table2[TT],MATCH(ROW()-1,Table2[//]))</f>
        <v>1</v>
      </c>
      <c r="C92" s="5" t="str">
        <f>IF(INDEX(Table2[KET],MATCH(ROW()-1,Table2[//]))="","-",INDEX(Table2[KET],MATCH(ROW()-1,Table2[//])))</f>
        <v>126 PCS</v>
      </c>
    </row>
    <row r="93" spans="1:3">
      <c r="A93" s="3" t="str">
        <f>INDEX(Table2[NAMA BARANG],MATCH(ROW()-1,Table2[//]))</f>
        <v>Asahan 9040 A Rumah</v>
      </c>
      <c r="B93" s="4">
        <f>INDEX(Table2[TT],MATCH(ROW()-1,Table2[//]))</f>
        <v>5</v>
      </c>
      <c r="C93" s="5" t="str">
        <f>IF(INDEX(Table2[KET],MATCH(ROW()-1,Table2[//]))="","-",INDEX(Table2[KET],MATCH(ROW()-1,Table2[//])))</f>
        <v>144 PCS</v>
      </c>
    </row>
    <row r="94" spans="1:3">
      <c r="A94" s="3" t="str">
        <f>INDEX(Table2[NAMA BARANG],MATCH(ROW()-1,Table2[//]))</f>
        <v>Asahan 9102 bubble(24)</v>
      </c>
      <c r="B94" s="4">
        <f>INDEX(Table2[TT],MATCH(ROW()-1,Table2[//]))</f>
        <v>2</v>
      </c>
      <c r="C94" s="5" t="str">
        <f>IF(INDEX(Table2[KET],MATCH(ROW()-1,Table2[//]))="","-",INDEX(Table2[KET],MATCH(ROW()-1,Table2[//])))</f>
        <v>48 box</v>
      </c>
    </row>
    <row r="95" spans="1:3">
      <c r="A95" s="3" t="str">
        <f>INDEX(Table2[NAMA BARANG],MATCH(ROW()-1,Table2[//]))</f>
        <v>Asahan 9910(10)/ 9916(3) BLK</v>
      </c>
      <c r="B95" s="4">
        <f>INDEX(Table2[TT],MATCH(ROW()-1,Table2[//]))</f>
        <v>13</v>
      </c>
      <c r="C95" s="5" t="str">
        <f>IF(INDEX(Table2[KET],MATCH(ROW()-1,Table2[//]))="","-",INDEX(Table2[KET],MATCH(ROW()-1,Table2[//])))</f>
        <v>96 PCS</v>
      </c>
    </row>
    <row r="96" spans="1:3">
      <c r="A96" s="3" t="str">
        <f>INDEX(Table2[NAMA BARANG],MATCH(ROW()-1,Table2[//]))</f>
        <v>Asahan B 752 (1x24 pc)</v>
      </c>
      <c r="B96" s="4">
        <f>INDEX(Table2[TT],MATCH(ROW()-1,Table2[//]))</f>
        <v>6</v>
      </c>
      <c r="C96" s="5" t="str">
        <f>IF(INDEX(Table2[KET],MATCH(ROW()-1,Table2[//]))="","-",INDEX(Table2[KET],MATCH(ROW()-1,Table2[//])))</f>
        <v>-</v>
      </c>
    </row>
    <row r="97" spans="1:3">
      <c r="A97" s="3" t="str">
        <f>INDEX(Table2[NAMA BARANG],MATCH(ROW()-1,Table2[//]))</f>
        <v>Asahan Bear 839</v>
      </c>
      <c r="B97" s="4">
        <f>INDEX(Table2[TT],MATCH(ROW()-1,Table2[//]))</f>
        <v>7</v>
      </c>
      <c r="C97" s="5" t="str">
        <f>IF(INDEX(Table2[KET],MATCH(ROW()-1,Table2[//]))="","-",INDEX(Table2[KET],MATCH(ROW()-1,Table2[//])))</f>
        <v>48 ls</v>
      </c>
    </row>
    <row r="98" spans="1:3">
      <c r="A98" s="3" t="str">
        <f>INDEX(Table2[NAMA BARANG],MATCH(ROW()-1,Table2[//]))</f>
        <v>Asahan Bulat Disney 1083 3D (24)</v>
      </c>
      <c r="B98" s="4">
        <f>INDEX(Table2[TT],MATCH(ROW()-1,Table2[//]))</f>
        <v>4</v>
      </c>
      <c r="C98" s="5" t="str">
        <f>IF(INDEX(Table2[KET],MATCH(ROW()-1,Table2[//]))="","-",INDEX(Table2[KET],MATCH(ROW()-1,Table2[//])))</f>
        <v>48 box</v>
      </c>
    </row>
    <row r="99" spans="1:3">
      <c r="A99" s="3" t="str">
        <f>INDEX(Table2[NAMA BARANG],MATCH(ROW()-1,Table2[//]))</f>
        <v>Asahan Car mic color 351 (30)</v>
      </c>
      <c r="B99" s="4">
        <f>INDEX(Table2[TT],MATCH(ROW()-1,Table2[//]))</f>
        <v>2</v>
      </c>
      <c r="C99" s="5" t="str">
        <f>IF(INDEX(Table2[KET],MATCH(ROW()-1,Table2[//]))="","-",INDEX(Table2[KET],MATCH(ROW()-1,Table2[//])))</f>
        <v>120 ls</v>
      </c>
    </row>
    <row r="100" spans="1:3">
      <c r="A100" s="3" t="str">
        <f>INDEX(Table2[NAMA BARANG],MATCH(ROW()-1,Table2[//]))</f>
        <v>Asahan CC 215</v>
      </c>
      <c r="B100" s="4">
        <f>INDEX(Table2[TT],MATCH(ROW()-1,Table2[//]))</f>
        <v>1</v>
      </c>
      <c r="C100" s="5" t="str">
        <f>IF(INDEX(Table2[KET],MATCH(ROW()-1,Table2[//]))="","-",INDEX(Table2[KET],MATCH(ROW()-1,Table2[//])))</f>
        <v>144 set</v>
      </c>
    </row>
    <row r="101" spans="1:3">
      <c r="A101" s="3" t="str">
        <f>INDEX(Table2[NAMA BARANG],MATCH(ROW()-1,Table2[//]))</f>
        <v>Asahan Changli CL 161-2 Hole</v>
      </c>
      <c r="B101" s="4">
        <f>INDEX(Table2[TT],MATCH(ROW()-1,Table2[//]))</f>
        <v>1</v>
      </c>
      <c r="C101" s="5" t="str">
        <f>IF(INDEX(Table2[KET],MATCH(ROW()-1,Table2[//]))="","-",INDEX(Table2[KET],MATCH(ROW()-1,Table2[//])))</f>
        <v>1440 pc</v>
      </c>
    </row>
    <row r="102" spans="1:3">
      <c r="A102" s="3" t="str">
        <f>INDEX(Table2[NAMA BARANG],MATCH(ROW()-1,Table2[//]))</f>
        <v>Asahan CL 135/ mini (72)</v>
      </c>
      <c r="B102" s="4">
        <f>INDEX(Table2[TT],MATCH(ROW()-1,Table2[//]))</f>
        <v>18</v>
      </c>
      <c r="C102" s="5" t="str">
        <f>IF(INDEX(Table2[KET],MATCH(ROW()-1,Table2[//]))="","-",INDEX(Table2[KET],MATCH(ROW()-1,Table2[//])))</f>
        <v>36 box</v>
      </c>
    </row>
    <row r="103" spans="1:3">
      <c r="A103" s="3" t="str">
        <f>INDEX(Table2[NAMA BARANG],MATCH(ROW()-1,Table2[//]))</f>
        <v>Asahan CL-113/2H 1x48</v>
      </c>
      <c r="B103" s="4">
        <f>INDEX(Table2[TT],MATCH(ROW()-1,Table2[//]))</f>
        <v>1</v>
      </c>
      <c r="C103" s="5" t="str">
        <f>IF(INDEX(Table2[KET],MATCH(ROW()-1,Table2[//]))="","-",INDEX(Table2[KET],MATCH(ROW()-1,Table2[//])))</f>
        <v>30 box</v>
      </c>
    </row>
    <row r="104" spans="1:3">
      <c r="A104" s="3" t="str">
        <f>INDEX(Table2[NAMA BARANG],MATCH(ROW()-1,Table2[//]))</f>
        <v>Asahan CLI - 4581 pinguin (24)</v>
      </c>
      <c r="B104" s="4">
        <f>INDEX(Table2[TT],MATCH(ROW()-1,Table2[//]))</f>
        <v>2</v>
      </c>
      <c r="C104" s="5" t="str">
        <f>IF(INDEX(Table2[KET],MATCH(ROW()-1,Table2[//]))="","-",INDEX(Table2[KET],MATCH(ROW()-1,Table2[//])))</f>
        <v>60 box</v>
      </c>
    </row>
    <row r="105" spans="1:3">
      <c r="A105" s="3" t="str">
        <f>INDEX(Table2[NAMA BARANG],MATCH(ROW()-1,Table2[//]))</f>
        <v>Asahan dinosaurus 8188</v>
      </c>
      <c r="B105" s="4">
        <f>INDEX(Table2[TT],MATCH(ROW()-1,Table2[//]))</f>
        <v>8</v>
      </c>
      <c r="C105" s="5" t="str">
        <f>IF(INDEX(Table2[KET],MATCH(ROW()-1,Table2[//]))="","-",INDEX(Table2[KET],MATCH(ROW()-1,Table2[//])))</f>
        <v>1728 pc</v>
      </c>
    </row>
    <row r="106" spans="1:3">
      <c r="A106" s="3" t="str">
        <f>INDEX(Table2[NAMA BARANG],MATCH(ROW()-1,Table2[//]))</f>
        <v>Asahan DMS 030(36)</v>
      </c>
      <c r="B106" s="4">
        <f>INDEX(Table2[TT],MATCH(ROW()-1,Table2[//]))</f>
        <v>9</v>
      </c>
      <c r="C106" s="5" t="str">
        <f>IF(INDEX(Table2[KET],MATCH(ROW()-1,Table2[//]))="","-",INDEX(Table2[KET],MATCH(ROW()-1,Table2[//])))</f>
        <v>48 box</v>
      </c>
    </row>
    <row r="107" spans="1:3">
      <c r="A107" s="3" t="str">
        <f>INDEX(Table2[NAMA BARANG],MATCH(ROW()-1,Table2[//]))</f>
        <v>Asahan DMS 038</v>
      </c>
      <c r="B107" s="4">
        <f>INDEX(Table2[TT],MATCH(ROW()-1,Table2[//]))</f>
        <v>10</v>
      </c>
      <c r="C107" s="5" t="str">
        <f>IF(INDEX(Table2[KET],MATCH(ROW()-1,Table2[//]))="","-",INDEX(Table2[KET],MATCH(ROW()-1,Table2[//])))</f>
        <v>1152 pc</v>
      </c>
    </row>
    <row r="108" spans="1:3">
      <c r="A108" s="3" t="str">
        <f>INDEX(Table2[NAMA BARANG],MATCH(ROW()-1,Table2[//]))</f>
        <v>Asahan DY - 358 HP (1x48)</v>
      </c>
      <c r="B108" s="4">
        <f>INDEX(Table2[TT],MATCH(ROW()-1,Table2[//]))</f>
        <v>13</v>
      </c>
      <c r="C108" s="5" t="str">
        <f>IF(INDEX(Table2[KET],MATCH(ROW()-1,Table2[//]))="","-",INDEX(Table2[KET],MATCH(ROW()-1,Table2[//])))</f>
        <v>24 box</v>
      </c>
    </row>
    <row r="109" spans="1:3">
      <c r="A109" s="3" t="str">
        <f>INDEX(Table2[NAMA BARANG],MATCH(ROW()-1,Table2[//]))</f>
        <v>Asahan FC - 2258 Otopet</v>
      </c>
      <c r="B109" s="4">
        <f>INDEX(Table2[TT],MATCH(ROW()-1,Table2[//]))</f>
        <v>3</v>
      </c>
      <c r="C109" s="5" t="str">
        <f>IF(INDEX(Table2[KET],MATCH(ROW()-1,Table2[//]))="","-",INDEX(Table2[KET],MATCH(ROW()-1,Table2[//])))</f>
        <v>96 ls</v>
      </c>
    </row>
    <row r="110" spans="1:3">
      <c r="A110" s="3" t="str">
        <f>INDEX(Table2[NAMA BARANG],MATCH(ROW()-1,Table2[//]))</f>
        <v>Asahan G2 405 (36)</v>
      </c>
      <c r="B110" s="4">
        <f>INDEX(Table2[TT],MATCH(ROW()-1,Table2[//]))</f>
        <v>1</v>
      </c>
      <c r="C110" s="5" t="str">
        <f>IF(INDEX(Table2[KET],MATCH(ROW()-1,Table2[//]))="","-",INDEX(Table2[KET],MATCH(ROW()-1,Table2[//])))</f>
        <v>32 pk</v>
      </c>
    </row>
    <row r="111" spans="1:3">
      <c r="A111" s="3" t="str">
        <f>INDEX(Table2[NAMA BARANG],MATCH(ROW()-1,Table2[//]))</f>
        <v>Asahan GC 208/ PH/ Dot Disney 1 box (30 pc)</v>
      </c>
      <c r="B111" s="4">
        <f>INDEX(Table2[TT],MATCH(ROW()-1,Table2[//]))</f>
        <v>1</v>
      </c>
      <c r="C111" s="5" t="str">
        <f>IF(INDEX(Table2[KET],MATCH(ROW()-1,Table2[//]))="","-",INDEX(Table2[KET],MATCH(ROW()-1,Table2[//])))</f>
        <v>40 box</v>
      </c>
    </row>
    <row r="112" spans="1:3">
      <c r="A112" s="3" t="str">
        <f>INDEX(Table2[NAMA BARANG],MATCH(ROW()-1,Table2[//]))</f>
        <v>Asahan GZ.469</v>
      </c>
      <c r="B112" s="4">
        <f>INDEX(Table2[TT],MATCH(ROW()-1,Table2[//]))</f>
        <v>1</v>
      </c>
      <c r="C112" s="5" t="str">
        <f>IF(INDEX(Table2[KET],MATCH(ROW()-1,Table2[//]))="","-",INDEX(Table2[KET],MATCH(ROW()-1,Table2[//])))</f>
        <v>48 pc</v>
      </c>
    </row>
    <row r="113" spans="1:3">
      <c r="A113" s="3" t="str">
        <f>INDEX(Table2[NAMA BARANG],MATCH(ROW()-1,Table2[//]))</f>
        <v>Asahan H 100 (48)</v>
      </c>
      <c r="B113" s="4">
        <f>INDEX(Table2[TT],MATCH(ROW()-1,Table2[//]))</f>
        <v>1</v>
      </c>
      <c r="C113" s="5" t="str">
        <f>IF(INDEX(Table2[KET],MATCH(ROW()-1,Table2[//]))="","-",INDEX(Table2[KET],MATCH(ROW()-1,Table2[//])))</f>
        <v>48 box</v>
      </c>
    </row>
    <row r="114" spans="1:3">
      <c r="A114" s="3" t="str">
        <f>INDEX(Table2[NAMA BARANG],MATCH(ROW()-1,Table2[//]))</f>
        <v>Asahan H 200 (48)</v>
      </c>
      <c r="B114" s="4">
        <f>INDEX(Table2[TT],MATCH(ROW()-1,Table2[//]))</f>
        <v>2</v>
      </c>
      <c r="C114" s="5" t="str">
        <f>IF(INDEX(Table2[KET],MATCH(ROW()-1,Table2[//]))="","-",INDEX(Table2[KET],MATCH(ROW()-1,Table2[//])))</f>
        <v>36 box</v>
      </c>
    </row>
    <row r="115" spans="1:3">
      <c r="A115" s="3" t="str">
        <f>INDEX(Table2[NAMA BARANG],MATCH(ROW()-1,Table2[//]))</f>
        <v>Asahan Hati S 1382</v>
      </c>
      <c r="B115" s="4">
        <f>INDEX(Table2[TT],MATCH(ROW()-1,Table2[//]))</f>
        <v>1</v>
      </c>
      <c r="C115" s="5" t="str">
        <f>IF(INDEX(Table2[KET],MATCH(ROW()-1,Table2[//]))="","-",INDEX(Table2[KET],MATCH(ROW()-1,Table2[//])))</f>
        <v>360 ls</v>
      </c>
    </row>
    <row r="116" spans="1:3">
      <c r="A116" s="3" t="str">
        <f>INDEX(Table2[NAMA BARANG],MATCH(ROW()-1,Table2[//]))</f>
        <v>Asahan Hippo X357</v>
      </c>
      <c r="B116" s="4">
        <f>INDEX(Table2[TT],MATCH(ROW()-1,Table2[//]))</f>
        <v>19</v>
      </c>
      <c r="C116" s="5" t="str">
        <f>IF(INDEX(Table2[KET],MATCH(ROW()-1,Table2[//]))="","-",INDEX(Table2[KET],MATCH(ROW()-1,Table2[//])))</f>
        <v>135 ls</v>
      </c>
    </row>
    <row r="117" spans="1:3">
      <c r="A117" s="3" t="str">
        <f>INDEX(Table2[NAMA BARANG],MATCH(ROW()-1,Table2[//]))</f>
        <v>Asahan Hk C15-190</v>
      </c>
      <c r="B117" s="4">
        <f>INDEX(Table2[TT],MATCH(ROW()-1,Table2[//]))</f>
        <v>3</v>
      </c>
      <c r="C117" s="5" t="str">
        <f>IF(INDEX(Table2[KET],MATCH(ROW()-1,Table2[//]))="","-",INDEX(Table2[KET],MATCH(ROW()-1,Table2[//])))</f>
        <v>10 ls</v>
      </c>
    </row>
    <row r="118" spans="1:3">
      <c r="A118" s="3" t="str">
        <f>INDEX(Table2[NAMA BARANG],MATCH(ROW()-1,Table2[//]))</f>
        <v>Asahan HT 032 Prangko Barbie(1)/ 033 Barbie(1)</v>
      </c>
      <c r="B118" s="4">
        <f>INDEX(Table2[TT],MATCH(ROW()-1,Table2[//]))</f>
        <v>2</v>
      </c>
      <c r="C118" s="5" t="str">
        <f>IF(INDEX(Table2[KET],MATCH(ROW()-1,Table2[//]))="","-",INDEX(Table2[KET],MATCH(ROW()-1,Table2[//])))</f>
        <v>320 ls</v>
      </c>
    </row>
    <row r="119" spans="1:3">
      <c r="A119" s="3" t="str">
        <f>INDEX(Table2[NAMA BARANG],MATCH(ROW()-1,Table2[//]))</f>
        <v>Asahan JX 3749 (24)</v>
      </c>
      <c r="B119" s="4">
        <f>INDEX(Table2[TT],MATCH(ROW()-1,Table2[//]))</f>
        <v>2</v>
      </c>
      <c r="C119" s="5" t="str">
        <f>IF(INDEX(Table2[KET],MATCH(ROW()-1,Table2[//]))="","-",INDEX(Table2[KET],MATCH(ROW()-1,Table2[//])))</f>
        <v>30 box</v>
      </c>
    </row>
    <row r="120" spans="1:3">
      <c r="A120" s="3" t="str">
        <f>INDEX(Table2[NAMA BARANG],MATCH(ROW()-1,Table2[//]))</f>
        <v>Asahan Kayu A-163 (12)</v>
      </c>
      <c r="B120" s="4">
        <f>INDEX(Table2[TT],MATCH(ROW()-1,Table2[//]))</f>
        <v>1</v>
      </c>
      <c r="C120" s="5" t="str">
        <f>IF(INDEX(Table2[KET],MATCH(ROW()-1,Table2[//]))="","-",INDEX(Table2[KET],MATCH(ROW()-1,Table2[//])))</f>
        <v>90 ls</v>
      </c>
    </row>
    <row r="121" spans="1:3">
      <c r="A121" s="3" t="str">
        <f>INDEX(Table2[NAMA BARANG],MATCH(ROW()-1,Table2[//]))</f>
        <v>Asahan Kerang/ Ikan 29-4 bening/ BE-28 (SM)</v>
      </c>
      <c r="B121" s="4">
        <f>INDEX(Table2[TT],MATCH(ROW()-1,Table2[//]))</f>
        <v>8</v>
      </c>
      <c r="C121" s="5" t="str">
        <f>IF(INDEX(Table2[KET],MATCH(ROW()-1,Table2[//]))="","-",INDEX(Table2[KET],MATCH(ROW()-1,Table2[//])))</f>
        <v>60 ls</v>
      </c>
    </row>
    <row r="122" spans="1:3">
      <c r="A122" s="3" t="str">
        <f>INDEX(Table2[NAMA BARANG],MATCH(ROW()-1,Table2[//]))</f>
        <v>Asahan kereta api kayu</v>
      </c>
      <c r="B122" s="4">
        <f>INDEX(Table2[TT],MATCH(ROW()-1,Table2[//]))</f>
        <v>1</v>
      </c>
      <c r="C122" s="5" t="str">
        <f>IF(INDEX(Table2[KET],MATCH(ROW()-1,Table2[//]))="","-",INDEX(Table2[KET],MATCH(ROW()-1,Table2[//])))</f>
        <v>80 box</v>
      </c>
    </row>
    <row r="123" spans="1:3">
      <c r="A123" s="3" t="str">
        <f>INDEX(Table2[NAMA BARANG],MATCH(ROW()-1,Table2[//]))</f>
        <v>Asahan KFC</v>
      </c>
      <c r="B123" s="4">
        <f>INDEX(Table2[TT],MATCH(ROW()-1,Table2[//]))</f>
        <v>8</v>
      </c>
      <c r="C123" s="5" t="str">
        <f>IF(INDEX(Table2[KET],MATCH(ROW()-1,Table2[//]))="","-",INDEX(Table2[KET],MATCH(ROW()-1,Table2[//])))</f>
        <v>48 box</v>
      </c>
    </row>
    <row r="124" spans="1:3">
      <c r="A124" s="3" t="str">
        <f>INDEX(Table2[NAMA BARANG],MATCH(ROW()-1,Table2[//]))</f>
        <v>Asahan KM 9088D/ 2 Hole</v>
      </c>
      <c r="B124" s="4">
        <f>INDEX(Table2[TT],MATCH(ROW()-1,Table2[//]))</f>
        <v>1</v>
      </c>
      <c r="C124" s="5" t="str">
        <f>IF(INDEX(Table2[KET],MATCH(ROW()-1,Table2[//]))="","-",INDEX(Table2[KET],MATCH(ROW()-1,Table2[//])))</f>
        <v>960 pc</v>
      </c>
    </row>
    <row r="125" spans="1:3">
      <c r="A125" s="3" t="str">
        <f>INDEX(Table2[NAMA BARANG],MATCH(ROW()-1,Table2[//]))</f>
        <v>Asahan Lokomotif 2535</v>
      </c>
      <c r="B125" s="4">
        <f>INDEX(Table2[TT],MATCH(ROW()-1,Table2[//]))</f>
        <v>3</v>
      </c>
      <c r="C125" s="5" t="str">
        <f>IF(INDEX(Table2[KET],MATCH(ROW()-1,Table2[//]))="","-",INDEX(Table2[KET],MATCH(ROW()-1,Table2[//])))</f>
        <v>60 ls</v>
      </c>
    </row>
    <row r="126" spans="1:3">
      <c r="A126" s="3" t="str">
        <f>INDEX(Table2[NAMA BARANG],MATCH(ROW()-1,Table2[//]))</f>
        <v>Asahan Meja 004 blk</v>
      </c>
      <c r="B126" s="4">
        <f>INDEX(Table2[TT],MATCH(ROW()-1,Table2[//]))</f>
        <v>5</v>
      </c>
      <c r="C126" s="5" t="str">
        <f>IF(INDEX(Table2[KET],MATCH(ROW()-1,Table2[//]))="","-",INDEX(Table2[KET],MATCH(ROW()-1,Table2[//])))</f>
        <v>96 pc</v>
      </c>
    </row>
    <row r="127" spans="1:3">
      <c r="A127" s="3" t="str">
        <f>INDEX(Table2[NAMA BARANG],MATCH(ROW()-1,Table2[//]))</f>
        <v>Asahan Meja 0613</v>
      </c>
      <c r="B127" s="4">
        <f>INDEX(Table2[TT],MATCH(ROW()-1,Table2[//]))</f>
        <v>9</v>
      </c>
      <c r="C127" s="5" t="str">
        <f>IF(INDEX(Table2[KET],MATCH(ROW()-1,Table2[//]))="","-",INDEX(Table2[KET],MATCH(ROW()-1,Table2[//])))</f>
        <v>72 pc</v>
      </c>
    </row>
    <row r="128" spans="1:3">
      <c r="A128" s="3" t="str">
        <f>INDEX(Table2[NAMA BARANG],MATCH(ROW()-1,Table2[//]))</f>
        <v>Asahan Meja 0618</v>
      </c>
      <c r="B128" s="4">
        <f>INDEX(Table2[TT],MATCH(ROW()-1,Table2[//]))</f>
        <v>4</v>
      </c>
      <c r="C128" s="5" t="str">
        <f>IF(INDEX(Table2[KET],MATCH(ROW()-1,Table2[//]))="","-",INDEX(Table2[KET],MATCH(ROW()-1,Table2[//])))</f>
        <v>96 pc</v>
      </c>
    </row>
    <row r="129" spans="1:3">
      <c r="A129" s="3" t="str">
        <f>INDEX(Table2[NAMA BARANG],MATCH(ROW()-1,Table2[//]))</f>
        <v>Asahan Meja 0619 Tank</v>
      </c>
      <c r="B129" s="4">
        <f>INDEX(Table2[TT],MATCH(ROW()-1,Table2[//]))</f>
        <v>8</v>
      </c>
      <c r="C129" s="5" t="str">
        <f>IF(INDEX(Table2[KET],MATCH(ROW()-1,Table2[//]))="","-",INDEX(Table2[KET],MATCH(ROW()-1,Table2[//])))</f>
        <v>96 pc</v>
      </c>
    </row>
    <row r="130" spans="1:3">
      <c r="A130" s="3" t="str">
        <f>INDEX(Table2[NAMA BARANG],MATCH(ROW()-1,Table2[//]))</f>
        <v>Asahan Meja 1001</v>
      </c>
      <c r="B130" s="4">
        <f>INDEX(Table2[TT],MATCH(ROW()-1,Table2[//]))</f>
        <v>7</v>
      </c>
      <c r="C130" s="5" t="str">
        <f>IF(INDEX(Table2[KET],MATCH(ROW()-1,Table2[//]))="","-",INDEX(Table2[KET],MATCH(ROW()-1,Table2[//])))</f>
        <v>120 pc</v>
      </c>
    </row>
    <row r="131" spans="1:3">
      <c r="A131" s="3" t="str">
        <f>INDEX(Table2[NAMA BARANG],MATCH(ROW()-1,Table2[//]))</f>
        <v>Asahan Meja 1006 Rumah</v>
      </c>
      <c r="B131" s="4">
        <f>INDEX(Table2[TT],MATCH(ROW()-1,Table2[//]))</f>
        <v>4</v>
      </c>
      <c r="C131" s="5" t="str">
        <f>IF(INDEX(Table2[KET],MATCH(ROW()-1,Table2[//]))="","-",INDEX(Table2[KET],MATCH(ROW()-1,Table2[//])))</f>
        <v>96 pc</v>
      </c>
    </row>
    <row r="132" spans="1:3">
      <c r="A132" s="3" t="str">
        <f>INDEX(Table2[NAMA BARANG],MATCH(ROW()-1,Table2[//]))</f>
        <v>Asahan meja 18109</v>
      </c>
      <c r="B132" s="4">
        <f>INDEX(Table2[TT],MATCH(ROW()-1,Table2[//]))</f>
        <v>1</v>
      </c>
      <c r="C132" s="5">
        <f>IF(INDEX(Table2[KET],MATCH(ROW()-1,Table2[//]))="","-",INDEX(Table2[KET],MATCH(ROW()-1,Table2[//])))</f>
        <v>192</v>
      </c>
    </row>
    <row r="133" spans="1:3">
      <c r="A133" s="3" t="str">
        <f>INDEX(Table2[NAMA BARANG],MATCH(ROW()-1,Table2[//]))</f>
        <v>Asahan meja 18121</v>
      </c>
      <c r="B133" s="4">
        <f>INDEX(Table2[TT],MATCH(ROW()-1,Table2[//]))</f>
        <v>1</v>
      </c>
      <c r="C133" s="5">
        <f>IF(INDEX(Table2[KET],MATCH(ROW()-1,Table2[//]))="","-",INDEX(Table2[KET],MATCH(ROW()-1,Table2[//])))</f>
        <v>192</v>
      </c>
    </row>
    <row r="134" spans="1:3">
      <c r="A134" s="3" t="str">
        <f>INDEX(Table2[NAMA BARANG],MATCH(ROW()-1,Table2[//]))</f>
        <v>Asahan Meja 1F YF 9103</v>
      </c>
      <c r="B134" s="4">
        <f>INDEX(Table2[TT],MATCH(ROW()-1,Table2[//]))</f>
        <v>5</v>
      </c>
      <c r="C134" s="5" t="str">
        <f>IF(INDEX(Table2[KET],MATCH(ROW()-1,Table2[//]))="","-",INDEX(Table2[KET],MATCH(ROW()-1,Table2[//])))</f>
        <v>72 pc</v>
      </c>
    </row>
    <row r="135" spans="1:3">
      <c r="A135" s="3" t="str">
        <f>INDEX(Table2[NAMA BARANG],MATCH(ROW()-1,Table2[//]))</f>
        <v>Asahan meja 5528</v>
      </c>
      <c r="B135" s="4">
        <f>INDEX(Table2[TT],MATCH(ROW()-1,Table2[//]))</f>
        <v>1</v>
      </c>
      <c r="C135" s="5" t="str">
        <f>IF(INDEX(Table2[KET],MATCH(ROW()-1,Table2[//]))="","-",INDEX(Table2[KET],MATCH(ROW()-1,Table2[//])))</f>
        <v>180 pc</v>
      </c>
    </row>
    <row r="136" spans="1:3">
      <c r="A136" s="3" t="str">
        <f>INDEX(Table2[NAMA BARANG],MATCH(ROW()-1,Table2[//]))</f>
        <v>Asahan Meja 601 MM</v>
      </c>
      <c r="B136" s="4">
        <f>INDEX(Table2[TT],MATCH(ROW()-1,Table2[//]))</f>
        <v>3</v>
      </c>
      <c r="C136" s="5" t="str">
        <f>IF(INDEX(Table2[KET],MATCH(ROW()-1,Table2[//]))="","-",INDEX(Table2[KET],MATCH(ROW()-1,Table2[//])))</f>
        <v>96 pc</v>
      </c>
    </row>
    <row r="137" spans="1:3">
      <c r="A137" s="3" t="str">
        <f>INDEX(Table2[NAMA BARANG],MATCH(ROW()-1,Table2[//]))</f>
        <v>Asahan Meja 610</v>
      </c>
      <c r="B137" s="4">
        <f>INDEX(Table2[TT],MATCH(ROW()-1,Table2[//]))</f>
        <v>5</v>
      </c>
      <c r="C137" s="5" t="str">
        <f>IF(INDEX(Table2[KET],MATCH(ROW()-1,Table2[//]))="","-",INDEX(Table2[KET],MATCH(ROW()-1,Table2[//])))</f>
        <v>96 pc</v>
      </c>
    </row>
    <row r="138" spans="1:3">
      <c r="A138" s="3" t="str">
        <f>INDEX(Table2[NAMA BARANG],MATCH(ROW()-1,Table2[//]))</f>
        <v>Asahan Meja 612</v>
      </c>
      <c r="B138" s="4">
        <f>INDEX(Table2[TT],MATCH(ROW()-1,Table2[//]))</f>
        <v>17</v>
      </c>
      <c r="C138" s="5" t="str">
        <f>IF(INDEX(Table2[KET],MATCH(ROW()-1,Table2[//]))="","-",INDEX(Table2[KET],MATCH(ROW()-1,Table2[//])))</f>
        <v>36 pc</v>
      </c>
    </row>
    <row r="139" spans="1:3">
      <c r="A139" s="3" t="str">
        <f>INDEX(Table2[NAMA BARANG],MATCH(ROW()-1,Table2[//]))</f>
        <v>Asahan meja 615</v>
      </c>
      <c r="B139" s="4">
        <f>INDEX(Table2[TT],MATCH(ROW()-1,Table2[//]))</f>
        <v>5</v>
      </c>
      <c r="C139" s="5">
        <f>IF(INDEX(Table2[KET],MATCH(ROW()-1,Table2[//]))="","-",INDEX(Table2[KET],MATCH(ROW()-1,Table2[//])))</f>
        <v>96</v>
      </c>
    </row>
    <row r="140" spans="1:3" ht="15">
      <c r="A140" s="3" t="str">
        <f>INDEX(Table2[NAMA BARANG],MATCH(ROW()-1,Table2[//]))</f>
        <v>Asahan Meja 6516 Piglet</v>
      </c>
      <c r="B140" s="4">
        <f>INDEX(Table2[TT],MATCH(ROW()-1,Table2[//]))</f>
        <v>3</v>
      </c>
      <c r="C140" s="43" t="str">
        <f>IF(INDEX(Table2[KET],MATCH(ROW()-1,Table2[//]))="","-",INDEX(Table2[KET],MATCH(ROW()-1,Table2[//])))</f>
        <v>96 pc</v>
      </c>
    </row>
    <row r="141" spans="1:3">
      <c r="A141" s="3" t="str">
        <f>INDEX(Table2[NAMA BARANG],MATCH(ROW()-1,Table2[//]))</f>
        <v>Asahan meja 7913</v>
      </c>
      <c r="B141" s="4">
        <f>INDEX(Table2[TT],MATCH(ROW()-1,Table2[//]))</f>
        <v>4</v>
      </c>
      <c r="C141" s="5" t="str">
        <f>IF(INDEX(Table2[KET],MATCH(ROW()-1,Table2[//]))="","-",INDEX(Table2[KET],MATCH(ROW()-1,Table2[//])))</f>
        <v>144 pc</v>
      </c>
    </row>
    <row r="142" spans="1:3">
      <c r="A142" s="3" t="str">
        <f>INDEX(Table2[NAMA BARANG],MATCH(ROW()-1,Table2[//]))</f>
        <v>Asahan Meja 7922 blk</v>
      </c>
      <c r="B142" s="4">
        <f>INDEX(Table2[TT],MATCH(ROW()-1,Table2[//]))</f>
        <v>2</v>
      </c>
      <c r="C142" s="5" t="str">
        <f>IF(INDEX(Table2[KET],MATCH(ROW()-1,Table2[//]))="","-",INDEX(Table2[KET],MATCH(ROW()-1,Table2[//])))</f>
        <v>144 pc</v>
      </c>
    </row>
    <row r="143" spans="1:3">
      <c r="A143" s="3" t="str">
        <f>INDEX(Table2[NAMA BARANG],MATCH(ROW()-1,Table2[//]))</f>
        <v>Asahan Meja 7923</v>
      </c>
      <c r="B143" s="4">
        <f>INDEX(Table2[TT],MATCH(ROW()-1,Table2[//]))</f>
        <v>12</v>
      </c>
      <c r="C143" s="5" t="str">
        <f>IF(INDEX(Table2[KET],MATCH(ROW()-1,Table2[//]))="","-",INDEX(Table2[KET],MATCH(ROW()-1,Table2[//])))</f>
        <v>144 pc</v>
      </c>
    </row>
    <row r="144" spans="1:3">
      <c r="A144" s="3" t="str">
        <f>INDEX(Table2[NAMA BARANG],MATCH(ROW()-1,Table2[//]))</f>
        <v>Asahan Meja 8005 A</v>
      </c>
      <c r="B144" s="4">
        <f>INDEX(Table2[TT],MATCH(ROW()-1,Table2[//]))</f>
        <v>1</v>
      </c>
      <c r="C144" s="5" t="str">
        <f>IF(INDEX(Table2[KET],MATCH(ROW()-1,Table2[//]))="","-",INDEX(Table2[KET],MATCH(ROW()-1,Table2[//])))</f>
        <v>120 ls</v>
      </c>
    </row>
    <row r="145" spans="1:3">
      <c r="A145" s="3" t="str">
        <f>INDEX(Table2[NAMA BARANG],MATCH(ROW()-1,Table2[//]))</f>
        <v>Asahan Meja 826 kotak motif</v>
      </c>
      <c r="B145" s="4">
        <f>INDEX(Table2[TT],MATCH(ROW()-1,Table2[//]))</f>
        <v>25</v>
      </c>
      <c r="C145" s="5" t="str">
        <f>IF(INDEX(Table2[KET],MATCH(ROW()-1,Table2[//]))="","-",INDEX(Table2[KET],MATCH(ROW()-1,Table2[//])))</f>
        <v>180 pc</v>
      </c>
    </row>
    <row r="146" spans="1:3">
      <c r="A146" s="3" t="str">
        <f>INDEX(Table2[NAMA BARANG],MATCH(ROW()-1,Table2[//]))</f>
        <v>Asahan Meja 8621 Dragon</v>
      </c>
      <c r="B146" s="4">
        <f>INDEX(Table2[TT],MATCH(ROW()-1,Table2[//]))</f>
        <v>6</v>
      </c>
      <c r="C146" s="5" t="str">
        <f>IF(INDEX(Table2[KET],MATCH(ROW()-1,Table2[//]))="","-",INDEX(Table2[KET],MATCH(ROW()-1,Table2[//])))</f>
        <v>96 pc</v>
      </c>
    </row>
    <row r="147" spans="1:3">
      <c r="A147" s="3" t="str">
        <f>INDEX(Table2[NAMA BARANG],MATCH(ROW()-1,Table2[//]))</f>
        <v>Asahan meja 8803</v>
      </c>
      <c r="B147" s="4">
        <f>INDEX(Table2[TT],MATCH(ROW()-1,Table2[//]))</f>
        <v>4</v>
      </c>
      <c r="C147" s="5" t="str">
        <f>IF(INDEX(Table2[KET],MATCH(ROW()-1,Table2[//]))="","-",INDEX(Table2[KET],MATCH(ROW()-1,Table2[//])))</f>
        <v>96 pc</v>
      </c>
    </row>
    <row r="148" spans="1:3">
      <c r="A148" s="3" t="str">
        <f>INDEX(Table2[NAMA BARANG],MATCH(ROW()-1,Table2[//]))</f>
        <v>Asahan Meja 8808A blk</v>
      </c>
      <c r="B148" s="4">
        <f>INDEX(Table2[TT],MATCH(ROW()-1,Table2[//]))</f>
        <v>1</v>
      </c>
      <c r="C148" s="5" t="str">
        <f>IF(INDEX(Table2[KET],MATCH(ROW()-1,Table2[//]))="","-",INDEX(Table2[KET],MATCH(ROW()-1,Table2[//])))</f>
        <v>120 pc</v>
      </c>
    </row>
    <row r="149" spans="1:3">
      <c r="A149" s="3" t="str">
        <f>INDEX(Table2[NAMA BARANG],MATCH(ROW()-1,Table2[//]))</f>
        <v>Asahan meja 8909</v>
      </c>
      <c r="B149" s="4">
        <f>INDEX(Table2[TT],MATCH(ROW()-1,Table2[//]))</f>
        <v>4</v>
      </c>
      <c r="C149" s="5" t="str">
        <f>IF(INDEX(Table2[KET],MATCH(ROW()-1,Table2[//]))="","-",INDEX(Table2[KET],MATCH(ROW()-1,Table2[//])))</f>
        <v>96 PCS</v>
      </c>
    </row>
    <row r="150" spans="1:3">
      <c r="A150" s="3" t="str">
        <f>INDEX(Table2[NAMA BARANG],MATCH(ROW()-1,Table2[//]))</f>
        <v>Asahan meja 8909</v>
      </c>
      <c r="B150" s="4">
        <f>INDEX(Table2[TT],MATCH(ROW()-1,Table2[//]))</f>
        <v>1</v>
      </c>
      <c r="C150" s="5" t="str">
        <f>IF(INDEX(Table2[KET],MATCH(ROW()-1,Table2[//]))="","-",INDEX(Table2[KET],MATCH(ROW()-1,Table2[//])))</f>
        <v>90 PCS</v>
      </c>
    </row>
    <row r="151" spans="1:3">
      <c r="A151" s="3" t="str">
        <f>INDEX(Table2[NAMA BARANG],MATCH(ROW()-1,Table2[//]))</f>
        <v>Asahan Meja 9163</v>
      </c>
      <c r="B151" s="4">
        <f>INDEX(Table2[TT],MATCH(ROW()-1,Table2[//]))</f>
        <v>8</v>
      </c>
      <c r="C151" s="5" t="str">
        <f>IF(INDEX(Table2[KET],MATCH(ROW()-1,Table2[//]))="","-",INDEX(Table2[KET],MATCH(ROW()-1,Table2[//])))</f>
        <v>144 pc</v>
      </c>
    </row>
    <row r="152" spans="1:3">
      <c r="A152" s="3" t="str">
        <f>INDEX(Table2[NAMA BARANG],MATCH(ROW()-1,Table2[//]))</f>
        <v>Asahan meja 9233</v>
      </c>
      <c r="B152" s="4">
        <f>INDEX(Table2[TT],MATCH(ROW()-1,Table2[//]))</f>
        <v>16</v>
      </c>
      <c r="C152" s="5" t="str">
        <f>IF(INDEX(Table2[KET],MATCH(ROW()-1,Table2[//]))="","-",INDEX(Table2[KET],MATCH(ROW()-1,Table2[//])))</f>
        <v>144 pcs</v>
      </c>
    </row>
    <row r="153" spans="1:3">
      <c r="A153" s="3" t="str">
        <f>INDEX(Table2[NAMA BARANG],MATCH(ROW()-1,Table2[//]))</f>
        <v>Asahan Meja A 33</v>
      </c>
      <c r="B153" s="4">
        <f>INDEX(Table2[TT],MATCH(ROW()-1,Table2[//]))</f>
        <v>21</v>
      </c>
      <c r="C153" s="5" t="str">
        <f>IF(INDEX(Table2[KET],MATCH(ROW()-1,Table2[//]))="","-",INDEX(Table2[KET],MATCH(ROW()-1,Table2[//])))</f>
        <v>96 PCS</v>
      </c>
    </row>
    <row r="154" spans="1:3">
      <c r="A154" s="3" t="str">
        <f>INDEX(Table2[NAMA BARANG],MATCH(ROW()-1,Table2[//]))</f>
        <v>Asahan Meja A002</v>
      </c>
      <c r="B154" s="4">
        <f>INDEX(Table2[TT],MATCH(ROW()-1,Table2[//]))</f>
        <v>2</v>
      </c>
      <c r="C154" s="5" t="str">
        <f>IF(INDEX(Table2[KET],MATCH(ROW()-1,Table2[//]))="","-",INDEX(Table2[KET],MATCH(ROW()-1,Table2[//])))</f>
        <v>96 pc</v>
      </c>
    </row>
    <row r="155" spans="1:3">
      <c r="A155" s="3" t="str">
        <f>INDEX(Table2[NAMA BARANG],MATCH(ROW()-1,Table2[//]))</f>
        <v>Asahan Meja CL 204</v>
      </c>
      <c r="B155" s="4">
        <f>INDEX(Table2[TT],MATCH(ROW()-1,Table2[//]))</f>
        <v>2</v>
      </c>
      <c r="C155" s="5" t="str">
        <f>IF(INDEX(Table2[KET],MATCH(ROW()-1,Table2[//]))="","-",INDEX(Table2[KET],MATCH(ROW()-1,Table2[//])))</f>
        <v>120 pc</v>
      </c>
    </row>
    <row r="156" spans="1:3">
      <c r="A156" s="3" t="str">
        <f>INDEX(Table2[NAMA BARANG],MATCH(ROW()-1,Table2[//]))</f>
        <v>Asahan Meja S 229 EGG</v>
      </c>
      <c r="B156" s="4">
        <f>INDEX(Table2[TT],MATCH(ROW()-1,Table2[//]))</f>
        <v>3</v>
      </c>
      <c r="C156" s="5" t="str">
        <f>IF(INDEX(Table2[KET],MATCH(ROW()-1,Table2[//]))="","-",INDEX(Table2[KET],MATCH(ROW()-1,Table2[//])))</f>
        <v>120 pc</v>
      </c>
    </row>
    <row r="157" spans="1:3">
      <c r="A157" s="3" t="str">
        <f>INDEX(Table2[NAMA BARANG],MATCH(ROW()-1,Table2[//]))</f>
        <v>Asahan Meja S 5227</v>
      </c>
      <c r="B157" s="4">
        <f>INDEX(Table2[TT],MATCH(ROW()-1,Table2[//]))</f>
        <v>8</v>
      </c>
      <c r="C157" s="5" t="str">
        <f>IF(INDEX(Table2[KET],MATCH(ROW()-1,Table2[//]))="","-",INDEX(Table2[KET],MATCH(ROW()-1,Table2[//])))</f>
        <v>120 pc</v>
      </c>
    </row>
    <row r="158" spans="1:3">
      <c r="A158" s="3" t="str">
        <f>INDEX(Table2[NAMA BARANG],MATCH(ROW()-1,Table2[//]))</f>
        <v>Asahan Meja S530</v>
      </c>
      <c r="B158" s="4">
        <f>INDEX(Table2[TT],MATCH(ROW()-1,Table2[//]))</f>
        <v>2</v>
      </c>
      <c r="C158" s="5" t="str">
        <f>IF(INDEX(Table2[KET],MATCH(ROW()-1,Table2[//]))="","-",INDEX(Table2[KET],MATCH(ROW()-1,Table2[//])))</f>
        <v>180 pc</v>
      </c>
    </row>
    <row r="159" spans="1:3">
      <c r="A159" s="3" t="str">
        <f>INDEX(Table2[NAMA BARANG],MATCH(ROW()-1,Table2[//]))</f>
        <v>Asahan Meja S558</v>
      </c>
      <c r="B159" s="4">
        <f>INDEX(Table2[TT],MATCH(ROW()-1,Table2[//]))</f>
        <v>9</v>
      </c>
      <c r="C159" s="5" t="str">
        <f>IF(INDEX(Table2[KET],MATCH(ROW()-1,Table2[//]))="","-",INDEX(Table2[KET],MATCH(ROW()-1,Table2[//])))</f>
        <v>96 pc</v>
      </c>
    </row>
    <row r="160" spans="1:3">
      <c r="A160" s="3" t="str">
        <f>INDEX(Table2[NAMA BARANG],MATCH(ROW()-1,Table2[//]))</f>
        <v>Asahan Meja SX 0057</v>
      </c>
      <c r="B160" s="4">
        <f>INDEX(Table2[TT],MATCH(ROW()-1,Table2[//]))</f>
        <v>12</v>
      </c>
      <c r="C160" s="5" t="str">
        <f>IF(INDEX(Table2[KET],MATCH(ROW()-1,Table2[//]))="","-",INDEX(Table2[KET],MATCH(ROW()-1,Table2[//])))</f>
        <v>72 pc</v>
      </c>
    </row>
    <row r="161" spans="1:3">
      <c r="A161" s="3" t="str">
        <f>INDEX(Table2[NAMA BARANG],MATCH(ROW()-1,Table2[//]))</f>
        <v>Asahan Meja TG 3081</v>
      </c>
      <c r="B161" s="4">
        <f>INDEX(Table2[TT],MATCH(ROW()-1,Table2[//]))</f>
        <v>2</v>
      </c>
      <c r="C161" s="5" t="str">
        <f>IF(INDEX(Table2[KET],MATCH(ROW()-1,Table2[//]))="","-",INDEX(Table2[KET],MATCH(ROW()-1,Table2[//])))</f>
        <v>96 pc</v>
      </c>
    </row>
    <row r="162" spans="1:3">
      <c r="A162" s="3" t="str">
        <f>INDEX(Table2[NAMA BARANG],MATCH(ROW()-1,Table2[//]))</f>
        <v>Asahan Meja XC S223</v>
      </c>
      <c r="B162" s="4">
        <f>INDEX(Table2[TT],MATCH(ROW()-1,Table2[//]))</f>
        <v>3</v>
      </c>
      <c r="C162" s="5" t="str">
        <f>IF(INDEX(Table2[KET],MATCH(ROW()-1,Table2[//]))="","-",INDEX(Table2[KET],MATCH(ROW()-1,Table2[//])))</f>
        <v>120 pc</v>
      </c>
    </row>
    <row r="163" spans="1:3">
      <c r="A163" s="3" t="str">
        <f>INDEX(Table2[NAMA BARANG],MATCH(ROW()-1,Table2[//]))</f>
        <v>Asahan Meja XM 8005</v>
      </c>
      <c r="B163" s="4">
        <f>INDEX(Table2[TT],MATCH(ROW()-1,Table2[//]))</f>
        <v>70</v>
      </c>
      <c r="C163" s="5" t="str">
        <f>IF(INDEX(Table2[KET],MATCH(ROW()-1,Table2[//]))="","-",INDEX(Table2[KET],MATCH(ROW()-1,Table2[//])))</f>
        <v>120 pc</v>
      </c>
    </row>
    <row r="164" spans="1:3">
      <c r="A164" s="3" t="str">
        <f>INDEX(Table2[NAMA BARANG],MATCH(ROW()-1,Table2[//]))</f>
        <v>Asahan Mono 908 (1x32)</v>
      </c>
      <c r="B164" s="4">
        <f>INDEX(Table2[TT],MATCH(ROW()-1,Table2[//]))</f>
        <v>1</v>
      </c>
      <c r="C164" s="5" t="str">
        <f>IF(INDEX(Table2[KET],MATCH(ROW()-1,Table2[//]))="","-",INDEX(Table2[KET],MATCH(ROW()-1,Table2[//])))</f>
        <v>40 box</v>
      </c>
    </row>
    <row r="165" spans="1:3">
      <c r="A165" s="3" t="str">
        <f>INDEX(Table2[NAMA BARANG],MATCH(ROW()-1,Table2[//]))</f>
        <v>Asahan P 527 (48)</v>
      </c>
      <c r="B165" s="4">
        <f>INDEX(Table2[TT],MATCH(ROW()-1,Table2[//]))</f>
        <v>1</v>
      </c>
      <c r="C165" s="5" t="str">
        <f>IF(INDEX(Table2[KET],MATCH(ROW()-1,Table2[//]))="","-",INDEX(Table2[KET],MATCH(ROW()-1,Table2[//])))</f>
        <v>36 box</v>
      </c>
    </row>
    <row r="166" spans="1:3">
      <c r="A166" s="3" t="str">
        <f>INDEX(Table2[NAMA BARANG],MATCH(ROW()-1,Table2[//]))</f>
        <v>Asahan Payu 823 (1)/ 826 (1)</v>
      </c>
      <c r="B166" s="4">
        <f>INDEX(Table2[TT],MATCH(ROW()-1,Table2[//]))</f>
        <v>2</v>
      </c>
      <c r="C166" s="5" t="str">
        <f>IF(INDEX(Table2[KET],MATCH(ROW()-1,Table2[//]))="","-",INDEX(Table2[KET],MATCH(ROW()-1,Table2[//])))</f>
        <v>120 PCS</v>
      </c>
    </row>
    <row r="167" spans="1:3">
      <c r="A167" s="3" t="str">
        <f>INDEX(Table2[NAMA BARANG],MATCH(ROW()-1,Table2[//]))</f>
        <v>Asahan Payu 825 (1)/ 829 (1)</v>
      </c>
      <c r="B167" s="4">
        <f>INDEX(Table2[TT],MATCH(ROW()-1,Table2[//]))</f>
        <v>2</v>
      </c>
      <c r="C167" s="5" t="str">
        <f>IF(INDEX(Table2[KET],MATCH(ROW()-1,Table2[//]))="","-",INDEX(Table2[KET],MATCH(ROW()-1,Table2[//])))</f>
        <v>120 PCS</v>
      </c>
    </row>
    <row r="168" spans="1:3">
      <c r="A168" s="3" t="str">
        <f>INDEX(Table2[NAMA BARANG],MATCH(ROW()-1,Table2[//]))</f>
        <v>Asahan Payu 830 (2)/ 835 (1)</v>
      </c>
      <c r="B168" s="4">
        <f>INDEX(Table2[TT],MATCH(ROW()-1,Table2[//]))</f>
        <v>3</v>
      </c>
      <c r="C168" s="5" t="str">
        <f>IF(INDEX(Table2[KET],MATCH(ROW()-1,Table2[//]))="","-",INDEX(Table2[KET],MATCH(ROW()-1,Table2[//])))</f>
        <v>120 PCS</v>
      </c>
    </row>
    <row r="169" spans="1:3">
      <c r="A169" s="3" t="str">
        <f>INDEX(Table2[NAMA BARANG],MATCH(ROW()-1,Table2[//]))</f>
        <v>Asahan Payu 844 (1)/ 845 (1)</v>
      </c>
      <c r="B169" s="4">
        <f>INDEX(Table2[TT],MATCH(ROW()-1,Table2[//]))</f>
        <v>2</v>
      </c>
      <c r="C169" s="5" t="str">
        <f>IF(INDEX(Table2[KET],MATCH(ROW()-1,Table2[//]))="","-",INDEX(Table2[KET],MATCH(ROW()-1,Table2[//])))</f>
        <v>120 PCS</v>
      </c>
    </row>
    <row r="170" spans="1:3">
      <c r="A170" s="3" t="str">
        <f>INDEX(Table2[NAMA BARANG],MATCH(ROW()-1,Table2[//]))</f>
        <v>Asahan Payu 846 (2)/ 851 (2)</v>
      </c>
      <c r="B170" s="4">
        <f>INDEX(Table2[TT],MATCH(ROW()-1,Table2[//]))</f>
        <v>4</v>
      </c>
      <c r="C170" s="5" t="str">
        <f>IF(INDEX(Table2[KET],MATCH(ROW()-1,Table2[//]))="","-",INDEX(Table2[KET],MATCH(ROW()-1,Table2[//])))</f>
        <v>120 PCS</v>
      </c>
    </row>
    <row r="171" spans="1:3">
      <c r="A171" s="3" t="str">
        <f>INDEX(Table2[NAMA BARANG],MATCH(ROW()-1,Table2[//]))</f>
        <v>Asahan pensil K 2177</v>
      </c>
      <c r="B171" s="4">
        <f>INDEX(Table2[TT],MATCH(ROW()-1,Table2[//]))</f>
        <v>136</v>
      </c>
      <c r="C171" s="5" t="str">
        <f>IF(INDEX(Table2[KET],MATCH(ROW()-1,Table2[//]))="","-",INDEX(Table2[KET],MATCH(ROW()-1,Table2[//])))</f>
        <v>60 ls</v>
      </c>
    </row>
    <row r="172" spans="1:3">
      <c r="A172" s="3" t="str">
        <f>INDEX(Table2[NAMA BARANG],MATCH(ROW()-1,Table2[//]))</f>
        <v>Asahan pensil TF 987</v>
      </c>
      <c r="B172" s="4">
        <f>INDEX(Table2[TT],MATCH(ROW()-1,Table2[//]))</f>
        <v>34</v>
      </c>
      <c r="C172" s="5" t="str">
        <f>IF(INDEX(Table2[KET],MATCH(ROW()-1,Table2[//]))="","-",INDEX(Table2[KET],MATCH(ROW()-1,Table2[//])))</f>
        <v>36 ls</v>
      </c>
    </row>
    <row r="173" spans="1:3">
      <c r="A173" s="3" t="str">
        <f>INDEX(Table2[NAMA BARANG],MATCH(ROW()-1,Table2[//]))</f>
        <v>Asahan pot 8022 (24)</v>
      </c>
      <c r="B173" s="4">
        <f>INDEX(Table2[TT],MATCH(ROW()-1,Table2[//]))</f>
        <v>1</v>
      </c>
      <c r="C173" s="5" t="str">
        <f>IF(INDEX(Table2[KET],MATCH(ROW()-1,Table2[//]))="","-",INDEX(Table2[KET],MATCH(ROW()-1,Table2[//])))</f>
        <v>48 box</v>
      </c>
    </row>
    <row r="174" spans="1:3">
      <c r="A174" s="3" t="str">
        <f>INDEX(Table2[NAMA BARANG],MATCH(ROW()-1,Table2[//]))</f>
        <v xml:space="preserve">Asahan pot R 3009 (54) </v>
      </c>
      <c r="B174" s="4">
        <f>INDEX(Table2[TT],MATCH(ROW()-1,Table2[//]))</f>
        <v>2</v>
      </c>
      <c r="C174" s="5" t="str">
        <f>IF(INDEX(Table2[KET],MATCH(ROW()-1,Table2[//]))="","-",INDEX(Table2[KET],MATCH(ROW()-1,Table2[//])))</f>
        <v>40 pot</v>
      </c>
    </row>
    <row r="175" spans="1:3">
      <c r="A175" s="3" t="str">
        <f>INDEX(Table2[NAMA BARANG],MATCH(ROW()-1,Table2[//]))</f>
        <v>Asahan R 6024 (48)</v>
      </c>
      <c r="B175" s="4">
        <f>INDEX(Table2[TT],MATCH(ROW()-1,Table2[//]))</f>
        <v>1</v>
      </c>
      <c r="C175" s="5" t="str">
        <f>IF(INDEX(Table2[KET],MATCH(ROW()-1,Table2[//]))="","-",INDEX(Table2[KET],MATCH(ROW()-1,Table2[//])))</f>
        <v>40 box</v>
      </c>
    </row>
    <row r="176" spans="1:3">
      <c r="A176" s="3" t="str">
        <f>INDEX(Table2[NAMA BARANG],MATCH(ROW()-1,Table2[//]))</f>
        <v>Asahan RC 6008</v>
      </c>
      <c r="B176" s="4">
        <f>INDEX(Table2[TT],MATCH(ROW()-1,Table2[//]))</f>
        <v>23</v>
      </c>
      <c r="C176" s="5" t="str">
        <f>IF(INDEX(Table2[KET],MATCH(ROW()-1,Table2[//]))="","-",INDEX(Table2[KET],MATCH(ROW()-1,Table2[//])))</f>
        <v>128 ls</v>
      </c>
    </row>
    <row r="177" spans="1:3">
      <c r="A177" s="3" t="str">
        <f>INDEX(Table2[NAMA BARANG],MATCH(ROW()-1,Table2[//]))</f>
        <v>Asahan RC 8042</v>
      </c>
      <c r="B177" s="4">
        <f>INDEX(Table2[TT],MATCH(ROW()-1,Table2[//]))</f>
        <v>4</v>
      </c>
      <c r="C177" s="5" t="str">
        <f>IF(INDEX(Table2[KET],MATCH(ROW()-1,Table2[//]))="","-",INDEX(Table2[KET],MATCH(ROW()-1,Table2[//])))</f>
        <v>24 box</v>
      </c>
    </row>
    <row r="178" spans="1:3">
      <c r="A178" s="3" t="str">
        <f>INDEX(Table2[NAMA BARANG],MATCH(ROW()-1,Table2[//]))</f>
        <v>Asahan RC 8060/ 2H (24)</v>
      </c>
      <c r="B178" s="4">
        <f>INDEX(Table2[TT],MATCH(ROW()-1,Table2[//]))</f>
        <v>2</v>
      </c>
      <c r="C178" s="5" t="str">
        <f>IF(INDEX(Table2[KET],MATCH(ROW()-1,Table2[//]))="","-",INDEX(Table2[KET],MATCH(ROW()-1,Table2[//])))</f>
        <v>48 box</v>
      </c>
    </row>
    <row r="179" spans="1:3">
      <c r="A179" s="3" t="str">
        <f>INDEX(Table2[NAMA BARANG],MATCH(ROW()-1,Table2[//]))</f>
        <v>Asahan RC 847 (24)</v>
      </c>
      <c r="B179" s="4">
        <f>INDEX(Table2[TT],MATCH(ROW()-1,Table2[//]))</f>
        <v>3</v>
      </c>
      <c r="C179" s="5" t="str">
        <f>IF(INDEX(Table2[KET],MATCH(ROW()-1,Table2[//]))="","-",INDEX(Table2[KET],MATCH(ROW()-1,Table2[//])))</f>
        <v>48 box</v>
      </c>
    </row>
    <row r="180" spans="1:3">
      <c r="A180" s="3" t="str">
        <f>INDEX(Table2[NAMA BARANG],MATCH(ROW()-1,Table2[//]))</f>
        <v>Asahan Remcai 894</v>
      </c>
      <c r="B180" s="4">
        <f>INDEX(Table2[TT],MATCH(ROW()-1,Table2[//]))</f>
        <v>2</v>
      </c>
      <c r="C180" s="5" t="str">
        <f>IF(INDEX(Table2[KET],MATCH(ROW()-1,Table2[//]))="","-",INDEX(Table2[KET],MATCH(ROW()-1,Table2[//])))</f>
        <v>96 ls</v>
      </c>
    </row>
    <row r="181" spans="1:3">
      <c r="A181" s="3" t="str">
        <f>INDEX(Table2[NAMA BARANG],MATCH(ROW()-1,Table2[//]))</f>
        <v>Asahan Remcai RC 6016</v>
      </c>
      <c r="B181" s="4">
        <f>INDEX(Table2[TT],MATCH(ROW()-1,Table2[//]))</f>
        <v>5</v>
      </c>
      <c r="C181" s="5" t="str">
        <f>IF(INDEX(Table2[KET],MATCH(ROW()-1,Table2[//]))="","-",INDEX(Table2[KET],MATCH(ROW()-1,Table2[//])))</f>
        <v>96 ls</v>
      </c>
    </row>
    <row r="182" spans="1:3">
      <c r="A182" s="3" t="str">
        <f>INDEX(Table2[NAMA BARANG],MATCH(ROW()-1,Table2[//]))</f>
        <v>Asahan Remcai RC 700</v>
      </c>
      <c r="B182" s="4">
        <f>INDEX(Table2[TT],MATCH(ROW()-1,Table2[//]))</f>
        <v>4</v>
      </c>
      <c r="C182" s="5" t="str">
        <f>IF(INDEX(Table2[KET],MATCH(ROW()-1,Table2[//]))="","-",INDEX(Table2[KET],MATCH(ROW()-1,Table2[//])))</f>
        <v>128 ls</v>
      </c>
    </row>
    <row r="183" spans="1:3">
      <c r="A183" s="3" t="str">
        <f>INDEX(Table2[NAMA BARANG],MATCH(ROW()-1,Table2[//]))</f>
        <v>Asahan SC 6023</v>
      </c>
      <c r="B183" s="4">
        <f>INDEX(Table2[TT],MATCH(ROW()-1,Table2[//]))</f>
        <v>38</v>
      </c>
      <c r="C183" s="5" t="str">
        <f>IF(INDEX(Table2[KET],MATCH(ROW()-1,Table2[//]))="","-",INDEX(Table2[KET],MATCH(ROW()-1,Table2[//])))</f>
        <v>72 ls</v>
      </c>
    </row>
    <row r="184" spans="1:3">
      <c r="A184" s="3" t="str">
        <f>INDEX(Table2[NAMA BARANG],MATCH(ROW()-1,Table2[//]))</f>
        <v>Asahan SC 6029</v>
      </c>
      <c r="B184" s="4">
        <f>INDEX(Table2[TT],MATCH(ROW()-1,Table2[//]))</f>
        <v>1</v>
      </c>
      <c r="C184" s="5" t="str">
        <f>IF(INDEX(Table2[KET],MATCH(ROW()-1,Table2[//]))="","-",INDEX(Table2[KET],MATCH(ROW()-1,Table2[//])))</f>
        <v>40 ls</v>
      </c>
    </row>
    <row r="185" spans="1:3">
      <c r="A185" s="3" t="str">
        <f>INDEX(Table2[NAMA BARANG],MATCH(ROW()-1,Table2[//]))</f>
        <v>Asahan SC 6029/ 2H (48)</v>
      </c>
      <c r="B185" s="4">
        <f>INDEX(Table2[TT],MATCH(ROW()-1,Table2[//]))</f>
        <v>1</v>
      </c>
      <c r="C185" s="5" t="str">
        <f>IF(INDEX(Table2[KET],MATCH(ROW()-1,Table2[//]))="","-",INDEX(Table2[KET],MATCH(ROW()-1,Table2[//])))</f>
        <v>24 box</v>
      </c>
    </row>
    <row r="186" spans="1:3">
      <c r="A186" s="3" t="str">
        <f>INDEX(Table2[NAMA BARANG],MATCH(ROW()-1,Table2[//]))</f>
        <v>Asahan SC 621 (48)</v>
      </c>
      <c r="B186" s="4">
        <f>INDEX(Table2[TT],MATCH(ROW()-1,Table2[//]))</f>
        <v>5</v>
      </c>
      <c r="C186" s="5" t="str">
        <f>IF(INDEX(Table2[KET],MATCH(ROW()-1,Table2[//]))="","-",INDEX(Table2[KET],MATCH(ROW()-1,Table2[//])))</f>
        <v>24 box</v>
      </c>
    </row>
    <row r="187" spans="1:3">
      <c r="A187" s="3" t="str">
        <f>INDEX(Table2[NAMA BARANG],MATCH(ROW()-1,Table2[//]))</f>
        <v>Asahan SH 203 (24)</v>
      </c>
      <c r="B187" s="4">
        <f>INDEX(Table2[TT],MATCH(ROW()-1,Table2[//]))</f>
        <v>19</v>
      </c>
      <c r="C187" s="5" t="str">
        <f>IF(INDEX(Table2[KET],MATCH(ROW()-1,Table2[//]))="","-",INDEX(Table2[KET],MATCH(ROW()-1,Table2[//])))</f>
        <v>120 pot</v>
      </c>
    </row>
    <row r="188" spans="1:3">
      <c r="A188" s="3" t="str">
        <f>INDEX(Table2[NAMA BARANG],MATCH(ROW()-1,Table2[//]))</f>
        <v>Asahan SH 324 jos (48)</v>
      </c>
      <c r="B188" s="4">
        <f>INDEX(Table2[TT],MATCH(ROW()-1,Table2[//]))</f>
        <v>4</v>
      </c>
      <c r="C188" s="5" t="str">
        <f>IF(INDEX(Table2[KET],MATCH(ROW()-1,Table2[//]))="","-",INDEX(Table2[KET],MATCH(ROW()-1,Table2[//])))</f>
        <v>90 pot</v>
      </c>
    </row>
    <row r="189" spans="1:3">
      <c r="A189" s="3" t="str">
        <f>INDEX(Table2[NAMA BARANG],MATCH(ROW()-1,Table2[//]))</f>
        <v>Asahan SH 6512 oval Apple Bear (1 box=20)</v>
      </c>
      <c r="B189" s="4">
        <f>INDEX(Table2[TT],MATCH(ROW()-1,Table2[//]))</f>
        <v>1</v>
      </c>
      <c r="C189" s="5" t="str">
        <f>IF(INDEX(Table2[KET],MATCH(ROW()-1,Table2[//]))="","-",INDEX(Table2[KET],MATCH(ROW()-1,Table2[//])))</f>
        <v>480 pc</v>
      </c>
    </row>
    <row r="190" spans="1:3">
      <c r="A190" s="3" t="str">
        <f>INDEX(Table2[NAMA BARANG],MATCH(ROW()-1,Table2[//]))</f>
        <v>Asahan SP-720 Tabung Coller (1x24)</v>
      </c>
      <c r="B190" s="4">
        <f>INDEX(Table2[TT],MATCH(ROW()-1,Table2[//]))</f>
        <v>4</v>
      </c>
      <c r="C190" s="5" t="str">
        <f>IF(INDEX(Table2[KET],MATCH(ROW()-1,Table2[//]))="","-",INDEX(Table2[KET],MATCH(ROW()-1,Table2[//])))</f>
        <v>60 ls</v>
      </c>
    </row>
    <row r="191" spans="1:3">
      <c r="A191" s="3" t="str">
        <f>INDEX(Table2[NAMA BARANG],MATCH(ROW()-1,Table2[//]))</f>
        <v>Asahan SR 870B (72)</v>
      </c>
      <c r="B191" s="4">
        <f>INDEX(Table2[TT],MATCH(ROW()-1,Table2[//]))</f>
        <v>4</v>
      </c>
      <c r="C191" s="5" t="str">
        <f>IF(INDEX(Table2[KET],MATCH(ROW()-1,Table2[//]))="","-",INDEX(Table2[KET],MATCH(ROW()-1,Table2[//])))</f>
        <v>72 box</v>
      </c>
    </row>
    <row r="192" spans="1:3">
      <c r="A192" s="3" t="str">
        <f>INDEX(Table2[NAMA BARANG],MATCH(ROW()-1,Table2[//]))</f>
        <v>Asahan T334 Smile (60 pc)</v>
      </c>
      <c r="B192" s="4">
        <f>INDEX(Table2[TT],MATCH(ROW()-1,Table2[//]))</f>
        <v>2</v>
      </c>
      <c r="C192" s="5" t="str">
        <f>IF(INDEX(Table2[KET],MATCH(ROW()-1,Table2[//]))="","-",INDEX(Table2[KET],MATCH(ROW()-1,Table2[//])))</f>
        <v>36 pot</v>
      </c>
    </row>
    <row r="193" spans="1:3">
      <c r="A193" s="3" t="str">
        <f>INDEX(Table2[NAMA BARANG],MATCH(ROW()-1,Table2[//]))</f>
        <v>Asahan tabung SP 8865 Ikan</v>
      </c>
      <c r="B193" s="4">
        <f>INDEX(Table2[TT],MATCH(ROW()-1,Table2[//]))</f>
        <v>12</v>
      </c>
      <c r="C193" s="5" t="str">
        <f>IF(INDEX(Table2[KET],MATCH(ROW()-1,Table2[//]))="","-",INDEX(Table2[KET],MATCH(ROW()-1,Table2[//])))</f>
        <v>45 box x 48 pc</v>
      </c>
    </row>
    <row r="194" spans="1:3">
      <c r="A194" s="3" t="str">
        <f>INDEX(Table2[NAMA BARANG],MATCH(ROW()-1,Table2[//]))</f>
        <v>Asahan Tas H Potter 378 E (48)</v>
      </c>
      <c r="B194" s="4">
        <f>INDEX(Table2[TT],MATCH(ROW()-1,Table2[//]))</f>
        <v>1</v>
      </c>
      <c r="C194" s="5" t="str">
        <f>IF(INDEX(Table2[KET],MATCH(ROW()-1,Table2[//]))="","-",INDEX(Table2[KET],MATCH(ROW()-1,Table2[//])))</f>
        <v>58 box</v>
      </c>
    </row>
    <row r="195" spans="1:3">
      <c r="A195" s="3" t="str">
        <f>INDEX(Table2[NAMA BARANG],MATCH(ROW()-1,Table2[//]))</f>
        <v>Asahan Thomas tabung 9938</v>
      </c>
      <c r="B195" s="4">
        <f>INDEX(Table2[TT],MATCH(ROW()-1,Table2[//]))</f>
        <v>2</v>
      </c>
      <c r="C195" s="5" t="str">
        <f>IF(INDEX(Table2[KET],MATCH(ROW()-1,Table2[//]))="","-",INDEX(Table2[KET],MATCH(ROW()-1,Table2[//])))</f>
        <v>150 box</v>
      </c>
    </row>
    <row r="196" spans="1:3">
      <c r="A196" s="3" t="str">
        <f>INDEX(Table2[NAMA BARANG],MATCH(ROW()-1,Table2[//]))</f>
        <v>Asahan Tiko 327 Camera (24)</v>
      </c>
      <c r="B196" s="4">
        <f>INDEX(Table2[TT],MATCH(ROW()-1,Table2[//]))</f>
        <v>1</v>
      </c>
      <c r="C196" s="5" t="str">
        <f>IF(INDEX(Table2[KET],MATCH(ROW()-1,Table2[//]))="","-",INDEX(Table2[KET],MATCH(ROW()-1,Table2[//])))</f>
        <v>30 box</v>
      </c>
    </row>
    <row r="197" spans="1:3">
      <c r="A197" s="3" t="str">
        <f>INDEX(Table2[NAMA BARANG],MATCH(ROW()-1,Table2[//]))</f>
        <v>Asahan Tiko 544 (24)</v>
      </c>
      <c r="B197" s="4">
        <f>INDEX(Table2[TT],MATCH(ROW()-1,Table2[//]))</f>
        <v>1</v>
      </c>
      <c r="C197" s="5" t="str">
        <f>IF(INDEX(Table2[KET],MATCH(ROW()-1,Table2[//]))="","-",INDEX(Table2[KET],MATCH(ROW()-1,Table2[//])))</f>
        <v>20 box</v>
      </c>
    </row>
    <row r="198" spans="1:3">
      <c r="A198" s="3" t="str">
        <f>INDEX(Table2[NAMA BARANG],MATCH(ROW()-1,Table2[//]))</f>
        <v>Asahan Topi LY-804 (36)</v>
      </c>
      <c r="B198" s="4">
        <f>INDEX(Table2[TT],MATCH(ROW()-1,Table2[//]))</f>
        <v>8</v>
      </c>
      <c r="C198" s="5" t="str">
        <f>IF(INDEX(Table2[KET],MATCH(ROW()-1,Table2[//]))="","-",INDEX(Table2[KET],MATCH(ROW()-1,Table2[//])))</f>
        <v>48 ls</v>
      </c>
    </row>
    <row r="199" spans="1:3">
      <c r="A199" s="3" t="str">
        <f>INDEX(Table2[NAMA BARANG],MATCH(ROW()-1,Table2[//]))</f>
        <v>Asahan Toples (50)</v>
      </c>
      <c r="B199" s="4">
        <f>INDEX(Table2[TT],MATCH(ROW()-1,Table2[//]))</f>
        <v>3</v>
      </c>
      <c r="C199" s="5" t="str">
        <f>IF(INDEX(Table2[KET],MATCH(ROW()-1,Table2[//]))="","-",INDEX(Table2[KET],MATCH(ROW()-1,Table2[//])))</f>
        <v>2400 pc</v>
      </c>
    </row>
    <row r="200" spans="1:3">
      <c r="A200" s="3" t="str">
        <f>INDEX(Table2[NAMA BARANG],MATCH(ROW()-1,Table2[//]))</f>
        <v>Asahan Toples TPL 5-27</v>
      </c>
      <c r="B200" s="4">
        <f>INDEX(Table2[TT],MATCH(ROW()-1,Table2[//]))</f>
        <v>22</v>
      </c>
      <c r="C200" s="5" t="str">
        <f>IF(INDEX(Table2[KET],MATCH(ROW()-1,Table2[//]))="","-",INDEX(Table2[KET],MATCH(ROW()-1,Table2[//])))</f>
        <v>80 box</v>
      </c>
    </row>
    <row r="201" spans="1:3">
      <c r="A201" s="3" t="str">
        <f>INDEX(Table2[NAMA BARANG],MATCH(ROW()-1,Table2[//]))</f>
        <v>Asahan TR 340/ GS 340 (24)</v>
      </c>
      <c r="B201" s="4">
        <f>INDEX(Table2[TT],MATCH(ROW()-1,Table2[//]))</f>
        <v>12</v>
      </c>
      <c r="C201" s="5" t="str">
        <f>IF(INDEX(Table2[KET],MATCH(ROW()-1,Table2[//]))="","-",INDEX(Table2[KET],MATCH(ROW()-1,Table2[//])))</f>
        <v>60 box</v>
      </c>
    </row>
    <row r="202" spans="1:3">
      <c r="A202" s="3" t="str">
        <f>INDEX(Table2[NAMA BARANG],MATCH(ROW()-1,Table2[//]))</f>
        <v>Asahan TR 372 (48)</v>
      </c>
      <c r="B202" s="4">
        <f>INDEX(Table2[TT],MATCH(ROW()-1,Table2[//]))</f>
        <v>1</v>
      </c>
      <c r="C202" s="5" t="str">
        <f>IF(INDEX(Table2[KET],MATCH(ROW()-1,Table2[//]))="","-",INDEX(Table2[KET],MATCH(ROW()-1,Table2[//])))</f>
        <v>17 box</v>
      </c>
    </row>
    <row r="203" spans="1:3">
      <c r="A203" s="3" t="str">
        <f>INDEX(Table2[NAMA BARANG],MATCH(ROW()-1,Table2[//]))</f>
        <v>Asahan TR 385 Hippo (54)</v>
      </c>
      <c r="B203" s="4">
        <f>INDEX(Table2[TT],MATCH(ROW()-1,Table2[//]))</f>
        <v>4</v>
      </c>
      <c r="C203" s="5" t="str">
        <f>IF(INDEX(Table2[KET],MATCH(ROW()-1,Table2[//]))="","-",INDEX(Table2[KET],MATCH(ROW()-1,Table2[//])))</f>
        <v>60 BOX)</v>
      </c>
    </row>
    <row r="204" spans="1:3">
      <c r="A204" s="3" t="str">
        <f>INDEX(Table2[NAMA BARANG],MATCH(ROW()-1,Table2[//]))</f>
        <v>Asahan TT 906 (60)</v>
      </c>
      <c r="B204" s="4">
        <f>INDEX(Table2[TT],MATCH(ROW()-1,Table2[//]))</f>
        <v>4</v>
      </c>
      <c r="C204" s="5" t="str">
        <f>IF(INDEX(Table2[KET],MATCH(ROW()-1,Table2[//]))="","-",INDEX(Table2[KET],MATCH(ROW()-1,Table2[//])))</f>
        <v>48 box</v>
      </c>
    </row>
    <row r="205" spans="1:3">
      <c r="A205" s="3" t="str">
        <f>INDEX(Table2[NAMA BARANG],MATCH(ROW()-1,Table2[//]))</f>
        <v>Asahan TT 910 (48)</v>
      </c>
      <c r="B205" s="4">
        <f>INDEX(Table2[TT],MATCH(ROW()-1,Table2[//]))</f>
        <v>10</v>
      </c>
      <c r="C205" s="5" t="str">
        <f>IF(INDEX(Table2[KET],MATCH(ROW()-1,Table2[//]))="","-",INDEX(Table2[KET],MATCH(ROW()-1,Table2[//])))</f>
        <v>48 box</v>
      </c>
    </row>
    <row r="206" spans="1:3">
      <c r="A206" s="3" t="str">
        <f>INDEX(Table2[NAMA BARANG],MATCH(ROW()-1,Table2[//]))</f>
        <v>Asahan TTX-815 (12)</v>
      </c>
      <c r="B206" s="4">
        <f>INDEX(Table2[TT],MATCH(ROW()-1,Table2[//]))</f>
        <v>3</v>
      </c>
      <c r="C206" s="5" t="str">
        <f>IF(INDEX(Table2[KET],MATCH(ROW()-1,Table2[//]))="","-",INDEX(Table2[KET],MATCH(ROW()-1,Table2[//])))</f>
        <v>72 ls</v>
      </c>
    </row>
    <row r="207" spans="1:3">
      <c r="A207" s="3" t="str">
        <f>INDEX(Table2[NAMA BARANG],MATCH(ROW()-1,Table2[//]))</f>
        <v>Asahan TX-819 tikus (24)</v>
      </c>
      <c r="B207" s="4">
        <f>INDEX(Table2[TT],MATCH(ROW()-1,Table2[//]))</f>
        <v>2</v>
      </c>
      <c r="C207" s="5" t="str">
        <f>IF(INDEX(Table2[KET],MATCH(ROW()-1,Table2[//]))="","-",INDEX(Table2[KET],MATCH(ROW()-1,Table2[//])))</f>
        <v>96 ls</v>
      </c>
    </row>
    <row r="208" spans="1:3">
      <c r="A208" s="3" t="str">
        <f>INDEX(Table2[NAMA BARANG],MATCH(ROW()-1,Table2[//]))</f>
        <v>Asahan XL 376 aircraft (36)</v>
      </c>
      <c r="B208" s="4">
        <f>INDEX(Table2[TT],MATCH(ROW()-1,Table2[//]))</f>
        <v>3</v>
      </c>
      <c r="C208" s="5" t="str">
        <f>IF(INDEX(Table2[KET],MATCH(ROW()-1,Table2[//]))="","-",INDEX(Table2[KET],MATCH(ROW()-1,Table2[//])))</f>
        <v>72 box</v>
      </c>
    </row>
    <row r="209" spans="1:3">
      <c r="A209" s="3" t="str">
        <f>INDEX(Table2[NAMA BARANG],MATCH(ROW()-1,Table2[//]))</f>
        <v>Asahan Y 8189</v>
      </c>
      <c r="B209" s="4">
        <f>INDEX(Table2[TT],MATCH(ROW()-1,Table2[//]))</f>
        <v>1</v>
      </c>
      <c r="C209" s="5" t="str">
        <f>IF(INDEX(Table2[KET],MATCH(ROW()-1,Table2[//]))="","-",INDEX(Table2[KET],MATCH(ROW()-1,Table2[//])))</f>
        <v>36 box</v>
      </c>
    </row>
    <row r="210" spans="1:3">
      <c r="A210" s="3" t="str">
        <f>INDEX(Table2[NAMA BARANG],MATCH(ROW()-1,Table2[//]))</f>
        <v>Balion Smile Warna LKS 3200 SW</v>
      </c>
      <c r="B210" s="4">
        <f>INDEX(Table2[TT],MATCH(ROW()-1,Table2[//]))</f>
        <v>1</v>
      </c>
      <c r="C210" s="5">
        <f>IF(INDEX(Table2[KET],MATCH(ROW()-1,Table2[//]))="","-",INDEX(Table2[KET],MATCH(ROW()-1,Table2[//])))</f>
        <v>50</v>
      </c>
    </row>
    <row r="211" spans="1:3">
      <c r="A211" s="3" t="str">
        <f>INDEX(Table2[NAMA BARANG],MATCH(ROW()-1,Table2[//]))</f>
        <v>Balon BL 10010</v>
      </c>
      <c r="B211" s="4">
        <f>INDEX(Table2[TT],MATCH(ROW()-1,Table2[//]))</f>
        <v>8</v>
      </c>
      <c r="C211" s="5">
        <f>IF(INDEX(Table2[KET],MATCH(ROW()-1,Table2[//]))="","-",INDEX(Table2[KET],MATCH(ROW()-1,Table2[//])))</f>
        <v>100</v>
      </c>
    </row>
    <row r="212" spans="1:3">
      <c r="A212" s="3" t="str">
        <f>INDEX(Table2[NAMA BARANG],MATCH(ROW()-1,Table2[//]))</f>
        <v>Balon BL 100178 M/ P</v>
      </c>
      <c r="B212" s="4">
        <f>INDEX(Table2[TT],MATCH(ROW()-1,Table2[//]))</f>
        <v>23</v>
      </c>
      <c r="C212" s="5">
        <f>IF(INDEX(Table2[KET],MATCH(ROW()-1,Table2[//]))="","-",INDEX(Table2[KET],MATCH(ROW()-1,Table2[//])))</f>
        <v>100</v>
      </c>
    </row>
    <row r="213" spans="1:3">
      <c r="A213" s="3" t="str">
        <f>INDEX(Table2[NAMA BARANG],MATCH(ROW()-1,Table2[//]))</f>
        <v>Balon BL 100192</v>
      </c>
      <c r="B213" s="4">
        <f>INDEX(Table2[TT],MATCH(ROW()-1,Table2[//]))</f>
        <v>1</v>
      </c>
      <c r="C213" s="5">
        <f>IF(INDEX(Table2[KET],MATCH(ROW()-1,Table2[//]))="","-",INDEX(Table2[KET],MATCH(ROW()-1,Table2[//])))</f>
        <v>100</v>
      </c>
    </row>
    <row r="214" spans="1:3">
      <c r="A214" s="3" t="str">
        <f>INDEX(Table2[NAMA BARANG],MATCH(ROW()-1,Table2[//]))</f>
        <v>Balon BL 1002</v>
      </c>
      <c r="B214" s="4">
        <f>INDEX(Table2[TT],MATCH(ROW()-1,Table2[//]))</f>
        <v>13</v>
      </c>
      <c r="C214" s="5">
        <f>IF(INDEX(Table2[KET],MATCH(ROW()-1,Table2[//]))="","-",INDEX(Table2[KET],MATCH(ROW()-1,Table2[//])))</f>
        <v>100</v>
      </c>
    </row>
    <row r="215" spans="1:3">
      <c r="A215" s="3" t="str">
        <f>INDEX(Table2[NAMA BARANG],MATCH(ROW()-1,Table2[//]))</f>
        <v>Balon BL 10022</v>
      </c>
      <c r="B215" s="4">
        <f>INDEX(Table2[TT],MATCH(ROW()-1,Table2[//]))</f>
        <v>5</v>
      </c>
      <c r="C215" s="5">
        <f>IF(INDEX(Table2[KET],MATCH(ROW()-1,Table2[//]))="","-",INDEX(Table2[KET],MATCH(ROW()-1,Table2[//])))</f>
        <v>100</v>
      </c>
    </row>
    <row r="216" spans="1:3">
      <c r="A216" s="3" t="str">
        <f>INDEX(Table2[NAMA BARANG],MATCH(ROW()-1,Table2[//]))</f>
        <v>Balon BL 10023</v>
      </c>
      <c r="B216" s="4">
        <f>INDEX(Table2[TT],MATCH(ROW()-1,Table2[//]))</f>
        <v>16</v>
      </c>
      <c r="C216" s="5">
        <f>IF(INDEX(Table2[KET],MATCH(ROW()-1,Table2[//]))="","-",INDEX(Table2[KET],MATCH(ROW()-1,Table2[//])))</f>
        <v>100</v>
      </c>
    </row>
    <row r="217" spans="1:3">
      <c r="A217" s="3" t="str">
        <f>INDEX(Table2[NAMA BARANG],MATCH(ROW()-1,Table2[//]))</f>
        <v>Balon BL 10025</v>
      </c>
      <c r="B217" s="4">
        <f>INDEX(Table2[TT],MATCH(ROW()-1,Table2[//]))</f>
        <v>10</v>
      </c>
      <c r="C217" s="5">
        <f>IF(INDEX(Table2[KET],MATCH(ROW()-1,Table2[//]))="","-",INDEX(Table2[KET],MATCH(ROW()-1,Table2[//])))</f>
        <v>100</v>
      </c>
    </row>
    <row r="218" spans="1:3">
      <c r="A218" s="3" t="str">
        <f>INDEX(Table2[NAMA BARANG],MATCH(ROW()-1,Table2[//]))</f>
        <v>Balon BL 1003</v>
      </c>
      <c r="B218" s="4">
        <f>INDEX(Table2[TT],MATCH(ROW()-1,Table2[//]))</f>
        <v>11</v>
      </c>
      <c r="C218" s="5">
        <f>IF(INDEX(Table2[KET],MATCH(ROW()-1,Table2[//]))="","-",INDEX(Table2[KET],MATCH(ROW()-1,Table2[//])))</f>
        <v>100</v>
      </c>
    </row>
    <row r="219" spans="1:3">
      <c r="A219" s="3" t="str">
        <f>INDEX(Table2[NAMA BARANG],MATCH(ROW()-1,Table2[//]))</f>
        <v>Balon BL 1005</v>
      </c>
      <c r="B219" s="4">
        <f>INDEX(Table2[TT],MATCH(ROW()-1,Table2[//]))</f>
        <v>10</v>
      </c>
      <c r="C219" s="5">
        <f>IF(INDEX(Table2[KET],MATCH(ROW()-1,Table2[//]))="","-",INDEX(Table2[KET],MATCH(ROW()-1,Table2[//])))</f>
        <v>100</v>
      </c>
    </row>
    <row r="220" spans="1:3">
      <c r="A220" s="3" t="str">
        <f>INDEX(Table2[NAMA BARANG],MATCH(ROW()-1,Table2[//]))</f>
        <v>Balon BL 1006</v>
      </c>
      <c r="B220" s="4">
        <f>INDEX(Table2[TT],MATCH(ROW()-1,Table2[//]))</f>
        <v>9</v>
      </c>
      <c r="C220" s="5">
        <f>IF(INDEX(Table2[KET],MATCH(ROW()-1,Table2[//]))="","-",INDEX(Table2[KET],MATCH(ROW()-1,Table2[//])))</f>
        <v>100</v>
      </c>
    </row>
    <row r="221" spans="1:3">
      <c r="A221" s="3" t="str">
        <f>INDEX(Table2[NAMA BARANG],MATCH(ROW()-1,Table2[//]))</f>
        <v>Balon BL 1007</v>
      </c>
      <c r="B221" s="4">
        <f>INDEX(Table2[TT],MATCH(ROW()-1,Table2[//]))</f>
        <v>10</v>
      </c>
      <c r="C221" s="5">
        <f>IF(INDEX(Table2[KET],MATCH(ROW()-1,Table2[//]))="","-",INDEX(Table2[KET],MATCH(ROW()-1,Table2[//])))</f>
        <v>100</v>
      </c>
    </row>
    <row r="222" spans="1:3">
      <c r="A222" s="3" t="str">
        <f>INDEX(Table2[NAMA BARANG],MATCH(ROW()-1,Table2[//]))</f>
        <v>Balon BL 1008</v>
      </c>
      <c r="B222" s="4">
        <f>INDEX(Table2[TT],MATCH(ROW()-1,Table2[//]))</f>
        <v>7</v>
      </c>
      <c r="C222" s="5">
        <f>IF(INDEX(Table2[KET],MATCH(ROW()-1,Table2[//]))="","-",INDEX(Table2[KET],MATCH(ROW()-1,Table2[//])))</f>
        <v>100</v>
      </c>
    </row>
    <row r="223" spans="1:3">
      <c r="A223" s="3" t="str">
        <f>INDEX(Table2[NAMA BARANG],MATCH(ROW()-1,Table2[//]))</f>
        <v>Balon BL 10082</v>
      </c>
      <c r="B223" s="4">
        <f>INDEX(Table2[TT],MATCH(ROW()-1,Table2[//]))</f>
        <v>11</v>
      </c>
      <c r="C223" s="5">
        <f>IF(INDEX(Table2[KET],MATCH(ROW()-1,Table2[//]))="","-",INDEX(Table2[KET],MATCH(ROW()-1,Table2[//])))</f>
        <v>100</v>
      </c>
    </row>
    <row r="224" spans="1:3">
      <c r="A224" s="3" t="str">
        <f>INDEX(Table2[NAMA BARANG],MATCH(ROW()-1,Table2[//]))</f>
        <v>Balon BL 1009</v>
      </c>
      <c r="B224" s="4">
        <f>INDEX(Table2[TT],MATCH(ROW()-1,Table2[//]))</f>
        <v>8</v>
      </c>
      <c r="C224" s="5">
        <f>IF(INDEX(Table2[KET],MATCH(ROW()-1,Table2[//]))="","-",INDEX(Table2[KET],MATCH(ROW()-1,Table2[//])))</f>
        <v>100</v>
      </c>
    </row>
    <row r="225" spans="1:3">
      <c r="A225" s="3" t="str">
        <f>INDEX(Table2[NAMA BARANG],MATCH(ROW()-1,Table2[//]))</f>
        <v>Balon BL 10092</v>
      </c>
      <c r="B225" s="4">
        <f>INDEX(Table2[TT],MATCH(ROW()-1,Table2[//]))</f>
        <v>6</v>
      </c>
      <c r="C225" s="5">
        <f>IF(INDEX(Table2[KET],MATCH(ROW()-1,Table2[//]))="","-",INDEX(Table2[KET],MATCH(ROW()-1,Table2[//])))</f>
        <v>100</v>
      </c>
    </row>
    <row r="226" spans="1:3">
      <c r="A226" s="3" t="str">
        <f>INDEX(Table2[NAMA BARANG],MATCH(ROW()-1,Table2[//]))</f>
        <v>Balon Bulan bintang BL 1808</v>
      </c>
      <c r="B226" s="4">
        <f>INDEX(Table2[TT],MATCH(ROW()-1,Table2[//]))</f>
        <v>2</v>
      </c>
      <c r="C226" s="5">
        <f>IF(INDEX(Table2[KET],MATCH(ROW()-1,Table2[//]))="","-",INDEX(Table2[KET],MATCH(ROW()-1,Table2[//])))</f>
        <v>100</v>
      </c>
    </row>
    <row r="227" spans="1:3">
      <c r="A227" s="3" t="str">
        <f>INDEX(Table2[NAMA BARANG],MATCH(ROW()-1,Table2[//]))</f>
        <v>Balon FS Mickey LKF 3200 M3</v>
      </c>
      <c r="B227" s="4">
        <f>INDEX(Table2[TT],MATCH(ROW()-1,Table2[//]))</f>
        <v>1</v>
      </c>
      <c r="C227" s="5" t="str">
        <f>IF(INDEX(Table2[KET],MATCH(ROW()-1,Table2[//]))="","-",INDEX(Table2[KET],MATCH(ROW()-1,Table2[//])))</f>
        <v>50 pk</v>
      </c>
    </row>
    <row r="228" spans="1:3">
      <c r="A228" s="3" t="str">
        <f>INDEX(Table2[NAMA BARANG],MATCH(ROW()-1,Table2[//]))</f>
        <v>Balon FS polkadot Lkf 3200 PW</v>
      </c>
      <c r="B228" s="4">
        <f>INDEX(Table2[TT],MATCH(ROW()-1,Table2[//]))</f>
        <v>3</v>
      </c>
      <c r="C228" s="5" t="str">
        <f>IF(INDEX(Table2[KET],MATCH(ROW()-1,Table2[//]))="","-",INDEX(Table2[KET],MATCH(ROW()-1,Table2[//])))</f>
        <v>50 pk</v>
      </c>
    </row>
    <row r="229" spans="1:3">
      <c r="A229" s="3" t="str">
        <f>INDEX(Table2[NAMA BARANG],MATCH(ROW()-1,Table2[//]))</f>
        <v>Balon Jumbo GJ 1836</v>
      </c>
      <c r="B229" s="4">
        <f>INDEX(Table2[TT],MATCH(ROW()-1,Table2[//]))</f>
        <v>1</v>
      </c>
      <c r="C229" s="5">
        <f>IF(INDEX(Table2[KET],MATCH(ROW()-1,Table2[//]))="","-",INDEX(Table2[KET],MATCH(ROW()-1,Table2[//])))</f>
        <v>50</v>
      </c>
    </row>
    <row r="230" spans="1:3">
      <c r="A230" s="3" t="str">
        <f>INDEX(Table2[NAMA BARANG],MATCH(ROW()-1,Table2[//]))</f>
        <v>Balon LMP 2200</v>
      </c>
      <c r="B230" s="4">
        <f>INDEX(Table2[TT],MATCH(ROW()-1,Table2[//]))</f>
        <v>7</v>
      </c>
      <c r="C230" s="5" t="str">
        <f>IF(INDEX(Table2[KET],MATCH(ROW()-1,Table2[//]))="","-",INDEX(Table2[KET],MATCH(ROW()-1,Table2[//])))</f>
        <v>60 pc</v>
      </c>
    </row>
    <row r="231" spans="1:3">
      <c r="A231" s="3" t="str">
        <f>INDEX(Table2[NAMA BARANG],MATCH(ROW()-1,Table2[//]))</f>
        <v>Balon Love LKL 2200</v>
      </c>
      <c r="B231" s="4">
        <f>INDEX(Table2[TT],MATCH(ROW()-1,Table2[//]))</f>
        <v>1</v>
      </c>
      <c r="C231" s="5">
        <f>IF(INDEX(Table2[KET],MATCH(ROW()-1,Table2[//]))="","-",INDEX(Table2[KET],MATCH(ROW()-1,Table2[//])))</f>
        <v>75</v>
      </c>
    </row>
    <row r="232" spans="1:3">
      <c r="A232" s="3" t="str">
        <f>INDEX(Table2[NAMA BARANG],MATCH(ROW()-1,Table2[//]))</f>
        <v>Balon Macaron LKM 2800</v>
      </c>
      <c r="B232" s="4">
        <f>INDEX(Table2[TT],MATCH(ROW()-1,Table2[//]))</f>
        <v>1</v>
      </c>
      <c r="C232" s="5">
        <f>IF(INDEX(Table2[KET],MATCH(ROW()-1,Table2[//]))="","-",INDEX(Table2[KET],MATCH(ROW()-1,Table2[//])))</f>
        <v>50</v>
      </c>
    </row>
    <row r="233" spans="1:3">
      <c r="A233" s="3" t="str">
        <f>INDEX(Table2[NAMA BARANG],MATCH(ROW()-1,Table2[//]))</f>
        <v>Balon metalik Yoeker (20)</v>
      </c>
      <c r="B233" s="4">
        <f>INDEX(Table2[TT],MATCH(ROW()-1,Table2[//]))</f>
        <v>37</v>
      </c>
      <c r="C233" s="5" t="str">
        <f>IF(INDEX(Table2[KET],MATCH(ROW()-1,Table2[//]))="","-",INDEX(Table2[KET],MATCH(ROW()-1,Table2[//])))</f>
        <v>100 Disp</v>
      </c>
    </row>
    <row r="234" spans="1:3">
      <c r="A234" s="3" t="str">
        <f>INDEX(Table2[NAMA BARANG],MATCH(ROW()-1,Table2[//]))</f>
        <v>Balon mickey Kcl (20)</v>
      </c>
      <c r="B234" s="4">
        <f>INDEX(Table2[TT],MATCH(ROW()-1,Table2[//]))</f>
        <v>4</v>
      </c>
      <c r="C234" s="5" t="str">
        <f>IF(INDEX(Table2[KET],MATCH(ROW()-1,Table2[//]))="","-",INDEX(Table2[KET],MATCH(ROW()-1,Table2[//])))</f>
        <v>150 Disp</v>
      </c>
    </row>
    <row r="235" spans="1:3">
      <c r="A235" s="3" t="str">
        <f>INDEX(Table2[NAMA BARANG],MATCH(ROW()-1,Table2[//]))</f>
        <v>Balon Smile Kuning LKS 3200 SK</v>
      </c>
      <c r="B235" s="4">
        <f>INDEX(Table2[TT],MATCH(ROW()-1,Table2[//]))</f>
        <v>1</v>
      </c>
      <c r="C235" s="5">
        <f>IF(INDEX(Table2[KET],MATCH(ROW()-1,Table2[//]))="","-",INDEX(Table2[KET],MATCH(ROW()-1,Table2[//])))</f>
        <v>50</v>
      </c>
    </row>
    <row r="236" spans="1:3">
      <c r="A236" s="3" t="str">
        <f>INDEX(Table2[NAMA BARANG],MATCH(ROW()-1,Table2[//]))</f>
        <v>Balon Tata Surya KS 1222</v>
      </c>
      <c r="B236" s="4">
        <f>INDEX(Table2[TT],MATCH(ROW()-1,Table2[//]))</f>
        <v>8</v>
      </c>
      <c r="C236" s="5" t="str">
        <f>IF(INDEX(Table2[KET],MATCH(ROW()-1,Table2[//]))="","-",INDEX(Table2[KET],MATCH(ROW()-1,Table2[//])))</f>
        <v>80 pk</v>
      </c>
    </row>
    <row r="237" spans="1:3">
      <c r="A237" s="3" t="str">
        <f>INDEX(Table2[NAMA BARANG],MATCH(ROW()-1,Table2[//]))</f>
        <v>Balon Zodiak 2260</v>
      </c>
      <c r="B237" s="4">
        <f>INDEX(Table2[TT],MATCH(ROW()-1,Table2[//]))</f>
        <v>2</v>
      </c>
      <c r="C237" s="5" t="str">
        <f>IF(INDEX(Table2[KET],MATCH(ROW()-1,Table2[//]))="","-",INDEX(Table2[KET],MATCH(ROW()-1,Table2[//])))</f>
        <v>80 pk</v>
      </c>
    </row>
    <row r="238" spans="1:3">
      <c r="A238" s="3" t="str">
        <f>INDEX(Table2[NAMA BARANG],MATCH(ROW()-1,Table2[//]))</f>
        <v>Bando King (Raja) mix gold/ silver</v>
      </c>
      <c r="B238" s="4">
        <f>INDEX(Table2[TT],MATCH(ROW()-1,Table2[//]))</f>
        <v>2</v>
      </c>
      <c r="C238" s="5" t="str">
        <f>IF(INDEX(Table2[KET],MATCH(ROW()-1,Table2[//]))="","-",INDEX(Table2[KET],MATCH(ROW()-1,Table2[//])))</f>
        <v>1000 pc</v>
      </c>
    </row>
    <row r="239" spans="1:3">
      <c r="A239" s="3" t="str">
        <f>INDEX(Table2[NAMA BARANG],MATCH(ROW()-1,Table2[//]))</f>
        <v>Bando King (Ratu) gold</v>
      </c>
      <c r="B239" s="4">
        <f>INDEX(Table2[TT],MATCH(ROW()-1,Table2[//]))</f>
        <v>2</v>
      </c>
      <c r="C239" s="5" t="str">
        <f>IF(INDEX(Table2[KET],MATCH(ROW()-1,Table2[//]))="","-",INDEX(Table2[KET],MATCH(ROW()-1,Table2[//])))</f>
        <v>600 pc</v>
      </c>
    </row>
    <row r="240" spans="1:3">
      <c r="A240" s="3" t="str">
        <f>INDEX(Table2[NAMA BARANG],MATCH(ROW()-1,Table2[//]))</f>
        <v>Banner Ballet B312 BS</v>
      </c>
      <c r="B240" s="4">
        <f>INDEX(Table2[TT],MATCH(ROW()-1,Table2[//]))</f>
        <v>1</v>
      </c>
      <c r="C240" s="5" t="str">
        <f>IF(INDEX(Table2[KET],MATCH(ROW()-1,Table2[//]))="","-",INDEX(Table2[KET],MATCH(ROW()-1,Table2[//])))</f>
        <v>400 pc</v>
      </c>
    </row>
    <row r="241" spans="1:3">
      <c r="A241" s="3" t="str">
        <f>INDEX(Table2[NAMA BARANG],MATCH(ROW()-1,Table2[//]))</f>
        <v>Bensia 03LM4 (6202)</v>
      </c>
      <c r="B241" s="4">
        <f>INDEX(Table2[TT],MATCH(ROW()-1,Table2[//]))</f>
        <v>35</v>
      </c>
      <c r="C241" s="5" t="str">
        <f>IF(INDEX(Table2[KET],MATCH(ROW()-1,Table2[//]))="","-",INDEX(Table2[KET],MATCH(ROW()-1,Table2[//])))</f>
        <v>48 BOX (42)</v>
      </c>
    </row>
    <row r="242" spans="1:3">
      <c r="A242" s="3" t="str">
        <f>INDEX(Table2[NAMA BARANG],MATCH(ROW()-1,Table2[//]))</f>
        <v>Bensia 04LM1 (5921</v>
      </c>
      <c r="B242" s="4">
        <f>INDEX(Table2[TT],MATCH(ROW()-1,Table2[//]))</f>
        <v>29</v>
      </c>
      <c r="C242" s="5" t="str">
        <f>IF(INDEX(Table2[KET],MATCH(ROW()-1,Table2[//]))="","-",INDEX(Table2[KET],MATCH(ROW()-1,Table2[//])))</f>
        <v>48 BOX (50)</v>
      </c>
    </row>
    <row r="243" spans="1:3">
      <c r="A243" s="3" t="str">
        <f>INDEX(Table2[NAMA BARANG],MATCH(ROW()-1,Table2[//]))</f>
        <v>Bensia 05LM2 (6021)</v>
      </c>
      <c r="B243" s="4">
        <f>INDEX(Table2[TT],MATCH(ROW()-1,Table2[//]))</f>
        <v>27</v>
      </c>
      <c r="C243" s="5" t="str">
        <f>IF(INDEX(Table2[KET],MATCH(ROW()-1,Table2[//]))="","-",INDEX(Table2[KET],MATCH(ROW()-1,Table2[//])))</f>
        <v>48 BOX (42)</v>
      </c>
    </row>
    <row r="244" spans="1:3">
      <c r="A244" s="3" t="str">
        <f>INDEX(Table2[NAMA BARANG],MATCH(ROW()-1,Table2[//]))</f>
        <v>Bensia 06 LMH 4M-3 Hati metalik pendek</v>
      </c>
      <c r="B244" s="4">
        <f>INDEX(Table2[TT],MATCH(ROW()-1,Table2[//]))</f>
        <v>8</v>
      </c>
      <c r="C244" s="5" t="str">
        <f>IF(INDEX(Table2[KET],MATCH(ROW()-1,Table2[//]))="","-",INDEX(Table2[KET],MATCH(ROW()-1,Table2[//])))</f>
        <v>1152 pc</v>
      </c>
    </row>
    <row r="245" spans="1:3">
      <c r="A245" s="3" t="str">
        <f>INDEX(Table2[NAMA BARANG],MATCH(ROW()-1,Table2[//]))</f>
        <v>Bensia 06LM1 (6034)</v>
      </c>
      <c r="B245" s="4">
        <f>INDEX(Table2[TT],MATCH(ROW()-1,Table2[//]))</f>
        <v>17</v>
      </c>
      <c r="C245" s="5" t="str">
        <f>IF(INDEX(Table2[KET],MATCH(ROW()-1,Table2[//]))="","-",INDEX(Table2[KET],MATCH(ROW()-1,Table2[//])))</f>
        <v>48 BOX (36)</v>
      </c>
    </row>
    <row r="246" spans="1:3">
      <c r="A246" s="3" t="str">
        <f>INDEX(Table2[NAMA BARANG],MATCH(ROW()-1,Table2[//]))</f>
        <v>Bensia 08LM1 (6221)</v>
      </c>
      <c r="B246" s="4">
        <f>INDEX(Table2[TT],MATCH(ROW()-1,Table2[//]))</f>
        <v>21</v>
      </c>
      <c r="C246" s="5" t="str">
        <f>IF(INDEX(Table2[KET],MATCH(ROW()-1,Table2[//]))="","-",INDEX(Table2[KET],MATCH(ROW()-1,Table2[//])))</f>
        <v>48 BOX (36)</v>
      </c>
    </row>
    <row r="247" spans="1:3">
      <c r="A247" s="3" t="str">
        <f>INDEX(Table2[NAMA BARANG],MATCH(ROW()-1,Table2[//]))</f>
        <v>Bensia 09LM1 (6213)</v>
      </c>
      <c r="B247" s="4">
        <f>INDEX(Table2[TT],MATCH(ROW()-1,Table2[//]))</f>
        <v>26</v>
      </c>
      <c r="C247" s="5" t="str">
        <f>IF(INDEX(Table2[KET],MATCH(ROW()-1,Table2[//]))="","-",INDEX(Table2[KET],MATCH(ROW()-1,Table2[//])))</f>
        <v>48 BOX (42)</v>
      </c>
    </row>
    <row r="248" spans="1:3">
      <c r="A248" s="3" t="str">
        <f>INDEX(Table2[NAMA BARANG],MATCH(ROW()-1,Table2[//]))</f>
        <v>Bensia 10LM1 (6209)</v>
      </c>
      <c r="B248" s="4">
        <f>INDEX(Table2[TT],MATCH(ROW()-1,Table2[//]))</f>
        <v>16</v>
      </c>
      <c r="C248" s="5" t="str">
        <f>IF(INDEX(Table2[KET],MATCH(ROW()-1,Table2[//]))="","-",INDEX(Table2[KET],MATCH(ROW()-1,Table2[//])))</f>
        <v>48 BOX (50)</v>
      </c>
    </row>
    <row r="249" spans="1:3">
      <c r="A249" s="3" t="str">
        <f>INDEX(Table2[NAMA BARANG],MATCH(ROW()-1,Table2[//]))</f>
        <v>Bensia 13LM1 (6212)</v>
      </c>
      <c r="B249" s="4">
        <f>INDEX(Table2[TT],MATCH(ROW()-1,Table2[//]))</f>
        <v>22</v>
      </c>
      <c r="C249" s="5" t="str">
        <f>IF(INDEX(Table2[KET],MATCH(ROW()-1,Table2[//]))="","-",INDEX(Table2[KET],MATCH(ROW()-1,Table2[//])))</f>
        <v>48 BOX (50)</v>
      </c>
    </row>
    <row r="250" spans="1:3">
      <c r="A250" s="3" t="str">
        <f>INDEX(Table2[NAMA BARANG],MATCH(ROW()-1,Table2[//]))</f>
        <v>Bensia 905</v>
      </c>
      <c r="B250" s="4">
        <f>INDEX(Table2[TT],MATCH(ROW()-1,Table2[//]))</f>
        <v>8</v>
      </c>
      <c r="C250" s="5" t="str">
        <f>IF(INDEX(Table2[KET],MATCH(ROW()-1,Table2[//]))="","-",INDEX(Table2[KET],MATCH(ROW()-1,Table2[//])))</f>
        <v>1152 pc</v>
      </c>
    </row>
    <row r="251" spans="1:3">
      <c r="A251" s="3" t="str">
        <f>INDEX(Table2[NAMA BARANG],MATCH(ROW()-1,Table2[//]))</f>
        <v>Bensia 909</v>
      </c>
      <c r="B251" s="4">
        <f>INDEX(Table2[TT],MATCH(ROW()-1,Table2[//]))</f>
        <v>7</v>
      </c>
      <c r="C251" s="5" t="str">
        <f>IF(INDEX(Table2[KET],MATCH(ROW()-1,Table2[//]))="","-",INDEX(Table2[KET],MATCH(ROW()-1,Table2[//])))</f>
        <v>1152 PC</v>
      </c>
    </row>
    <row r="252" spans="1:3">
      <c r="A252" s="3" t="str">
        <f>INDEX(Table2[NAMA BARANG],MATCH(ROW()-1,Table2[//]))</f>
        <v>Bensia 9935 pluit (42)</v>
      </c>
      <c r="B252" s="4">
        <f>INDEX(Table2[TT],MATCH(ROW()-1,Table2[//]))</f>
        <v>1</v>
      </c>
      <c r="C252" s="5" t="str">
        <f>IF(INDEX(Table2[KET],MATCH(ROW()-1,Table2[//]))="","-",INDEX(Table2[KET],MATCH(ROW()-1,Table2[//])))</f>
        <v>48 box</v>
      </c>
    </row>
    <row r="253" spans="1:3">
      <c r="A253" s="3" t="str">
        <f>INDEX(Table2[NAMA BARANG],MATCH(ROW()-1,Table2[//]))</f>
        <v>Bensia 9938 Cermin Kaca (32)</v>
      </c>
      <c r="B253" s="4">
        <f>INDEX(Table2[TT],MATCH(ROW()-1,Table2[//]))</f>
        <v>5</v>
      </c>
      <c r="C253" s="5" t="str">
        <f>IF(INDEX(Table2[KET],MATCH(ROW()-1,Table2[//]))="","-",INDEX(Table2[KET],MATCH(ROW()-1,Table2[//])))</f>
        <v>48 box</v>
      </c>
    </row>
    <row r="254" spans="1:3">
      <c r="A254" s="3" t="str">
        <f>INDEX(Table2[NAMA BARANG],MATCH(ROW()-1,Table2[//]))</f>
        <v>Bensia 9939 Dadu (32)</v>
      </c>
      <c r="B254" s="4">
        <f>INDEX(Table2[TT],MATCH(ROW()-1,Table2[//]))</f>
        <v>3</v>
      </c>
      <c r="C254" s="5" t="str">
        <f>IF(INDEX(Table2[KET],MATCH(ROW()-1,Table2[//]))="","-",INDEX(Table2[KET],MATCH(ROW()-1,Table2[//])))</f>
        <v>48 box</v>
      </c>
    </row>
    <row r="255" spans="1:3">
      <c r="A255" s="3" t="str">
        <f>INDEX(Table2[NAMA BARANG],MATCH(ROW()-1,Table2[//]))</f>
        <v>Bensia BAEA 009 (1x50)</v>
      </c>
      <c r="B255" s="4">
        <f>INDEX(Table2[TT],MATCH(ROW()-1,Table2[//]))</f>
        <v>4</v>
      </c>
      <c r="C255" s="5" t="str">
        <f>IF(INDEX(Table2[KET],MATCH(ROW()-1,Table2[//]))="","-",INDEX(Table2[KET],MATCH(ROW()-1,Table2[//])))</f>
        <v>48 box</v>
      </c>
    </row>
    <row r="256" spans="1:3">
      <c r="A256" s="3" t="str">
        <f>INDEX(Table2[NAMA BARANG],MATCH(ROW()-1,Table2[//]))</f>
        <v>Bensia CYD3-1 Smile</v>
      </c>
      <c r="B256" s="4">
        <f>INDEX(Table2[TT],MATCH(ROW()-1,Table2[//]))</f>
        <v>6</v>
      </c>
      <c r="C256" s="5" t="str">
        <f>IF(INDEX(Table2[KET],MATCH(ROW()-1,Table2[//]))="","-",INDEX(Table2[KET],MATCH(ROW()-1,Table2[//])))</f>
        <v>1200 set</v>
      </c>
    </row>
    <row r="257" spans="1:3">
      <c r="A257" s="3" t="str">
        <f>INDEX(Table2[NAMA BARANG],MATCH(ROW()-1,Table2[//]))</f>
        <v>Bensia CYD3-5 Angel 0322</v>
      </c>
      <c r="B257" s="4">
        <f>INDEX(Table2[TT],MATCH(ROW()-1,Table2[//]))</f>
        <v>8</v>
      </c>
      <c r="C257" s="5" t="str">
        <f>IF(INDEX(Table2[KET],MATCH(ROW()-1,Table2[//]))="","-",INDEX(Table2[KET],MATCH(ROW()-1,Table2[//])))</f>
        <v>1200 set</v>
      </c>
    </row>
    <row r="258" spans="1:3">
      <c r="A258" s="3" t="str">
        <f>INDEX(Table2[NAMA BARANG],MATCH(ROW()-1,Table2[//]))</f>
        <v>Bensia CYLN 6203/ 5333</v>
      </c>
      <c r="B258" s="4">
        <f>INDEX(Table2[TT],MATCH(ROW()-1,Table2[//]))</f>
        <v>30</v>
      </c>
      <c r="C258" s="5" t="str">
        <f>IF(INDEX(Table2[KET],MATCH(ROW()-1,Table2[//]))="","-",INDEX(Table2[KET],MATCH(ROW()-1,Table2[//])))</f>
        <v>48 BOX (50)</v>
      </c>
    </row>
    <row r="259" spans="1:3">
      <c r="A259" s="3" t="str">
        <f>INDEX(Table2[NAMA BARANG],MATCH(ROW()-1,Table2[//]))</f>
        <v>Bensia Dadu (faktur)</v>
      </c>
      <c r="B259" s="4">
        <f>INDEX(Table2[TT],MATCH(ROW()-1,Table2[//]))</f>
        <v>20</v>
      </c>
      <c r="C259" s="5" t="str">
        <f>IF(INDEX(Table2[KET],MATCH(ROW()-1,Table2[//]))="","-",INDEX(Table2[KET],MATCH(ROW()-1,Table2[//])))</f>
        <v>768 PCS</v>
      </c>
    </row>
    <row r="260" spans="1:3">
      <c r="A260" s="3" t="str">
        <f>INDEX(Table2[NAMA BARANG],MATCH(ROW()-1,Table2[//]))</f>
        <v>Bensia Dollar</v>
      </c>
      <c r="B260" s="4">
        <f>INDEX(Table2[TT],MATCH(ROW()-1,Table2[//]))</f>
        <v>1</v>
      </c>
      <c r="C260" s="5" t="str">
        <f>IF(INDEX(Table2[KET],MATCH(ROW()-1,Table2[//]))="","-",INDEX(Table2[KET],MATCH(ROW()-1,Table2[//])))</f>
        <v>12 grs</v>
      </c>
    </row>
    <row r="261" spans="1:3">
      <c r="A261" s="3" t="str">
        <f>INDEX(Table2[NAMA BARANG],MATCH(ROW()-1,Table2[//]))</f>
        <v>Bensia LT 1311 (30 pc) (36)</v>
      </c>
      <c r="B261" s="4">
        <f>INDEX(Table2[TT],MATCH(ROW()-1,Table2[//]))</f>
        <v>11</v>
      </c>
      <c r="C261" s="5" t="str">
        <f>IF(INDEX(Table2[KET],MATCH(ROW()-1,Table2[//]))="","-",INDEX(Table2[KET],MATCH(ROW()-1,Table2[//])))</f>
        <v>30 box</v>
      </c>
    </row>
    <row r="262" spans="1:3">
      <c r="A262" s="3" t="str">
        <f>INDEX(Table2[NAMA BARANG],MATCH(ROW()-1,Table2[//]))</f>
        <v>Bensia pluit 9925 A</v>
      </c>
      <c r="B262" s="4">
        <f>INDEX(Table2[TT],MATCH(ROW()-1,Table2[//]))</f>
        <v>1</v>
      </c>
      <c r="C262" s="5" t="str">
        <f>IF(INDEX(Table2[KET],MATCH(ROW()-1,Table2[//]))="","-",INDEX(Table2[KET],MATCH(ROW()-1,Table2[//])))</f>
        <v>40 box</v>
      </c>
    </row>
    <row r="263" spans="1:3">
      <c r="A263" s="3" t="str">
        <f>INDEX(Table2[NAMA BARANG],MATCH(ROW()-1,Table2[//]))</f>
        <v>Bensia SF 9925 A (Pluit 42 F)</v>
      </c>
      <c r="B263" s="4">
        <f>INDEX(Table2[TT],MATCH(ROW()-1,Table2[//]))</f>
        <v>2</v>
      </c>
      <c r="C263" s="5" t="str">
        <f>IF(INDEX(Table2[KET],MATCH(ROW()-1,Table2[//]))="","-",INDEX(Table2[KET],MATCH(ROW()-1,Table2[//])))</f>
        <v>40 box</v>
      </c>
    </row>
    <row r="264" spans="1:3">
      <c r="A264" s="3" t="str">
        <f>INDEX(Table2[NAMA BARANG],MATCH(ROW()-1,Table2[//]))</f>
        <v>Bensia SF 9925 B (Tangan 42 F)</v>
      </c>
      <c r="B264" s="4">
        <f>INDEX(Table2[TT],MATCH(ROW()-1,Table2[//]))</f>
        <v>4</v>
      </c>
      <c r="C264" s="5" t="str">
        <f>IF(INDEX(Table2[KET],MATCH(ROW()-1,Table2[//]))="","-",INDEX(Table2[KET],MATCH(ROW()-1,Table2[//])))</f>
        <v>40 box</v>
      </c>
    </row>
    <row r="265" spans="1:3">
      <c r="A265" s="3" t="str">
        <f>INDEX(Table2[NAMA BARANG],MATCH(ROW()-1,Table2[//]))</f>
        <v>Bensia SF 9925 C (Biasa)</v>
      </c>
      <c r="B265" s="4">
        <f>INDEX(Table2[TT],MATCH(ROW()-1,Table2[//]))</f>
        <v>1</v>
      </c>
      <c r="C265" s="5" t="str">
        <f>IF(INDEX(Table2[KET],MATCH(ROW()-1,Table2[//]))="","-",INDEX(Table2[KET],MATCH(ROW()-1,Table2[//])))</f>
        <v>38 box</v>
      </c>
    </row>
    <row r="266" spans="1:3">
      <c r="A266" s="3" t="str">
        <f>INDEX(Table2[NAMA BARANG],MATCH(ROW()-1,Table2[//]))</f>
        <v>Bensia SF 9925 C (Faktur)</v>
      </c>
      <c r="B266" s="4">
        <f>INDEX(Table2[TT],MATCH(ROW()-1,Table2[//]))</f>
        <v>9</v>
      </c>
      <c r="C266" s="5" t="str">
        <f>IF(INDEX(Table2[KET],MATCH(ROW()-1,Table2[//]))="","-",INDEX(Table2[KET],MATCH(ROW()-1,Table2[//])))</f>
        <v>40 box</v>
      </c>
    </row>
    <row r="267" spans="1:3">
      <c r="A267" s="3" t="str">
        <f>INDEX(Table2[NAMA BARANG],MATCH(ROW()-1,Table2[//]))</f>
        <v>Bensia SF 9925 C (Sendok 42 Biasa)</v>
      </c>
      <c r="B267" s="4">
        <f>INDEX(Table2[TT],MATCH(ROW()-1,Table2[//]))</f>
        <v>19</v>
      </c>
      <c r="C267" s="5" t="str">
        <f>IF(INDEX(Table2[KET],MATCH(ROW()-1,Table2[//]))="","-",INDEX(Table2[KET],MATCH(ROW()-1,Table2[//])))</f>
        <v>40 box</v>
      </c>
    </row>
    <row r="268" spans="1:3">
      <c r="A268" s="3" t="str">
        <f>INDEX(Table2[NAMA BARANG],MATCH(ROW()-1,Table2[//]))</f>
        <v>Bensia ZC 105 pluit</v>
      </c>
      <c r="B268" s="4">
        <f>INDEX(Table2[TT],MATCH(ROW()-1,Table2[//]))</f>
        <v>5</v>
      </c>
      <c r="C268" s="5" t="str">
        <f>IF(INDEX(Table2[KET],MATCH(ROW()-1,Table2[//]))="","-",INDEX(Table2[KET],MATCH(ROW()-1,Table2[//])))</f>
        <v>1728 pc</v>
      </c>
    </row>
    <row r="269" spans="1:3">
      <c r="A269" s="3" t="str">
        <f>INDEX(Table2[NAMA BARANG],MATCH(ROW()-1,Table2[//]))</f>
        <v>Bensia ZC 131 Fan (30 Box) isi 48</v>
      </c>
      <c r="B269" s="4">
        <f>INDEX(Table2[TT],MATCH(ROW()-1,Table2[//]))</f>
        <v>24</v>
      </c>
      <c r="C269" s="5" t="str">
        <f>IF(INDEX(Table2[KET],MATCH(ROW()-1,Table2[//]))="","-",INDEX(Table2[KET],MATCH(ROW()-1,Table2[//])))</f>
        <v>1728 pc</v>
      </c>
    </row>
    <row r="270" spans="1:3">
      <c r="A270" s="3" t="str">
        <f>INDEX(Table2[NAMA BARANG],MATCH(ROW()-1,Table2[//]))</f>
        <v>Bensia ZC 9937 (50)</v>
      </c>
      <c r="B270" s="4">
        <f>INDEX(Table2[TT],MATCH(ROW()-1,Table2[//]))</f>
        <v>23</v>
      </c>
      <c r="C270" s="5" t="str">
        <f>IF(INDEX(Table2[KET],MATCH(ROW()-1,Table2[//]))="","-",INDEX(Table2[KET],MATCH(ROW()-1,Table2[//])))</f>
        <v>72 box</v>
      </c>
    </row>
    <row r="271" spans="1:3">
      <c r="A271" s="3" t="str">
        <f>INDEX(Table2[NAMA BARANG],MATCH(ROW()-1,Table2[//]))</f>
        <v>Binder Clip 111 Flower (48)</v>
      </c>
      <c r="B271" s="4">
        <f>INDEX(Table2[TT],MATCH(ROW()-1,Table2[//]))</f>
        <v>1</v>
      </c>
      <c r="C271" s="5" t="str">
        <f>IF(INDEX(Table2[KET],MATCH(ROW()-1,Table2[//]))="","-",INDEX(Table2[KET],MATCH(ROW()-1,Table2[//])))</f>
        <v>96 Tab</v>
      </c>
    </row>
    <row r="272" spans="1:3">
      <c r="A272" s="3" t="str">
        <f>INDEX(Table2[NAMA BARANG],MATCH(ROW()-1,Table2[//]))</f>
        <v>Binder Clip 155 Flower (24)</v>
      </c>
      <c r="B272" s="4">
        <f>INDEX(Table2[TT],MATCH(ROW()-1,Table2[//]))</f>
        <v>3</v>
      </c>
      <c r="C272" s="5" t="str">
        <f>IF(INDEX(Table2[KET],MATCH(ROW()-1,Table2[//]))="","-",INDEX(Table2[KET],MATCH(ROW()-1,Table2[//])))</f>
        <v>96 Tab</v>
      </c>
    </row>
    <row r="273" spans="1:3">
      <c r="A273" s="3" t="str">
        <f>INDEX(Table2[NAMA BARANG],MATCH(ROW()-1,Table2[//]))</f>
        <v>Binder Note A5 besi Fancy 4D</v>
      </c>
      <c r="B273" s="4">
        <f>INDEX(Table2[TT],MATCH(ROW()-1,Table2[//]))</f>
        <v>3</v>
      </c>
      <c r="C273" s="5" t="str">
        <f>IF(INDEX(Table2[KET],MATCH(ROW()-1,Table2[//]))="","-",INDEX(Table2[KET],MATCH(ROW()-1,Table2[//])))</f>
        <v>120 pc</v>
      </c>
    </row>
    <row r="274" spans="1:3">
      <c r="A274" s="3" t="str">
        <f>INDEX(Table2[NAMA BARANG],MATCH(ROW()-1,Table2[//]))</f>
        <v>Binder Note A5 Pon GZ-015 Sheepo</v>
      </c>
      <c r="B274" s="4">
        <f>INDEX(Table2[TT],MATCH(ROW()-1,Table2[//]))</f>
        <v>5</v>
      </c>
      <c r="C274" s="5" t="str">
        <f>IF(INDEX(Table2[KET],MATCH(ROW()-1,Table2[//]))="","-",INDEX(Table2[KET],MATCH(ROW()-1,Table2[//])))</f>
        <v>96 pc</v>
      </c>
    </row>
    <row r="275" spans="1:3">
      <c r="A275" s="3" t="str">
        <f>INDEX(Table2[NAMA BARANG],MATCH(ROW()-1,Table2[//]))</f>
        <v>Binder Note A5 Pons Plst Dragon(5)/ MM(4)</v>
      </c>
      <c r="B275" s="4">
        <f>INDEX(Table2[TT],MATCH(ROW()-1,Table2[//]))</f>
        <v>9</v>
      </c>
      <c r="C275" s="5" t="str">
        <f>IF(INDEX(Table2[KET],MATCH(ROW()-1,Table2[//]))="","-",INDEX(Table2[KET],MATCH(ROW()-1,Table2[//])))</f>
        <v>96 pc</v>
      </c>
    </row>
    <row r="276" spans="1:3">
      <c r="A276" s="3" t="str">
        <f>INDEX(Table2[NAMA BARANG],MATCH(ROW()-1,Table2[//]))</f>
        <v xml:space="preserve">Bk Bank Folio </v>
      </c>
      <c r="B276" s="4">
        <f>INDEX(Table2[TT],MATCH(ROW()-1,Table2[//]))</f>
        <v>1</v>
      </c>
      <c r="C276" s="5">
        <f>IF(INDEX(Table2[KET],MATCH(ROW()-1,Table2[//]))="","-",INDEX(Table2[KET],MATCH(ROW()-1,Table2[//])))</f>
        <v>50</v>
      </c>
    </row>
    <row r="277" spans="1:3">
      <c r="A277" s="3" t="str">
        <f>INDEX(Table2[NAMA BARANG],MATCH(ROW()-1,Table2[//]))</f>
        <v xml:space="preserve">Bk Bank Kwarto </v>
      </c>
      <c r="B277" s="4">
        <f>INDEX(Table2[TT],MATCH(ROW()-1,Table2[//]))</f>
        <v>1</v>
      </c>
      <c r="C277" s="5">
        <f>IF(INDEX(Table2[KET],MATCH(ROW()-1,Table2[//]))="","-",INDEX(Table2[KET],MATCH(ROW()-1,Table2[//])))</f>
        <v>100</v>
      </c>
    </row>
    <row r="278" spans="1:3">
      <c r="A278" s="3" t="str">
        <f>INDEX(Table2[NAMA BARANG],MATCH(ROW()-1,Table2[//]))</f>
        <v>Bk BNPP Kwarto (PAJAK)</v>
      </c>
      <c r="B278" s="4">
        <f>INDEX(Table2[TT],MATCH(ROW()-1,Table2[//]))</f>
        <v>1</v>
      </c>
      <c r="C278" s="5">
        <f>IF(INDEX(Table2[KET],MATCH(ROW()-1,Table2[//]))="","-",INDEX(Table2[KET],MATCH(ROW()-1,Table2[//])))</f>
        <v>100</v>
      </c>
    </row>
    <row r="279" spans="1:3">
      <c r="A279" s="3" t="str">
        <f>INDEX(Table2[NAMA BARANG],MATCH(ROW()-1,Table2[//]))</f>
        <v>Bk Diary 1273</v>
      </c>
      <c r="B279" s="4">
        <f>INDEX(Table2[TT],MATCH(ROW()-1,Table2[//]))</f>
        <v>1</v>
      </c>
      <c r="C279" s="5" t="str">
        <f>IF(INDEX(Table2[KET],MATCH(ROW()-1,Table2[//]))="","-",INDEX(Table2[KET],MATCH(ROW()-1,Table2[//])))</f>
        <v>300 pc</v>
      </c>
    </row>
    <row r="280" spans="1:3">
      <c r="A280" s="3" t="str">
        <f>INDEX(Table2[NAMA BARANG],MATCH(ROW()-1,Table2[//]))</f>
        <v>Bk Diary 1277</v>
      </c>
      <c r="B280" s="4">
        <f>INDEX(Table2[TT],MATCH(ROW()-1,Table2[//]))</f>
        <v>2</v>
      </c>
      <c r="C280" s="5" t="str">
        <f>IF(INDEX(Table2[KET],MATCH(ROW()-1,Table2[//]))="","-",INDEX(Table2[KET],MATCH(ROW()-1,Table2[//])))</f>
        <v>300 pc</v>
      </c>
    </row>
    <row r="281" spans="1:3">
      <c r="A281" s="3" t="str">
        <f>INDEX(Table2[NAMA BARANG],MATCH(ROW()-1,Table2[//]))</f>
        <v>Bk kas Folio</v>
      </c>
      <c r="B281" s="4">
        <f>INDEX(Table2[TT],MATCH(ROW()-1,Table2[//]))</f>
        <v>1</v>
      </c>
      <c r="C281" s="5">
        <f>IF(INDEX(Table2[KET],MATCH(ROW()-1,Table2[//]))="","-",INDEX(Table2[KET],MATCH(ROW()-1,Table2[//])))</f>
        <v>50</v>
      </c>
    </row>
    <row r="282" spans="1:3">
      <c r="A282" s="3" t="str">
        <f>INDEX(Table2[NAMA BARANG],MATCH(ROW()-1,Table2[//]))</f>
        <v>Bk Kas Kwarto</v>
      </c>
      <c r="B282" s="4">
        <f>INDEX(Table2[TT],MATCH(ROW()-1,Table2[//]))</f>
        <v>8</v>
      </c>
      <c r="C282" s="5">
        <f>IF(INDEX(Table2[KET],MATCH(ROW()-1,Table2[//]))="","-",INDEX(Table2[KET],MATCH(ROW()-1,Table2[//])))</f>
        <v>100</v>
      </c>
    </row>
    <row r="283" spans="1:3">
      <c r="A283" s="3" t="str">
        <f>INDEX(Table2[NAMA BARANG],MATCH(ROW()-1,Table2[//]))</f>
        <v>Bk mewarnai &amp; cerita miring</v>
      </c>
      <c r="B283" s="4">
        <f>INDEX(Table2[TT],MATCH(ROW()-1,Table2[//]))</f>
        <v>30</v>
      </c>
      <c r="C283" s="5" t="str">
        <f>IF(INDEX(Table2[KET],MATCH(ROW()-1,Table2[//]))="","-",INDEX(Table2[KET],MATCH(ROW()-1,Table2[//])))</f>
        <v>128 ls</v>
      </c>
    </row>
    <row r="284" spans="1:3">
      <c r="A284" s="3" t="str">
        <f>INDEX(Table2[NAMA BARANG],MATCH(ROW()-1,Table2[//]))</f>
        <v>Bk mewarnai 21x29 B</v>
      </c>
      <c r="B284" s="4">
        <f>INDEX(Table2[TT],MATCH(ROW()-1,Table2[//]))</f>
        <v>4</v>
      </c>
      <c r="C284" s="5" t="str">
        <f>IF(INDEX(Table2[KET],MATCH(ROW()-1,Table2[//]))="","-",INDEX(Table2[KET],MATCH(ROW()-1,Table2[//])))</f>
        <v>600 pc</v>
      </c>
    </row>
    <row r="285" spans="1:3">
      <c r="A285" s="3" t="str">
        <f>INDEX(Table2[NAMA BARANG],MATCH(ROW()-1,Table2[//]))</f>
        <v>Bk mewarnai A5/ Full color</v>
      </c>
      <c r="B285" s="4">
        <f>INDEX(Table2[TT],MATCH(ROW()-1,Table2[//]))</f>
        <v>1</v>
      </c>
      <c r="C285" s="5" t="str">
        <f>IF(INDEX(Table2[KET],MATCH(ROW()-1,Table2[//]))="","-",INDEX(Table2[KET],MATCH(ROW()-1,Table2[//])))</f>
        <v>480 pc</v>
      </c>
    </row>
    <row r="286" spans="1:3">
      <c r="A286" s="3" t="str">
        <f>INDEX(Table2[NAMA BARANG],MATCH(ROW()-1,Table2[//]))</f>
        <v>Bk mewarnai ART 8 design (32x50)</v>
      </c>
      <c r="B286" s="4">
        <f>INDEX(Table2[TT],MATCH(ROW()-1,Table2[//]))</f>
        <v>18</v>
      </c>
      <c r="C286" s="5" t="str">
        <f>IF(INDEX(Table2[KET],MATCH(ROW()-1,Table2[//]))="","-",INDEX(Table2[KET],MATCH(ROW()-1,Table2[//])))</f>
        <v>1600 pc</v>
      </c>
    </row>
    <row r="287" spans="1:3">
      <c r="A287" s="3" t="str">
        <f>INDEX(Table2[NAMA BARANG],MATCH(ROW()-1,Table2[//]))</f>
        <v>Bk Mewarnai ART A4 B</v>
      </c>
      <c r="B287" s="4">
        <f>INDEX(Table2[TT],MATCH(ROW()-1,Table2[//]))</f>
        <v>12</v>
      </c>
      <c r="C287" s="5" t="str">
        <f>IF(INDEX(Table2[KET],MATCH(ROW()-1,Table2[//]))="","-",INDEX(Table2[KET],MATCH(ROW()-1,Table2[//])))</f>
        <v>900 PCS</v>
      </c>
    </row>
    <row r="288" spans="1:3">
      <c r="A288" s="3" t="str">
        <f>INDEX(Table2[NAMA BARANG],MATCH(ROW()-1,Table2[//]))</f>
        <v>Bk mewarnai HTL 600-650</v>
      </c>
      <c r="B288" s="4">
        <f>INDEX(Table2[TT],MATCH(ROW()-1,Table2[//]))</f>
        <v>2</v>
      </c>
      <c r="C288" s="5" t="str">
        <f>IF(INDEX(Table2[KET],MATCH(ROW()-1,Table2[//]))="","-",INDEX(Table2[KET],MATCH(ROW()-1,Table2[//])))</f>
        <v>160 ls</v>
      </c>
    </row>
    <row r="289" spans="1:3">
      <c r="A289" s="3" t="str">
        <f>INDEX(Table2[NAMA BARANG],MATCH(ROW()-1,Table2[//]))</f>
        <v>Bk mewarnai jumbo 4 seri IF</v>
      </c>
      <c r="B289" s="4">
        <f>INDEX(Table2[TT],MATCH(ROW()-1,Table2[//]))</f>
        <v>1</v>
      </c>
      <c r="C289" s="5">
        <f>IF(INDEX(Table2[KET],MATCH(ROW()-1,Table2[//]))="","-",INDEX(Table2[KET],MATCH(ROW()-1,Table2[//])))</f>
        <v>600</v>
      </c>
    </row>
    <row r="290" spans="1:3">
      <c r="A290" s="3" t="str">
        <f>INDEX(Table2[NAMA BARANG],MATCH(ROW()-1,Table2[//]))</f>
        <v>Bk mewarnai jumbo kode 8A4-1</v>
      </c>
      <c r="B290" s="4">
        <f>INDEX(Table2[TT],MATCH(ROW()-1,Table2[//]))</f>
        <v>2</v>
      </c>
      <c r="C290" s="5" t="str">
        <f>IF(INDEX(Table2[KET],MATCH(ROW()-1,Table2[//]))="","-",INDEX(Table2[KET],MATCH(ROW()-1,Table2[//])))</f>
        <v>1200 pc</v>
      </c>
    </row>
    <row r="291" spans="1:3">
      <c r="A291" s="3" t="str">
        <f>INDEX(Table2[NAMA BARANG],MATCH(ROW()-1,Table2[//]))</f>
        <v>Bk Mewarnai Jumbo SJ</v>
      </c>
      <c r="B291" s="4">
        <f>INDEX(Table2[TT],MATCH(ROW()-1,Table2[//]))</f>
        <v>1</v>
      </c>
      <c r="C291" s="5" t="str">
        <f>IF(INDEX(Table2[KET],MATCH(ROW()-1,Table2[//]))="","-",INDEX(Table2[KET],MATCH(ROW()-1,Table2[//])))</f>
        <v>600 PCS</v>
      </c>
    </row>
    <row r="292" spans="1:3">
      <c r="A292" s="3" t="str">
        <f>INDEX(Table2[NAMA BARANG],MATCH(ROW()-1,Table2[//]))</f>
        <v>Bk Spiral Gliter Happy Cherub G-12 (1 Pk=6)/ A-017 polos</v>
      </c>
      <c r="B292" s="4">
        <f>INDEX(Table2[TT],MATCH(ROW()-1,Table2[//]))</f>
        <v>6</v>
      </c>
      <c r="C292" s="5" t="str">
        <f>IF(INDEX(Table2[KET],MATCH(ROW()-1,Table2[//]))="","-",INDEX(Table2[KET],MATCH(ROW()-1,Table2[//])))</f>
        <v>30 ls</v>
      </c>
    </row>
    <row r="293" spans="1:3">
      <c r="A293" s="3" t="str">
        <f>INDEX(Table2[NAMA BARANG],MATCH(ROW()-1,Table2[//]))</f>
        <v>Bk Spiral X-019 MM Gliter(3)/ 052 Hk(5)</v>
      </c>
      <c r="B293" s="4">
        <f>INDEX(Table2[TT],MATCH(ROW()-1,Table2[//]))</f>
        <v>8</v>
      </c>
      <c r="C293" s="5" t="str">
        <f>IF(INDEX(Table2[KET],MATCH(ROW()-1,Table2[//]))="","-",INDEX(Table2[KET],MATCH(ROW()-1,Table2[//])))</f>
        <v>400 pc</v>
      </c>
    </row>
    <row r="294" spans="1:3">
      <c r="A294" s="3" t="str">
        <f>INDEX(Table2[NAMA BARANG],MATCH(ROW()-1,Table2[//]))</f>
        <v>Bk Spiral X-053 MM timbul</v>
      </c>
      <c r="B294" s="4">
        <f>INDEX(Table2[TT],MATCH(ROW()-1,Table2[//]))</f>
        <v>2</v>
      </c>
      <c r="C294" s="5" t="str">
        <f>IF(INDEX(Table2[KET],MATCH(ROW()-1,Table2[//]))="","-",INDEX(Table2[KET],MATCH(ROW()-1,Table2[//])))</f>
        <v>400 pc</v>
      </c>
    </row>
    <row r="295" spans="1:3">
      <c r="A295" s="3" t="str">
        <f>INDEX(Table2[NAMA BARANG],MATCH(ROW()-1,Table2[//]))</f>
        <v>Bk/ Diary 1047</v>
      </c>
      <c r="B295" s="4">
        <f>INDEX(Table2[TT],MATCH(ROW()-1,Table2[//]))</f>
        <v>1</v>
      </c>
      <c r="C295" s="5" t="str">
        <f>IF(INDEX(Table2[KET],MATCH(ROW()-1,Table2[//]))="","-",INDEX(Table2[KET],MATCH(ROW()-1,Table2[//])))</f>
        <v>-</v>
      </c>
    </row>
    <row r="296" spans="1:3">
      <c r="A296" s="3" t="str">
        <f>INDEX(Table2[NAMA BARANG],MATCH(ROW()-1,Table2[//]))</f>
        <v>Bk/ NB A 318B(1)</v>
      </c>
      <c r="B296" s="4">
        <f>INDEX(Table2[TT],MATCH(ROW()-1,Table2[//]))</f>
        <v>1</v>
      </c>
      <c r="C296" s="5" t="str">
        <f>IF(INDEX(Table2[KET],MATCH(ROW()-1,Table2[//]))="","-",INDEX(Table2[KET],MATCH(ROW()-1,Table2[//])))</f>
        <v>120 pc</v>
      </c>
    </row>
    <row r="297" spans="1:3">
      <c r="A297" s="3" t="str">
        <f>INDEX(Table2[NAMA BARANG],MATCH(ROW()-1,Table2[//]))</f>
        <v>Bk/ NB A 326K(5)/ A 343K(1)</v>
      </c>
      <c r="B297" s="4">
        <f>INDEX(Table2[TT],MATCH(ROW()-1,Table2[//]))</f>
        <v>6</v>
      </c>
      <c r="C297" s="5" t="str">
        <f>IF(INDEX(Table2[KET],MATCH(ROW()-1,Table2[//]))="","-",INDEX(Table2[KET],MATCH(ROW()-1,Table2[//])))</f>
        <v>180 pc</v>
      </c>
    </row>
    <row r="298" spans="1:3">
      <c r="A298" s="3" t="str">
        <f>INDEX(Table2[NAMA BARANG],MATCH(ROW()-1,Table2[//]))</f>
        <v>Bk/ NB A 331B</v>
      </c>
      <c r="B298" s="4">
        <f>INDEX(Table2[TT],MATCH(ROW()-1,Table2[//]))</f>
        <v>3</v>
      </c>
      <c r="C298" s="5" t="str">
        <f>IF(INDEX(Table2[KET],MATCH(ROW()-1,Table2[//]))="","-",INDEX(Table2[KET],MATCH(ROW()-1,Table2[//])))</f>
        <v>120 pc</v>
      </c>
    </row>
    <row r="299" spans="1:3">
      <c r="A299" s="3" t="str">
        <f>INDEX(Table2[NAMA BARANG],MATCH(ROW()-1,Table2[//]))</f>
        <v>Bk/ NB A 342K</v>
      </c>
      <c r="B299" s="4">
        <f>INDEX(Table2[TT],MATCH(ROW()-1,Table2[//]))</f>
        <v>9</v>
      </c>
      <c r="C299" s="5" t="str">
        <f>IF(INDEX(Table2[KET],MATCH(ROW()-1,Table2[//]))="","-",INDEX(Table2[KET],MATCH(ROW()-1,Table2[//])))</f>
        <v>180 pc</v>
      </c>
    </row>
    <row r="300" spans="1:3">
      <c r="A300" s="3" t="str">
        <f>INDEX(Table2[NAMA BARANG],MATCH(ROW()-1,Table2[//]))</f>
        <v>Bk/ NB Kancing A5 Dsy</v>
      </c>
      <c r="B300" s="4">
        <f>INDEX(Table2[TT],MATCH(ROW()-1,Table2[//]))</f>
        <v>3</v>
      </c>
      <c r="C300" s="5" t="str">
        <f>IF(INDEX(Table2[KET],MATCH(ROW()-1,Table2[//]))="","-",INDEX(Table2[KET],MATCH(ROW()-1,Table2[//])))</f>
        <v>210 pc</v>
      </c>
    </row>
    <row r="301" spans="1:3">
      <c r="A301" s="3" t="str">
        <f>INDEX(Table2[NAMA BARANG],MATCH(ROW()-1,Table2[//]))</f>
        <v>Bk/ NB Spiral 6650/ 6450 (A6)</v>
      </c>
      <c r="B301" s="4">
        <f>INDEX(Table2[TT],MATCH(ROW()-1,Table2[//]))</f>
        <v>3</v>
      </c>
      <c r="C301" s="5" t="str">
        <f>IF(INDEX(Table2[KET],MATCH(ROW()-1,Table2[//]))="","-",INDEX(Table2[KET],MATCH(ROW()-1,Table2[//])))</f>
        <v>240 pc</v>
      </c>
    </row>
    <row r="302" spans="1:3">
      <c r="A302" s="3" t="str">
        <f>INDEX(Table2[NAMA BARANG],MATCH(ROW()-1,Table2[//]))</f>
        <v>Bk/ NB Spiral A6-120 Tab</v>
      </c>
      <c r="B302" s="4">
        <f>INDEX(Table2[TT],MATCH(ROW()-1,Table2[//]))</f>
        <v>2</v>
      </c>
      <c r="C302" s="5" t="str">
        <f>IF(INDEX(Table2[KET],MATCH(ROW()-1,Table2[//]))="","-",INDEX(Table2[KET],MATCH(ROW()-1,Table2[//])))</f>
        <v>160 pc</v>
      </c>
    </row>
    <row r="303" spans="1:3">
      <c r="A303" s="3" t="str">
        <f>INDEX(Table2[NAMA BARANG],MATCH(ROW()-1,Table2[//]))</f>
        <v>BkTamu ECO love</v>
      </c>
      <c r="B303" s="4">
        <f>INDEX(Table2[TT],MATCH(ROW()-1,Table2[//]))</f>
        <v>7</v>
      </c>
      <c r="C303" s="5" t="str">
        <f>IF(INDEX(Table2[KET],MATCH(ROW()-1,Table2[//]))="","-",INDEX(Table2[KET],MATCH(ROW()-1,Table2[//])))</f>
        <v>7 ls</v>
      </c>
    </row>
    <row r="304" spans="1:3">
      <c r="A304" s="3" t="str">
        <f>INDEX(Table2[NAMA BARANG],MATCH(ROW()-1,Table2[//]))</f>
        <v>Block note Enter 403</v>
      </c>
      <c r="B304" s="4">
        <f>INDEX(Table2[TT],MATCH(ROW()-1,Table2[//]))</f>
        <v>3</v>
      </c>
      <c r="C304" s="5" t="str">
        <f>IF(INDEX(Table2[KET],MATCH(ROW()-1,Table2[//]))="","-",INDEX(Table2[KET],MATCH(ROW()-1,Table2[//])))</f>
        <v>20 LSN</v>
      </c>
    </row>
    <row r="305" spans="1:3">
      <c r="A305" s="3" t="str">
        <f>INDEX(Table2[NAMA BARANG],MATCH(ROW()-1,Table2[//]))</f>
        <v>Block note Enter 404</v>
      </c>
      <c r="B305" s="4">
        <f>INDEX(Table2[TT],MATCH(ROW()-1,Table2[//]))</f>
        <v>3</v>
      </c>
      <c r="C305" s="5" t="str">
        <f>IF(INDEX(Table2[KET],MATCH(ROW()-1,Table2[//]))="","-",INDEX(Table2[KET],MATCH(ROW()-1,Table2[//])))</f>
        <v>40 LSN</v>
      </c>
    </row>
    <row r="306" spans="1:3">
      <c r="A306" s="3" t="str">
        <f>INDEX(Table2[NAMA BARANG],MATCH(ROW()-1,Table2[//]))</f>
        <v>Block note Enter 501</v>
      </c>
      <c r="B306" s="4">
        <f>INDEX(Table2[TT],MATCH(ROW()-1,Table2[//]))</f>
        <v>2</v>
      </c>
      <c r="C306" s="5" t="str">
        <f>IF(INDEX(Table2[KET],MATCH(ROW()-1,Table2[//]))="","-",INDEX(Table2[KET],MATCH(ROW()-1,Table2[//])))</f>
        <v>60 LSN</v>
      </c>
    </row>
    <row r="307" spans="1:3">
      <c r="A307" s="3" t="str">
        <f>INDEX(Table2[NAMA BARANG],MATCH(ROW()-1,Table2[//]))</f>
        <v>Block Note/ NB A4</v>
      </c>
      <c r="B307" s="4">
        <f>INDEX(Table2[TT],MATCH(ROW()-1,Table2[//]))</f>
        <v>3</v>
      </c>
      <c r="C307" s="5" t="str">
        <f>IF(INDEX(Table2[KET],MATCH(ROW()-1,Table2[//]))="","-",INDEX(Table2[KET],MATCH(ROW()-1,Table2[//])))</f>
        <v>72 pc</v>
      </c>
    </row>
    <row r="308" spans="1:3">
      <c r="A308" s="3" t="str">
        <f>INDEX(Table2[NAMA BARANG],MATCH(ROW()-1,Table2[//]))</f>
        <v>BN 7102 A5-20</v>
      </c>
      <c r="B308" s="4">
        <f>INDEX(Table2[TT],MATCH(ROW()-1,Table2[//]))</f>
        <v>3</v>
      </c>
      <c r="C308" s="5" t="str">
        <f>IF(INDEX(Table2[KET],MATCH(ROW()-1,Table2[//]))="","-",INDEX(Table2[KET],MATCH(ROW()-1,Table2[//])))</f>
        <v>96 pc</v>
      </c>
    </row>
    <row r="309" spans="1:3">
      <c r="A309" s="3" t="str">
        <f>INDEX(Table2[NAMA BARANG],MATCH(ROW()-1,Table2[//]))</f>
        <v>BN A5 B 0181</v>
      </c>
      <c r="B309" s="4">
        <f>INDEX(Table2[TT],MATCH(ROW()-1,Table2[//]))</f>
        <v>3</v>
      </c>
      <c r="C309" s="5" t="str">
        <f>IF(INDEX(Table2[KET],MATCH(ROW()-1,Table2[//]))="","-",INDEX(Table2[KET],MATCH(ROW()-1,Table2[//])))</f>
        <v>72 PCS</v>
      </c>
    </row>
    <row r="310" spans="1:3">
      <c r="A310" s="3" t="str">
        <f>INDEX(Table2[NAMA BARANG],MATCH(ROW()-1,Table2[//]))</f>
        <v>BN A5 ETJ</v>
      </c>
      <c r="B310" s="4">
        <f>INDEX(Table2[TT],MATCH(ROW()-1,Table2[//]))</f>
        <v>4</v>
      </c>
      <c r="C310" s="5" t="str">
        <f>IF(INDEX(Table2[KET],MATCH(ROW()-1,Table2[//]))="","-",INDEX(Table2[KET],MATCH(ROW()-1,Table2[//])))</f>
        <v>144 pc</v>
      </c>
    </row>
    <row r="311" spans="1:3">
      <c r="A311" s="3" t="str">
        <f>INDEX(Table2[NAMA BARANG],MATCH(ROW()-1,Table2[//]))</f>
        <v>BN A5 Fancy 0913 (Minion)</v>
      </c>
      <c r="B311" s="4">
        <f>INDEX(Table2[TT],MATCH(ROW()-1,Table2[//]))</f>
        <v>1</v>
      </c>
      <c r="C311" s="5" t="str">
        <f>IF(INDEX(Table2[KET],MATCH(ROW()-1,Table2[//]))="","-",INDEX(Table2[KET],MATCH(ROW()-1,Table2[//])))</f>
        <v>72 pc</v>
      </c>
    </row>
    <row r="312" spans="1:3">
      <c r="A312" s="3" t="str">
        <f>INDEX(Table2[NAMA BARANG],MATCH(ROW()-1,Table2[//]))</f>
        <v>BN A5 FPHY 002</v>
      </c>
      <c r="B312" s="4">
        <f>INDEX(Table2[TT],MATCH(ROW()-1,Table2[//]))</f>
        <v>12</v>
      </c>
      <c r="C312" s="5">
        <f>IF(INDEX(Table2[KET],MATCH(ROW()-1,Table2[//]))="","-",INDEX(Table2[KET],MATCH(ROW()-1,Table2[//])))</f>
        <v>96</v>
      </c>
    </row>
    <row r="313" spans="1:3">
      <c r="A313" s="3" t="str">
        <f>INDEX(Table2[NAMA BARANG],MATCH(ROW()-1,Table2[//]))</f>
        <v>BN A5 Rabbit/ koala</v>
      </c>
      <c r="B313" s="4">
        <f>INDEX(Table2[TT],MATCH(ROW()-1,Table2[//]))</f>
        <v>14</v>
      </c>
      <c r="C313" s="5" t="str">
        <f>IF(INDEX(Table2[KET],MATCH(ROW()-1,Table2[//]))="","-",INDEX(Table2[KET],MATCH(ROW()-1,Table2[//])))</f>
        <v>66 pc</v>
      </c>
    </row>
    <row r="314" spans="1:3">
      <c r="A314" s="3" t="str">
        <f>INDEX(Table2[NAMA BARANG],MATCH(ROW()-1,Table2[//]))</f>
        <v>BN A5 Sika B(4)/ or(3) ring 20</v>
      </c>
      <c r="B314" s="4">
        <f>INDEX(Table2[TT],MATCH(ROW()-1,Table2[//]))</f>
        <v>7</v>
      </c>
      <c r="C314" s="5">
        <f>IF(INDEX(Table2[KET],MATCH(ROW()-1,Table2[//]))="","-",INDEX(Table2[KET],MATCH(ROW()-1,Table2[//])))</f>
        <v>72</v>
      </c>
    </row>
    <row r="315" spans="1:3">
      <c r="A315" s="3" t="str">
        <f>INDEX(Table2[NAMA BARANG],MATCH(ROW()-1,Table2[//]))</f>
        <v>BN A5 Sika K(3)/ M(1) ring 20</v>
      </c>
      <c r="B315" s="4">
        <f>INDEX(Table2[TT],MATCH(ROW()-1,Table2[//]))</f>
        <v>4</v>
      </c>
      <c r="C315" s="5">
        <f>IF(INDEX(Table2[KET],MATCH(ROW()-1,Table2[//]))="","-",INDEX(Table2[KET],MATCH(ROW()-1,Table2[//])))</f>
        <v>72</v>
      </c>
    </row>
    <row r="316" spans="1:3">
      <c r="A316" s="3" t="str">
        <f>INDEX(Table2[NAMA BARANG],MATCH(ROW()-1,Table2[//]))</f>
        <v>BN B5 FPHY 002</v>
      </c>
      <c r="B316" s="4">
        <f>INDEX(Table2[TT],MATCH(ROW()-1,Table2[//]))</f>
        <v>1</v>
      </c>
      <c r="C316" s="5">
        <f>IF(INDEX(Table2[KET],MATCH(ROW()-1,Table2[//]))="","-",INDEX(Table2[KET],MATCH(ROW()-1,Table2[//])))</f>
        <v>72</v>
      </c>
    </row>
    <row r="317" spans="1:3">
      <c r="A317" s="3" t="str">
        <f>INDEX(Table2[NAMA BARANG],MATCH(ROW()-1,Table2[//]))</f>
        <v>BN Gasta A5 1510 Jahit</v>
      </c>
      <c r="B317" s="4">
        <f>INDEX(Table2[TT],MATCH(ROW()-1,Table2[//]))</f>
        <v>1</v>
      </c>
      <c r="C317" s="5" t="str">
        <f>IF(INDEX(Table2[KET],MATCH(ROW()-1,Table2[//]))="","-",INDEX(Table2[KET],MATCH(ROW()-1,Table2[//])))</f>
        <v>100 PCS</v>
      </c>
    </row>
    <row r="318" spans="1:3">
      <c r="A318" s="3" t="str">
        <f>INDEX(Table2[NAMA BARANG],MATCH(ROW()-1,Table2[//]))</f>
        <v>BN memo batik T(76)</v>
      </c>
      <c r="B318" s="4">
        <f>INDEX(Table2[TT],MATCH(ROW()-1,Table2[//]))</f>
        <v>7</v>
      </c>
      <c r="C318" s="5" t="str">
        <f>IF(INDEX(Table2[KET],MATCH(ROW()-1,Table2[//]))="","-",INDEX(Table2[KET],MATCH(ROW()-1,Table2[//])))</f>
        <v>384 pc</v>
      </c>
    </row>
    <row r="319" spans="1:3">
      <c r="A319" s="3" t="str">
        <f>INDEX(Table2[NAMA BARANG],MATCH(ROW()-1,Table2[//]))</f>
        <v>BN Microtop A5 UT 35 University</v>
      </c>
      <c r="B319" s="4">
        <f>INDEX(Table2[TT],MATCH(ROW()-1,Table2[//]))</f>
        <v>1</v>
      </c>
      <c r="C319" s="5" t="str">
        <f>IF(INDEX(Table2[KET],MATCH(ROW()-1,Table2[//]))="","-",INDEX(Table2[KET],MATCH(ROW()-1,Table2[//])))</f>
        <v>120 PCS</v>
      </c>
    </row>
    <row r="320" spans="1:3">
      <c r="A320" s="3" t="str">
        <f>INDEX(Table2[NAMA BARANG],MATCH(ROW()-1,Table2[//]))</f>
        <v>BN S 032k - S002 PR</v>
      </c>
      <c r="B320" s="4">
        <f>INDEX(Table2[TT],MATCH(ROW()-1,Table2[//]))</f>
        <v>1</v>
      </c>
      <c r="C320" s="5" t="str">
        <f>IF(INDEX(Table2[KET],MATCH(ROW()-1,Table2[//]))="","-",INDEX(Table2[KET],MATCH(ROW()-1,Table2[//])))</f>
        <v>296 pc</v>
      </c>
    </row>
    <row r="321" spans="1:3">
      <c r="A321" s="3" t="str">
        <f>INDEX(Table2[NAMA BARANG],MATCH(ROW()-1,Table2[//]))</f>
        <v>BN Slip A5 Sika Campus</v>
      </c>
      <c r="B321" s="4">
        <f>INDEX(Table2[TT],MATCH(ROW()-1,Table2[//]))</f>
        <v>24</v>
      </c>
      <c r="C321" s="5">
        <f>IF(INDEX(Table2[KET],MATCH(ROW()-1,Table2[//]))="","-",INDEX(Table2[KET],MATCH(ROW()-1,Table2[//])))</f>
        <v>72</v>
      </c>
    </row>
    <row r="322" spans="1:3">
      <c r="A322" s="3" t="str">
        <f>INDEX(Table2[NAMA BARANG],MATCH(ROW()-1,Table2[//]))</f>
        <v>BN Wengu A5-B 0164 (3W)</v>
      </c>
      <c r="B322" s="4">
        <f>INDEX(Table2[TT],MATCH(ROW()-1,Table2[//]))</f>
        <v>24</v>
      </c>
      <c r="C322" s="5" t="str">
        <f>IF(INDEX(Table2[KET],MATCH(ROW()-1,Table2[//]))="","-",INDEX(Table2[KET],MATCH(ROW()-1,Table2[//])))</f>
        <v>96 PCS</v>
      </c>
    </row>
    <row r="323" spans="1:3">
      <c r="A323" s="3" t="str">
        <f>INDEX(Table2[NAMA BARANG],MATCH(ROW()-1,Table2[//]))</f>
        <v>BN Wengu A5-B 0164 (4W)</v>
      </c>
      <c r="B323" s="4">
        <f>INDEX(Table2[TT],MATCH(ROW()-1,Table2[//]))</f>
        <v>35</v>
      </c>
      <c r="C323" s="5" t="str">
        <f>IF(INDEX(Table2[KET],MATCH(ROW()-1,Table2[//]))="","-",INDEX(Table2[KET],MATCH(ROW()-1,Table2[//])))</f>
        <v>96 PCS</v>
      </c>
    </row>
    <row r="324" spans="1:3">
      <c r="A324" s="3" t="str">
        <f>INDEX(Table2[NAMA BARANG],MATCH(ROW()-1,Table2[//]))</f>
        <v>BN Wengu B5-B 0164 (4W)</v>
      </c>
      <c r="B324" s="4">
        <f>INDEX(Table2[TT],MATCH(ROW()-1,Table2[//]))</f>
        <v>20</v>
      </c>
      <c r="C324" s="5">
        <f>IF(INDEX(Table2[KET],MATCH(ROW()-1,Table2[//]))="","-",INDEX(Table2[KET],MATCH(ROW()-1,Table2[//])))</f>
        <v>72</v>
      </c>
    </row>
    <row r="325" spans="1:3">
      <c r="A325" s="3" t="str">
        <f>INDEX(Table2[NAMA BARANG],MATCH(ROW()-1,Table2[//]))</f>
        <v>BNL A2560-37/38/ A5 besar</v>
      </c>
      <c r="B325" s="4">
        <f>INDEX(Table2[TT],MATCH(ROW()-1,Table2[//]))</f>
        <v>1</v>
      </c>
      <c r="C325" s="5" t="str">
        <f>IF(INDEX(Table2[KET],MATCH(ROW()-1,Table2[//]))="","-",INDEX(Table2[KET],MATCH(ROW()-1,Table2[//])))</f>
        <v>36 ls</v>
      </c>
    </row>
    <row r="326" spans="1:3">
      <c r="A326" s="3" t="str">
        <f>INDEX(Table2[NAMA BARANG],MATCH(ROW()-1,Table2[//]))</f>
        <v>BNS XB 72k 1273</v>
      </c>
      <c r="B326" s="4">
        <f>INDEX(Table2[TT],MATCH(ROW()-1,Table2[//]))</f>
        <v>1</v>
      </c>
      <c r="C326" s="5" t="str">
        <f>IF(INDEX(Table2[KET],MATCH(ROW()-1,Table2[//]))="","-",INDEX(Table2[KET],MATCH(ROW()-1,Table2[//])))</f>
        <v>24 ls</v>
      </c>
    </row>
    <row r="327" spans="1:3">
      <c r="A327" s="3" t="str">
        <f>INDEX(Table2[NAMA BARANG],MATCH(ROW()-1,Table2[//]))</f>
        <v>BNS XB 72k 1352</v>
      </c>
      <c r="B327" s="4">
        <f>INDEX(Table2[TT],MATCH(ROW()-1,Table2[//]))</f>
        <v>3</v>
      </c>
      <c r="C327" s="5" t="str">
        <f>IF(INDEX(Table2[KET],MATCH(ROW()-1,Table2[//]))="","-",INDEX(Table2[KET],MATCH(ROW()-1,Table2[//])))</f>
        <v>300 pc</v>
      </c>
    </row>
    <row r="328" spans="1:3">
      <c r="A328" s="3" t="str">
        <f>INDEX(Table2[NAMA BARANG],MATCH(ROW()-1,Table2[//]))</f>
        <v>BNS XB 72k 1400</v>
      </c>
      <c r="B328" s="4">
        <f>INDEX(Table2[TT],MATCH(ROW()-1,Table2[//]))</f>
        <v>1</v>
      </c>
      <c r="C328" s="5" t="str">
        <f>IF(INDEX(Table2[KET],MATCH(ROW()-1,Table2[//]))="","-",INDEX(Table2[KET],MATCH(ROW()-1,Table2[//])))</f>
        <v>300 pc</v>
      </c>
    </row>
    <row r="329" spans="1:3">
      <c r="A329" s="3" t="str">
        <f>INDEX(Table2[NAMA BARANG],MATCH(ROW()-1,Table2[//]))</f>
        <v>BNS XQ 95k 415/ 440</v>
      </c>
      <c r="B329" s="4">
        <f>INDEX(Table2[TT],MATCH(ROW()-1,Table2[//]))</f>
        <v>2</v>
      </c>
      <c r="C329" s="5">
        <f>IF(INDEX(Table2[KET],MATCH(ROW()-1,Table2[//]))="","-",INDEX(Table2[KET],MATCH(ROW()-1,Table2[//])))</f>
        <v>480</v>
      </c>
    </row>
    <row r="330" spans="1:3">
      <c r="A330" s="3" t="str">
        <f>INDEX(Table2[NAMA BARANG],MATCH(ROW()-1,Table2[//]))</f>
        <v>BNS XQ 95k 500/ 511</v>
      </c>
      <c r="B330" s="4">
        <f>INDEX(Table2[TT],MATCH(ROW()-1,Table2[//]))</f>
        <v>2</v>
      </c>
      <c r="C330" s="5">
        <f>IF(INDEX(Table2[KET],MATCH(ROW()-1,Table2[//]))="","-",INDEX(Table2[KET],MATCH(ROW()-1,Table2[//])))</f>
        <v>480</v>
      </c>
    </row>
    <row r="331" spans="1:3">
      <c r="A331" s="3" t="str">
        <f>INDEX(Table2[NAMA BARANG],MATCH(ROW()-1,Table2[//]))</f>
        <v>BNT 2560-45</v>
      </c>
      <c r="B331" s="4">
        <f>INDEX(Table2[TT],MATCH(ROW()-1,Table2[//]))</f>
        <v>1</v>
      </c>
      <c r="C331" s="5" t="str">
        <f>IF(INDEX(Table2[KET],MATCH(ROW()-1,Table2[//]))="","-",INDEX(Table2[KET],MATCH(ROW()-1,Table2[//])))</f>
        <v>200 pc</v>
      </c>
    </row>
    <row r="332" spans="1:3">
      <c r="A332" s="3" t="str">
        <f>INDEX(Table2[NAMA BARANG],MATCH(ROW()-1,Table2[//]))</f>
        <v>Box File Enter kcg Biru</v>
      </c>
      <c r="B332" s="4">
        <f>INDEX(Table2[TT],MATCH(ROW()-1,Table2[//]))</f>
        <v>3</v>
      </c>
      <c r="C332" s="5" t="str">
        <f>IF(INDEX(Table2[KET],MATCH(ROW()-1,Table2[//]))="","-",INDEX(Table2[KET],MATCH(ROW()-1,Table2[//])))</f>
        <v>60 PCS</v>
      </c>
    </row>
    <row r="333" spans="1:3">
      <c r="A333" s="3" t="str">
        <f>INDEX(Table2[NAMA BARANG],MATCH(ROW()-1,Table2[//]))</f>
        <v>Box file Microtop A.618/ 3 susun</v>
      </c>
      <c r="B333" s="4">
        <f>INDEX(Table2[TT],MATCH(ROW()-1,Table2[//]))</f>
        <v>8</v>
      </c>
      <c r="C333" s="5" t="str">
        <f>IF(INDEX(Table2[KET],MATCH(ROW()-1,Table2[//]))="","-",INDEX(Table2[KET],MATCH(ROW()-1,Table2[//])))</f>
        <v>48 pc</v>
      </c>
    </row>
    <row r="334" spans="1:3">
      <c r="A334" s="3" t="str">
        <f>INDEX(Table2[NAMA BARANG],MATCH(ROW()-1,Table2[//]))</f>
        <v>Box file Microtop A.648/ 4 susun</v>
      </c>
      <c r="B334" s="4">
        <f>INDEX(Table2[TT],MATCH(ROW()-1,Table2[//]))</f>
        <v>6</v>
      </c>
      <c r="C334" s="5" t="str">
        <f>IF(INDEX(Table2[KET],MATCH(ROW()-1,Table2[//]))="","-",INDEX(Table2[KET],MATCH(ROW()-1,Table2[//])))</f>
        <v>40 pc</v>
      </c>
    </row>
    <row r="335" spans="1:3">
      <c r="A335" s="3" t="str">
        <f>INDEX(Table2[NAMA BARANG],MATCH(ROW()-1,Table2[//]))</f>
        <v>Box File MT 115 (SB 221503)</v>
      </c>
      <c r="B335" s="4">
        <f>INDEX(Table2[TT],MATCH(ROW()-1,Table2[//]))</f>
        <v>1</v>
      </c>
      <c r="C335" s="5" t="str">
        <f>IF(INDEX(Table2[KET],MATCH(ROW()-1,Table2[//]))="","-",INDEX(Table2[KET],MATCH(ROW()-1,Table2[//])))</f>
        <v>24 PCS</v>
      </c>
    </row>
    <row r="336" spans="1:3">
      <c r="A336" s="3" t="str">
        <f>INDEX(Table2[NAMA BARANG],MATCH(ROW()-1,Table2[//]))</f>
        <v>Box file tylo C 306 Bmuda(8), M(5)</v>
      </c>
      <c r="B336" s="4">
        <f>INDEX(Table2[TT],MATCH(ROW()-1,Table2[//]))</f>
        <v>13</v>
      </c>
      <c r="C336" s="5" t="str">
        <f>IF(INDEX(Table2[KET],MATCH(ROW()-1,Table2[//]))="","-",INDEX(Table2[KET],MATCH(ROW()-1,Table2[//])))</f>
        <v>48 pc</v>
      </c>
    </row>
    <row r="337" spans="1:3">
      <c r="A337" s="3" t="str">
        <f>INDEX(Table2[NAMA BARANG],MATCH(ROW()-1,Table2[//]))</f>
        <v>Box file tylo C 306 ht(8), Btua(5)</v>
      </c>
      <c r="B337" s="4">
        <f>INDEX(Table2[TT],MATCH(ROW()-1,Table2[//]))</f>
        <v>13</v>
      </c>
      <c r="C337" s="5" t="str">
        <f>IF(INDEX(Table2[KET],MATCH(ROW()-1,Table2[//]))="","-",INDEX(Table2[KET],MATCH(ROW()-1,Table2[//])))</f>
        <v>48 pc</v>
      </c>
    </row>
    <row r="338" spans="1:3">
      <c r="A338" s="3" t="str">
        <f>INDEX(Table2[NAMA BARANG],MATCH(ROW()-1,Table2[//]))</f>
        <v>Box file tylo C 306 Orange(5), Hj(5)</v>
      </c>
      <c r="B338" s="4">
        <f>INDEX(Table2[TT],MATCH(ROW()-1,Table2[//]))</f>
        <v>10</v>
      </c>
      <c r="C338" s="5" t="str">
        <f>IF(INDEX(Table2[KET],MATCH(ROW()-1,Table2[//]))="","-",INDEX(Table2[KET],MATCH(ROW()-1,Table2[//])))</f>
        <v>48 pc</v>
      </c>
    </row>
    <row r="339" spans="1:3">
      <c r="A339" s="3" t="str">
        <f>INDEX(Table2[NAMA BARANG],MATCH(ROW()-1,Table2[//]))</f>
        <v>Bp 0218 Sekuter (48)</v>
      </c>
      <c r="B339" s="4">
        <f>INDEX(Table2[TT],MATCH(ROW()-1,Table2[//]))</f>
        <v>2</v>
      </c>
      <c r="C339" s="5" t="str">
        <f>IF(INDEX(Table2[KET],MATCH(ROW()-1,Table2[//]))="","-",INDEX(Table2[KET],MATCH(ROW()-1,Table2[//])))</f>
        <v>144 ls</v>
      </c>
    </row>
    <row r="340" spans="1:3">
      <c r="A340" s="3" t="str">
        <f>INDEX(Table2[NAMA BARANG],MATCH(ROW()-1,Table2[//]))</f>
        <v>Bp 0908/ S3 Biru (36)</v>
      </c>
      <c r="B340" s="4">
        <f>INDEX(Table2[TT],MATCH(ROW()-1,Table2[//]))</f>
        <v>6</v>
      </c>
      <c r="C340" s="5" t="str">
        <f>IF(INDEX(Table2[KET],MATCH(ROW()-1,Table2[//]))="","-",INDEX(Table2[KET],MATCH(ROW()-1,Table2[//])))</f>
        <v>40 box</v>
      </c>
    </row>
    <row r="341" spans="1:3">
      <c r="A341" s="3" t="str">
        <f>INDEX(Table2[NAMA BARANG],MATCH(ROW()-1,Table2[//]))</f>
        <v>Bp 0929</v>
      </c>
      <c r="B341" s="4">
        <f>INDEX(Table2[TT],MATCH(ROW()-1,Table2[//]))</f>
        <v>3</v>
      </c>
      <c r="C341" s="5" t="str">
        <f>IF(INDEX(Table2[KET],MATCH(ROW()-1,Table2[//]))="","-",INDEX(Table2[KET],MATCH(ROW()-1,Table2[//])))</f>
        <v>144 ls</v>
      </c>
    </row>
    <row r="342" spans="1:3">
      <c r="A342" s="3" t="str">
        <f>INDEX(Table2[NAMA BARANG],MATCH(ROW()-1,Table2[//]))</f>
        <v>Bp 10w Smurf(1)/ 4w Smurf(1)</v>
      </c>
      <c r="B342" s="4">
        <f>INDEX(Table2[TT],MATCH(ROW()-1,Table2[//]))</f>
        <v>1</v>
      </c>
      <c r="C342" s="5" t="str">
        <f>IF(INDEX(Table2[KET],MATCH(ROW()-1,Table2[//]))="","-",INDEX(Table2[KET],MATCH(ROW()-1,Table2[//])))</f>
        <v>36 box</v>
      </c>
    </row>
    <row r="343" spans="1:3">
      <c r="A343" s="3" t="str">
        <f>INDEX(Table2[NAMA BARANG],MATCH(ROW()-1,Table2[//]))</f>
        <v>Bp 1120 kaki</v>
      </c>
      <c r="B343" s="4">
        <f>INDEX(Table2[TT],MATCH(ROW()-1,Table2[//]))</f>
        <v>5</v>
      </c>
      <c r="C343" s="5" t="str">
        <f>IF(INDEX(Table2[KET],MATCH(ROW()-1,Table2[//]))="","-",INDEX(Table2[KET],MATCH(ROW()-1,Table2[//])))</f>
        <v>144 ls</v>
      </c>
    </row>
    <row r="344" spans="1:3">
      <c r="A344" s="3" t="str">
        <f>INDEX(Table2[NAMA BARANG],MATCH(ROW()-1,Table2[//]))</f>
        <v>Bp 116 (36)</v>
      </c>
      <c r="B344" s="4">
        <f>INDEX(Table2[TT],MATCH(ROW()-1,Table2[//]))</f>
        <v>6</v>
      </c>
      <c r="C344" s="5" t="str">
        <f>IF(INDEX(Table2[KET],MATCH(ROW()-1,Table2[//]))="","-",INDEX(Table2[KET],MATCH(ROW()-1,Table2[//])))</f>
        <v>48 box</v>
      </c>
    </row>
    <row r="345" spans="1:3">
      <c r="A345" s="3" t="str">
        <f>INDEX(Table2[NAMA BARANG],MATCH(ROW()-1,Table2[//]))</f>
        <v>Bp 12/ on off M mouse</v>
      </c>
      <c r="B345" s="4">
        <f>INDEX(Table2[TT],MATCH(ROW()-1,Table2[//]))</f>
        <v>5</v>
      </c>
      <c r="C345" s="5" t="str">
        <f>IF(INDEX(Table2[KET],MATCH(ROW()-1,Table2[//]))="","-",INDEX(Table2[KET],MATCH(ROW()-1,Table2[//])))</f>
        <v>200 ls</v>
      </c>
    </row>
    <row r="346" spans="1:3">
      <c r="A346" s="3" t="str">
        <f>INDEX(Table2[NAMA BARANG],MATCH(ROW()-1,Table2[//]))</f>
        <v>Bp 1890 jamur</v>
      </c>
      <c r="B346" s="4">
        <f>INDEX(Table2[TT],MATCH(ROW()-1,Table2[//]))</f>
        <v>3</v>
      </c>
      <c r="C346" s="5" t="str">
        <f>IF(INDEX(Table2[KET],MATCH(ROW()-1,Table2[//]))="","-",INDEX(Table2[KET],MATCH(ROW()-1,Table2[//])))</f>
        <v>18 box</v>
      </c>
    </row>
    <row r="347" spans="1:3">
      <c r="A347" s="3" t="str">
        <f>INDEX(Table2[NAMA BARANG],MATCH(ROW()-1,Table2[//]))</f>
        <v>Bp 2028</v>
      </c>
      <c r="B347" s="4">
        <f>INDEX(Table2[TT],MATCH(ROW()-1,Table2[//]))</f>
        <v>3</v>
      </c>
      <c r="C347" s="5" t="str">
        <f>IF(INDEX(Table2[KET],MATCH(ROW()-1,Table2[//]))="","-",INDEX(Table2[KET],MATCH(ROW()-1,Table2[//])))</f>
        <v>144 ls</v>
      </c>
    </row>
    <row r="348" spans="1:3">
      <c r="A348" s="3" t="str">
        <f>INDEX(Table2[NAMA BARANG],MATCH(ROW()-1,Table2[//]))</f>
        <v>Bp 2313</v>
      </c>
      <c r="B348" s="4">
        <f>INDEX(Table2[TT],MATCH(ROW()-1,Table2[//]))</f>
        <v>1</v>
      </c>
      <c r="C348" s="5" t="str">
        <f>IF(INDEX(Table2[KET],MATCH(ROW()-1,Table2[//]))="","-",INDEX(Table2[KET],MATCH(ROW()-1,Table2[//])))</f>
        <v>144 ls</v>
      </c>
    </row>
    <row r="349" spans="1:3">
      <c r="A349" s="3" t="str">
        <f>INDEX(Table2[NAMA BARANG],MATCH(ROW()-1,Table2[//]))</f>
        <v>Bp 2319 (1)/ 9809 (3)</v>
      </c>
      <c r="B349" s="4">
        <f>INDEX(Table2[TT],MATCH(ROW()-1,Table2[//]))</f>
        <v>4</v>
      </c>
      <c r="C349" s="5" t="str">
        <f>IF(INDEX(Table2[KET],MATCH(ROW()-1,Table2[//]))="","-",INDEX(Table2[KET],MATCH(ROW()-1,Table2[//])))</f>
        <v>144 ls</v>
      </c>
    </row>
    <row r="350" spans="1:3">
      <c r="A350" s="3" t="str">
        <f>INDEX(Table2[NAMA BARANG],MATCH(ROW()-1,Table2[//]))</f>
        <v>Bp 2325 (1)</v>
      </c>
      <c r="B350" s="4">
        <f>INDEX(Table2[TT],MATCH(ROW()-1,Table2[//]))</f>
        <v>1</v>
      </c>
      <c r="C350" s="5" t="str">
        <f>IF(INDEX(Table2[KET],MATCH(ROW()-1,Table2[//]))="","-",INDEX(Table2[KET],MATCH(ROW()-1,Table2[//])))</f>
        <v>144 ls</v>
      </c>
    </row>
    <row r="351" spans="1:3">
      <c r="A351" s="3" t="str">
        <f>INDEX(Table2[NAMA BARANG],MATCH(ROW()-1,Table2[//]))</f>
        <v>Bp 2326 (2)/ 9928 (3)</v>
      </c>
      <c r="B351" s="4">
        <f>INDEX(Table2[TT],MATCH(ROW()-1,Table2[//]))</f>
        <v>5</v>
      </c>
      <c r="C351" s="5" t="str">
        <f>IF(INDEX(Table2[KET],MATCH(ROW()-1,Table2[//]))="","-",INDEX(Table2[KET],MATCH(ROW()-1,Table2[//])))</f>
        <v>144 ls</v>
      </c>
    </row>
    <row r="352" spans="1:3">
      <c r="A352" s="3" t="str">
        <f>INDEX(Table2[NAMA BARANG],MATCH(ROW()-1,Table2[//]))</f>
        <v>Bp 25001</v>
      </c>
      <c r="B352" s="4">
        <f>INDEX(Table2[TT],MATCH(ROW()-1,Table2[//]))</f>
        <v>5</v>
      </c>
      <c r="C352" s="5" t="str">
        <f>IF(INDEX(Table2[KET],MATCH(ROW()-1,Table2[//]))="","-",INDEX(Table2[KET],MATCH(ROW()-1,Table2[//])))</f>
        <v>18 box</v>
      </c>
    </row>
    <row r="353" spans="1:3">
      <c r="A353" s="3" t="str">
        <f>INDEX(Table2[NAMA BARANG],MATCH(ROW()-1,Table2[//]))</f>
        <v>Bp 25001</v>
      </c>
      <c r="B353" s="4">
        <f>INDEX(Table2[TT],MATCH(ROW()-1,Table2[//]))</f>
        <v>5</v>
      </c>
      <c r="C353" s="5" t="str">
        <f>IF(INDEX(Table2[KET],MATCH(ROW()-1,Table2[//]))="","-",INDEX(Table2[KET],MATCH(ROW()-1,Table2[//])))</f>
        <v>36 box</v>
      </c>
    </row>
    <row r="354" spans="1:3">
      <c r="A354" s="3" t="str">
        <f>INDEX(Table2[NAMA BARANG],MATCH(ROW()-1,Table2[//]))</f>
        <v>Bp 2628</v>
      </c>
      <c r="B354" s="4">
        <f>INDEX(Table2[TT],MATCH(ROW()-1,Table2[//]))</f>
        <v>4</v>
      </c>
      <c r="C354" s="5" t="str">
        <f>IF(INDEX(Table2[KET],MATCH(ROW()-1,Table2[//]))="","-",INDEX(Table2[KET],MATCH(ROW()-1,Table2[//])))</f>
        <v>36 box</v>
      </c>
    </row>
    <row r="355" spans="1:3">
      <c r="A355" s="3" t="str">
        <f>INDEX(Table2[NAMA BARANG],MATCH(ROW()-1,Table2[//]))</f>
        <v>Bp 2710 tentara</v>
      </c>
      <c r="B355" s="4">
        <f>INDEX(Table2[TT],MATCH(ROW()-1,Table2[//]))</f>
        <v>3</v>
      </c>
      <c r="C355" s="5" t="str">
        <f>IF(INDEX(Table2[KET],MATCH(ROW()-1,Table2[//]))="","-",INDEX(Table2[KET],MATCH(ROW()-1,Table2[//])))</f>
        <v>18 box</v>
      </c>
    </row>
    <row r="356" spans="1:3">
      <c r="A356" s="3" t="str">
        <f>INDEX(Table2[NAMA BARANG],MATCH(ROW()-1,Table2[//]))</f>
        <v>Bp 2710 tentara (48)</v>
      </c>
      <c r="B356" s="4">
        <f>INDEX(Table2[TT],MATCH(ROW()-1,Table2[//]))</f>
        <v>1</v>
      </c>
      <c r="C356" s="5" t="str">
        <f>IF(INDEX(Table2[KET],MATCH(ROW()-1,Table2[//]))="","-",INDEX(Table2[KET],MATCH(ROW()-1,Table2[//])))</f>
        <v>20 box</v>
      </c>
    </row>
    <row r="357" spans="1:3">
      <c r="A357" s="3" t="str">
        <f>INDEX(Table2[NAMA BARANG],MATCH(ROW()-1,Table2[//]))</f>
        <v>Bp 2710 tentara (48)</v>
      </c>
      <c r="B357" s="4">
        <f>INDEX(Table2[TT],MATCH(ROW()-1,Table2[//]))</f>
        <v>4</v>
      </c>
      <c r="C357" s="5" t="str">
        <f>IF(INDEX(Table2[KET],MATCH(ROW()-1,Table2[//]))="","-",INDEX(Table2[KET],MATCH(ROW()-1,Table2[//])))</f>
        <v>16 box</v>
      </c>
    </row>
    <row r="358" spans="1:3">
      <c r="A358" s="3" t="str">
        <f>INDEX(Table2[NAMA BARANG],MATCH(ROW()-1,Table2[//]))</f>
        <v>Bp 2725</v>
      </c>
      <c r="B358" s="4">
        <f>INDEX(Table2[TT],MATCH(ROW()-1,Table2[//]))</f>
        <v>1</v>
      </c>
      <c r="C358" s="5" t="str">
        <f>IF(INDEX(Table2[KET],MATCH(ROW()-1,Table2[//]))="","-",INDEX(Table2[KET],MATCH(ROW()-1,Table2[//])))</f>
        <v>120 ls</v>
      </c>
    </row>
    <row r="359" spans="1:3">
      <c r="A359" s="3" t="str">
        <f>INDEX(Table2[NAMA BARANG],MATCH(ROW()-1,Table2[//]))</f>
        <v>Bp 2731</v>
      </c>
      <c r="B359" s="4">
        <f>INDEX(Table2[TT],MATCH(ROW()-1,Table2[//]))</f>
        <v>1</v>
      </c>
      <c r="C359" s="5" t="str">
        <f>IF(INDEX(Table2[KET],MATCH(ROW()-1,Table2[//]))="","-",INDEX(Table2[KET],MATCH(ROW()-1,Table2[//])))</f>
        <v>18 box</v>
      </c>
    </row>
    <row r="360" spans="1:3">
      <c r="A360" s="3" t="str">
        <f>INDEX(Table2[NAMA BARANG],MATCH(ROW()-1,Table2[//]))</f>
        <v>Bp 3028 love straw (7=18 box/ 1= 21 box) 1x48</v>
      </c>
      <c r="B360" s="4">
        <f>INDEX(Table2[TT],MATCH(ROW()-1,Table2[//]))</f>
        <v>4</v>
      </c>
      <c r="C360" s="5" t="str">
        <f>IF(INDEX(Table2[KET],MATCH(ROW()-1,Table2[//]))="","-",INDEX(Table2[KET],MATCH(ROW()-1,Table2[//])))</f>
        <v>18 box</v>
      </c>
    </row>
    <row r="361" spans="1:3">
      <c r="A361" s="3" t="str">
        <f>INDEX(Table2[NAMA BARANG],MATCH(ROW()-1,Table2[//]))</f>
        <v>Bp 31060</v>
      </c>
      <c r="B361" s="4">
        <f>INDEX(Table2[TT],MATCH(ROW()-1,Table2[//]))</f>
        <v>1</v>
      </c>
      <c r="C361" s="5" t="str">
        <f>IF(INDEX(Table2[KET],MATCH(ROW()-1,Table2[//]))="","-",INDEX(Table2[KET],MATCH(ROW()-1,Table2[//])))</f>
        <v>144 LSN</v>
      </c>
    </row>
    <row r="362" spans="1:3">
      <c r="A362" s="3" t="str">
        <f>INDEX(Table2[NAMA BARANG],MATCH(ROW()-1,Table2[//]))</f>
        <v>Bp 313</v>
      </c>
      <c r="B362" s="4">
        <f>INDEX(Table2[TT],MATCH(ROW()-1,Table2[//]))</f>
        <v>1</v>
      </c>
      <c r="C362" s="5" t="str">
        <f>IF(INDEX(Table2[KET],MATCH(ROW()-1,Table2[//]))="","-",INDEX(Table2[KET],MATCH(ROW()-1,Table2[//])))</f>
        <v>144 LSN</v>
      </c>
    </row>
    <row r="363" spans="1:3">
      <c r="A363" s="3" t="str">
        <f>INDEX(Table2[NAMA BARANG],MATCH(ROW()-1,Table2[//]))</f>
        <v>Bp 3333 gelas + pedang</v>
      </c>
      <c r="B363" s="4">
        <f>INDEX(Table2[TT],MATCH(ROW()-1,Table2[//]))</f>
        <v>1</v>
      </c>
      <c r="C363" s="5" t="str">
        <f>IF(INDEX(Table2[KET],MATCH(ROW()-1,Table2[//]))="","-",INDEX(Table2[KET],MATCH(ROW()-1,Table2[//])))</f>
        <v>72 box</v>
      </c>
    </row>
    <row r="364" spans="1:3">
      <c r="A364" s="3" t="str">
        <f>INDEX(Table2[NAMA BARANG],MATCH(ROW()-1,Table2[//]))</f>
        <v>Bp 3653 kuda (48)</v>
      </c>
      <c r="B364" s="4">
        <f>INDEX(Table2[TT],MATCH(ROW()-1,Table2[//]))</f>
        <v>1</v>
      </c>
      <c r="C364" s="5" t="str">
        <f>IF(INDEX(Table2[KET],MATCH(ROW()-1,Table2[//]))="","-",INDEX(Table2[KET],MATCH(ROW()-1,Table2[//])))</f>
        <v>18 box</v>
      </c>
    </row>
    <row r="365" spans="1:3">
      <c r="A365" s="3" t="str">
        <f>INDEX(Table2[NAMA BARANG],MATCH(ROW()-1,Table2[//]))</f>
        <v>Bp 380 (1x36)</v>
      </c>
      <c r="B365" s="4">
        <f>INDEX(Table2[TT],MATCH(ROW()-1,Table2[//]))</f>
        <v>1</v>
      </c>
      <c r="C365" s="5" t="str">
        <f>IF(INDEX(Table2[KET],MATCH(ROW()-1,Table2[//]))="","-",INDEX(Table2[KET],MATCH(ROW()-1,Table2[//])))</f>
        <v>48 box</v>
      </c>
    </row>
    <row r="366" spans="1:3">
      <c r="A366" s="3" t="str">
        <f>INDEX(Table2[NAMA BARANG],MATCH(ROW()-1,Table2[//]))</f>
        <v>Bp 389 AB (1x36)</v>
      </c>
      <c r="B366" s="4">
        <f>INDEX(Table2[TT],MATCH(ROW()-1,Table2[//]))</f>
        <v>2</v>
      </c>
      <c r="C366" s="5" t="str">
        <f>IF(INDEX(Table2[KET],MATCH(ROW()-1,Table2[//]))="","-",INDEX(Table2[KET],MATCH(ROW()-1,Table2[//])))</f>
        <v>48 box</v>
      </c>
    </row>
    <row r="367" spans="1:3">
      <c r="A367" s="3" t="str">
        <f>INDEX(Table2[NAMA BARANG],MATCH(ROW()-1,Table2[//]))</f>
        <v>Bp 4W box (P1081)</v>
      </c>
      <c r="B367" s="4">
        <f>INDEX(Table2[TT],MATCH(ROW()-1,Table2[//]))</f>
        <v>1</v>
      </c>
      <c r="C367" s="5" t="str">
        <f>IF(INDEX(Table2[KET],MATCH(ROW()-1,Table2[//]))="","-",INDEX(Table2[KET],MATCH(ROW()-1,Table2[//])))</f>
        <v>108 ls</v>
      </c>
    </row>
    <row r="368" spans="1:3">
      <c r="A368" s="3" t="str">
        <f>INDEX(Table2[NAMA BARANG],MATCH(ROW()-1,Table2[//]))</f>
        <v>Bp 506</v>
      </c>
      <c r="B368" s="4">
        <f>INDEX(Table2[TT],MATCH(ROW()-1,Table2[//]))</f>
        <v>4</v>
      </c>
      <c r="C368" s="5" t="str">
        <f>IF(INDEX(Table2[KET],MATCH(ROW()-1,Table2[//]))="","-",INDEX(Table2[KET],MATCH(ROW()-1,Table2[//])))</f>
        <v>144 ls</v>
      </c>
    </row>
    <row r="369" spans="1:3">
      <c r="A369" s="3" t="str">
        <f>INDEX(Table2[NAMA BARANG],MATCH(ROW()-1,Table2[//]))</f>
        <v>Bp 6 warna HK 6060 (24)</v>
      </c>
      <c r="B369" s="4">
        <f>INDEX(Table2[TT],MATCH(ROW()-1,Table2[//]))</f>
        <v>1</v>
      </c>
      <c r="C369" s="5" t="str">
        <f>IF(INDEX(Table2[KET],MATCH(ROW()-1,Table2[//]))="","-",INDEX(Table2[KET],MATCH(ROW()-1,Table2[//])))</f>
        <v>60 box</v>
      </c>
    </row>
    <row r="370" spans="1:3">
      <c r="A370" s="3" t="str">
        <f>INDEX(Table2[NAMA BARANG],MATCH(ROW()-1,Table2[//]))</f>
        <v>Bp 6653</v>
      </c>
      <c r="B370" s="4">
        <f>INDEX(Table2[TT],MATCH(ROW()-1,Table2[//]))</f>
        <v>3</v>
      </c>
      <c r="C370" s="5" t="str">
        <f>IF(INDEX(Table2[KET],MATCH(ROW()-1,Table2[//]))="","-",INDEX(Table2[KET],MATCH(ROW()-1,Table2[//])))</f>
        <v>144 ls</v>
      </c>
    </row>
    <row r="371" spans="1:3">
      <c r="A371" s="3" t="str">
        <f>INDEX(Table2[NAMA BARANG],MATCH(ROW()-1,Table2[//]))</f>
        <v>Bp 680 diamond Hati (48)</v>
      </c>
      <c r="B371" s="4">
        <f>INDEX(Table2[TT],MATCH(ROW()-1,Table2[//]))</f>
        <v>6</v>
      </c>
      <c r="C371" s="5" t="str">
        <f>IF(INDEX(Table2[KET],MATCH(ROW()-1,Table2[//]))="","-",INDEX(Table2[KET],MATCH(ROW()-1,Table2[//])))</f>
        <v>20 box</v>
      </c>
    </row>
    <row r="372" spans="1:3">
      <c r="A372" s="3" t="str">
        <f>INDEX(Table2[NAMA BARANG],MATCH(ROW()-1,Table2[//]))</f>
        <v>Bp 68003 apel</v>
      </c>
      <c r="B372" s="4">
        <f>INDEX(Table2[TT],MATCH(ROW()-1,Table2[//]))</f>
        <v>2</v>
      </c>
      <c r="C372" s="5" t="str">
        <f>IF(INDEX(Table2[KET],MATCH(ROW()-1,Table2[//]))="","-",INDEX(Table2[KET],MATCH(ROW()-1,Table2[//])))</f>
        <v>144 ls</v>
      </c>
    </row>
    <row r="373" spans="1:3">
      <c r="A373" s="3" t="str">
        <f>INDEX(Table2[NAMA BARANG],MATCH(ROW()-1,Table2[//]))</f>
        <v>Bp 688/ S3 Biru (30)</v>
      </c>
      <c r="B373" s="4">
        <f>INDEX(Table2[TT],MATCH(ROW()-1,Table2[//]))</f>
        <v>1</v>
      </c>
      <c r="C373" s="5" t="str">
        <f>IF(INDEX(Table2[KET],MATCH(ROW()-1,Table2[//]))="","-",INDEX(Table2[KET],MATCH(ROW()-1,Table2[//])))</f>
        <v>32 box</v>
      </c>
    </row>
    <row r="374" spans="1:3">
      <c r="A374" s="3" t="str">
        <f>INDEX(Table2[NAMA BARANG],MATCH(ROW()-1,Table2[//]))</f>
        <v>Bp 6w 6767 sika</v>
      </c>
      <c r="B374" s="4">
        <f>INDEX(Table2[TT],MATCH(ROW()-1,Table2[//]))</f>
        <v>2</v>
      </c>
      <c r="C374" s="5" t="str">
        <f>IF(INDEX(Table2[KET],MATCH(ROW()-1,Table2[//]))="","-",INDEX(Table2[KET],MATCH(ROW()-1,Table2[//])))</f>
        <v>108 ls</v>
      </c>
    </row>
    <row r="375" spans="1:3">
      <c r="A375" s="3" t="str">
        <f>INDEX(Table2[NAMA BARANG],MATCH(ROW()-1,Table2[//]))</f>
        <v>Bp 6w MIX karakter 6 gambar</v>
      </c>
      <c r="B375" s="4">
        <f>INDEX(Table2[TT],MATCH(ROW()-1,Table2[//]))</f>
        <v>9</v>
      </c>
      <c r="C375" s="5" t="str">
        <f>IF(INDEX(Table2[KET],MATCH(ROW()-1,Table2[//]))="","-",INDEX(Table2[KET],MATCH(ROW()-1,Table2[//])))</f>
        <v>1296 pc</v>
      </c>
    </row>
    <row r="376" spans="1:3">
      <c r="A376" s="3" t="str">
        <f>INDEX(Table2[NAMA BARANG],MATCH(ROW()-1,Table2[//]))</f>
        <v>Bp 7064</v>
      </c>
      <c r="B376" s="4">
        <f>INDEX(Table2[TT],MATCH(ROW()-1,Table2[//]))</f>
        <v>11</v>
      </c>
      <c r="C376" s="5" t="str">
        <f>IF(INDEX(Table2[KET],MATCH(ROW()-1,Table2[//]))="","-",INDEX(Table2[KET],MATCH(ROW()-1,Table2[//])))</f>
        <v>192 ls</v>
      </c>
    </row>
    <row r="377" spans="1:3">
      <c r="A377" s="3" t="str">
        <f>INDEX(Table2[NAMA BARANG],MATCH(ROW()-1,Table2[//]))</f>
        <v>Bp 7067</v>
      </c>
      <c r="B377" s="4">
        <f>INDEX(Table2[TT],MATCH(ROW()-1,Table2[//]))</f>
        <v>16</v>
      </c>
      <c r="C377" s="5" t="str">
        <f>IF(INDEX(Table2[KET],MATCH(ROW()-1,Table2[//]))="","-",INDEX(Table2[KET],MATCH(ROW()-1,Table2[//])))</f>
        <v>192 ls</v>
      </c>
    </row>
    <row r="378" spans="1:3">
      <c r="A378" s="3" t="str">
        <f>INDEX(Table2[NAMA BARANG],MATCH(ROW()-1,Table2[//]))</f>
        <v>Bp 789</v>
      </c>
      <c r="B378" s="4">
        <f>INDEX(Table2[TT],MATCH(ROW()-1,Table2[//]))</f>
        <v>2</v>
      </c>
      <c r="C378" s="5" t="str">
        <f>IF(INDEX(Table2[KET],MATCH(ROW()-1,Table2[//]))="","-",INDEX(Table2[KET],MATCH(ROW()-1,Table2[//])))</f>
        <v>48 box</v>
      </c>
    </row>
    <row r="379" spans="1:3">
      <c r="A379" s="3" t="str">
        <f>INDEX(Table2[NAMA BARANG],MATCH(ROW()-1,Table2[//]))</f>
        <v>Bp 82018 garukan/ rabbit</v>
      </c>
      <c r="B379" s="4">
        <f>INDEX(Table2[TT],MATCH(ROW()-1,Table2[//]))</f>
        <v>1</v>
      </c>
      <c r="C379" s="5" t="str">
        <f>IF(INDEX(Table2[KET],MATCH(ROW()-1,Table2[//]))="","-",INDEX(Table2[KET],MATCH(ROW()-1,Table2[//])))</f>
        <v>144 ls</v>
      </c>
    </row>
    <row r="380" spans="1:3">
      <c r="A380" s="3" t="str">
        <f>INDEX(Table2[NAMA BARANG],MATCH(ROW()-1,Table2[//]))</f>
        <v>Bp 8646</v>
      </c>
      <c r="B380" s="4">
        <f>INDEX(Table2[TT],MATCH(ROW()-1,Table2[//]))</f>
        <v>6</v>
      </c>
      <c r="C380" s="5" t="str">
        <f>IF(INDEX(Table2[KET],MATCH(ROW()-1,Table2[//]))="","-",INDEX(Table2[KET],MATCH(ROW()-1,Table2[//])))</f>
        <v>144 ls</v>
      </c>
    </row>
    <row r="381" spans="1:3">
      <c r="A381" s="3" t="str">
        <f>INDEX(Table2[NAMA BARANG],MATCH(ROW()-1,Table2[//]))</f>
        <v>Bp 8813 bebek (48)</v>
      </c>
      <c r="B381" s="4">
        <f>INDEX(Table2[TT],MATCH(ROW()-1,Table2[//]))</f>
        <v>1</v>
      </c>
      <c r="C381" s="5" t="str">
        <f>IF(INDEX(Table2[KET],MATCH(ROW()-1,Table2[//]))="","-",INDEX(Table2[KET],MATCH(ROW()-1,Table2[//])))</f>
        <v>36 box</v>
      </c>
    </row>
    <row r="382" spans="1:3">
      <c r="A382" s="3" t="str">
        <f>INDEX(Table2[NAMA BARANG],MATCH(ROW()-1,Table2[//]))</f>
        <v>Bp 8889 hati</v>
      </c>
      <c r="B382" s="4">
        <f>INDEX(Table2[TT],MATCH(ROW()-1,Table2[//]))</f>
        <v>3</v>
      </c>
      <c r="C382" s="5" t="str">
        <f>IF(INDEX(Table2[KET],MATCH(ROW()-1,Table2[//]))="","-",INDEX(Table2[KET],MATCH(ROW()-1,Table2[//])))</f>
        <v>144 ls</v>
      </c>
    </row>
    <row r="383" spans="1:3">
      <c r="A383" s="3" t="str">
        <f>INDEX(Table2[NAMA BARANG],MATCH(ROW()-1,Table2[//]))</f>
        <v>Bp 8W megan</v>
      </c>
      <c r="B383" s="4">
        <f>INDEX(Table2[TT],MATCH(ROW()-1,Table2[//]))</f>
        <v>2</v>
      </c>
      <c r="C383" s="5" t="str">
        <f>IF(INDEX(Table2[KET],MATCH(ROW()-1,Table2[//]))="","-",INDEX(Table2[KET],MATCH(ROW()-1,Table2[//])))</f>
        <v>144 ls</v>
      </c>
    </row>
    <row r="384" spans="1:3">
      <c r="A384" s="3" t="str">
        <f>INDEX(Table2[NAMA BARANG],MATCH(ROW()-1,Table2[//]))</f>
        <v>Bp 9799</v>
      </c>
      <c r="B384" s="4">
        <f>INDEX(Table2[TT],MATCH(ROW()-1,Table2[//]))</f>
        <v>2</v>
      </c>
      <c r="C384" s="5" t="str">
        <f>IF(INDEX(Table2[KET],MATCH(ROW()-1,Table2[//]))="","-",INDEX(Table2[KET],MATCH(ROW()-1,Table2[//])))</f>
        <v>144 ls</v>
      </c>
    </row>
    <row r="385" spans="1:3">
      <c r="A385" s="3" t="str">
        <f>INDEX(Table2[NAMA BARANG],MATCH(ROW()-1,Table2[//]))</f>
        <v>Bp 9892</v>
      </c>
      <c r="B385" s="4">
        <f>INDEX(Table2[TT],MATCH(ROW()-1,Table2[//]))</f>
        <v>11</v>
      </c>
      <c r="C385" s="5" t="str">
        <f>IF(INDEX(Table2[KET],MATCH(ROW()-1,Table2[//]))="","-",INDEX(Table2[KET],MATCH(ROW()-1,Table2[//])))</f>
        <v>144 ls</v>
      </c>
    </row>
    <row r="386" spans="1:3">
      <c r="A386" s="3" t="str">
        <f>INDEX(Table2[NAMA BARANG],MATCH(ROW()-1,Table2[//]))</f>
        <v>Bp 9938</v>
      </c>
      <c r="B386" s="4">
        <f>INDEX(Table2[TT],MATCH(ROW()-1,Table2[//]))</f>
        <v>1</v>
      </c>
      <c r="C386" s="5" t="str">
        <f>IF(INDEX(Table2[KET],MATCH(ROW()-1,Table2[//]))="","-",INDEX(Table2[KET],MATCH(ROW()-1,Table2[//])))</f>
        <v>144 ls</v>
      </c>
    </row>
    <row r="387" spans="1:3">
      <c r="A387" s="3" t="str">
        <f>INDEX(Table2[NAMA BARANG],MATCH(ROW()-1,Table2[//]))</f>
        <v>Bp AODM 011 (6)/ 010 (8) Faktur</v>
      </c>
      <c r="B387" s="4">
        <f>INDEX(Table2[TT],MATCH(ROW()-1,Table2[//]))</f>
        <v>13</v>
      </c>
      <c r="C387" s="5" t="str">
        <f>IF(INDEX(Table2[KET],MATCH(ROW()-1,Table2[//]))="","-",INDEX(Table2[KET],MATCH(ROW()-1,Table2[//])))</f>
        <v>240 LSN</v>
      </c>
    </row>
    <row r="388" spans="1:3">
      <c r="A388" s="3" t="str">
        <f>INDEX(Table2[NAMA BARANG],MATCH(ROW()-1,Table2[//]))</f>
        <v>Bp AODM 021 Faktur</v>
      </c>
      <c r="B388" s="4">
        <f>INDEX(Table2[TT],MATCH(ROW()-1,Table2[//]))</f>
        <v>5</v>
      </c>
      <c r="C388" s="5" t="str">
        <f>IF(INDEX(Table2[KET],MATCH(ROW()-1,Table2[//]))="","-",INDEX(Table2[KET],MATCH(ROW()-1,Table2[//])))</f>
        <v>240 ls</v>
      </c>
    </row>
    <row r="389" spans="1:3">
      <c r="A389" s="3" t="str">
        <f>INDEX(Table2[NAMA BARANG],MATCH(ROW()-1,Table2[//]))</f>
        <v>Bp AODM 911</v>
      </c>
      <c r="B389" s="4">
        <f>INDEX(Table2[TT],MATCH(ROW()-1,Table2[//]))</f>
        <v>3</v>
      </c>
      <c r="C389" s="5" t="str">
        <f>IF(INDEX(Table2[KET],MATCH(ROW()-1,Table2[//]))="","-",INDEX(Table2[KET],MATCH(ROW()-1,Table2[//])))</f>
        <v>144 ls</v>
      </c>
    </row>
    <row r="390" spans="1:3">
      <c r="A390" s="3" t="str">
        <f>INDEX(Table2[NAMA BARANG],MATCH(ROW()-1,Table2[//]))</f>
        <v>Bp Aopo 335 htm (24)</v>
      </c>
      <c r="B390" s="4">
        <f>INDEX(Table2[TT],MATCH(ROW()-1,Table2[//]))</f>
        <v>1</v>
      </c>
      <c r="C390" s="5" t="str">
        <f>IF(INDEX(Table2[KET],MATCH(ROW()-1,Table2[//]))="","-",INDEX(Table2[KET],MATCH(ROW()-1,Table2[//])))</f>
        <v>240 ls</v>
      </c>
    </row>
    <row r="391" spans="1:3">
      <c r="A391" s="3" t="str">
        <f>INDEX(Table2[NAMA BARANG],MATCH(ROW()-1,Table2[//]))</f>
        <v>Bp Aopo 4506 B</v>
      </c>
      <c r="B391" s="4">
        <f>INDEX(Table2[TT],MATCH(ROW()-1,Table2[//]))</f>
        <v>1</v>
      </c>
      <c r="C391" s="5" t="str">
        <f>IF(INDEX(Table2[KET],MATCH(ROW()-1,Table2[//]))="","-",INDEX(Table2[KET],MATCH(ROW()-1,Table2[//])))</f>
        <v>144 ls</v>
      </c>
    </row>
    <row r="392" spans="1:3">
      <c r="A392" s="3" t="str">
        <f>INDEX(Table2[NAMA BARANG],MATCH(ROW()-1,Table2[//]))</f>
        <v>Bp art 3013</v>
      </c>
      <c r="B392" s="4">
        <f>INDEX(Table2[TT],MATCH(ROW()-1,Table2[//]))</f>
        <v>1</v>
      </c>
      <c r="C392" s="5" t="str">
        <f>IF(INDEX(Table2[KET],MATCH(ROW()-1,Table2[//]))="","-",INDEX(Table2[KET],MATCH(ROW()-1,Table2[//])))</f>
        <v>5400 pc</v>
      </c>
    </row>
    <row r="393" spans="1:3">
      <c r="A393" s="3" t="str">
        <f>INDEX(Table2[NAMA BARANG],MATCH(ROW()-1,Table2[//]))</f>
        <v>Bp ATM crystal</v>
      </c>
      <c r="B393" s="4">
        <f>INDEX(Table2[TT],MATCH(ROW()-1,Table2[//]))</f>
        <v>2</v>
      </c>
      <c r="C393" s="5" t="str">
        <f>IF(INDEX(Table2[KET],MATCH(ROW()-1,Table2[//]))="","-",INDEX(Table2[KET],MATCH(ROW()-1,Table2[//])))</f>
        <v>20 grs</v>
      </c>
    </row>
    <row r="394" spans="1:3">
      <c r="A394" s="3" t="str">
        <f>INDEX(Table2[NAMA BARANG],MATCH(ROW()-1,Table2[//]))</f>
        <v>Bp B-88</v>
      </c>
      <c r="B394" s="4">
        <f>INDEX(Table2[TT],MATCH(ROW()-1,Table2[//]))</f>
        <v>7</v>
      </c>
      <c r="C394" s="5" t="str">
        <f>IF(INDEX(Table2[KET],MATCH(ROW()-1,Table2[//]))="","-",INDEX(Table2[KET],MATCH(ROW()-1,Table2[//])))</f>
        <v>20 grs</v>
      </c>
    </row>
    <row r="395" spans="1:3">
      <c r="A395" s="3" t="str">
        <f>INDEX(Table2[NAMA BARANG],MATCH(ROW()-1,Table2[//]))</f>
        <v>Bp bellignafoss</v>
      </c>
      <c r="B395" s="4">
        <f>INDEX(Table2[TT],MATCH(ROW()-1,Table2[//]))</f>
        <v>2</v>
      </c>
      <c r="C395" s="5" t="str">
        <f>IF(INDEX(Table2[KET],MATCH(ROW()-1,Table2[//]))="","-",INDEX(Table2[KET],MATCH(ROW()-1,Table2[//])))</f>
        <v>12 grs</v>
      </c>
    </row>
    <row r="396" spans="1:3">
      <c r="A396" s="3" t="str">
        <f>INDEX(Table2[NAMA BARANG],MATCH(ROW()-1,Table2[//]))</f>
        <v>Bp bensia KMN 008/ 007</v>
      </c>
      <c r="B396" s="4">
        <f>INDEX(Table2[TT],MATCH(ROW()-1,Table2[//]))</f>
        <v>1</v>
      </c>
      <c r="C396" s="5" t="str">
        <f>IF(INDEX(Table2[KET],MATCH(ROW()-1,Table2[//]))="","-",INDEX(Table2[KET],MATCH(ROW()-1,Table2[//])))</f>
        <v>48 box</v>
      </c>
    </row>
    <row r="397" spans="1:3">
      <c r="A397" s="3" t="str">
        <f>INDEX(Table2[NAMA BARANG],MATCH(ROW()-1,Table2[//]))</f>
        <v>Bp BF 8118/ 8w</v>
      </c>
      <c r="B397" s="4">
        <f>INDEX(Table2[TT],MATCH(ROW()-1,Table2[//]))</f>
        <v>1</v>
      </c>
      <c r="C397" s="5" t="str">
        <f>IF(INDEX(Table2[KET],MATCH(ROW()-1,Table2[//]))="","-",INDEX(Table2[KET],MATCH(ROW()-1,Table2[//])))</f>
        <v>144 ls</v>
      </c>
    </row>
    <row r="398" spans="1:3">
      <c r="A398" s="3" t="str">
        <f>INDEX(Table2[NAMA BARANG],MATCH(ROW()-1,Table2[//]))</f>
        <v>Bp bolang-baling 1 box 48</v>
      </c>
      <c r="B398" s="4">
        <f>INDEX(Table2[TT],MATCH(ROW()-1,Table2[//]))</f>
        <v>2</v>
      </c>
      <c r="C398" s="5" t="str">
        <f>IF(INDEX(Table2[KET],MATCH(ROW()-1,Table2[//]))="","-",INDEX(Table2[KET],MATCH(ROW()-1,Table2[//])))</f>
        <v>36 box</v>
      </c>
    </row>
    <row r="399" spans="1:3">
      <c r="A399" s="3" t="str">
        <f>INDEX(Table2[NAMA BARANG],MATCH(ROW()-1,Table2[//]))</f>
        <v>Bp box 1000 K 1000</v>
      </c>
      <c r="B399" s="4">
        <f>INDEX(Table2[TT],MATCH(ROW()-1,Table2[//]))</f>
        <v>3</v>
      </c>
      <c r="C399" s="5" t="str">
        <f>IF(INDEX(Table2[KET],MATCH(ROW()-1,Table2[//]))="","-",INDEX(Table2[KET],MATCH(ROW()-1,Table2[//])))</f>
        <v>72 ls</v>
      </c>
    </row>
    <row r="400" spans="1:3">
      <c r="A400" s="3" t="str">
        <f>INDEX(Table2[NAMA BARANG],MATCH(ROW()-1,Table2[//]))</f>
        <v>Bp box ketapel AB 2921</v>
      </c>
      <c r="B400" s="4">
        <f>INDEX(Table2[TT],MATCH(ROW()-1,Table2[//]))</f>
        <v>7</v>
      </c>
      <c r="C400" s="5" t="str">
        <f>IF(INDEX(Table2[KET],MATCH(ROW()-1,Table2[//]))="","-",INDEX(Table2[KET],MATCH(ROW()-1,Table2[//])))</f>
        <v>135 ls</v>
      </c>
    </row>
    <row r="401" spans="1:3">
      <c r="A401" s="3" t="str">
        <f>INDEX(Table2[NAMA BARANG],MATCH(ROW()-1,Table2[//]))</f>
        <v>Bp cabe (G-103) + jepitan ret</v>
      </c>
      <c r="B401" s="4">
        <f>INDEX(Table2[TT],MATCH(ROW()-1,Table2[//]))</f>
        <v>1</v>
      </c>
      <c r="C401" s="5" t="str">
        <f>IF(INDEX(Table2[KET],MATCH(ROW()-1,Table2[//]))="","-",INDEX(Table2[KET],MATCH(ROW()-1,Table2[//])))</f>
        <v>1392 pc</v>
      </c>
    </row>
    <row r="402" spans="1:3">
      <c r="A402" s="3" t="str">
        <f>INDEX(Table2[NAMA BARANG],MATCH(ROW()-1,Table2[//]))</f>
        <v>Bp cabe (G-103) + jepitan ret (kng/Hj)</v>
      </c>
      <c r="B402" s="4">
        <f>INDEX(Table2[TT],MATCH(ROW()-1,Table2[//]))</f>
        <v>13</v>
      </c>
      <c r="C402" s="5" t="str">
        <f>IF(INDEX(Table2[KET],MATCH(ROW()-1,Table2[//]))="","-",INDEX(Table2[KET],MATCH(ROW()-1,Table2[//])))</f>
        <v>2000 pc</v>
      </c>
    </row>
    <row r="403" spans="1:3">
      <c r="A403" s="3" t="str">
        <f>INDEX(Table2[NAMA BARANG],MATCH(ROW()-1,Table2[//]))</f>
        <v>Bp Cosh CS 8501</v>
      </c>
      <c r="B403" s="4">
        <f>INDEX(Table2[TT],MATCH(ROW()-1,Table2[//]))</f>
        <v>5</v>
      </c>
      <c r="C403" s="5" t="str">
        <f>IF(INDEX(Table2[KET],MATCH(ROW()-1,Table2[//]))="","-",INDEX(Table2[KET],MATCH(ROW()-1,Table2[//])))</f>
        <v>144 ls</v>
      </c>
    </row>
    <row r="404" spans="1:3">
      <c r="A404" s="3" t="str">
        <f>INDEX(Table2[NAMA BARANG],MATCH(ROW()-1,Table2[//]))</f>
        <v>Bp Cosh CS 8601</v>
      </c>
      <c r="B404" s="4">
        <f>INDEX(Table2[TT],MATCH(ROW()-1,Table2[//]))</f>
        <v>9</v>
      </c>
      <c r="C404" s="5" t="str">
        <f>IF(INDEX(Table2[KET],MATCH(ROW()-1,Table2[//]))="","-",INDEX(Table2[KET],MATCH(ROW()-1,Table2[//])))</f>
        <v>144 ls</v>
      </c>
    </row>
    <row r="405" spans="1:3">
      <c r="A405" s="3" t="str">
        <f>INDEX(Table2[NAMA BARANG],MATCH(ROW()-1,Table2[//]))</f>
        <v>Bp Cosh CS LS 919</v>
      </c>
      <c r="B405" s="4">
        <f>INDEX(Table2[TT],MATCH(ROW()-1,Table2[//]))</f>
        <v>3</v>
      </c>
      <c r="C405" s="5" t="str">
        <f>IF(INDEX(Table2[KET],MATCH(ROW()-1,Table2[//]))="","-",INDEX(Table2[KET],MATCH(ROW()-1,Table2[//])))</f>
        <v>144 ls</v>
      </c>
    </row>
    <row r="406" spans="1:3">
      <c r="A406" s="3" t="str">
        <f>INDEX(Table2[NAMA BARANG],MATCH(ROW()-1,Table2[//]))</f>
        <v>Bp D Tian 1015 (6)/ 108 (10)</v>
      </c>
      <c r="B406" s="4">
        <f>INDEX(Table2[TT],MATCH(ROW()-1,Table2[//]))</f>
        <v>16</v>
      </c>
      <c r="C406" s="5" t="str">
        <f>IF(INDEX(Table2[KET],MATCH(ROW()-1,Table2[//]))="","-",INDEX(Table2[KET],MATCH(ROW()-1,Table2[//])))</f>
        <v>144 ls</v>
      </c>
    </row>
    <row r="407" spans="1:3">
      <c r="A407" s="3" t="str">
        <f>INDEX(Table2[NAMA BARANG],MATCH(ROW()-1,Table2[//]))</f>
        <v>Bp D Tian 2036</v>
      </c>
      <c r="B407" s="4">
        <f>INDEX(Table2[TT],MATCH(ROW()-1,Table2[//]))</f>
        <v>26</v>
      </c>
      <c r="C407" s="5" t="str">
        <f>IF(INDEX(Table2[KET],MATCH(ROW()-1,Table2[//]))="","-",INDEX(Table2[KET],MATCH(ROW()-1,Table2[//])))</f>
        <v>144 LSN</v>
      </c>
    </row>
    <row r="408" spans="1:3">
      <c r="A408" s="3" t="str">
        <f>INDEX(Table2[NAMA BARANG],MATCH(ROW()-1,Table2[//]))</f>
        <v>Bp DB 530</v>
      </c>
      <c r="B408" s="4">
        <f>INDEX(Table2[TT],MATCH(ROW()-1,Table2[//]))</f>
        <v>4</v>
      </c>
      <c r="C408" s="5" t="str">
        <f>IF(INDEX(Table2[KET],MATCH(ROW()-1,Table2[//]))="","-",INDEX(Table2[KET],MATCH(ROW()-1,Table2[//])))</f>
        <v>120 ls</v>
      </c>
    </row>
    <row r="409" spans="1:3">
      <c r="A409" s="3" t="str">
        <f>INDEX(Table2[NAMA BARANG],MATCH(ROW()-1,Table2[//]))</f>
        <v>Bp DB GP 900</v>
      </c>
      <c r="B409" s="4">
        <f>INDEX(Table2[TT],MATCH(ROW()-1,Table2[//]))</f>
        <v>1</v>
      </c>
      <c r="C409" s="5" t="str">
        <f>IF(INDEX(Table2[KET],MATCH(ROW()-1,Table2[//]))="","-",INDEX(Table2[KET],MATCH(ROW()-1,Table2[//])))</f>
        <v>144 LSN</v>
      </c>
    </row>
    <row r="410" spans="1:3">
      <c r="A410" s="3" t="str">
        <f>INDEX(Table2[NAMA BARANG],MATCH(ROW()-1,Table2[//]))</f>
        <v>Bp Dbs GG 99</v>
      </c>
      <c r="B410" s="4">
        <f>INDEX(Table2[TT],MATCH(ROW()-1,Table2[//]))</f>
        <v>4</v>
      </c>
      <c r="C410" s="5" t="str">
        <f>IF(INDEX(Table2[KET],MATCH(ROW()-1,Table2[//]))="","-",INDEX(Table2[KET],MATCH(ROW()-1,Table2[//])))</f>
        <v>144 ls</v>
      </c>
    </row>
    <row r="411" spans="1:3">
      <c r="A411" s="3" t="str">
        <f>INDEX(Table2[NAMA BARANG],MATCH(ROW()-1,Table2[//]))</f>
        <v>Bp Debozz DB G 05</v>
      </c>
      <c r="B411" s="4">
        <f>INDEX(Table2[TT],MATCH(ROW()-1,Table2[//]))</f>
        <v>2</v>
      </c>
      <c r="C411" s="5" t="str">
        <f>IF(INDEX(Table2[KET],MATCH(ROW()-1,Table2[//]))="","-",INDEX(Table2[KET],MATCH(ROW()-1,Table2[//])))</f>
        <v>120 LSN</v>
      </c>
    </row>
    <row r="412" spans="1:3">
      <c r="A412" s="3" t="str">
        <f>INDEX(Table2[NAMA BARANG],MATCH(ROW()-1,Table2[//]))</f>
        <v>Bp Debozz DB G 08</v>
      </c>
      <c r="B412" s="4">
        <f>INDEX(Table2[TT],MATCH(ROW()-1,Table2[//]))</f>
        <v>3</v>
      </c>
      <c r="C412" s="5" t="str">
        <f>IF(INDEX(Table2[KET],MATCH(ROW()-1,Table2[//]))="","-",INDEX(Table2[KET],MATCH(ROW()-1,Table2[//])))</f>
        <v>120 LSN</v>
      </c>
    </row>
    <row r="413" spans="1:3">
      <c r="A413" s="3" t="str">
        <f>INDEX(Table2[NAMA BARANG],MATCH(ROW()-1,Table2[//]))</f>
        <v>Bp Design kepala AB kotak/ bulat</v>
      </c>
      <c r="B413" s="4">
        <f>INDEX(Table2[TT],MATCH(ROW()-1,Table2[//]))</f>
        <v>1</v>
      </c>
      <c r="C413" s="5" t="str">
        <f>IF(INDEX(Table2[KET],MATCH(ROW()-1,Table2[//]))="","-",INDEX(Table2[KET],MATCH(ROW()-1,Table2[//])))</f>
        <v>135 ls</v>
      </c>
    </row>
    <row r="414" spans="1:3">
      <c r="A414" s="3" t="str">
        <f>INDEX(Table2[NAMA BARANG],MATCH(ROW()-1,Table2[//]))</f>
        <v>Bp Doraemon 3008</v>
      </c>
      <c r="B414" s="4">
        <f>INDEX(Table2[TT],MATCH(ROW()-1,Table2[//]))</f>
        <v>2</v>
      </c>
      <c r="C414" s="5" t="str">
        <f>IF(INDEX(Table2[KET],MATCH(ROW()-1,Table2[//]))="","-",INDEX(Table2[KET],MATCH(ROW()-1,Table2[//])))</f>
        <v>1152 pc</v>
      </c>
    </row>
    <row r="415" spans="1:3">
      <c r="A415" s="3" t="str">
        <f>INDEX(Table2[NAMA BARANG],MATCH(ROW()-1,Table2[//]))</f>
        <v>Bp elegant 1803</v>
      </c>
      <c r="B415" s="4">
        <f>INDEX(Table2[TT],MATCH(ROW()-1,Table2[//]))</f>
        <v>2</v>
      </c>
      <c r="C415" s="5" t="str">
        <f>IF(INDEX(Table2[KET],MATCH(ROW()-1,Table2[//]))="","-",INDEX(Table2[KET],MATCH(ROW()-1,Table2[//])))</f>
        <v>144 ls</v>
      </c>
    </row>
    <row r="416" spans="1:3">
      <c r="A416" s="3" t="str">
        <f>INDEX(Table2[NAMA BARANG],MATCH(ROW()-1,Table2[//]))</f>
        <v>Bp executive BM 300 merah</v>
      </c>
      <c r="B416" s="4">
        <f>INDEX(Table2[TT],MATCH(ROW()-1,Table2[//]))</f>
        <v>1</v>
      </c>
      <c r="C416" s="5" t="str">
        <f>IF(INDEX(Table2[KET],MATCH(ROW()-1,Table2[//]))="","-",INDEX(Table2[KET],MATCH(ROW()-1,Table2[//])))</f>
        <v>144 ls</v>
      </c>
    </row>
    <row r="417" spans="1:3">
      <c r="A417" s="3" t="str">
        <f>INDEX(Table2[NAMA BARANG],MATCH(ROW()-1,Table2[//]))</f>
        <v>Bp F001 030/12w glitermix</v>
      </c>
      <c r="B417" s="4">
        <f>INDEX(Table2[TT],MATCH(ROW()-1,Table2[//]))</f>
        <v>5</v>
      </c>
      <c r="C417" s="5" t="str">
        <f>IF(INDEX(Table2[KET],MATCH(ROW()-1,Table2[//]))="","-",INDEX(Table2[KET],MATCH(ROW()-1,Table2[//])))</f>
        <v>160 pc</v>
      </c>
    </row>
    <row r="418" spans="1:3">
      <c r="A418" s="3" t="str">
        <f>INDEX(Table2[NAMA BARANG],MATCH(ROW()-1,Table2[//]))</f>
        <v>Bp F4 AW 46/ 8018 (1x36)</v>
      </c>
      <c r="B418" s="4">
        <f>INDEX(Table2[TT],MATCH(ROW()-1,Table2[//]))</f>
        <v>7</v>
      </c>
      <c r="C418" s="5" t="str">
        <f>IF(INDEX(Table2[KET],MATCH(ROW()-1,Table2[//]))="","-",INDEX(Table2[KET],MATCH(ROW()-1,Table2[//])))</f>
        <v>96 box</v>
      </c>
    </row>
    <row r="419" spans="1:3">
      <c r="A419" s="3" t="str">
        <f>INDEX(Table2[NAMA BARANG],MATCH(ROW()-1,Table2[//]))</f>
        <v>Bp Fancy 18888</v>
      </c>
      <c r="B419" s="4">
        <f>INDEX(Table2[TT],MATCH(ROW()-1,Table2[//]))</f>
        <v>1</v>
      </c>
      <c r="C419" s="5" t="str">
        <f>IF(INDEX(Table2[KET],MATCH(ROW()-1,Table2[//]))="","-",INDEX(Table2[KET],MATCH(ROW()-1,Table2[//])))</f>
        <v>144 ls</v>
      </c>
    </row>
    <row r="420" spans="1:3">
      <c r="A420" s="3" t="str">
        <f>INDEX(Table2[NAMA BARANG],MATCH(ROW()-1,Table2[//]))</f>
        <v>Bp Fancy AB besar 2638</v>
      </c>
      <c r="B420" s="4">
        <f>INDEX(Table2[TT],MATCH(ROW()-1,Table2[//]))</f>
        <v>2</v>
      </c>
      <c r="C420" s="5" t="str">
        <f>IF(INDEX(Table2[KET],MATCH(ROW()-1,Table2[//]))="","-",INDEX(Table2[KET],MATCH(ROW()-1,Table2[//])))</f>
        <v>144 ls</v>
      </c>
    </row>
    <row r="421" spans="1:3">
      <c r="A421" s="3" t="str">
        <f>INDEX(Table2[NAMA BARANG],MATCH(ROW()-1,Table2[//]))</f>
        <v>Bp Fancy ketapel tiup 2629A (5)/ AB tiup 2659 (4)</v>
      </c>
      <c r="B421" s="4">
        <f>INDEX(Table2[TT],MATCH(ROW()-1,Table2[//]))</f>
        <v>9</v>
      </c>
      <c r="C421" s="5" t="str">
        <f>IF(INDEX(Table2[KET],MATCH(ROW()-1,Table2[//]))="","-",INDEX(Table2[KET],MATCH(ROW()-1,Table2[//])))</f>
        <v>144 ls</v>
      </c>
    </row>
    <row r="422" spans="1:3">
      <c r="A422" s="3" t="str">
        <f>INDEX(Table2[NAMA BARANG],MATCH(ROW()-1,Table2[//]))</f>
        <v>Bp Football (1 box=24)</v>
      </c>
      <c r="B422" s="4">
        <f>INDEX(Table2[TT],MATCH(ROW()-1,Table2[//]))</f>
        <v>1</v>
      </c>
      <c r="C422" s="5" t="str">
        <f>IF(INDEX(Table2[KET],MATCH(ROW()-1,Table2[//]))="","-",INDEX(Table2[KET],MATCH(ROW()-1,Table2[//])))</f>
        <v>40 box</v>
      </c>
    </row>
    <row r="423" spans="1:3">
      <c r="A423" s="3" t="str">
        <f>INDEX(Table2[NAMA BARANG],MATCH(ROW()-1,Table2[//]))</f>
        <v>Bp Gel TG 33580/ 32610</v>
      </c>
      <c r="B423" s="4">
        <f>INDEX(Table2[TT],MATCH(ROW()-1,Table2[//]))</f>
        <v>2</v>
      </c>
      <c r="C423" s="5" t="str">
        <f>IF(INDEX(Table2[KET],MATCH(ROW()-1,Table2[//]))="","-",INDEX(Table2[KET],MATCH(ROW()-1,Table2[//])))</f>
        <v>144 LSN</v>
      </c>
    </row>
    <row r="424" spans="1:3">
      <c r="A424" s="3" t="str">
        <f>INDEX(Table2[NAMA BARANG],MATCH(ROW()-1,Table2[//]))</f>
        <v>Bp gel TZ 1002</v>
      </c>
      <c r="B424" s="4">
        <f>INDEX(Table2[TT],MATCH(ROW()-1,Table2[//]))</f>
        <v>14</v>
      </c>
      <c r="C424" s="5" t="str">
        <f>IF(INDEX(Table2[KET],MATCH(ROW()-1,Table2[//]))="","-",INDEX(Table2[KET],MATCH(ROW()-1,Table2[//])))</f>
        <v>144 ls</v>
      </c>
    </row>
    <row r="425" spans="1:3">
      <c r="A425" s="3" t="str">
        <f>INDEX(Table2[NAMA BARANG],MATCH(ROW()-1,Table2[//]))</f>
        <v>Bp Gell 013 (69030) hati+ mainan</v>
      </c>
      <c r="B425" s="4">
        <f>INDEX(Table2[TT],MATCH(ROW()-1,Table2[//]))</f>
        <v>1</v>
      </c>
      <c r="C425" s="5" t="str">
        <f>IF(INDEX(Table2[KET],MATCH(ROW()-1,Table2[//]))="","-",INDEX(Table2[KET],MATCH(ROW()-1,Table2[//])))</f>
        <v>144 ls</v>
      </c>
    </row>
    <row r="426" spans="1:3">
      <c r="A426" s="3" t="str">
        <f>INDEX(Table2[NAMA BARANG],MATCH(ROW()-1,Table2[//]))</f>
        <v>Bp Gell 0313</v>
      </c>
      <c r="B426" s="4">
        <f>INDEX(Table2[TT],MATCH(ROW()-1,Table2[//]))</f>
        <v>1</v>
      </c>
      <c r="C426" s="5" t="str">
        <f>IF(INDEX(Table2[KET],MATCH(ROW()-1,Table2[//]))="","-",INDEX(Table2[KET],MATCH(ROW()-1,Table2[//])))</f>
        <v>192 ls</v>
      </c>
    </row>
    <row r="427" spans="1:3">
      <c r="A427" s="3" t="str">
        <f>INDEX(Table2[NAMA BARANG],MATCH(ROW()-1,Table2[//]))</f>
        <v>Bp Gell 0910 boneka</v>
      </c>
      <c r="B427" s="4">
        <f>INDEX(Table2[TT],MATCH(ROW()-1,Table2[//]))</f>
        <v>1</v>
      </c>
      <c r="C427" s="5" t="str">
        <f>IF(INDEX(Table2[KET],MATCH(ROW()-1,Table2[//]))="","-",INDEX(Table2[KET],MATCH(ROW()-1,Table2[//])))</f>
        <v>144 ls</v>
      </c>
    </row>
    <row r="428" spans="1:3">
      <c r="A428" s="3" t="str">
        <f>INDEX(Table2[NAMA BARANG],MATCH(ROW()-1,Table2[//]))</f>
        <v>Bp Gell 1188</v>
      </c>
      <c r="B428" s="4">
        <f>INDEX(Table2[TT],MATCH(ROW()-1,Table2[//]))</f>
        <v>15</v>
      </c>
      <c r="C428" s="5" t="str">
        <f>IF(INDEX(Table2[KET],MATCH(ROW()-1,Table2[//]))="","-",INDEX(Table2[KET],MATCH(ROW()-1,Table2[//])))</f>
        <v>144 ls</v>
      </c>
    </row>
    <row r="429" spans="1:3">
      <c r="A429" s="3" t="str">
        <f>INDEX(Table2[NAMA BARANG],MATCH(ROW()-1,Table2[//]))</f>
        <v>Bp Gell 12w 2010M 19A</v>
      </c>
      <c r="B429" s="4">
        <f>INDEX(Table2[TT],MATCH(ROW()-1,Table2[//]))</f>
        <v>1</v>
      </c>
      <c r="C429" s="5" t="str">
        <f>IF(INDEX(Table2[KET],MATCH(ROW()-1,Table2[//]))="","-",INDEX(Table2[KET],MATCH(ROW()-1,Table2[//])))</f>
        <v>144 ls</v>
      </c>
    </row>
    <row r="430" spans="1:3">
      <c r="A430" s="3" t="str">
        <f>INDEX(Table2[NAMA BARANG],MATCH(ROW()-1,Table2[//]))</f>
        <v>Bp Gell 1518(1)</v>
      </c>
      <c r="B430" s="4">
        <f>INDEX(Table2[TT],MATCH(ROW()-1,Table2[//]))</f>
        <v>1</v>
      </c>
      <c r="C430" s="5" t="str">
        <f>IF(INDEX(Table2[KET],MATCH(ROW()-1,Table2[//]))="","-",INDEX(Table2[KET],MATCH(ROW()-1,Table2[//])))</f>
        <v>192 ls</v>
      </c>
    </row>
    <row r="431" spans="1:3">
      <c r="A431" s="3" t="str">
        <f>INDEX(Table2[NAMA BARANG],MATCH(ROW()-1,Table2[//]))</f>
        <v>Bp Gell 566</v>
      </c>
      <c r="B431" s="4">
        <f>INDEX(Table2[TT],MATCH(ROW()-1,Table2[//]))</f>
        <v>2</v>
      </c>
      <c r="C431" s="5" t="str">
        <f>IF(INDEX(Table2[KET],MATCH(ROW()-1,Table2[//]))="","-",INDEX(Table2[KET],MATCH(ROW()-1,Table2[//])))</f>
        <v>144 ls</v>
      </c>
    </row>
    <row r="432" spans="1:3">
      <c r="A432" s="3" t="str">
        <f>INDEX(Table2[NAMA BARANG],MATCH(ROW()-1,Table2[//]))</f>
        <v>Bp Gell 585</v>
      </c>
      <c r="B432" s="4">
        <f>INDEX(Table2[TT],MATCH(ROW()-1,Table2[//]))</f>
        <v>17</v>
      </c>
      <c r="C432" s="5" t="str">
        <f>IF(INDEX(Table2[KET],MATCH(ROW()-1,Table2[//]))="","-",INDEX(Table2[KET],MATCH(ROW()-1,Table2[//])))</f>
        <v>144 ls</v>
      </c>
    </row>
    <row r="433" spans="1:3">
      <c r="A433" s="3" t="str">
        <f>INDEX(Table2[NAMA BARANG],MATCH(ROW()-1,Table2[//]))</f>
        <v>Bp Gell 7013</v>
      </c>
      <c r="B433" s="4">
        <f>INDEX(Table2[TT],MATCH(ROW()-1,Table2[//]))</f>
        <v>13</v>
      </c>
      <c r="C433" s="5" t="str">
        <f>IF(INDEX(Table2[KET],MATCH(ROW()-1,Table2[//]))="","-",INDEX(Table2[KET],MATCH(ROW()-1,Table2[//])))</f>
        <v>192 ls</v>
      </c>
    </row>
    <row r="434" spans="1:3">
      <c r="A434" s="3" t="str">
        <f>INDEX(Table2[NAMA BARANG],MATCH(ROW()-1,Table2[//]))</f>
        <v>Bp Gell 7022 kunci</v>
      </c>
      <c r="B434" s="4">
        <f>INDEX(Table2[TT],MATCH(ROW()-1,Table2[//]))</f>
        <v>40</v>
      </c>
      <c r="C434" s="5" t="str">
        <f>IF(INDEX(Table2[KET],MATCH(ROW()-1,Table2[//]))="","-",INDEX(Table2[KET],MATCH(ROW()-1,Table2[//])))</f>
        <v>192 ls</v>
      </c>
    </row>
    <row r="435" spans="1:3">
      <c r="A435" s="3" t="str">
        <f>INDEX(Table2[NAMA BARANG],MATCH(ROW()-1,Table2[//]))</f>
        <v>Bp Gell 7026</v>
      </c>
      <c r="B435" s="4">
        <f>INDEX(Table2[TT],MATCH(ROW()-1,Table2[//]))</f>
        <v>17</v>
      </c>
      <c r="C435" s="5" t="str">
        <f>IF(INDEX(Table2[KET],MATCH(ROW()-1,Table2[//]))="","-",INDEX(Table2[KET],MATCH(ROW()-1,Table2[//])))</f>
        <v>192 ls</v>
      </c>
    </row>
    <row r="436" spans="1:3">
      <c r="A436" s="3" t="str">
        <f>INDEX(Table2[NAMA BARANG],MATCH(ROW()-1,Table2[//]))</f>
        <v>Bp Gell 7038</v>
      </c>
      <c r="B436" s="4">
        <f>INDEX(Table2[TT],MATCH(ROW()-1,Table2[//]))</f>
        <v>7</v>
      </c>
      <c r="C436" s="5" t="str">
        <f>IF(INDEX(Table2[KET],MATCH(ROW()-1,Table2[//]))="","-",INDEX(Table2[KET],MATCH(ROW()-1,Table2[//])))</f>
        <v>192 ls</v>
      </c>
    </row>
    <row r="437" spans="1:3">
      <c r="A437" s="3" t="str">
        <f>INDEX(Table2[NAMA BARANG],MATCH(ROW()-1,Table2[//]))</f>
        <v>Bp Gell 7039</v>
      </c>
      <c r="B437" s="4">
        <f>INDEX(Table2[TT],MATCH(ROW()-1,Table2[//]))</f>
        <v>1</v>
      </c>
      <c r="C437" s="5" t="str">
        <f>IF(INDEX(Table2[KET],MATCH(ROW()-1,Table2[//]))="","-",INDEX(Table2[KET],MATCH(ROW()-1,Table2[//])))</f>
        <v>192 ls</v>
      </c>
    </row>
    <row r="438" spans="1:3">
      <c r="A438" s="3" t="str">
        <f>INDEX(Table2[NAMA BARANG],MATCH(ROW()-1,Table2[//]))</f>
        <v>Bp Gell 7043</v>
      </c>
      <c r="B438" s="4">
        <f>INDEX(Table2[TT],MATCH(ROW()-1,Table2[//]))</f>
        <v>40</v>
      </c>
      <c r="C438" s="5" t="str">
        <f>IF(INDEX(Table2[KET],MATCH(ROW()-1,Table2[//]))="","-",INDEX(Table2[KET],MATCH(ROW()-1,Table2[//])))</f>
        <v>192 ls</v>
      </c>
    </row>
    <row r="439" spans="1:3">
      <c r="A439" s="3" t="str">
        <f>INDEX(Table2[NAMA BARANG],MATCH(ROW()-1,Table2[//]))</f>
        <v>Bp Gell 7045</v>
      </c>
      <c r="B439" s="4">
        <f>INDEX(Table2[TT],MATCH(ROW()-1,Table2[//]))</f>
        <v>29</v>
      </c>
      <c r="C439" s="5" t="str">
        <f>IF(INDEX(Table2[KET],MATCH(ROW()-1,Table2[//]))="","-",INDEX(Table2[KET],MATCH(ROW()-1,Table2[//])))</f>
        <v>192 ls</v>
      </c>
    </row>
    <row r="440" spans="1:3">
      <c r="A440" s="3" t="str">
        <f>INDEX(Table2[NAMA BARANG],MATCH(ROW()-1,Table2[//]))</f>
        <v>Bp Gell 7092</v>
      </c>
      <c r="B440" s="4">
        <f>INDEX(Table2[TT],MATCH(ROW()-1,Table2[//]))</f>
        <v>37</v>
      </c>
      <c r="C440" s="5" t="str">
        <f>IF(INDEX(Table2[KET],MATCH(ROW()-1,Table2[//]))="","-",INDEX(Table2[KET],MATCH(ROW()-1,Table2[//])))</f>
        <v>192 ls</v>
      </c>
    </row>
    <row r="441" spans="1:3">
      <c r="A441" s="3" t="str">
        <f>INDEX(Table2[NAMA BARANG],MATCH(ROW()-1,Table2[//]))</f>
        <v>Bp Gell 802(10)/ 803(10)</v>
      </c>
      <c r="B441" s="4">
        <f>INDEX(Table2[TT],MATCH(ROW()-1,Table2[//]))</f>
        <v>20</v>
      </c>
      <c r="C441" s="5" t="str">
        <f>IF(INDEX(Table2[KET],MATCH(ROW()-1,Table2[//]))="","-",INDEX(Table2[KET],MATCH(ROW()-1,Table2[//])))</f>
        <v>144 ls</v>
      </c>
    </row>
    <row r="442" spans="1:3">
      <c r="A442" s="3" t="str">
        <f>INDEX(Table2[NAMA BARANG],MATCH(ROW()-1,Table2[//]))</f>
        <v>Bp Gell 805(11)/ 806(9)</v>
      </c>
      <c r="B442" s="4">
        <f>INDEX(Table2[TT],MATCH(ROW()-1,Table2[//]))</f>
        <v>20</v>
      </c>
      <c r="C442" s="5" t="str">
        <f>IF(INDEX(Table2[KET],MATCH(ROW()-1,Table2[//]))="","-",INDEX(Table2[KET],MATCH(ROW()-1,Table2[//])))</f>
        <v>144 ls</v>
      </c>
    </row>
    <row r="443" spans="1:3">
      <c r="A443" s="3" t="str">
        <f>INDEX(Table2[NAMA BARANG],MATCH(ROW()-1,Table2[//]))</f>
        <v>Bp Gell 807</v>
      </c>
      <c r="B443" s="4">
        <f>INDEX(Table2[TT],MATCH(ROW()-1,Table2[//]))</f>
        <v>15</v>
      </c>
      <c r="C443" s="5" t="str">
        <f>IF(INDEX(Table2[KET],MATCH(ROW()-1,Table2[//]))="","-",INDEX(Table2[KET],MATCH(ROW()-1,Table2[//])))</f>
        <v>144 ls</v>
      </c>
    </row>
    <row r="444" spans="1:3">
      <c r="A444" s="3" t="str">
        <f>INDEX(Table2[NAMA BARANG],MATCH(ROW()-1,Table2[//]))</f>
        <v>Bp Gell 8853 segitiga bola</v>
      </c>
      <c r="B444" s="4">
        <f>INDEX(Table2[TT],MATCH(ROW()-1,Table2[//]))</f>
        <v>8</v>
      </c>
      <c r="C444" s="5" t="str">
        <f>IF(INDEX(Table2[KET],MATCH(ROW()-1,Table2[//]))="","-",INDEX(Table2[KET],MATCH(ROW()-1,Table2[//])))</f>
        <v>144 ls</v>
      </c>
    </row>
    <row r="445" spans="1:3">
      <c r="A445" s="3" t="str">
        <f>INDEX(Table2[NAMA BARANG],MATCH(ROW()-1,Table2[//]))</f>
        <v>Bp Gell 917/ 903</v>
      </c>
      <c r="B445" s="4">
        <f>INDEX(Table2[TT],MATCH(ROW()-1,Table2[//]))</f>
        <v>13</v>
      </c>
      <c r="C445" s="5" t="str">
        <f>IF(INDEX(Table2[KET],MATCH(ROW()-1,Table2[//]))="","-",INDEX(Table2[KET],MATCH(ROW()-1,Table2[//])))</f>
        <v>144 ls</v>
      </c>
    </row>
    <row r="446" spans="1:3">
      <c r="A446" s="3" t="str">
        <f>INDEX(Table2[NAMA BARANG],MATCH(ROW()-1,Table2[//]))</f>
        <v>Bp Gell 9518 tank air</v>
      </c>
      <c r="B446" s="4">
        <f>INDEX(Table2[TT],MATCH(ROW()-1,Table2[//]))</f>
        <v>2</v>
      </c>
      <c r="C446" s="5" t="str">
        <f>IF(INDEX(Table2[KET],MATCH(ROW()-1,Table2[//]))="","-",INDEX(Table2[KET],MATCH(ROW()-1,Table2[//])))</f>
        <v>142 ls</v>
      </c>
    </row>
    <row r="447" spans="1:3">
      <c r="A447" s="3" t="str">
        <f>INDEX(Table2[NAMA BARANG],MATCH(ROW()-1,Table2[//]))</f>
        <v>Bp Gell Aopo Gp 1895</v>
      </c>
      <c r="B447" s="4">
        <f>INDEX(Table2[TT],MATCH(ROW()-1,Table2[//]))</f>
        <v>2</v>
      </c>
      <c r="C447" s="5" t="str">
        <f>IF(INDEX(Table2[KET],MATCH(ROW()-1,Table2[//]))="","-",INDEX(Table2[KET],MATCH(ROW()-1,Table2[//])))</f>
        <v>144 ls</v>
      </c>
    </row>
    <row r="448" spans="1:3">
      <c r="A448" s="3" t="str">
        <f>INDEX(Table2[NAMA BARANG],MATCH(ROW()-1,Table2[//]))</f>
        <v>Bp Gell Aopo Gp-032 warna</v>
      </c>
      <c r="B448" s="4">
        <f>INDEX(Table2[TT],MATCH(ROW()-1,Table2[//]))</f>
        <v>2</v>
      </c>
      <c r="C448" s="5" t="str">
        <f>IF(INDEX(Table2[KET],MATCH(ROW()-1,Table2[//]))="","-",INDEX(Table2[KET],MATCH(ROW()-1,Table2[//])))</f>
        <v>24 ls</v>
      </c>
    </row>
    <row r="449" spans="1:3">
      <c r="A449" s="3" t="str">
        <f>INDEX(Table2[NAMA BARANG],MATCH(ROW()-1,Table2[//]))</f>
        <v>Bp Gell B155 (0366)</v>
      </c>
      <c r="B449" s="4">
        <f>INDEX(Table2[TT],MATCH(ROW()-1,Table2[//]))</f>
        <v>14</v>
      </c>
      <c r="C449" s="5" t="str">
        <f>IF(INDEX(Table2[KET],MATCH(ROW()-1,Table2[//]))="","-",INDEX(Table2[KET],MATCH(ROW()-1,Table2[//])))</f>
        <v>144 ls</v>
      </c>
    </row>
    <row r="450" spans="1:3">
      <c r="A450" s="3" t="str">
        <f>INDEX(Table2[NAMA BARANG],MATCH(ROW()-1,Table2[//]))</f>
        <v>Bp Gell elmo H(1) M(1)</v>
      </c>
      <c r="B450" s="4">
        <f>INDEX(Table2[TT],MATCH(ROW()-1,Table2[//]))</f>
        <v>2</v>
      </c>
      <c r="C450" s="5" t="str">
        <f>IF(INDEX(Table2[KET],MATCH(ROW()-1,Table2[//]))="","-",INDEX(Table2[KET],MATCH(ROW()-1,Table2[//])))</f>
        <v>120 ls</v>
      </c>
    </row>
    <row r="451" spans="1:3">
      <c r="A451" s="3" t="str">
        <f>INDEX(Table2[NAMA BARANG],MATCH(ROW()-1,Table2[//]))</f>
        <v>Bp Gell executive 169 (2)/ 777 (3)</v>
      </c>
      <c r="B451" s="4">
        <f>INDEX(Table2[TT],MATCH(ROW()-1,Table2[//]))</f>
        <v>5</v>
      </c>
      <c r="C451" s="5" t="str">
        <f>IF(INDEX(Table2[KET],MATCH(ROW()-1,Table2[//]))="","-",INDEX(Table2[KET],MATCH(ROW()-1,Table2[//])))</f>
        <v>144 ls</v>
      </c>
    </row>
    <row r="452" spans="1:3">
      <c r="A452" s="3" t="str">
        <f>INDEX(Table2[NAMA BARANG],MATCH(ROW()-1,Table2[//]))</f>
        <v>Bp Gell G 2036 biru</v>
      </c>
      <c r="B452" s="4">
        <f>INDEX(Table2[TT],MATCH(ROW()-1,Table2[//]))</f>
        <v>5</v>
      </c>
      <c r="C452" s="5" t="str">
        <f>IF(INDEX(Table2[KET],MATCH(ROW()-1,Table2[//]))="","-",INDEX(Table2[KET],MATCH(ROW()-1,Table2[//])))</f>
        <v>144 ls</v>
      </c>
    </row>
    <row r="453" spans="1:3">
      <c r="A453" s="3" t="str">
        <f>INDEX(Table2[NAMA BARANG],MATCH(ROW()-1,Table2[//]))</f>
        <v>Bp gell Gp 1016 gold</v>
      </c>
      <c r="B453" s="4">
        <f>INDEX(Table2[TT],MATCH(ROW()-1,Table2[//]))</f>
        <v>5</v>
      </c>
      <c r="C453" s="5" t="str">
        <f>IF(INDEX(Table2[KET],MATCH(ROW()-1,Table2[//]))="","-",INDEX(Table2[KET],MATCH(ROW()-1,Table2[//])))</f>
        <v>144 ls</v>
      </c>
    </row>
    <row r="454" spans="1:3">
      <c r="A454" s="3" t="str">
        <f>INDEX(Table2[NAMA BARANG],MATCH(ROW()-1,Table2[//]))</f>
        <v>Bp gell Gp 1016 silver</v>
      </c>
      <c r="B454" s="4">
        <f>INDEX(Table2[TT],MATCH(ROW()-1,Table2[//]))</f>
        <v>4</v>
      </c>
      <c r="C454" s="5" t="str">
        <f>IF(INDEX(Table2[KET],MATCH(ROW()-1,Table2[//]))="","-",INDEX(Table2[KET],MATCH(ROW()-1,Table2[//])))</f>
        <v>144 ls</v>
      </c>
    </row>
    <row r="455" spans="1:3">
      <c r="A455" s="3" t="str">
        <f>INDEX(Table2[NAMA BARANG],MATCH(ROW()-1,Table2[//]))</f>
        <v>Bp Gell Gp 956</v>
      </c>
      <c r="B455" s="4">
        <f>INDEX(Table2[TT],MATCH(ROW()-1,Table2[//]))</f>
        <v>2</v>
      </c>
      <c r="C455" s="5" t="str">
        <f>IF(INDEX(Table2[KET],MATCH(ROW()-1,Table2[//]))="","-",INDEX(Table2[KET],MATCH(ROW()-1,Table2[//])))</f>
        <v>144 ls</v>
      </c>
    </row>
    <row r="456" spans="1:3">
      <c r="A456" s="3" t="str">
        <f>INDEX(Table2[NAMA BARANG],MATCH(ROW()-1,Table2[//]))</f>
        <v>Bp Gell Gp 963</v>
      </c>
      <c r="B456" s="4">
        <f>INDEX(Table2[TT],MATCH(ROW()-1,Table2[//]))</f>
        <v>3</v>
      </c>
      <c r="C456" s="5" t="str">
        <f>IF(INDEX(Table2[KET],MATCH(ROW()-1,Table2[//]))="","-",INDEX(Table2[KET],MATCH(ROW()-1,Table2[//])))</f>
        <v>144 ls</v>
      </c>
    </row>
    <row r="457" spans="1:3">
      <c r="A457" s="3" t="str">
        <f>INDEX(Table2[NAMA BARANG],MATCH(ROW()-1,Table2[//]))</f>
        <v>Bp Gell Gramata H1(5)/ H2(13)</v>
      </c>
      <c r="B457" s="4">
        <f>INDEX(Table2[TT],MATCH(ROW()-1,Table2[//]))</f>
        <v>18</v>
      </c>
      <c r="C457" s="5" t="str">
        <f>IF(INDEX(Table2[KET],MATCH(ROW()-1,Table2[//]))="","-",INDEX(Table2[KET],MATCH(ROW()-1,Table2[//])))</f>
        <v>144 ls</v>
      </c>
    </row>
    <row r="458" spans="1:3">
      <c r="A458" s="3" t="str">
        <f>INDEX(Table2[NAMA BARANG],MATCH(ROW()-1,Table2[//]))</f>
        <v>Bp Gell Gramata H5</v>
      </c>
      <c r="B458" s="4">
        <f>INDEX(Table2[TT],MATCH(ROW()-1,Table2[//]))</f>
        <v>5</v>
      </c>
      <c r="C458" s="5" t="str">
        <f>IF(INDEX(Table2[KET],MATCH(ROW()-1,Table2[//]))="","-",INDEX(Table2[KET],MATCH(ROW()-1,Table2[//])))</f>
        <v>144 ls</v>
      </c>
    </row>
    <row r="459" spans="1:3">
      <c r="A459" s="3" t="str">
        <f>INDEX(Table2[NAMA BARANG],MATCH(ROW()-1,Table2[//]))</f>
        <v>Bp Gell HB k 510</v>
      </c>
      <c r="B459" s="4">
        <f>INDEX(Table2[TT],MATCH(ROW()-1,Table2[//]))</f>
        <v>7</v>
      </c>
      <c r="C459" s="5" t="str">
        <f>IF(INDEX(Table2[KET],MATCH(ROW()-1,Table2[//]))="","-",INDEX(Table2[KET],MATCH(ROW()-1,Table2[//])))</f>
        <v>144 ls</v>
      </c>
    </row>
    <row r="460" spans="1:3">
      <c r="A460" s="3" t="str">
        <f>INDEX(Table2[NAMA BARANG],MATCH(ROW()-1,Table2[//]))</f>
        <v>Bp gell HS 1215</v>
      </c>
      <c r="B460" s="4">
        <f>INDEX(Table2[TT],MATCH(ROW()-1,Table2[//]))</f>
        <v>2</v>
      </c>
      <c r="C460" s="5" t="str">
        <f>IF(INDEX(Table2[KET],MATCH(ROW()-1,Table2[//]))="","-",INDEX(Table2[KET],MATCH(ROW()-1,Table2[//])))</f>
        <v>144 ls</v>
      </c>
    </row>
    <row r="461" spans="1:3">
      <c r="A461" s="3" t="str">
        <f>INDEX(Table2[NAMA BARANG],MATCH(ROW()-1,Table2[//]))</f>
        <v>Bp Gell JD. 860 MMORO (70)</v>
      </c>
      <c r="B461" s="4">
        <f>INDEX(Table2[TT],MATCH(ROW()-1,Table2[//]))</f>
        <v>10</v>
      </c>
      <c r="C461" s="5" t="str">
        <f>IF(INDEX(Table2[KET],MATCH(ROW()-1,Table2[//]))="","-",INDEX(Table2[KET],MATCH(ROW()-1,Table2[//])))</f>
        <v>36 box</v>
      </c>
    </row>
    <row r="462" spans="1:3">
      <c r="A462" s="3" t="str">
        <f>INDEX(Table2[NAMA BARANG],MATCH(ROW()-1,Table2[//]))</f>
        <v>Bp Gell jiausue 8 color (1 set = 8pc)</v>
      </c>
      <c r="B462" s="4">
        <f>INDEX(Table2[TT],MATCH(ROW()-1,Table2[//]))</f>
        <v>3</v>
      </c>
      <c r="C462" s="5" t="str">
        <f>IF(INDEX(Table2[KET],MATCH(ROW()-1,Table2[//]))="","-",INDEX(Table2[KET],MATCH(ROW()-1,Table2[//])))</f>
        <v>200 set</v>
      </c>
    </row>
    <row r="463" spans="1:3">
      <c r="A463" s="3" t="str">
        <f>INDEX(Table2[NAMA BARANG],MATCH(ROW()-1,Table2[//]))</f>
        <v>Bp Gell K 593</v>
      </c>
      <c r="B463" s="4">
        <f>INDEX(Table2[TT],MATCH(ROW()-1,Table2[//]))</f>
        <v>27</v>
      </c>
      <c r="C463" s="5" t="str">
        <f>IF(INDEX(Table2[KET],MATCH(ROW()-1,Table2[//]))="","-",INDEX(Table2[KET],MATCH(ROW()-1,Table2[//])))</f>
        <v>144 ls</v>
      </c>
    </row>
    <row r="464" spans="1:3">
      <c r="A464" s="3" t="str">
        <f>INDEX(Table2[NAMA BARANG],MATCH(ROW()-1,Table2[//]))</f>
        <v>Bp Gell microtop 808 Ht</v>
      </c>
      <c r="B464" s="4">
        <f>INDEX(Table2[TT],MATCH(ROW()-1,Table2[//]))</f>
        <v>6</v>
      </c>
      <c r="C464" s="5" t="str">
        <f>IF(INDEX(Table2[KET],MATCH(ROW()-1,Table2[//]))="","-",INDEX(Table2[KET],MATCH(ROW()-1,Table2[//])))</f>
        <v>200 ls</v>
      </c>
    </row>
    <row r="465" spans="1:3">
      <c r="A465" s="3" t="str">
        <f>INDEX(Table2[NAMA BARANG],MATCH(ROW()-1,Table2[//]))</f>
        <v>Bp Gell MP 1012 (4)</v>
      </c>
      <c r="B465" s="4">
        <f>INDEX(Table2[TT],MATCH(ROW()-1,Table2[//]))</f>
        <v>4</v>
      </c>
      <c r="C465" s="5" t="str">
        <f>IF(INDEX(Table2[KET],MATCH(ROW()-1,Table2[//]))="","-",INDEX(Table2[KET],MATCH(ROW()-1,Table2[//])))</f>
        <v>144 ls</v>
      </c>
    </row>
    <row r="466" spans="1:3">
      <c r="A466" s="3" t="str">
        <f>INDEX(Table2[NAMA BARANG],MATCH(ROW()-1,Table2[//]))</f>
        <v>Bp Gell MP 1118</v>
      </c>
      <c r="B466" s="4">
        <f>INDEX(Table2[TT],MATCH(ROW()-1,Table2[//]))</f>
        <v>5</v>
      </c>
      <c r="C466" s="5" t="str">
        <f>IF(INDEX(Table2[KET],MATCH(ROW()-1,Table2[//]))="","-",INDEX(Table2[KET],MATCH(ROW()-1,Table2[//])))</f>
        <v>144 ls</v>
      </c>
    </row>
    <row r="467" spans="1:3">
      <c r="A467" s="3" t="str">
        <f>INDEX(Table2[NAMA BARANG],MATCH(ROW()-1,Table2[//]))</f>
        <v>Bp Gell natto 8855 (1x48)</v>
      </c>
      <c r="B467" s="4">
        <f>INDEX(Table2[TT],MATCH(ROW()-1,Table2[//]))</f>
        <v>3</v>
      </c>
      <c r="C467" s="5" t="str">
        <f>IF(INDEX(Table2[KET],MATCH(ROW()-1,Table2[//]))="","-",INDEX(Table2[KET],MATCH(ROW()-1,Table2[//])))</f>
        <v>144 ls</v>
      </c>
    </row>
    <row r="468" spans="1:3">
      <c r="A468" s="3" t="str">
        <f>INDEX(Table2[NAMA BARANG],MATCH(ROW()-1,Table2[//]))</f>
        <v>Bp Gell Pong2 merah (1 dos=20)</v>
      </c>
      <c r="B468" s="4">
        <f>INDEX(Table2[TT],MATCH(ROW()-1,Table2[//]))</f>
        <v>4</v>
      </c>
      <c r="C468" s="5" t="str">
        <f>IF(INDEX(Table2[KET],MATCH(ROW()-1,Table2[//]))="","-",INDEX(Table2[KET],MATCH(ROW()-1,Table2[//])))</f>
        <v>90 dos</v>
      </c>
    </row>
    <row r="469" spans="1:3">
      <c r="A469" s="3" t="str">
        <f>INDEX(Table2[NAMA BARANG],MATCH(ROW()-1,Table2[//]))</f>
        <v>Bp Gell SanMao 2320</v>
      </c>
      <c r="B469" s="4">
        <f>INDEX(Table2[TT],MATCH(ROW()-1,Table2[//]))</f>
        <v>5</v>
      </c>
      <c r="C469" s="5" t="str">
        <f>IF(INDEX(Table2[KET],MATCH(ROW()-1,Table2[//]))="","-",INDEX(Table2[KET],MATCH(ROW()-1,Table2[//])))</f>
        <v>144 ls</v>
      </c>
    </row>
    <row r="470" spans="1:3">
      <c r="A470" s="3" t="str">
        <f>INDEX(Table2[NAMA BARANG],MATCH(ROW()-1,Table2[//]))</f>
        <v>Bp Gell SanMao 9578</v>
      </c>
      <c r="B470" s="4">
        <f>INDEX(Table2[TT],MATCH(ROW()-1,Table2[//]))</f>
        <v>5</v>
      </c>
      <c r="C470" s="5" t="str">
        <f>IF(INDEX(Table2[KET],MATCH(ROW()-1,Table2[//]))="","-",INDEX(Table2[KET],MATCH(ROW()-1,Table2[//])))</f>
        <v>1728 pc</v>
      </c>
    </row>
    <row r="471" spans="1:3">
      <c r="A471" s="3" t="str">
        <f>INDEX(Table2[NAMA BARANG],MATCH(ROW()-1,Table2[//]))</f>
        <v>Bp Gell SanMao 9590(3)</v>
      </c>
      <c r="B471" s="4">
        <f>INDEX(Table2[TT],MATCH(ROW()-1,Table2[//]))</f>
        <v>2</v>
      </c>
      <c r="C471" s="5" t="str">
        <f>IF(INDEX(Table2[KET],MATCH(ROW()-1,Table2[//]))="","-",INDEX(Table2[KET],MATCH(ROW()-1,Table2[//])))</f>
        <v>1728 pc</v>
      </c>
    </row>
    <row r="472" spans="1:3">
      <c r="A472" s="3" t="str">
        <f>INDEX(Table2[NAMA BARANG],MATCH(ROW()-1,Table2[//]))</f>
        <v>Bp Gell SanMao 9733(3)</v>
      </c>
      <c r="B472" s="4">
        <f>INDEX(Table2[TT],MATCH(ROW()-1,Table2[//]))</f>
        <v>2</v>
      </c>
      <c r="C472" s="5" t="str">
        <f>IF(INDEX(Table2[KET],MATCH(ROW()-1,Table2[//]))="","-",INDEX(Table2[KET],MATCH(ROW()-1,Table2[//])))</f>
        <v>144 ls</v>
      </c>
    </row>
    <row r="473" spans="1:3">
      <c r="A473" s="3" t="str">
        <f>INDEX(Table2[NAMA BARANG],MATCH(ROW()-1,Table2[//]))</f>
        <v>Bp Gell SanMao 9909</v>
      </c>
      <c r="B473" s="4">
        <f>INDEX(Table2[TT],MATCH(ROW()-1,Table2[//]))</f>
        <v>7</v>
      </c>
      <c r="C473" s="5" t="str">
        <f>IF(INDEX(Table2[KET],MATCH(ROW()-1,Table2[//]))="","-",INDEX(Table2[KET],MATCH(ROW()-1,Table2[//])))</f>
        <v>144 ls</v>
      </c>
    </row>
    <row r="474" spans="1:3">
      <c r="A474" s="3" t="str">
        <f>INDEX(Table2[NAMA BARANG],MATCH(ROW()-1,Table2[//]))</f>
        <v>Bp Gell Spray Gp-218</v>
      </c>
      <c r="B474" s="4">
        <f>INDEX(Table2[TT],MATCH(ROW()-1,Table2[//]))</f>
        <v>2</v>
      </c>
      <c r="C474" s="5" t="str">
        <f>IF(INDEX(Table2[KET],MATCH(ROW()-1,Table2[//]))="","-",INDEX(Table2[KET],MATCH(ROW()-1,Table2[//])))</f>
        <v>144 ls</v>
      </c>
    </row>
    <row r="475" spans="1:3">
      <c r="A475" s="3" t="str">
        <f>INDEX(Table2[NAMA BARANG],MATCH(ROW()-1,Table2[//]))</f>
        <v>Bp gliter 12w BDO29-12/ C14-144</v>
      </c>
      <c r="B475" s="4">
        <f>INDEX(Table2[TT],MATCH(ROW()-1,Table2[//]))</f>
        <v>5</v>
      </c>
      <c r="C475" s="5" t="str">
        <f>IF(INDEX(Table2[KET],MATCH(ROW()-1,Table2[//]))="","-",INDEX(Table2[KET],MATCH(ROW()-1,Table2[//])))</f>
        <v>160 set</v>
      </c>
    </row>
    <row r="476" spans="1:3">
      <c r="A476" s="3" t="str">
        <f>INDEX(Table2[NAMA BARANG],MATCH(ROW()-1,Table2[//]))</f>
        <v>Bp gliter 12w BDO49-12/ C14-147</v>
      </c>
      <c r="B476" s="4">
        <f>INDEX(Table2[TT],MATCH(ROW()-1,Table2[//]))</f>
        <v>8</v>
      </c>
      <c r="C476" s="5" t="str">
        <f>IF(INDEX(Table2[KET],MATCH(ROW()-1,Table2[//]))="","-",INDEX(Table2[KET],MATCH(ROW()-1,Table2[//])))</f>
        <v>1920 pc</v>
      </c>
    </row>
    <row r="477" spans="1:3">
      <c r="A477" s="3" t="str">
        <f>INDEX(Table2[NAMA BARANG],MATCH(ROW()-1,Table2[//]))</f>
        <v>Bp gliter 12w C11-33</v>
      </c>
      <c r="B477" s="4">
        <f>INDEX(Table2[TT],MATCH(ROW()-1,Table2[//]))</f>
        <v>9</v>
      </c>
      <c r="C477" s="5" t="str">
        <f>IF(INDEX(Table2[KET],MATCH(ROW()-1,Table2[//]))="","-",INDEX(Table2[KET],MATCH(ROW()-1,Table2[//])))</f>
        <v>160 set</v>
      </c>
    </row>
    <row r="478" spans="1:3">
      <c r="A478" s="3" t="str">
        <f>INDEX(Table2[NAMA BARANG],MATCH(ROW()-1,Table2[//]))</f>
        <v>Bp gliter 12w K701 A(1)/ K 701(4)</v>
      </c>
      <c r="B478" s="4">
        <f>INDEX(Table2[TT],MATCH(ROW()-1,Table2[//]))</f>
        <v>5</v>
      </c>
      <c r="C478" s="5" t="str">
        <f>IF(INDEX(Table2[KET],MATCH(ROW()-1,Table2[//]))="","-",INDEX(Table2[KET],MATCH(ROW()-1,Table2[//])))</f>
        <v>144 ls</v>
      </c>
    </row>
    <row r="479" spans="1:3">
      <c r="A479" s="3" t="str">
        <f>INDEX(Table2[NAMA BARANG],MATCH(ROW()-1,Table2[//]))</f>
        <v>Bp Gp 1022</v>
      </c>
      <c r="B479" s="4">
        <f>INDEX(Table2[TT],MATCH(ROW()-1,Table2[//]))</f>
        <v>4</v>
      </c>
      <c r="C479" s="5" t="str">
        <f>IF(INDEX(Table2[KET],MATCH(ROW()-1,Table2[//]))="","-",INDEX(Table2[KET],MATCH(ROW()-1,Table2[//])))</f>
        <v>144 ls</v>
      </c>
    </row>
    <row r="480" spans="1:3">
      <c r="A480" s="3" t="str">
        <f>INDEX(Table2[NAMA BARANG],MATCH(ROW()-1,Table2[//]))</f>
        <v>Bp Gp 3139</v>
      </c>
      <c r="B480" s="4">
        <f>INDEX(Table2[TT],MATCH(ROW()-1,Table2[//]))</f>
        <v>3</v>
      </c>
      <c r="C480" s="5" t="str">
        <f>IF(INDEX(Table2[KET],MATCH(ROW()-1,Table2[//]))="","-",INDEX(Table2[KET],MATCH(ROW()-1,Table2[//])))</f>
        <v>180 ls</v>
      </c>
    </row>
    <row r="481" spans="1:3">
      <c r="A481" s="3" t="str">
        <f>INDEX(Table2[NAMA BARANG],MATCH(ROW()-1,Table2[//]))</f>
        <v>Bp Gp 609</v>
      </c>
      <c r="B481" s="4">
        <f>INDEX(Table2[TT],MATCH(ROW()-1,Table2[//]))</f>
        <v>4</v>
      </c>
      <c r="C481" s="5" t="str">
        <f>IF(INDEX(Table2[KET],MATCH(ROW()-1,Table2[//]))="","-",INDEX(Table2[KET],MATCH(ROW()-1,Table2[//])))</f>
        <v>144 ls</v>
      </c>
    </row>
    <row r="482" spans="1:3">
      <c r="A482" s="3" t="str">
        <f>INDEX(Table2[NAMA BARANG],MATCH(ROW()-1,Table2[//]))</f>
        <v>Bp Gp 7037</v>
      </c>
      <c r="B482" s="4">
        <f>INDEX(Table2[TT],MATCH(ROW()-1,Table2[//]))</f>
        <v>4</v>
      </c>
      <c r="C482" s="5" t="str">
        <f>IF(INDEX(Table2[KET],MATCH(ROW()-1,Table2[//]))="","-",INDEX(Table2[KET],MATCH(ROW()-1,Table2[//])))</f>
        <v>192 ls</v>
      </c>
    </row>
    <row r="483" spans="1:3">
      <c r="A483" s="3" t="str">
        <f>INDEX(Table2[NAMA BARANG],MATCH(ROW()-1,Table2[//]))</f>
        <v>Bp Gp 9002</v>
      </c>
      <c r="B483" s="4">
        <f>INDEX(Table2[TT],MATCH(ROW()-1,Table2[//]))</f>
        <v>2</v>
      </c>
      <c r="C483" s="5" t="str">
        <f>IF(INDEX(Table2[KET],MATCH(ROW()-1,Table2[//]))="","-",INDEX(Table2[KET],MATCH(ROW()-1,Table2[//])))</f>
        <v>192 ls</v>
      </c>
    </row>
    <row r="484" spans="1:3">
      <c r="A484" s="3" t="str">
        <f>INDEX(Table2[NAMA BARANG],MATCH(ROW()-1,Table2[//]))</f>
        <v>Bp Gp 9112(1)/ 9006(10)</v>
      </c>
      <c r="B484" s="4">
        <f>INDEX(Table2[TT],MATCH(ROW()-1,Table2[//]))</f>
        <v>11</v>
      </c>
      <c r="C484" s="5" t="str">
        <f>IF(INDEX(Table2[KET],MATCH(ROW()-1,Table2[//]))="","-",INDEX(Table2[KET],MATCH(ROW()-1,Table2[//])))</f>
        <v>192 ls</v>
      </c>
    </row>
    <row r="485" spans="1:3">
      <c r="A485" s="3" t="str">
        <f>INDEX(Table2[NAMA BARANG],MATCH(ROW()-1,Table2[//]))</f>
        <v>Bp Hapus V 6791</v>
      </c>
      <c r="B485" s="4">
        <f>INDEX(Table2[TT],MATCH(ROW()-1,Table2[//]))</f>
        <v>8</v>
      </c>
      <c r="C485" s="5" t="str">
        <f>IF(INDEX(Table2[KET],MATCH(ROW()-1,Table2[//]))="","-",INDEX(Table2[KET],MATCH(ROW()-1,Table2[//])))</f>
        <v>96 ls</v>
      </c>
    </row>
    <row r="486" spans="1:3">
      <c r="A486" s="3" t="str">
        <f>INDEX(Table2[NAMA BARANG],MATCH(ROW()-1,Table2[//]))</f>
        <v>Bp Heroset 50</v>
      </c>
      <c r="B486" s="4">
        <f>INDEX(Table2[TT],MATCH(ROW()-1,Table2[//]))</f>
        <v>13</v>
      </c>
      <c r="C486" s="5" t="str">
        <f>IF(INDEX(Table2[KET],MATCH(ROW()-1,Table2[//]))="","-",INDEX(Table2[KET],MATCH(ROW()-1,Table2[//])))</f>
        <v>20 ls</v>
      </c>
    </row>
    <row r="487" spans="1:3">
      <c r="A487" s="3" t="str">
        <f>INDEX(Table2[NAMA BARANG],MATCH(ROW()-1,Table2[//]))</f>
        <v>Bp Hilltop HT 1020</v>
      </c>
      <c r="B487" s="4">
        <f>INDEX(Table2[TT],MATCH(ROW()-1,Table2[//]))</f>
        <v>34</v>
      </c>
      <c r="C487" s="5" t="str">
        <f>IF(INDEX(Table2[KET],MATCH(ROW()-1,Table2[//]))="","-",INDEX(Table2[KET],MATCH(ROW()-1,Table2[//])))</f>
        <v>144 ls</v>
      </c>
    </row>
    <row r="488" spans="1:3">
      <c r="A488" s="3" t="str">
        <f>INDEX(Table2[NAMA BARANG],MATCH(ROW()-1,Table2[//]))</f>
        <v>Bp Hk panjang (36)</v>
      </c>
      <c r="B488" s="4">
        <f>INDEX(Table2[TT],MATCH(ROW()-1,Table2[//]))</f>
        <v>2</v>
      </c>
      <c r="C488" s="5" t="str">
        <f>IF(INDEX(Table2[KET],MATCH(ROW()-1,Table2[//]))="","-",INDEX(Table2[KET],MATCH(ROW()-1,Table2[//])))</f>
        <v>60 box</v>
      </c>
    </row>
    <row r="489" spans="1:3">
      <c r="A489" s="3" t="str">
        <f>INDEX(Table2[NAMA BARANG],MATCH(ROW()-1,Table2[//]))</f>
        <v>Bp Ht 590 balon tiup (3)/ MP 2131 ayunan demon (1 box 48) (1)</v>
      </c>
      <c r="B489" s="4">
        <f>INDEX(Table2[TT],MATCH(ROW()-1,Table2[//]))</f>
        <v>4</v>
      </c>
      <c r="C489" s="5" t="str">
        <f>IF(INDEX(Table2[KET],MATCH(ROW()-1,Table2[//]))="","-",INDEX(Table2[KET],MATCH(ROW()-1,Table2[//])))</f>
        <v>36 box</v>
      </c>
    </row>
    <row r="490" spans="1:3">
      <c r="A490" s="3" t="str">
        <f>INDEX(Table2[NAMA BARANG],MATCH(ROW()-1,Table2[//]))</f>
        <v>Bp ikan tali</v>
      </c>
      <c r="B490" s="4">
        <f>INDEX(Table2[TT],MATCH(ROW()-1,Table2[//]))</f>
        <v>2</v>
      </c>
      <c r="C490" s="5" t="str">
        <f>IF(INDEX(Table2[KET],MATCH(ROW()-1,Table2[//]))="","-",INDEX(Table2[KET],MATCH(ROW()-1,Table2[//])))</f>
        <v>200 ls</v>
      </c>
    </row>
    <row r="491" spans="1:3">
      <c r="A491" s="3" t="str">
        <f>INDEX(Table2[NAMA BARANG],MATCH(ROW()-1,Table2[//]))</f>
        <v>Bp JB 273/ 1000</v>
      </c>
      <c r="B491" s="4">
        <f>INDEX(Table2[TT],MATCH(ROW()-1,Table2[//]))</f>
        <v>8</v>
      </c>
      <c r="C491" s="5" t="str">
        <f>IF(INDEX(Table2[KET],MATCH(ROW()-1,Table2[//]))="","-",INDEX(Table2[KET],MATCH(ROW()-1,Table2[//])))</f>
        <v>36 box</v>
      </c>
    </row>
    <row r="492" spans="1:3">
      <c r="A492" s="3" t="str">
        <f>INDEX(Table2[NAMA BARANG],MATCH(ROW()-1,Table2[//]))</f>
        <v>Bp KG 1 B</v>
      </c>
      <c r="B492" s="4">
        <f>INDEX(Table2[TT],MATCH(ROW()-1,Table2[//]))</f>
        <v>6</v>
      </c>
      <c r="C492" s="5" t="str">
        <f>IF(INDEX(Table2[KET],MATCH(ROW()-1,Table2[//]))="","-",INDEX(Table2[KET],MATCH(ROW()-1,Table2[//])))</f>
        <v>144 ls</v>
      </c>
    </row>
    <row r="493" spans="1:3">
      <c r="A493" s="3" t="str">
        <f>INDEX(Table2[NAMA BARANG],MATCH(ROW()-1,Table2[//]))</f>
        <v>Bp light kitty hand</v>
      </c>
      <c r="B493" s="4">
        <f>INDEX(Table2[TT],MATCH(ROW()-1,Table2[//]))</f>
        <v>4</v>
      </c>
      <c r="C493" s="5" t="str">
        <f>IF(INDEX(Table2[KET],MATCH(ROW()-1,Table2[//]))="","-",INDEX(Table2[KET],MATCH(ROW()-1,Table2[//])))</f>
        <v>20 box</v>
      </c>
    </row>
    <row r="494" spans="1:3">
      <c r="A494" s="3" t="str">
        <f>INDEX(Table2[NAMA BARANG],MATCH(ROW()-1,Table2[//]))</f>
        <v>Bp light princess hand</v>
      </c>
      <c r="B494" s="4">
        <f>INDEX(Table2[TT],MATCH(ROW()-1,Table2[//]))</f>
        <v>9</v>
      </c>
      <c r="C494" s="5" t="str">
        <f>IF(INDEX(Table2[KET],MATCH(ROW()-1,Table2[//]))="","-",INDEX(Table2[KET],MATCH(ROW()-1,Table2[//])))</f>
        <v>20 box</v>
      </c>
    </row>
    <row r="495" spans="1:3">
      <c r="A495" s="3" t="str">
        <f>INDEX(Table2[NAMA BARANG],MATCH(ROW()-1,Table2[//]))</f>
        <v>Bp Manik 001 (1x60)</v>
      </c>
      <c r="B495" s="4">
        <f>INDEX(Table2[TT],MATCH(ROW()-1,Table2[//]))</f>
        <v>9</v>
      </c>
      <c r="C495" s="5" t="str">
        <f>IF(INDEX(Table2[KET],MATCH(ROW()-1,Table2[//]))="","-",INDEX(Table2[KET],MATCH(ROW()-1,Table2[//])))</f>
        <v>40 box</v>
      </c>
    </row>
    <row r="496" spans="1:3">
      <c r="A496" s="3" t="str">
        <f>INDEX(Table2[NAMA BARANG],MATCH(ROW()-1,Table2[//]))</f>
        <v>Bp MD 104 tangan</v>
      </c>
      <c r="B496" s="4">
        <f>INDEX(Table2[TT],MATCH(ROW()-1,Table2[//]))</f>
        <v>2</v>
      </c>
      <c r="C496" s="5" t="str">
        <f>IF(INDEX(Table2[KET],MATCH(ROW()-1,Table2[//]))="","-",INDEX(Table2[KET],MATCH(ROW()-1,Table2[//])))</f>
        <v>350 ls</v>
      </c>
    </row>
    <row r="497" spans="1:3">
      <c r="A497" s="3" t="str">
        <f>INDEX(Table2[NAMA BARANG],MATCH(ROW()-1,Table2[//]))</f>
        <v>Bp Meja BPS 202 Foot</v>
      </c>
      <c r="B497" s="4">
        <f>INDEX(Table2[TT],MATCH(ROW()-1,Table2[//]))</f>
        <v>7</v>
      </c>
      <c r="C497" s="5" t="str">
        <f>IF(INDEX(Table2[KET],MATCH(ROW()-1,Table2[//]))="","-",INDEX(Table2[KET],MATCH(ROW()-1,Table2[//])))</f>
        <v>500 pc</v>
      </c>
    </row>
    <row r="498" spans="1:3">
      <c r="A498" s="3" t="str">
        <f>INDEX(Table2[NAMA BARANG],MATCH(ROW()-1,Table2[//]))</f>
        <v>Bp Milk 302 (36)</v>
      </c>
      <c r="B498" s="4">
        <f>INDEX(Table2[TT],MATCH(ROW()-1,Table2[//]))</f>
        <v>35</v>
      </c>
      <c r="C498" s="5" t="str">
        <f>IF(INDEX(Table2[KET],MATCH(ROW()-1,Table2[//]))="","-",INDEX(Table2[KET],MATCH(ROW()-1,Table2[//])))</f>
        <v>1440 pc</v>
      </c>
    </row>
    <row r="499" spans="1:3">
      <c r="A499" s="3" t="str">
        <f>INDEX(Table2[NAMA BARANG],MATCH(ROW()-1,Table2[//]))</f>
        <v>Bp mini Gell Maxxist 133C</v>
      </c>
      <c r="B499" s="4">
        <f>INDEX(Table2[TT],MATCH(ROW()-1,Table2[//]))</f>
        <v>2</v>
      </c>
      <c r="C499" s="5" t="str">
        <f>IF(INDEX(Table2[KET],MATCH(ROW()-1,Table2[//]))="","-",INDEX(Table2[KET],MATCH(ROW()-1,Table2[//])))</f>
        <v>24 gr</v>
      </c>
    </row>
    <row r="500" spans="1:3">
      <c r="A500" s="3" t="str">
        <f>INDEX(Table2[NAMA BARANG],MATCH(ROW()-1,Table2[//]))</f>
        <v>Bp mini Gell Sparkle Gold</v>
      </c>
      <c r="B500" s="4">
        <f>INDEX(Table2[TT],MATCH(ROW()-1,Table2[//]))</f>
        <v>1</v>
      </c>
      <c r="C500" s="5" t="str">
        <f>IF(INDEX(Table2[KET],MATCH(ROW()-1,Table2[//]))="","-",INDEX(Table2[KET],MATCH(ROW()-1,Table2[//])))</f>
        <v>144 ls</v>
      </c>
    </row>
    <row r="501" spans="1:3">
      <c r="A501" s="3" t="str">
        <f>INDEX(Table2[NAMA BARANG],MATCH(ROW()-1,Table2[//]))</f>
        <v>Bp MM bening 300 Ma</v>
      </c>
      <c r="B501" s="4">
        <f>INDEX(Table2[TT],MATCH(ROW()-1,Table2[//]))</f>
        <v>2</v>
      </c>
      <c r="C501" s="5" t="str">
        <f>IF(INDEX(Table2[KET],MATCH(ROW()-1,Table2[//]))="","-",INDEX(Table2[KET],MATCH(ROW()-1,Table2[//])))</f>
        <v>250 ls</v>
      </c>
    </row>
    <row r="502" spans="1:3">
      <c r="A502" s="3" t="str">
        <f>INDEX(Table2[NAMA BARANG],MATCH(ROW()-1,Table2[//]))</f>
        <v>Bp MM butek 300 MB</v>
      </c>
      <c r="B502" s="4">
        <f>INDEX(Table2[TT],MATCH(ROW()-1,Table2[//]))</f>
        <v>1</v>
      </c>
      <c r="C502" s="5" t="str">
        <f>IF(INDEX(Table2[KET],MATCH(ROW()-1,Table2[//]))="","-",INDEX(Table2[KET],MATCH(ROW()-1,Table2[//])))</f>
        <v>144 ls</v>
      </c>
    </row>
    <row r="503" spans="1:3">
      <c r="A503" s="3" t="str">
        <f>INDEX(Table2[NAMA BARANG],MATCH(ROW()-1,Table2[//]))</f>
        <v>Bp Mobil Kombinasi Polos</v>
      </c>
      <c r="B503" s="4">
        <f>INDEX(Table2[TT],MATCH(ROW()-1,Table2[//]))</f>
        <v>11</v>
      </c>
      <c r="C503" s="5" t="str">
        <f>IF(INDEX(Table2[KET],MATCH(ROW()-1,Table2[//]))="","-",INDEX(Table2[KET],MATCH(ROW()-1,Table2[//])))</f>
        <v>2000 pc</v>
      </c>
    </row>
    <row r="504" spans="1:3">
      <c r="A504" s="3" t="str">
        <f>INDEX(Table2[NAMA BARANG],MATCH(ROW()-1,Table2[//]))</f>
        <v>Bp MP 0206 kincir</v>
      </c>
      <c r="B504" s="4">
        <f>INDEX(Table2[TT],MATCH(ROW()-1,Table2[//]))</f>
        <v>2</v>
      </c>
      <c r="C504" s="5" t="str">
        <f>IF(INDEX(Table2[KET],MATCH(ROW()-1,Table2[//]))="","-",INDEX(Table2[KET],MATCH(ROW()-1,Table2[//])))</f>
        <v>576 PCS</v>
      </c>
    </row>
    <row r="505" spans="1:3">
      <c r="A505" s="3" t="str">
        <f>INDEX(Table2[NAMA BARANG],MATCH(ROW()-1,Table2[//]))</f>
        <v>Bp MP 2105 minion</v>
      </c>
      <c r="B505" s="4">
        <f>INDEX(Table2[TT],MATCH(ROW()-1,Table2[//]))</f>
        <v>8</v>
      </c>
      <c r="C505" s="5" t="str">
        <f>IF(INDEX(Table2[KET],MATCH(ROW()-1,Table2[//]))="","-",INDEX(Table2[KET],MATCH(ROW()-1,Table2[//])))</f>
        <v>144 ls</v>
      </c>
    </row>
    <row r="506" spans="1:3">
      <c r="A506" s="3" t="str">
        <f>INDEX(Table2[NAMA BARANG],MATCH(ROW()-1,Table2[//]))</f>
        <v>Bp MP 6026 love</v>
      </c>
      <c r="B506" s="4">
        <f>INDEX(Table2[TT],MATCH(ROW()-1,Table2[//]))</f>
        <v>6</v>
      </c>
      <c r="C506" s="5" t="str">
        <f>IF(INDEX(Table2[KET],MATCH(ROW()-1,Table2[//]))="","-",INDEX(Table2[KET],MATCH(ROW()-1,Table2[//])))</f>
        <v>144 ls</v>
      </c>
    </row>
    <row r="507" spans="1:3">
      <c r="A507" s="3" t="str">
        <f>INDEX(Table2[NAMA BARANG],MATCH(ROW()-1,Table2[//]))</f>
        <v>Bp MP 60992 smurf 1x48</v>
      </c>
      <c r="B507" s="4">
        <f>INDEX(Table2[TT],MATCH(ROW()-1,Table2[//]))</f>
        <v>2</v>
      </c>
      <c r="C507" s="5" t="str">
        <f>IF(INDEX(Table2[KET],MATCH(ROW()-1,Table2[//]))="","-",INDEX(Table2[KET],MATCH(ROW()-1,Table2[//])))</f>
        <v>36 box</v>
      </c>
    </row>
    <row r="508" spans="1:3">
      <c r="A508" s="3" t="str">
        <f>INDEX(Table2[NAMA BARANG],MATCH(ROW()-1,Table2[//]))</f>
        <v>Bp On-Off M Mouse</v>
      </c>
      <c r="B508" s="4">
        <f>INDEX(Table2[TT],MATCH(ROW()-1,Table2[//]))</f>
        <v>1</v>
      </c>
      <c r="C508" s="5" t="str">
        <f>IF(INDEX(Table2[KET],MATCH(ROW()-1,Table2[//]))="","-",INDEX(Table2[KET],MATCH(ROW()-1,Table2[//])))</f>
        <v>288 ls</v>
      </c>
    </row>
    <row r="509" spans="1:3">
      <c r="A509" s="3" t="str">
        <f>INDEX(Table2[NAMA BARANG],MATCH(ROW()-1,Table2[//]))</f>
        <v>Bp Ougier Rabbit</v>
      </c>
      <c r="B509" s="4">
        <f>INDEX(Table2[TT],MATCH(ROW()-1,Table2[//]))</f>
        <v>18</v>
      </c>
      <c r="C509" s="5" t="str">
        <f>IF(INDEX(Table2[KET],MATCH(ROW()-1,Table2[//]))="","-",INDEX(Table2[KET],MATCH(ROW()-1,Table2[//])))</f>
        <v>48 box</v>
      </c>
    </row>
    <row r="510" spans="1:3">
      <c r="A510" s="3" t="str">
        <f>INDEX(Table2[NAMA BARANG],MATCH(ROW()-1,Table2[//]))</f>
        <v>Bp Pelangi 6611(2)/ 005(2)</v>
      </c>
      <c r="B510" s="4">
        <f>INDEX(Table2[TT],MATCH(ROW()-1,Table2[//]))</f>
        <v>4</v>
      </c>
      <c r="C510" s="5" t="str">
        <f>IF(INDEX(Table2[KET],MATCH(ROW()-1,Table2[//]))="","-",INDEX(Table2[KET],MATCH(ROW()-1,Table2[//])))</f>
        <v>1728 pc</v>
      </c>
    </row>
    <row r="511" spans="1:3">
      <c r="A511" s="3" t="str">
        <f>INDEX(Table2[NAMA BARANG],MATCH(ROW()-1,Table2[//]))</f>
        <v>Bp Pelangi 9310</v>
      </c>
      <c r="B511" s="4">
        <f>INDEX(Table2[TT],MATCH(ROW()-1,Table2[//]))</f>
        <v>2</v>
      </c>
      <c r="C511" s="5" t="str">
        <f>IF(INDEX(Table2[KET],MATCH(ROW()-1,Table2[//]))="","-",INDEX(Table2[KET],MATCH(ROW()-1,Table2[//])))</f>
        <v>1728 pc</v>
      </c>
    </row>
    <row r="512" spans="1:3">
      <c r="A512" s="3" t="str">
        <f>INDEX(Table2[NAMA BARANG],MATCH(ROW()-1,Table2[//]))</f>
        <v>Bp Pelna 01</v>
      </c>
      <c r="B512" s="4">
        <f>INDEX(Table2[TT],MATCH(ROW()-1,Table2[//]))</f>
        <v>18</v>
      </c>
      <c r="C512" s="5" t="str">
        <f>IF(INDEX(Table2[KET],MATCH(ROW()-1,Table2[//]))="","-",INDEX(Table2[KET],MATCH(ROW()-1,Table2[//])))</f>
        <v>20 GRS</v>
      </c>
    </row>
    <row r="513" spans="1:3">
      <c r="A513" s="3" t="str">
        <f>INDEX(Table2[NAMA BARANG],MATCH(ROW()-1,Table2[//]))</f>
        <v>Bp pen gliter lestari</v>
      </c>
      <c r="B513" s="4">
        <f>INDEX(Table2[TT],MATCH(ROW()-1,Table2[//]))</f>
        <v>11</v>
      </c>
      <c r="C513" s="5" t="str">
        <f>IF(INDEX(Table2[KET],MATCH(ROW()-1,Table2[//]))="","-",INDEX(Table2[KET],MATCH(ROW()-1,Table2[//])))</f>
        <v>160 ls</v>
      </c>
    </row>
    <row r="514" spans="1:3">
      <c r="A514" s="3" t="str">
        <f>INDEX(Table2[NAMA BARANG],MATCH(ROW()-1,Table2[//]))</f>
        <v>Bp sepatu roda 084 (48)</v>
      </c>
      <c r="B514" s="4">
        <f>INDEX(Table2[TT],MATCH(ROW()-1,Table2[//]))</f>
        <v>2</v>
      </c>
      <c r="C514" s="5" t="str">
        <f>IF(INDEX(Table2[KET],MATCH(ROW()-1,Table2[//]))="","-",INDEX(Table2[KET],MATCH(ROW()-1,Table2[//])))</f>
        <v>144 ls</v>
      </c>
    </row>
    <row r="515" spans="1:3">
      <c r="A515" s="3" t="str">
        <f>INDEX(Table2[NAMA BARANG],MATCH(ROW()-1,Table2[//]))</f>
        <v>Bp SF -2991 two in one</v>
      </c>
      <c r="B515" s="4">
        <f>INDEX(Table2[TT],MATCH(ROW()-1,Table2[//]))</f>
        <v>11</v>
      </c>
      <c r="C515" s="5" t="str">
        <f>IF(INDEX(Table2[KET],MATCH(ROW()-1,Table2[//]))="","-",INDEX(Table2[KET],MATCH(ROW()-1,Table2[//])))</f>
        <v>192 ls</v>
      </c>
    </row>
    <row r="516" spans="1:3">
      <c r="A516" s="3" t="str">
        <f>INDEX(Table2[NAMA BARANG],MATCH(ROW()-1,Table2[//]))</f>
        <v>Bp Sika 189 Ht (19)/ biru(3)</v>
      </c>
      <c r="B516" s="4">
        <f>INDEX(Table2[TT],MATCH(ROW()-1,Table2[//]))</f>
        <v>22</v>
      </c>
      <c r="C516" s="5" t="str">
        <f>IF(INDEX(Table2[KET],MATCH(ROW()-1,Table2[//]))="","-",INDEX(Table2[KET],MATCH(ROW()-1,Table2[//])))</f>
        <v>180 ls</v>
      </c>
    </row>
    <row r="517" spans="1:3">
      <c r="A517" s="3" t="str">
        <f>INDEX(Table2[NAMA BARANG],MATCH(ROW()-1,Table2[//]))</f>
        <v>Bp Skyline S-6 Black</v>
      </c>
      <c r="B517" s="4">
        <f>INDEX(Table2[TT],MATCH(ROW()-1,Table2[//]))</f>
        <v>3</v>
      </c>
      <c r="C517" s="5" t="str">
        <f>IF(INDEX(Table2[KET],MATCH(ROW()-1,Table2[//]))="","-",INDEX(Table2[KET],MATCH(ROW()-1,Table2[//])))</f>
        <v>144 ls</v>
      </c>
    </row>
    <row r="518" spans="1:3">
      <c r="A518" s="3" t="str">
        <f>INDEX(Table2[NAMA BARANG],MATCH(ROW()-1,Table2[//]))</f>
        <v>Bp Smile 2038 (36)</v>
      </c>
      <c r="B518" s="4">
        <f>INDEX(Table2[TT],MATCH(ROW()-1,Table2[//]))</f>
        <v>36</v>
      </c>
      <c r="C518" s="5" t="str">
        <f>IF(INDEX(Table2[KET],MATCH(ROW()-1,Table2[//]))="","-",INDEX(Table2[KET],MATCH(ROW()-1,Table2[//])))</f>
        <v>1440 pc</v>
      </c>
    </row>
    <row r="519" spans="1:3">
      <c r="A519" s="3" t="str">
        <f>INDEX(Table2[NAMA BARANG],MATCH(ROW()-1,Table2[//]))</f>
        <v>Bp Snoopy Bening 300 MA</v>
      </c>
      <c r="B519" s="4">
        <f>INDEX(Table2[TT],MATCH(ROW()-1,Table2[//]))</f>
        <v>4</v>
      </c>
      <c r="C519" s="5" t="str">
        <f>IF(INDEX(Table2[KET],MATCH(ROW()-1,Table2[//]))="","-",INDEX(Table2[KET],MATCH(ROW()-1,Table2[//])))</f>
        <v>250 ls</v>
      </c>
    </row>
    <row r="520" spans="1:3">
      <c r="A520" s="3" t="str">
        <f>INDEX(Table2[NAMA BARANG],MATCH(ROW()-1,Table2[//]))</f>
        <v>BP SQ 119</v>
      </c>
      <c r="B520" s="4">
        <f>INDEX(Table2[TT],MATCH(ROW()-1,Table2[//]))</f>
        <v>1</v>
      </c>
      <c r="C520" s="5" t="str">
        <f>IF(INDEX(Table2[KET],MATCH(ROW()-1,Table2[//]))="","-",INDEX(Table2[KET],MATCH(ROW()-1,Table2[//])))</f>
        <v>144 LSN</v>
      </c>
    </row>
    <row r="521" spans="1:3">
      <c r="A521" s="3" t="str">
        <f>INDEX(Table2[NAMA BARANG],MATCH(ROW()-1,Table2[//]))</f>
        <v>BP SQ 812</v>
      </c>
      <c r="B521" s="4">
        <f>INDEX(Table2[TT],MATCH(ROW()-1,Table2[//]))</f>
        <v>7</v>
      </c>
      <c r="C521" s="5" t="str">
        <f>IF(INDEX(Table2[KET],MATCH(ROW()-1,Table2[//]))="","-",INDEX(Table2[KET],MATCH(ROW()-1,Table2[//])))</f>
        <v>144 LSN</v>
      </c>
    </row>
    <row r="522" spans="1:3">
      <c r="A522" s="3" t="str">
        <f>INDEX(Table2[NAMA BARANG],MATCH(ROW()-1,Table2[//]))</f>
        <v>Bp ST 4005/ 5w+mech</v>
      </c>
      <c r="B522" s="4">
        <f>INDEX(Table2[TT],MATCH(ROW()-1,Table2[//]))</f>
        <v>2</v>
      </c>
      <c r="C522" s="5" t="str">
        <f>IF(INDEX(Table2[KET],MATCH(ROW()-1,Table2[//]))="","-",INDEX(Table2[KET],MATCH(ROW()-1,Table2[//])))</f>
        <v>-</v>
      </c>
    </row>
    <row r="523" spans="1:3">
      <c r="A523" s="3" t="str">
        <f>INDEX(Table2[NAMA BARANG],MATCH(ROW()-1,Table2[//]))</f>
        <v>Bp Stand pen B 9212</v>
      </c>
      <c r="B523" s="4">
        <f>INDEX(Table2[TT],MATCH(ROW()-1,Table2[//]))</f>
        <v>2</v>
      </c>
      <c r="C523" s="5" t="str">
        <f>IF(INDEX(Table2[KET],MATCH(ROW()-1,Table2[//]))="","-",INDEX(Table2[KET],MATCH(ROW()-1,Table2[//])))</f>
        <v>500 pc</v>
      </c>
    </row>
    <row r="524" spans="1:3">
      <c r="A524" s="3" t="str">
        <f>INDEX(Table2[NAMA BARANG],MATCH(ROW()-1,Table2[//]))</f>
        <v>Bp Stick color Top Ht</v>
      </c>
      <c r="B524" s="4">
        <f>INDEX(Table2[TT],MATCH(ROW()-1,Table2[//]))</f>
        <v>4</v>
      </c>
      <c r="C524" s="5" t="str">
        <f>IF(INDEX(Table2[KET],MATCH(ROW()-1,Table2[//]))="","-",INDEX(Table2[KET],MATCH(ROW()-1,Table2[//])))</f>
        <v>12 gr</v>
      </c>
    </row>
    <row r="525" spans="1:3">
      <c r="A525" s="3" t="str">
        <f>INDEX(Table2[NAMA BARANG],MATCH(ROW()-1,Table2[//]))</f>
        <v>Bp Stick color Top light blue</v>
      </c>
      <c r="B525" s="4">
        <f>INDEX(Table2[TT],MATCH(ROW()-1,Table2[//]))</f>
        <v>3</v>
      </c>
      <c r="C525" s="5" t="str">
        <f>IF(INDEX(Table2[KET],MATCH(ROW()-1,Table2[//]))="","-",INDEX(Table2[KET],MATCH(ROW()-1,Table2[//])))</f>
        <v>12 gr</v>
      </c>
    </row>
    <row r="526" spans="1:3">
      <c r="A526" s="3" t="str">
        <f>INDEX(Table2[NAMA BARANG],MATCH(ROW()-1,Table2[//]))</f>
        <v>Bp Suling Butek 2856</v>
      </c>
      <c r="B526" s="4">
        <f>INDEX(Table2[TT],MATCH(ROW()-1,Table2[//]))</f>
        <v>2</v>
      </c>
      <c r="C526" s="5" t="str">
        <f>IF(INDEX(Table2[KET],MATCH(ROW()-1,Table2[//]))="","-",INDEX(Table2[KET],MATCH(ROW()-1,Table2[//])))</f>
        <v>144 ls</v>
      </c>
    </row>
    <row r="527" spans="1:3">
      <c r="A527" s="3" t="str">
        <f>INDEX(Table2[NAMA BARANG],MATCH(ROW()-1,Table2[//]))</f>
        <v>Bp T2 8401 4W</v>
      </c>
      <c r="B527" s="4">
        <f>INDEX(Table2[TT],MATCH(ROW()-1,Table2[//]))</f>
        <v>1</v>
      </c>
      <c r="C527" s="5" t="str">
        <f>IF(INDEX(Table2[KET],MATCH(ROW()-1,Table2[//]))="","-",INDEX(Table2[KET],MATCH(ROW()-1,Table2[//])))</f>
        <v>144 LSN</v>
      </c>
    </row>
    <row r="528" spans="1:3">
      <c r="A528" s="3" t="str">
        <f>INDEX(Table2[NAMA BARANG],MATCH(ROW()-1,Table2[//]))</f>
        <v>Bp tali 1835</v>
      </c>
      <c r="B528" s="4">
        <f>INDEX(Table2[TT],MATCH(ROW()-1,Table2[//]))</f>
        <v>2</v>
      </c>
      <c r="C528" s="5" t="str">
        <f>IF(INDEX(Table2[KET],MATCH(ROW()-1,Table2[//]))="","-",INDEX(Table2[KET],MATCH(ROW()-1,Table2[//])))</f>
        <v>100 ls</v>
      </c>
    </row>
    <row r="529" spans="1:3">
      <c r="A529" s="3" t="str">
        <f>INDEX(Table2[NAMA BARANG],MATCH(ROW()-1,Table2[//]))</f>
        <v>Bp tali PN 1001</v>
      </c>
      <c r="B529" s="4">
        <f>INDEX(Table2[TT],MATCH(ROW()-1,Table2[//]))</f>
        <v>8</v>
      </c>
      <c r="C529" s="5" t="str">
        <f>IF(INDEX(Table2[KET],MATCH(ROW()-1,Table2[//]))="","-",INDEX(Table2[KET],MATCH(ROW()-1,Table2[//])))</f>
        <v>200 ls</v>
      </c>
    </row>
    <row r="530" spans="1:3">
      <c r="A530" s="3" t="str">
        <f>INDEX(Table2[NAMA BARANG],MATCH(ROW()-1,Table2[//]))</f>
        <v>Bp TB SG 09</v>
      </c>
      <c r="B530" s="4">
        <f>INDEX(Table2[TT],MATCH(ROW()-1,Table2[//]))</f>
        <v>2</v>
      </c>
      <c r="C530" s="5" t="str">
        <f>IF(INDEX(Table2[KET],MATCH(ROW()-1,Table2[//]))="","-",INDEX(Table2[KET],MATCH(ROW()-1,Table2[//])))</f>
        <v>144 LSN</v>
      </c>
    </row>
    <row r="531" spans="1:3">
      <c r="A531" s="3" t="str">
        <f>INDEX(Table2[NAMA BARANG],MATCH(ROW()-1,Table2[//]))</f>
        <v>Bp Tekken warna pp 30</v>
      </c>
      <c r="B531" s="4">
        <f>INDEX(Table2[TT],MATCH(ROW()-1,Table2[//]))</f>
        <v>3</v>
      </c>
      <c r="C531" s="5" t="str">
        <f>IF(INDEX(Table2[KET],MATCH(ROW()-1,Table2[//]))="","-",INDEX(Table2[KET],MATCH(ROW()-1,Table2[//])))</f>
        <v>48 box</v>
      </c>
    </row>
    <row r="532" spans="1:3">
      <c r="A532" s="3" t="str">
        <f>INDEX(Table2[NAMA BARANG],MATCH(ROW()-1,Table2[//]))</f>
        <v>Bp Terompet (48)</v>
      </c>
      <c r="B532" s="4">
        <f>INDEX(Table2[TT],MATCH(ROW()-1,Table2[//]))</f>
        <v>6</v>
      </c>
      <c r="C532" s="5" t="str">
        <f>IF(INDEX(Table2[KET],MATCH(ROW()-1,Table2[//]))="","-",INDEX(Table2[KET],MATCH(ROW()-1,Table2[//])))</f>
        <v>36 box</v>
      </c>
    </row>
    <row r="533" spans="1:3">
      <c r="A533" s="3" t="str">
        <f>INDEX(Table2[NAMA BARANG],MATCH(ROW()-1,Table2[//]))</f>
        <v>Bp TF 1190 B</v>
      </c>
      <c r="B533" s="4">
        <f>INDEX(Table2[TT],MATCH(ROW()-1,Table2[//]))</f>
        <v>34</v>
      </c>
      <c r="C533" s="5" t="str">
        <f>IF(INDEX(Table2[KET],MATCH(ROW()-1,Table2[//]))="","-",INDEX(Table2[KET],MATCH(ROW()-1,Table2[//])))</f>
        <v>144 LSN</v>
      </c>
    </row>
    <row r="534" spans="1:3">
      <c r="A534" s="3" t="str">
        <f>INDEX(Table2[NAMA BARANG],MATCH(ROW()-1,Table2[//]))</f>
        <v>Bp Tf 1190 Ht (biasa)</v>
      </c>
      <c r="B534" s="4">
        <f>INDEX(Table2[TT],MATCH(ROW()-1,Table2[//]))</f>
        <v>60</v>
      </c>
      <c r="C534" s="5" t="str">
        <f>IF(INDEX(Table2[KET],MATCH(ROW()-1,Table2[//]))="","-",INDEX(Table2[KET],MATCH(ROW()-1,Table2[//])))</f>
        <v>144 LSN</v>
      </c>
    </row>
    <row r="535" spans="1:3">
      <c r="A535" s="3" t="str">
        <f>INDEX(Table2[NAMA BARANG],MATCH(ROW()-1,Table2[//]))</f>
        <v>Bp TF 1191</v>
      </c>
      <c r="B535" s="4">
        <f>INDEX(Table2[TT],MATCH(ROW()-1,Table2[//]))</f>
        <v>9</v>
      </c>
      <c r="C535" s="5" t="str">
        <f>IF(INDEX(Table2[KET],MATCH(ROW()-1,Table2[//]))="","-",INDEX(Table2[KET],MATCH(ROW()-1,Table2[//])))</f>
        <v>144 LSN</v>
      </c>
    </row>
    <row r="536" spans="1:3">
      <c r="A536" s="3" t="str">
        <f>INDEX(Table2[NAMA BARANG],MATCH(ROW()-1,Table2[//]))</f>
        <v>Bp TF 228</v>
      </c>
      <c r="B536" s="4">
        <f>INDEX(Table2[TT],MATCH(ROW()-1,Table2[//]))</f>
        <v>16</v>
      </c>
      <c r="C536" s="5" t="str">
        <f>IF(INDEX(Table2[KET],MATCH(ROW()-1,Table2[//]))="","-",INDEX(Table2[KET],MATCH(ROW()-1,Table2[//])))</f>
        <v>144 ls</v>
      </c>
    </row>
    <row r="537" spans="1:3">
      <c r="A537" s="3" t="str">
        <f>INDEX(Table2[NAMA BARANG],MATCH(ROW()-1,Table2[//]))</f>
        <v>Bp TF 3115</v>
      </c>
      <c r="B537" s="4">
        <f>INDEX(Table2[TT],MATCH(ROW()-1,Table2[//]))</f>
        <v>2</v>
      </c>
      <c r="C537" s="5" t="str">
        <f>IF(INDEX(Table2[KET],MATCH(ROW()-1,Table2[//]))="","-",INDEX(Table2[KET],MATCH(ROW()-1,Table2[//])))</f>
        <v>144 LSN</v>
      </c>
    </row>
    <row r="538" spans="1:3">
      <c r="A538" s="3" t="str">
        <f>INDEX(Table2[NAMA BARANG],MATCH(ROW()-1,Table2[//]))</f>
        <v>Bp TF 3135</v>
      </c>
      <c r="B538" s="4">
        <f>INDEX(Table2[TT],MATCH(ROW()-1,Table2[//]))</f>
        <v>5</v>
      </c>
      <c r="C538" s="5" t="str">
        <f>IF(INDEX(Table2[KET],MATCH(ROW()-1,Table2[//]))="","-",INDEX(Table2[KET],MATCH(ROW()-1,Table2[//])))</f>
        <v>144 LSN</v>
      </c>
    </row>
    <row r="539" spans="1:3">
      <c r="A539" s="3" t="str">
        <f>INDEX(Table2[NAMA BARANG],MATCH(ROW()-1,Table2[//]))</f>
        <v>Bp TF 3135 batik blk</v>
      </c>
      <c r="B539" s="4">
        <f>INDEX(Table2[TT],MATCH(ROW()-1,Table2[//]))</f>
        <v>77</v>
      </c>
      <c r="C539" s="5" t="str">
        <f>IF(INDEX(Table2[KET],MATCH(ROW()-1,Table2[//]))="","-",INDEX(Table2[KET],MATCH(ROW()-1,Table2[//])))</f>
        <v>72 ls</v>
      </c>
    </row>
    <row r="540" spans="1:3">
      <c r="A540" s="3" t="str">
        <f>INDEX(Table2[NAMA BARANG],MATCH(ROW()-1,Table2[//]))</f>
        <v>Bp TF 344 batik</v>
      </c>
      <c r="B540" s="4">
        <f>INDEX(Table2[TT],MATCH(ROW()-1,Table2[//]))</f>
        <v>5</v>
      </c>
      <c r="C540" s="5" t="str">
        <f>IF(INDEX(Table2[KET],MATCH(ROW()-1,Table2[//]))="","-",INDEX(Table2[KET],MATCH(ROW()-1,Table2[//])))</f>
        <v>108 ls</v>
      </c>
    </row>
    <row r="541" spans="1:3">
      <c r="A541" s="3" t="str">
        <f>INDEX(Table2[NAMA BARANG],MATCH(ROW()-1,Table2[//]))</f>
        <v>Bp TF 719</v>
      </c>
      <c r="B541" s="4">
        <f>INDEX(Table2[TT],MATCH(ROW()-1,Table2[//]))</f>
        <v>5</v>
      </c>
      <c r="C541" s="5" t="str">
        <f>IF(INDEX(Table2[KET],MATCH(ROW()-1,Table2[//]))="","-",INDEX(Table2[KET],MATCH(ROW()-1,Table2[//])))</f>
        <v>108 ls</v>
      </c>
    </row>
    <row r="542" spans="1:3">
      <c r="A542" s="3" t="str">
        <f>INDEX(Table2[NAMA BARANG],MATCH(ROW()-1,Table2[//]))</f>
        <v>Bp TF 729</v>
      </c>
      <c r="B542" s="4">
        <f>INDEX(Table2[TT],MATCH(ROW()-1,Table2[//]))</f>
        <v>4</v>
      </c>
      <c r="C542" s="5" t="str">
        <f>IF(INDEX(Table2[KET],MATCH(ROW()-1,Table2[//]))="","-",INDEX(Table2[KET],MATCH(ROW()-1,Table2[//])))</f>
        <v>108 ls</v>
      </c>
    </row>
    <row r="543" spans="1:3">
      <c r="A543" s="3" t="str">
        <f>INDEX(Table2[NAMA BARANG],MATCH(ROW()-1,Table2[//]))</f>
        <v>Bp TG 340 Ht (6), B (2)</v>
      </c>
      <c r="B543" s="4">
        <f>INDEX(Table2[TT],MATCH(ROW()-1,Table2[//]))</f>
        <v>8</v>
      </c>
      <c r="C543" s="5" t="str">
        <f>IF(INDEX(Table2[KET],MATCH(ROW()-1,Table2[//]))="","-",INDEX(Table2[KET],MATCH(ROW()-1,Table2[//])))</f>
        <v>96 LSN</v>
      </c>
    </row>
    <row r="544" spans="1:3">
      <c r="A544" s="3" t="str">
        <f>INDEX(Table2[NAMA BARANG],MATCH(ROW()-1,Table2[//]))</f>
        <v>Bp TG 346 C</v>
      </c>
      <c r="B544" s="4">
        <f>INDEX(Table2[TT],MATCH(ROW()-1,Table2[//]))</f>
        <v>1</v>
      </c>
      <c r="C544" s="5" t="str">
        <f>IF(INDEX(Table2[KET],MATCH(ROW()-1,Table2[//]))="","-",INDEX(Table2[KET],MATCH(ROW()-1,Table2[//])))</f>
        <v>144 LSN</v>
      </c>
    </row>
    <row r="545" spans="1:3">
      <c r="A545" s="3" t="str">
        <f>INDEX(Table2[NAMA BARANG],MATCH(ROW()-1,Table2[//]))</f>
        <v>Bp TG 346 E/D</v>
      </c>
      <c r="B545" s="4">
        <f>INDEX(Table2[TT],MATCH(ROW()-1,Table2[//]))</f>
        <v>2</v>
      </c>
      <c r="C545" s="5" t="str">
        <f>IF(INDEX(Table2[KET],MATCH(ROW()-1,Table2[//]))="","-",INDEX(Table2[KET],MATCH(ROW()-1,Table2[//])))</f>
        <v>144 LSN</v>
      </c>
    </row>
    <row r="546" spans="1:3">
      <c r="A546" s="3" t="str">
        <f>INDEX(Table2[NAMA BARANG],MATCH(ROW()-1,Table2[//]))</f>
        <v>Bp Top 5559</v>
      </c>
      <c r="B546" s="4">
        <f>INDEX(Table2[TT],MATCH(ROW()-1,Table2[//]))</f>
        <v>2</v>
      </c>
      <c r="C546" s="5" t="str">
        <f>IF(INDEX(Table2[KET],MATCH(ROW()-1,Table2[//]))="","-",INDEX(Table2[KET],MATCH(ROW()-1,Table2[//])))</f>
        <v>33 box</v>
      </c>
    </row>
    <row r="547" spans="1:3">
      <c r="A547" s="3" t="str">
        <f>INDEX(Table2[NAMA BARANG],MATCH(ROW()-1,Table2[//]))</f>
        <v>Bp Top 5559</v>
      </c>
      <c r="B547" s="4">
        <f>INDEX(Table2[TT],MATCH(ROW()-1,Table2[//]))</f>
        <v>2</v>
      </c>
      <c r="C547" s="5" t="str">
        <f>IF(INDEX(Table2[KET],MATCH(ROW()-1,Table2[//]))="","-",INDEX(Table2[KET],MATCH(ROW()-1,Table2[//])))</f>
        <v>48 box</v>
      </c>
    </row>
    <row r="548" spans="1:3">
      <c r="A548" s="3" t="str">
        <f>INDEX(Table2[NAMA BARANG],MATCH(ROW()-1,Table2[//]))</f>
        <v>Bp Trix 150</v>
      </c>
      <c r="B548" s="4">
        <f>INDEX(Table2[TT],MATCH(ROW()-1,Table2[//]))</f>
        <v>2</v>
      </c>
      <c r="C548" s="5" t="str">
        <f>IF(INDEX(Table2[KET],MATCH(ROW()-1,Table2[//]))="","-",INDEX(Table2[KET],MATCH(ROW()-1,Table2[//])))</f>
        <v>192 ls</v>
      </c>
    </row>
    <row r="549" spans="1:3">
      <c r="A549" s="3" t="str">
        <f>INDEX(Table2[NAMA BARANG],MATCH(ROW()-1,Table2[//]))</f>
        <v xml:space="preserve">Bp TT senter 6014 smurf </v>
      </c>
      <c r="B549" s="4">
        <f>INDEX(Table2[TT],MATCH(ROW()-1,Table2[//]))</f>
        <v>2</v>
      </c>
      <c r="C549" s="5" t="str">
        <f>IF(INDEX(Table2[KET],MATCH(ROW()-1,Table2[//]))="","-",INDEX(Table2[KET],MATCH(ROW()-1,Table2[//])))</f>
        <v>72 ls</v>
      </c>
    </row>
    <row r="550" spans="1:3">
      <c r="A550" s="3" t="str">
        <f>INDEX(Table2[NAMA BARANG],MATCH(ROW()-1,Table2[//]))</f>
        <v>Bp TX 152</v>
      </c>
      <c r="B550" s="4">
        <f>INDEX(Table2[TT],MATCH(ROW()-1,Table2[//]))</f>
        <v>2</v>
      </c>
      <c r="C550" s="5" t="str">
        <f>IF(INDEX(Table2[KET],MATCH(ROW()-1,Table2[//]))="","-",INDEX(Table2[KET],MATCH(ROW()-1,Table2[//])))</f>
        <v>192 ls</v>
      </c>
    </row>
    <row r="551" spans="1:3">
      <c r="A551" s="3" t="str">
        <f>INDEX(Table2[NAMA BARANG],MATCH(ROW()-1,Table2[//]))</f>
        <v>Bp USA TP</v>
      </c>
      <c r="B551" s="4">
        <f>INDEX(Table2[TT],MATCH(ROW()-1,Table2[//]))</f>
        <v>4</v>
      </c>
      <c r="C551" s="5" t="str">
        <f>IF(INDEX(Table2[KET],MATCH(ROW()-1,Table2[//]))="","-",INDEX(Table2[KET],MATCH(ROW()-1,Table2[//])))</f>
        <v>100 ls</v>
      </c>
    </row>
    <row r="552" spans="1:3">
      <c r="A552" s="3" t="str">
        <f>INDEX(Table2[NAMA BARANG],MATCH(ROW()-1,Table2[//]))</f>
        <v>Bp Vanco VC 559 Ht FAKTUR</v>
      </c>
      <c r="B552" s="4">
        <f>INDEX(Table2[TT],MATCH(ROW()-1,Table2[//]))</f>
        <v>2</v>
      </c>
      <c r="C552" s="5" t="str">
        <f>IF(INDEX(Table2[KET],MATCH(ROW()-1,Table2[//]))="","-",INDEX(Table2[KET],MATCH(ROW()-1,Table2[//])))</f>
        <v>144 LSN</v>
      </c>
    </row>
    <row r="553" spans="1:3">
      <c r="A553" s="3" t="str">
        <f>INDEX(Table2[NAMA BARANG],MATCH(ROW()-1,Table2[//]))</f>
        <v>Bp VC 529 A 200 Vanco</v>
      </c>
      <c r="B553" s="4">
        <f>INDEX(Table2[TT],MATCH(ROW()-1,Table2[//]))</f>
        <v>1</v>
      </c>
      <c r="C553" s="5" t="str">
        <f>IF(INDEX(Table2[KET],MATCH(ROW()-1,Table2[//]))="","-",INDEX(Table2[KET],MATCH(ROW()-1,Table2[//])))</f>
        <v>144 ls</v>
      </c>
    </row>
    <row r="554" spans="1:3">
      <c r="A554" s="3" t="str">
        <f>INDEX(Table2[NAMA BARANG],MATCH(ROW()-1,Table2[//]))</f>
        <v>Bp VC 600 SegiEmpat batik</v>
      </c>
      <c r="B554" s="4">
        <f>INDEX(Table2[TT],MATCH(ROW()-1,Table2[//]))</f>
        <v>2</v>
      </c>
      <c r="C554" s="5" t="str">
        <f>IF(INDEX(Table2[KET],MATCH(ROW()-1,Table2[//]))="","-",INDEX(Table2[KET],MATCH(ROW()-1,Table2[//])))</f>
        <v>144 ls</v>
      </c>
    </row>
    <row r="555" spans="1:3">
      <c r="A555" s="3" t="str">
        <f>INDEX(Table2[NAMA BARANG],MATCH(ROW()-1,Table2[//]))</f>
        <v>Bp Vtro 220 BTS</v>
      </c>
      <c r="B555" s="4">
        <f>INDEX(Table2[TT],MATCH(ROW()-1,Table2[//]))</f>
        <v>5</v>
      </c>
      <c r="C555" s="5" t="str">
        <f>IF(INDEX(Table2[KET],MATCH(ROW()-1,Table2[//]))="","-",INDEX(Table2[KET],MATCH(ROW()-1,Table2[//])))</f>
        <v>144 ls</v>
      </c>
    </row>
    <row r="556" spans="1:3">
      <c r="A556" s="3" t="str">
        <f>INDEX(Table2[NAMA BARANG],MATCH(ROW()-1,Table2[//]))</f>
        <v>Bp Vtro 223 BTS</v>
      </c>
      <c r="B556" s="4">
        <f>INDEX(Table2[TT],MATCH(ROW()-1,Table2[//]))</f>
        <v>2</v>
      </c>
      <c r="C556" s="5" t="str">
        <f>IF(INDEX(Table2[KET],MATCH(ROW()-1,Table2[//]))="","-",INDEX(Table2[KET],MATCH(ROW()-1,Table2[//])))</f>
        <v>144 ls</v>
      </c>
    </row>
    <row r="557" spans="1:3">
      <c r="A557" s="3" t="str">
        <f>INDEX(Table2[NAMA BARANG],MATCH(ROW()-1,Table2[//]))</f>
        <v>Bp WR Gp 112s 12w</v>
      </c>
      <c r="B557" s="4">
        <f>INDEX(Table2[TT],MATCH(ROW()-1,Table2[//]))</f>
        <v>1</v>
      </c>
      <c r="C557" s="5" t="str">
        <f>IF(INDEX(Table2[KET],MATCH(ROW()-1,Table2[//]))="","-",INDEX(Table2[KET],MATCH(ROW()-1,Table2[//])))</f>
        <v>160 set</v>
      </c>
    </row>
    <row r="558" spans="1:3">
      <c r="A558" s="3" t="str">
        <f>INDEX(Table2[NAMA BARANG],MATCH(ROW()-1,Table2[//]))</f>
        <v>Bp XD 061H/ 5w+mech</v>
      </c>
      <c r="B558" s="4">
        <f>INDEX(Table2[TT],MATCH(ROW()-1,Table2[//]))</f>
        <v>1</v>
      </c>
      <c r="C558" s="5" t="str">
        <f>IF(INDEX(Table2[KET],MATCH(ROW()-1,Table2[//]))="","-",INDEX(Table2[KET],MATCH(ROW()-1,Table2[//])))</f>
        <v>1296 pc</v>
      </c>
    </row>
    <row r="559" spans="1:3">
      <c r="A559" s="3" t="str">
        <f>INDEX(Table2[NAMA BARANG],MATCH(ROW()-1,Table2[//]))</f>
        <v>Bp XD 070 B10/ 3w</v>
      </c>
      <c r="B559" s="4">
        <f>INDEX(Table2[TT],MATCH(ROW()-1,Table2[//]))</f>
        <v>3</v>
      </c>
      <c r="C559" s="5" t="str">
        <f>IF(INDEX(Table2[KET],MATCH(ROW()-1,Table2[//]))="","-",INDEX(Table2[KET],MATCH(ROW()-1,Table2[//])))</f>
        <v>144 ls</v>
      </c>
    </row>
    <row r="560" spans="1:3">
      <c r="A560" s="3" t="str">
        <f>INDEX(Table2[NAMA BARANG],MATCH(ROW()-1,Table2[//]))</f>
        <v>Bp XDM 3017</v>
      </c>
      <c r="B560" s="4">
        <f>INDEX(Table2[TT],MATCH(ROW()-1,Table2[//]))</f>
        <v>2</v>
      </c>
      <c r="C560" s="5" t="str">
        <f>IF(INDEX(Table2[KET],MATCH(ROW()-1,Table2[//]))="","-",INDEX(Table2[KET],MATCH(ROW()-1,Table2[//])))</f>
        <v>144 ls</v>
      </c>
    </row>
    <row r="561" spans="1:3">
      <c r="A561" s="3" t="str">
        <f>INDEX(Table2[NAMA BARANG],MATCH(ROW()-1,Table2[//]))</f>
        <v>Bp XDM 3155</v>
      </c>
      <c r="B561" s="4">
        <f>INDEX(Table2[TT],MATCH(ROW()-1,Table2[//]))</f>
        <v>2</v>
      </c>
      <c r="C561" s="5" t="str">
        <f>IF(INDEX(Table2[KET],MATCH(ROW()-1,Table2[//]))="","-",INDEX(Table2[KET],MATCH(ROW()-1,Table2[//])))</f>
        <v>144 ls</v>
      </c>
    </row>
    <row r="562" spans="1:3">
      <c r="A562" s="3" t="str">
        <f>INDEX(Table2[NAMA BARANG],MATCH(ROW()-1,Table2[//]))</f>
        <v>Bp XDM 860</v>
      </c>
      <c r="B562" s="4">
        <f>INDEX(Table2[TT],MATCH(ROW()-1,Table2[//]))</f>
        <v>1</v>
      </c>
      <c r="C562" s="5" t="str">
        <f>IF(INDEX(Table2[KET],MATCH(ROW()-1,Table2[//]))="","-",INDEX(Table2[KET],MATCH(ROW()-1,Table2[//])))</f>
        <v>40 ls</v>
      </c>
    </row>
    <row r="563" spans="1:3">
      <c r="A563" s="3" t="str">
        <f>INDEX(Table2[NAMA BARANG],MATCH(ROW()-1,Table2[//]))</f>
        <v>Bp XDM Fancy 3124(1)/ 3125(1)</v>
      </c>
      <c r="B563" s="4">
        <f>INDEX(Table2[TT],MATCH(ROW()-1,Table2[//]))</f>
        <v>2</v>
      </c>
      <c r="C563" s="5" t="str">
        <f>IF(INDEX(Table2[KET],MATCH(ROW()-1,Table2[//]))="","-",INDEX(Table2[KET],MATCH(ROW()-1,Table2[//])))</f>
        <v>180 ls</v>
      </c>
    </row>
    <row r="564" spans="1:3">
      <c r="A564" s="3" t="str">
        <f>INDEX(Table2[NAMA BARANG],MATCH(ROW()-1,Table2[//]))</f>
        <v>Bp XDM Fancy 3126</v>
      </c>
      <c r="B564" s="4">
        <f>INDEX(Table2[TT],MATCH(ROW()-1,Table2[//]))</f>
        <v>3</v>
      </c>
      <c r="C564" s="5" t="str">
        <f>IF(INDEX(Table2[KET],MATCH(ROW()-1,Table2[//]))="","-",INDEX(Table2[KET],MATCH(ROW()-1,Table2[//])))</f>
        <v>180 ls</v>
      </c>
    </row>
    <row r="565" spans="1:3">
      <c r="A565" s="3" t="str">
        <f>INDEX(Table2[NAMA BARANG],MATCH(ROW()-1,Table2[//]))</f>
        <v>Bp XDM GP.851</v>
      </c>
      <c r="B565" s="4">
        <f>INDEX(Table2[TT],MATCH(ROW()-1,Table2[//]))</f>
        <v>1</v>
      </c>
      <c r="C565" s="5" t="str">
        <f>IF(INDEX(Table2[KET],MATCH(ROW()-1,Table2[//]))="","-",INDEX(Table2[KET],MATCH(ROW()-1,Table2[//])))</f>
        <v>40 ls</v>
      </c>
    </row>
    <row r="566" spans="1:3">
      <c r="A566" s="3" t="str">
        <f>INDEX(Table2[NAMA BARANG],MATCH(ROW()-1,Table2[//]))</f>
        <v>Bp XDM P213</v>
      </c>
      <c r="B566" s="4">
        <f>INDEX(Table2[TT],MATCH(ROW()-1,Table2[//]))</f>
        <v>1</v>
      </c>
      <c r="C566" s="5" t="str">
        <f>IF(INDEX(Table2[KET],MATCH(ROW()-1,Table2[//]))="","-",INDEX(Table2[KET],MATCH(ROW()-1,Table2[//])))</f>
        <v>144 ls</v>
      </c>
    </row>
    <row r="567" spans="1:3">
      <c r="A567" s="3" t="str">
        <f>INDEX(Table2[NAMA BARANG],MATCH(ROW()-1,Table2[//]))</f>
        <v>Bp Y L1000 HK panjang 1x48</v>
      </c>
      <c r="B567" s="4">
        <f>INDEX(Table2[TT],MATCH(ROW()-1,Table2[//]))</f>
        <v>1</v>
      </c>
      <c r="C567" s="5" t="str">
        <f>IF(INDEX(Table2[KET],MATCH(ROW()-1,Table2[//]))="","-",INDEX(Table2[KET],MATCH(ROW()-1,Table2[//])))</f>
        <v>36 box</v>
      </c>
    </row>
    <row r="568" spans="1:3">
      <c r="A568" s="3" t="str">
        <f>INDEX(Table2[NAMA BARANG],MATCH(ROW()-1,Table2[//]))</f>
        <v>Bp Zhixin 3099 (1), 3096 (1)</v>
      </c>
      <c r="B568" s="4">
        <f>INDEX(Table2[TT],MATCH(ROW()-1,Table2[//]))</f>
        <v>2</v>
      </c>
      <c r="C568" s="5" t="str">
        <f>IF(INDEX(Table2[KET],MATCH(ROW()-1,Table2[//]))="","-",INDEX(Table2[KET],MATCH(ROW()-1,Table2[//])))</f>
        <v>120 LSN</v>
      </c>
    </row>
    <row r="569" spans="1:3">
      <c r="A569" s="3" t="str">
        <f>INDEX(Table2[NAMA BARANG],MATCH(ROW()-1,Table2[//]))</f>
        <v>Bp Zhixin 3100 (1), 3555A (1)</v>
      </c>
      <c r="B569" s="4">
        <f>INDEX(Table2[TT],MATCH(ROW()-1,Table2[//]))</f>
        <v>2</v>
      </c>
      <c r="C569" s="5" t="str">
        <f>IF(INDEX(Table2[KET],MATCH(ROW()-1,Table2[//]))="","-",INDEX(Table2[KET],MATCH(ROW()-1,Table2[//])))</f>
        <v>120 LSN</v>
      </c>
    </row>
    <row r="570" spans="1:3">
      <c r="A570" s="3" t="str">
        <f>INDEX(Table2[NAMA BARANG],MATCH(ROW()-1,Table2[//]))</f>
        <v>Bp Zhixin 3101 (1), 3102 (2)</v>
      </c>
      <c r="B570" s="4">
        <f>INDEX(Table2[TT],MATCH(ROW()-1,Table2[//]))</f>
        <v>3</v>
      </c>
      <c r="C570" s="5" t="str">
        <f>IF(INDEX(Table2[KET],MATCH(ROW()-1,Table2[//]))="","-",INDEX(Table2[KET],MATCH(ROW()-1,Table2[//])))</f>
        <v>120 LSN</v>
      </c>
    </row>
    <row r="571" spans="1:3">
      <c r="A571" s="3" t="str">
        <f>INDEX(Table2[NAMA BARANG],MATCH(ROW()-1,Table2[//]))</f>
        <v>Bp Zhixin 3108 (2), 3117 (3)</v>
      </c>
      <c r="B571" s="4">
        <f>INDEX(Table2[TT],MATCH(ROW()-1,Table2[//]))</f>
        <v>5</v>
      </c>
      <c r="C571" s="5" t="str">
        <f>IF(INDEX(Table2[KET],MATCH(ROW()-1,Table2[//]))="","-",INDEX(Table2[KET],MATCH(ROW()-1,Table2[//])))</f>
        <v>120 LSN</v>
      </c>
    </row>
    <row r="572" spans="1:3">
      <c r="A572" s="3" t="str">
        <f>INDEX(Table2[NAMA BARANG],MATCH(ROW()-1,Table2[//]))</f>
        <v>Bp Zhixin 3109 (1), 3129 (1)</v>
      </c>
      <c r="B572" s="4">
        <f>INDEX(Table2[TT],MATCH(ROW()-1,Table2[//]))</f>
        <v>2</v>
      </c>
      <c r="C572" s="5" t="str">
        <f>IF(INDEX(Table2[KET],MATCH(ROW()-1,Table2[//]))="","-",INDEX(Table2[KET],MATCH(ROW()-1,Table2[//])))</f>
        <v>120 LSN</v>
      </c>
    </row>
    <row r="573" spans="1:3">
      <c r="A573" s="3" t="str">
        <f>INDEX(Table2[NAMA BARANG],MATCH(ROW()-1,Table2[//]))</f>
        <v>Bp Zhixin 3110 (1), 3112 (1)</v>
      </c>
      <c r="B573" s="4">
        <f>INDEX(Table2[TT],MATCH(ROW()-1,Table2[//]))</f>
        <v>2</v>
      </c>
      <c r="C573" s="5" t="str">
        <f>IF(INDEX(Table2[KET],MATCH(ROW()-1,Table2[//]))="","-",INDEX(Table2[KET],MATCH(ROW()-1,Table2[//])))</f>
        <v>120 LSN</v>
      </c>
    </row>
    <row r="574" spans="1:3">
      <c r="A574" s="3" t="str">
        <f>INDEX(Table2[NAMA BARANG],MATCH(ROW()-1,Table2[//]))</f>
        <v>Bp Zhixin 3115 (1), 3116 (1)</v>
      </c>
      <c r="B574" s="4">
        <f>INDEX(Table2[TT],MATCH(ROW()-1,Table2[//]))</f>
        <v>2</v>
      </c>
      <c r="C574" s="5" t="str">
        <f>IF(INDEX(Table2[KET],MATCH(ROW()-1,Table2[//]))="","-",INDEX(Table2[KET],MATCH(ROW()-1,Table2[//])))</f>
        <v>120 LSN</v>
      </c>
    </row>
    <row r="575" spans="1:3">
      <c r="A575" s="3" t="str">
        <f>INDEX(Table2[NAMA BARANG],MATCH(ROW()-1,Table2[//]))</f>
        <v>Bp Zhixin 3117 (1), 3118 (1)</v>
      </c>
      <c r="B575" s="4">
        <f>INDEX(Table2[TT],MATCH(ROW()-1,Table2[//]))</f>
        <v>2</v>
      </c>
      <c r="C575" s="5" t="str">
        <f>IF(INDEX(Table2[KET],MATCH(ROW()-1,Table2[//]))="","-",INDEX(Table2[KET],MATCH(ROW()-1,Table2[//])))</f>
        <v>120 LSN</v>
      </c>
    </row>
    <row r="576" spans="1:3">
      <c r="A576" s="3" t="str">
        <f>INDEX(Table2[NAMA BARANG],MATCH(ROW()-1,Table2[//]))</f>
        <v>Bp Zhixin 3118 (3), 3119 (2)</v>
      </c>
      <c r="B576" s="4">
        <f>INDEX(Table2[TT],MATCH(ROW()-1,Table2[//]))</f>
        <v>5</v>
      </c>
      <c r="C576" s="5" t="str">
        <f>IF(INDEX(Table2[KET],MATCH(ROW()-1,Table2[//]))="","-",INDEX(Table2[KET],MATCH(ROW()-1,Table2[//])))</f>
        <v>120 LSN</v>
      </c>
    </row>
    <row r="577" spans="1:3">
      <c r="A577" s="3" t="str">
        <f>INDEX(Table2[NAMA BARANG],MATCH(ROW()-1,Table2[//]))</f>
        <v>Bp Zhixin 3120 (1), 3121 (2)</v>
      </c>
      <c r="B577" s="4">
        <f>INDEX(Table2[TT],MATCH(ROW()-1,Table2[//]))</f>
        <v>3</v>
      </c>
      <c r="C577" s="5" t="str">
        <f>IF(INDEX(Table2[KET],MATCH(ROW()-1,Table2[//]))="","-",INDEX(Table2[KET],MATCH(ROW()-1,Table2[//])))</f>
        <v>120 LSN</v>
      </c>
    </row>
    <row r="578" spans="1:3">
      <c r="A578" s="3" t="str">
        <f>INDEX(Table2[NAMA BARANG],MATCH(ROW()-1,Table2[//]))</f>
        <v>Bp Zhixin 3122 (1), 3123 (3)</v>
      </c>
      <c r="B578" s="4">
        <f>INDEX(Table2[TT],MATCH(ROW()-1,Table2[//]))</f>
        <v>4</v>
      </c>
      <c r="C578" s="5" t="str">
        <f>IF(INDEX(Table2[KET],MATCH(ROW()-1,Table2[//]))="","-",INDEX(Table2[KET],MATCH(ROW()-1,Table2[//])))</f>
        <v>120 LSN</v>
      </c>
    </row>
    <row r="579" spans="1:3">
      <c r="A579" s="3" t="str">
        <f>INDEX(Table2[NAMA BARANG],MATCH(ROW()-1,Table2[//]))</f>
        <v>Bp Zhixin 3124 (1), 3125 (4)</v>
      </c>
      <c r="B579" s="4">
        <f>INDEX(Table2[TT],MATCH(ROW()-1,Table2[//]))</f>
        <v>5</v>
      </c>
      <c r="C579" s="5" t="str">
        <f>IF(INDEX(Table2[KET],MATCH(ROW()-1,Table2[//]))="","-",INDEX(Table2[KET],MATCH(ROW()-1,Table2[//])))</f>
        <v>120 LSN</v>
      </c>
    </row>
    <row r="580" spans="1:3">
      <c r="A580" s="3" t="str">
        <f>INDEX(Table2[NAMA BARANG],MATCH(ROW()-1,Table2[//]))</f>
        <v>Bp Zhixin 3567</v>
      </c>
      <c r="B580" s="4">
        <f>INDEX(Table2[TT],MATCH(ROW()-1,Table2[//]))</f>
        <v>2</v>
      </c>
      <c r="C580" s="5" t="str">
        <f>IF(INDEX(Table2[KET],MATCH(ROW()-1,Table2[//]))="","-",INDEX(Table2[KET],MATCH(ROW()-1,Table2[//])))</f>
        <v>144 LSN</v>
      </c>
    </row>
    <row r="581" spans="1:3">
      <c r="A581" s="3" t="str">
        <f>INDEX(Table2[NAMA BARANG],MATCH(ROW()-1,Table2[//]))</f>
        <v>Bp Zhixin 3568</v>
      </c>
      <c r="B581" s="4">
        <f>INDEX(Table2[TT],MATCH(ROW()-1,Table2[//]))</f>
        <v>3</v>
      </c>
      <c r="C581" s="5" t="str">
        <f>IF(INDEX(Table2[KET],MATCH(ROW()-1,Table2[//]))="","-",INDEX(Table2[KET],MATCH(ROW()-1,Table2[//])))</f>
        <v>144 LSN</v>
      </c>
    </row>
    <row r="582" spans="1:3">
      <c r="A582" s="3" t="str">
        <f>INDEX(Table2[NAMA BARANG],MATCH(ROW()-1,Table2[//]))</f>
        <v>Bp Zhixin ZH 101</v>
      </c>
      <c r="B582" s="4">
        <f>INDEX(Table2[TT],MATCH(ROW()-1,Table2[//]))</f>
        <v>14</v>
      </c>
      <c r="C582" s="5">
        <f>IF(INDEX(Table2[KET],MATCH(ROW()-1,Table2[//]))="","-",INDEX(Table2[KET],MATCH(ROW()-1,Table2[//])))</f>
        <v>120</v>
      </c>
    </row>
    <row r="583" spans="1:3">
      <c r="A583" s="3" t="str">
        <f>INDEX(Table2[NAMA BARANG],MATCH(ROW()-1,Table2[//]))</f>
        <v>Bp Zhixin ZH 102</v>
      </c>
      <c r="B583" s="4">
        <f>INDEX(Table2[TT],MATCH(ROW()-1,Table2[//]))</f>
        <v>20</v>
      </c>
      <c r="C583" s="5" t="str">
        <f>IF(INDEX(Table2[KET],MATCH(ROW()-1,Table2[//]))="","-",INDEX(Table2[KET],MATCH(ROW()-1,Table2[//])))</f>
        <v>120 ls</v>
      </c>
    </row>
    <row r="584" spans="1:3">
      <c r="A584" s="3" t="str">
        <f>INDEX(Table2[NAMA BARANG],MATCH(ROW()-1,Table2[//]))</f>
        <v>Bp Zhui Zhua HY 1020</v>
      </c>
      <c r="B584" s="4">
        <f>INDEX(Table2[TT],MATCH(ROW()-1,Table2[//]))</f>
        <v>3</v>
      </c>
      <c r="C584" s="5" t="str">
        <f>IF(INDEX(Table2[KET],MATCH(ROW()-1,Table2[//]))="","-",INDEX(Table2[KET],MATCH(ROW()-1,Table2[//])))</f>
        <v>192 LSN</v>
      </c>
    </row>
    <row r="585" spans="1:3">
      <c r="A585" s="3" t="str">
        <f>INDEX(Table2[NAMA BARANG],MATCH(ROW()-1,Table2[//]))</f>
        <v>Bp Zhxin 3112</v>
      </c>
      <c r="B585" s="4">
        <f>INDEX(Table2[TT],MATCH(ROW()-1,Table2[//]))</f>
        <v>2</v>
      </c>
      <c r="C585" s="5" t="str">
        <f>IF(INDEX(Table2[KET],MATCH(ROW()-1,Table2[//]))="","-",INDEX(Table2[KET],MATCH(ROW()-1,Table2[//])))</f>
        <v>120 LSN</v>
      </c>
    </row>
    <row r="586" spans="1:3">
      <c r="A586" s="3" t="str">
        <f>INDEX(Table2[NAMA BARANG],MATCH(ROW()-1,Table2[//]))</f>
        <v>Bp/ pen holder PH 909(4)</v>
      </c>
      <c r="B586" s="4">
        <f>INDEX(Table2[TT],MATCH(ROW()-1,Table2[//]))</f>
        <v>4</v>
      </c>
      <c r="C586" s="5" t="str">
        <f>IF(INDEX(Table2[KET],MATCH(ROW()-1,Table2[//]))="","-",INDEX(Table2[KET],MATCH(ROW()-1,Table2[//])))</f>
        <v>96 pc</v>
      </c>
    </row>
    <row r="587" spans="1:3">
      <c r="A587" s="3" t="str">
        <f>INDEX(Table2[NAMA BARANG],MATCH(ROW()-1,Table2[//]))</f>
        <v>Bp/ Vullpen 3081(1)/ 3083(1)/ 3095(2)</v>
      </c>
      <c r="B587" s="4">
        <f>INDEX(Table2[TT],MATCH(ROW()-1,Table2[//]))</f>
        <v>4</v>
      </c>
      <c r="C587" s="5" t="str">
        <f>IF(INDEX(Table2[KET],MATCH(ROW()-1,Table2[//]))="","-",INDEX(Table2[KET],MATCH(ROW()-1,Table2[//])))</f>
        <v>20 ls</v>
      </c>
    </row>
    <row r="588" spans="1:3">
      <c r="A588" s="3" t="str">
        <f>INDEX(Table2[NAMA BARANG],MATCH(ROW()-1,Table2[//]))</f>
        <v>Bp/ Vullpen 3096</v>
      </c>
      <c r="B588" s="4">
        <f>INDEX(Table2[TT],MATCH(ROW()-1,Table2[//]))</f>
        <v>1</v>
      </c>
      <c r="C588" s="5" t="str">
        <f>IF(INDEX(Table2[KET],MATCH(ROW()-1,Table2[//]))="","-",INDEX(Table2[KET],MATCH(ROW()-1,Table2[//])))</f>
        <v>20 ls</v>
      </c>
    </row>
    <row r="589" spans="1:3">
      <c r="A589" s="3" t="str">
        <f>INDEX(Table2[NAMA BARANG],MATCH(ROW()-1,Table2[//]))</f>
        <v>Bp/ Vullpen TF 801 (12)/ TF 802 (25)</v>
      </c>
      <c r="B589" s="4">
        <f>INDEX(Table2[TT],MATCH(ROW()-1,Table2[//]))</f>
        <v>37</v>
      </c>
      <c r="C589" s="5" t="str">
        <f>IF(INDEX(Table2[KET],MATCH(ROW()-1,Table2[//]))="","-",INDEX(Table2[KET],MATCH(ROW()-1,Table2[//])))</f>
        <v>50 ls</v>
      </c>
    </row>
    <row r="590" spans="1:3">
      <c r="A590" s="3" t="str">
        <f>INDEX(Table2[NAMA BARANG],MATCH(ROW()-1,Table2[//]))</f>
        <v>BTL A 2560-37/38 A5/30lb</v>
      </c>
      <c r="B590" s="4">
        <f>INDEX(Table2[TT],MATCH(ROW()-1,Table2[//]))</f>
        <v>1</v>
      </c>
      <c r="C590" s="5" t="str">
        <f>IF(INDEX(Table2[KET],MATCH(ROW()-1,Table2[//]))="","-",INDEX(Table2[KET],MATCH(ROW()-1,Table2[//])))</f>
        <v>432 PCS</v>
      </c>
    </row>
    <row r="591" spans="1:3">
      <c r="A591" s="3" t="str">
        <f>INDEX(Table2[NAMA BARANG],MATCH(ROW()-1,Table2[//]))</f>
        <v>BTS 329-1A/ 6</v>
      </c>
      <c r="B591" s="4">
        <f>INDEX(Table2[TT],MATCH(ROW()-1,Table2[//]))</f>
        <v>3</v>
      </c>
      <c r="C591" s="5" t="str">
        <f>IF(INDEX(Table2[KET],MATCH(ROW()-1,Table2[//]))="","-",INDEX(Table2[KET],MATCH(ROW()-1,Table2[//])))</f>
        <v>240 pc</v>
      </c>
    </row>
    <row r="592" spans="1:3">
      <c r="A592" s="3" t="str">
        <f>INDEX(Table2[NAMA BARANG],MATCH(ROW()-1,Table2[//]))</f>
        <v>BTS 329-2 A5-100</v>
      </c>
      <c r="B592" s="4">
        <f>INDEX(Table2[TT],MATCH(ROW()-1,Table2[//]))</f>
        <v>7</v>
      </c>
      <c r="C592" s="5" t="str">
        <f>IF(INDEX(Table2[KET],MATCH(ROW()-1,Table2[//]))="","-",INDEX(Table2[KET],MATCH(ROW()-1,Table2[//])))</f>
        <v>240 pc</v>
      </c>
    </row>
    <row r="593" spans="1:3">
      <c r="A593" s="3" t="str">
        <f>INDEX(Table2[NAMA BARANG],MATCH(ROW()-1,Table2[//]))</f>
        <v>BTS 60 404</v>
      </c>
      <c r="B593" s="4">
        <f>INDEX(Table2[TT],MATCH(ROW()-1,Table2[//]))</f>
        <v>1</v>
      </c>
      <c r="C593" s="5" t="str">
        <f>IF(INDEX(Table2[KET],MATCH(ROW()-1,Table2[//]))="","-",INDEX(Table2[KET],MATCH(ROW()-1,Table2[//])))</f>
        <v>80 pc</v>
      </c>
    </row>
    <row r="594" spans="1:3">
      <c r="A594" s="3" t="str">
        <f>INDEX(Table2[NAMA BARANG],MATCH(ROW()-1,Table2[//]))</f>
        <v>BTS 60-404/A5-45 Depan</v>
      </c>
      <c r="B594" s="4">
        <f>INDEX(Table2[TT],MATCH(ROW()-1,Table2[//]))</f>
        <v>8</v>
      </c>
      <c r="C594" s="5">
        <f>IF(INDEX(Table2[KET],MATCH(ROW()-1,Table2[//]))="","-",INDEX(Table2[KET],MATCH(ROW()-1,Table2[//])))</f>
        <v>320</v>
      </c>
    </row>
    <row r="595" spans="1:3">
      <c r="A595" s="3" t="str">
        <f>INDEX(Table2[NAMA BARANG],MATCH(ROW()-1,Table2[//]))</f>
        <v>BTS A680-08 (3)</v>
      </c>
      <c r="B595" s="4">
        <f>INDEX(Table2[TT],MATCH(ROW()-1,Table2[//]))</f>
        <v>3</v>
      </c>
      <c r="C595" s="5">
        <f>IF(INDEX(Table2[KET],MATCH(ROW()-1,Table2[//]))="","-",INDEX(Table2[KET],MATCH(ROW()-1,Table2[//])))</f>
        <v>320</v>
      </c>
    </row>
    <row r="596" spans="1:3">
      <c r="A596" s="3" t="str">
        <f>INDEX(Table2[NAMA BARANG],MATCH(ROW()-1,Table2[//]))</f>
        <v>BTS B156/ A6 Index</v>
      </c>
      <c r="B596" s="4">
        <f>INDEX(Table2[TT],MATCH(ROW()-1,Table2[//]))</f>
        <v>3</v>
      </c>
      <c r="C596" s="5">
        <f>IF(INDEX(Table2[KET],MATCH(ROW()-1,Table2[//]))="","-",INDEX(Table2[KET],MATCH(ROW()-1,Table2[//])))</f>
        <v>160</v>
      </c>
    </row>
    <row r="597" spans="1:3">
      <c r="A597" s="3" t="str">
        <f>INDEX(Table2[NAMA BARANG],MATCH(ROW()-1,Table2[//]))</f>
        <v>BTS gasta A5 80-12 Bola</v>
      </c>
      <c r="B597" s="4">
        <f>INDEX(Table2[TT],MATCH(ROW()-1,Table2[//]))</f>
        <v>7</v>
      </c>
      <c r="C597" s="5" t="str">
        <f>IF(INDEX(Table2[KET],MATCH(ROW()-1,Table2[//]))="","-",INDEX(Table2[KET],MATCH(ROW()-1,Table2[//])))</f>
        <v>168 pc</v>
      </c>
    </row>
    <row r="598" spans="1:3">
      <c r="A598" s="3" t="str">
        <f>INDEX(Table2[NAMA BARANG],MATCH(ROW()-1,Table2[//]))</f>
        <v>BTS gasta HA 32-8211/ A5-50 FR</v>
      </c>
      <c r="B598" s="4">
        <f>INDEX(Table2[TT],MATCH(ROW()-1,Table2[//]))</f>
        <v>2</v>
      </c>
      <c r="C598" s="5" t="str">
        <f>IF(INDEX(Table2[KET],MATCH(ROW()-1,Table2[//]))="","-",INDEX(Table2[KET],MATCH(ROW()-1,Table2[//])))</f>
        <v>320 pc</v>
      </c>
    </row>
    <row r="599" spans="1:3">
      <c r="A599" s="3" t="str">
        <f>INDEX(Table2[NAMA BARANG],MATCH(ROW()-1,Table2[//]))</f>
        <v>BTS gasta HA 32-8213/ A5-50 FR</v>
      </c>
      <c r="B599" s="4">
        <f>INDEX(Table2[TT],MATCH(ROW()-1,Table2[//]))</f>
        <v>1</v>
      </c>
      <c r="C599" s="5" t="str">
        <f>IF(INDEX(Table2[KET],MATCH(ROW()-1,Table2[//]))="","-",INDEX(Table2[KET],MATCH(ROW()-1,Table2[//])))</f>
        <v>320 pc</v>
      </c>
    </row>
    <row r="600" spans="1:3">
      <c r="A600" s="3" t="str">
        <f>INDEX(Table2[NAMA BARANG],MATCH(ROW()-1,Table2[//]))</f>
        <v>BTS NB A666/ A6</v>
      </c>
      <c r="B600" s="4">
        <f>INDEX(Table2[TT],MATCH(ROW()-1,Table2[//]))</f>
        <v>1</v>
      </c>
      <c r="C600" s="5" t="str">
        <f>IF(INDEX(Table2[KET],MATCH(ROW()-1,Table2[//]))="","-",INDEX(Table2[KET],MATCH(ROW()-1,Table2[//])))</f>
        <v>252 pc</v>
      </c>
    </row>
    <row r="601" spans="1:3">
      <c r="A601" s="3" t="str">
        <f>INDEX(Table2[NAMA BARANG],MATCH(ROW()-1,Table2[//]))</f>
        <v>BTS WZ A5 25100-64 w</v>
      </c>
      <c r="B601" s="4">
        <f>INDEX(Table2[TT],MATCH(ROW()-1,Table2[//]))</f>
        <v>1</v>
      </c>
      <c r="C601" s="5">
        <f>IF(INDEX(Table2[KET],MATCH(ROW()-1,Table2[//]))="","-",INDEX(Table2[KET],MATCH(ROW()-1,Table2[//])))</f>
        <v>160</v>
      </c>
    </row>
    <row r="602" spans="1:3">
      <c r="A602" s="3" t="str">
        <f>INDEX(Table2[NAMA BARANG],MATCH(ROW()-1,Table2[//]))</f>
        <v>Buldog Clip 3 Dingli/ V Tech (24) 0024</v>
      </c>
      <c r="B602" s="4">
        <f>INDEX(Table2[TT],MATCH(ROW()-1,Table2[//]))</f>
        <v>15</v>
      </c>
      <c r="C602" s="5" t="str">
        <f>IF(INDEX(Table2[KET],MATCH(ROW()-1,Table2[//]))="","-",INDEX(Table2[KET],MATCH(ROW()-1,Table2[//])))</f>
        <v>60 ls</v>
      </c>
    </row>
    <row r="603" spans="1:3">
      <c r="A603" s="3" t="str">
        <f>INDEX(Table2[NAMA BARANG],MATCH(ROW()-1,Table2[//]))</f>
        <v>Buldog Clip 4 V tech (18) 0023</v>
      </c>
      <c r="B603" s="4">
        <f>INDEX(Table2[TT],MATCH(ROW()-1,Table2[//]))</f>
        <v>21</v>
      </c>
      <c r="C603" s="5" t="str">
        <f>IF(INDEX(Table2[KET],MATCH(ROW()-1,Table2[//]))="","-",INDEX(Table2[KET],MATCH(ROW()-1,Table2[//])))</f>
        <v>30 ls</v>
      </c>
    </row>
    <row r="604" spans="1:3">
      <c r="A604" s="3" t="str">
        <f>INDEX(Table2[NAMA BARANG],MATCH(ROW()-1,Table2[//]))</f>
        <v>Bulldog clip joss BC 0023 (4) ETJ</v>
      </c>
      <c r="B604" s="4">
        <f>INDEX(Table2[TT],MATCH(ROW()-1,Table2[//]))</f>
        <v>5</v>
      </c>
      <c r="C604" s="5" t="str">
        <f>IF(INDEX(Table2[KET],MATCH(ROW()-1,Table2[//]))="","-",INDEX(Table2[KET],MATCH(ROW()-1,Table2[//])))</f>
        <v>360 pc</v>
      </c>
    </row>
    <row r="605" spans="1:3">
      <c r="A605" s="3" t="str">
        <f>INDEX(Table2[NAMA BARANG],MATCH(ROW()-1,Table2[//]))</f>
        <v>Business file D file P</v>
      </c>
      <c r="B605" s="4">
        <f>INDEX(Table2[TT],MATCH(ROW()-1,Table2[//]))</f>
        <v>3</v>
      </c>
      <c r="C605" s="5" t="str">
        <f>IF(INDEX(Table2[KET],MATCH(ROW()-1,Table2[//]))="","-",INDEX(Table2[KET],MATCH(ROW()-1,Table2[//])))</f>
        <v>50 ls</v>
      </c>
    </row>
    <row r="606" spans="1:3">
      <c r="A606" s="3" t="str">
        <f>INDEX(Table2[NAMA BARANG],MATCH(ROW()-1,Table2[//]))</f>
        <v>Business file Sika B</v>
      </c>
      <c r="B606" s="4">
        <f>INDEX(Table2[TT],MATCH(ROW()-1,Table2[//]))</f>
        <v>41</v>
      </c>
      <c r="C606" s="5" t="str">
        <f>IF(INDEX(Table2[KET],MATCH(ROW()-1,Table2[//]))="","-",INDEX(Table2[KET],MATCH(ROW()-1,Table2[//])))</f>
        <v>50 LSN</v>
      </c>
    </row>
    <row r="607" spans="1:3">
      <c r="A607" s="3" t="str">
        <f>INDEX(Table2[NAMA BARANG],MATCH(ROW()-1,Table2[//]))</f>
        <v>Business file Sika K</v>
      </c>
      <c r="B607" s="4">
        <f>INDEX(Table2[TT],MATCH(ROW()-1,Table2[//]))</f>
        <v>20</v>
      </c>
      <c r="C607" s="5" t="str">
        <f>IF(INDEX(Table2[KET],MATCH(ROW()-1,Table2[//]))="","-",INDEX(Table2[KET],MATCH(ROW()-1,Table2[//])))</f>
        <v>50 ls</v>
      </c>
    </row>
    <row r="608" spans="1:3">
      <c r="A608" s="3" t="str">
        <f>INDEX(Table2[NAMA BARANG],MATCH(ROW()-1,Table2[//]))</f>
        <v>Business file Sika P</v>
      </c>
      <c r="B608" s="4">
        <f>INDEX(Table2[TT],MATCH(ROW()-1,Table2[//]))</f>
        <v>1</v>
      </c>
      <c r="C608" s="5" t="str">
        <f>IF(INDEX(Table2[KET],MATCH(ROW()-1,Table2[//]))="","-",INDEX(Table2[KET],MATCH(ROW()-1,Table2[//])))</f>
        <v>50 ls</v>
      </c>
    </row>
    <row r="609" spans="1:3">
      <c r="A609" s="3" t="str">
        <f>INDEX(Table2[NAMA BARANG],MATCH(ROW()-1,Table2[//]))</f>
        <v>Bussines file enter K</v>
      </c>
      <c r="B609" s="4">
        <f>INDEX(Table2[TT],MATCH(ROW()-1,Table2[//]))</f>
        <v>2</v>
      </c>
      <c r="C609" s="5" t="str">
        <f>IF(INDEX(Table2[KET],MATCH(ROW()-1,Table2[//]))="","-",INDEX(Table2[KET],MATCH(ROW()-1,Table2[//])))</f>
        <v>50 ls</v>
      </c>
    </row>
    <row r="610" spans="1:3">
      <c r="A610" s="3" t="str">
        <f>INDEX(Table2[NAMA BARANG],MATCH(ROW()-1,Table2[//]))</f>
        <v>Bussines file mardex</v>
      </c>
      <c r="B610" s="4">
        <f>INDEX(Table2[TT],MATCH(ROW()-1,Table2[//]))</f>
        <v>1</v>
      </c>
      <c r="C610" s="5" t="str">
        <f>IF(INDEX(Table2[KET],MATCH(ROW()-1,Table2[//]))="","-",INDEX(Table2[KET],MATCH(ROW()-1,Table2[//])))</f>
        <v>50 ls</v>
      </c>
    </row>
    <row r="611" spans="1:3">
      <c r="A611" s="3" t="str">
        <f>INDEX(Table2[NAMA BARANG],MATCH(ROW()-1,Table2[//]))</f>
        <v>Card DX 622 (10 Biru)</v>
      </c>
      <c r="B611" s="4">
        <f>INDEX(Table2[TT],MATCH(ROW()-1,Table2[//]))</f>
        <v>69</v>
      </c>
      <c r="C611" s="5" t="str">
        <f>IF(INDEX(Table2[KET],MATCH(ROW()-1,Table2[//]))="","-",INDEX(Table2[KET],MATCH(ROW()-1,Table2[//])))</f>
        <v>1000 pc</v>
      </c>
    </row>
    <row r="612" spans="1:3">
      <c r="A612" s="3" t="str">
        <f>INDEX(Table2[NAMA BARANG],MATCH(ROW()-1,Table2[//]))</f>
        <v>Card DX 622 (eTJ) P(2)</v>
      </c>
      <c r="B612" s="4">
        <f>INDEX(Table2[TT],MATCH(ROW()-1,Table2[//]))</f>
        <v>2</v>
      </c>
      <c r="C612" s="5">
        <f>IF(INDEX(Table2[KET],MATCH(ROW()-1,Table2[//]))="","-",INDEX(Table2[KET],MATCH(ROW()-1,Table2[//])))</f>
        <v>1000</v>
      </c>
    </row>
    <row r="613" spans="1:3">
      <c r="A613" s="3" t="str">
        <f>INDEX(Table2[NAMA BARANG],MATCH(ROW()-1,Table2[//]))</f>
        <v>Card DX 6616 K (9), Hj (14)</v>
      </c>
      <c r="B613" s="4">
        <f>INDEX(Table2[TT],MATCH(ROW()-1,Table2[//]))</f>
        <v>23</v>
      </c>
      <c r="C613" s="5">
        <f>IF(INDEX(Table2[KET],MATCH(ROW()-1,Table2[//]))="","-",INDEX(Table2[KET],MATCH(ROW()-1,Table2[//])))</f>
        <v>1000</v>
      </c>
    </row>
    <row r="614" spans="1:3">
      <c r="A614" s="3" t="str">
        <f>INDEX(Table2[NAMA BARANG],MATCH(ROW()-1,Table2[//]))</f>
        <v>Card DX 6616 M (15), B (15)</v>
      </c>
      <c r="B614" s="4">
        <f>INDEX(Table2[TT],MATCH(ROW()-1,Table2[//]))</f>
        <v>30</v>
      </c>
      <c r="C614" s="5">
        <f>IF(INDEX(Table2[KET],MATCH(ROW()-1,Table2[//]))="","-",INDEX(Table2[KET],MATCH(ROW()-1,Table2[//])))</f>
        <v>1000</v>
      </c>
    </row>
    <row r="615" spans="1:3">
      <c r="A615" s="3" t="str">
        <f>INDEX(Table2[NAMA BARANG],MATCH(ROW()-1,Table2[//]))</f>
        <v>Card DX 6616 P (5), B (2)</v>
      </c>
      <c r="B615" s="4">
        <f>INDEX(Table2[TT],MATCH(ROW()-1,Table2[//]))</f>
        <v>7</v>
      </c>
      <c r="C615" s="5">
        <f>IF(INDEX(Table2[KET],MATCH(ROW()-1,Table2[//]))="","-",INDEX(Table2[KET],MATCH(ROW()-1,Table2[//])))</f>
        <v>1000</v>
      </c>
    </row>
    <row r="616" spans="1:3">
      <c r="A616" s="3" t="str">
        <f>INDEX(Table2[NAMA BARANG],MATCH(ROW()-1,Table2[//]))</f>
        <v>Carry file Topla 8820 B</v>
      </c>
      <c r="B616" s="4">
        <f>INDEX(Table2[TT],MATCH(ROW()-1,Table2[//]))</f>
        <v>8</v>
      </c>
      <c r="C616" s="5">
        <f>IF(INDEX(Table2[KET],MATCH(ROW()-1,Table2[//]))="","-",INDEX(Table2[KET],MATCH(ROW()-1,Table2[//])))</f>
        <v>4</v>
      </c>
    </row>
    <row r="617" spans="1:3">
      <c r="A617" s="3" t="str">
        <f>INDEX(Table2[NAMA BARANG],MATCH(ROW()-1,Table2[//]))</f>
        <v>Carry file Topla 8820 Hj</v>
      </c>
      <c r="B617" s="4">
        <f>INDEX(Table2[TT],MATCH(ROW()-1,Table2[//]))</f>
        <v>5</v>
      </c>
      <c r="C617" s="5">
        <f>IF(INDEX(Table2[KET],MATCH(ROW()-1,Table2[//]))="","-",INDEX(Table2[KET],MATCH(ROW()-1,Table2[//])))</f>
        <v>4</v>
      </c>
    </row>
    <row r="618" spans="1:3">
      <c r="A618" s="3" t="str">
        <f>INDEX(Table2[NAMA BARANG],MATCH(ROW()-1,Table2[//]))</f>
        <v>Carry file Topla 8820 M(6)/ K(7)</v>
      </c>
      <c r="B618" s="4">
        <f>INDEX(Table2[TT],MATCH(ROW()-1,Table2[//]))</f>
        <v>13</v>
      </c>
      <c r="C618" s="5">
        <f>IF(INDEX(Table2[KET],MATCH(ROW()-1,Table2[//]))="","-",INDEX(Table2[KET],MATCH(ROW()-1,Table2[//])))</f>
        <v>40</v>
      </c>
    </row>
    <row r="619" spans="1:3">
      <c r="A619" s="3" t="str">
        <f>INDEX(Table2[NAMA BARANG],MATCH(ROW()-1,Table2[//]))</f>
        <v>Carry file Topla 8820 putih</v>
      </c>
      <c r="B619" s="4">
        <f>INDEX(Table2[TT],MATCH(ROW()-1,Table2[//]))</f>
        <v>9</v>
      </c>
      <c r="C619" s="5" t="str">
        <f>IF(INDEX(Table2[KET],MATCH(ROW()-1,Table2[//]))="","-",INDEX(Table2[KET],MATCH(ROW()-1,Table2[//])))</f>
        <v>40 pc</v>
      </c>
    </row>
    <row r="620" spans="1:3">
      <c r="A620" s="3" t="str">
        <f>INDEX(Table2[NAMA BARANG],MATCH(ROW()-1,Table2[//]))</f>
        <v>Cat air Opini 110</v>
      </c>
      <c r="B620" s="4">
        <f>INDEX(Table2[TT],MATCH(ROW()-1,Table2[//]))</f>
        <v>10</v>
      </c>
      <c r="C620" s="5" t="str">
        <f>IF(INDEX(Table2[KET],MATCH(ROW()-1,Table2[//]))="","-",INDEX(Table2[KET],MATCH(ROW()-1,Table2[//])))</f>
        <v>18 LSN</v>
      </c>
    </row>
    <row r="621" spans="1:3">
      <c r="A621" s="3" t="str">
        <f>INDEX(Table2[NAMA BARANG],MATCH(ROW()-1,Table2[//]))</f>
        <v>Cat air Opini 120</v>
      </c>
      <c r="B621" s="4">
        <f>INDEX(Table2[TT],MATCH(ROW()-1,Table2[//]))</f>
        <v>2</v>
      </c>
      <c r="C621" s="5" t="str">
        <f>IF(INDEX(Table2[KET],MATCH(ROW()-1,Table2[//]))="","-",INDEX(Table2[KET],MATCH(ROW()-1,Table2[//])))</f>
        <v>12 LSN</v>
      </c>
    </row>
    <row r="622" spans="1:3">
      <c r="A622" s="3" t="str">
        <f>INDEX(Table2[NAMA BARANG],MATCH(ROW()-1,Table2[//]))</f>
        <v>Catur magnit TNT AO32</v>
      </c>
      <c r="B622" s="4">
        <f>INDEX(Table2[TT],MATCH(ROW()-1,Table2[//]))</f>
        <v>4</v>
      </c>
      <c r="C622" s="5" t="str">
        <f>IF(INDEX(Table2[KET],MATCH(ROW()-1,Table2[//]))="","-",INDEX(Table2[KET],MATCH(ROW()-1,Table2[//])))</f>
        <v>192 pc</v>
      </c>
    </row>
    <row r="623" spans="1:3">
      <c r="A623" s="3" t="str">
        <f>INDEX(Table2[NAMA BARANG],MATCH(ROW()-1,Table2[//]))</f>
        <v>CD 3680 besar</v>
      </c>
      <c r="B623" s="4">
        <f>INDEX(Table2[TT],MATCH(ROW()-1,Table2[//]))</f>
        <v>3</v>
      </c>
      <c r="C623" s="5" t="str">
        <f>IF(INDEX(Table2[KET],MATCH(ROW()-1,Table2[//]))="","-",INDEX(Table2[KET],MATCH(ROW()-1,Table2[//])))</f>
        <v>160 pc</v>
      </c>
    </row>
    <row r="624" spans="1:3">
      <c r="A624" s="3" t="str">
        <f>INDEX(Table2[NAMA BARANG],MATCH(ROW()-1,Table2[//]))</f>
        <v>CD Bag bola TNT 274</v>
      </c>
      <c r="B624" s="4">
        <f>INDEX(Table2[TT],MATCH(ROW()-1,Table2[//]))</f>
        <v>2</v>
      </c>
      <c r="C624" s="5" t="str">
        <f>IF(INDEX(Table2[KET],MATCH(ROW()-1,Table2[//]))="","-",INDEX(Table2[KET],MATCH(ROW()-1,Table2[//])))</f>
        <v>800 pc</v>
      </c>
    </row>
    <row r="625" spans="1:3">
      <c r="A625" s="3" t="str">
        <f>INDEX(Table2[NAMA BARANG],MATCH(ROW()-1,Table2[//]))</f>
        <v>CD Bag Disney TNT 277</v>
      </c>
      <c r="B625" s="4">
        <f>INDEX(Table2[TT],MATCH(ROW()-1,Table2[//]))</f>
        <v>4</v>
      </c>
      <c r="C625" s="5" t="str">
        <f>IF(INDEX(Table2[KET],MATCH(ROW()-1,Table2[//]))="","-",INDEX(Table2[KET],MATCH(ROW()-1,Table2[//])))</f>
        <v>200 pc</v>
      </c>
    </row>
    <row r="626" spans="1:3">
      <c r="A626" s="3" t="str">
        <f>INDEX(Table2[NAMA BARANG],MATCH(ROW()-1,Table2[//]))</f>
        <v>Celengan Jumbo Plastik BTS 3101</v>
      </c>
      <c r="B626" s="4">
        <f>INDEX(Table2[TT],MATCH(ROW()-1,Table2[//]))</f>
        <v>3</v>
      </c>
      <c r="C626" s="5" t="str">
        <f>IF(INDEX(Table2[KET],MATCH(ROW()-1,Table2[//]))="","-",INDEX(Table2[KET],MATCH(ROW()-1,Table2[//])))</f>
        <v>72 PCS</v>
      </c>
    </row>
    <row r="627" spans="1:3">
      <c r="A627" s="3" t="str">
        <f>INDEX(Table2[NAMA BARANG],MATCH(ROW()-1,Table2[//]))</f>
        <v>Celengan L 8 House</v>
      </c>
      <c r="B627" s="4">
        <f>INDEX(Table2[TT],MATCH(ROW()-1,Table2[//]))</f>
        <v>4</v>
      </c>
      <c r="C627" s="5" t="str">
        <f>IF(INDEX(Table2[KET],MATCH(ROW()-1,Table2[//]))="","-",INDEX(Table2[KET],MATCH(ROW()-1,Table2[//])))</f>
        <v>120 bh</v>
      </c>
    </row>
    <row r="628" spans="1:3">
      <c r="A628" s="3" t="str">
        <f>INDEX(Table2[NAMA BARANG],MATCH(ROW()-1,Table2[//]))</f>
        <v>Celengan M</v>
      </c>
      <c r="B628" s="4">
        <f>INDEX(Table2[TT],MATCH(ROW()-1,Table2[//]))</f>
        <v>1</v>
      </c>
      <c r="C628" s="5" t="str">
        <f>IF(INDEX(Table2[KET],MATCH(ROW()-1,Table2[//]))="","-",INDEX(Table2[KET],MATCH(ROW()-1,Table2[//])))</f>
        <v>16 ls</v>
      </c>
    </row>
    <row r="629" spans="1:3">
      <c r="A629" s="3" t="str">
        <f>INDEX(Table2[NAMA BARANG],MATCH(ROW()-1,Table2[//]))</f>
        <v>Celengan P 32 House</v>
      </c>
      <c r="B629" s="4">
        <f>INDEX(Table2[TT],MATCH(ROW()-1,Table2[//]))</f>
        <v>7</v>
      </c>
      <c r="C629" s="5" t="str">
        <f>IF(INDEX(Table2[KET],MATCH(ROW()-1,Table2[//]))="","-",INDEX(Table2[KET],MATCH(ROW()-1,Table2[//])))</f>
        <v>120 bh</v>
      </c>
    </row>
    <row r="630" spans="1:3">
      <c r="A630" s="3" t="str">
        <f>INDEX(Table2[NAMA BARANG],MATCH(ROW()-1,Table2[//]))</f>
        <v>Celengan XL</v>
      </c>
      <c r="B630" s="4">
        <f>INDEX(Table2[TT],MATCH(ROW()-1,Table2[//]))</f>
        <v>1</v>
      </c>
      <c r="C630" s="5" t="str">
        <f>IF(INDEX(Table2[KET],MATCH(ROW()-1,Table2[//]))="","-",INDEX(Table2[KET],MATCH(ROW()-1,Table2[//])))</f>
        <v>6 LSN</v>
      </c>
    </row>
    <row r="631" spans="1:3">
      <c r="A631" s="3" t="str">
        <f>INDEX(Table2[NAMA BARANG],MATCH(ROW()-1,Table2[//]))</f>
        <v>Clear Holder 20 lb GM hijau</v>
      </c>
      <c r="B631" s="4">
        <f>INDEX(Table2[TT],MATCH(ROW()-1,Table2[//]))</f>
        <v>1</v>
      </c>
      <c r="C631" s="5">
        <f>IF(INDEX(Table2[KET],MATCH(ROW()-1,Table2[//]))="","-",INDEX(Table2[KET],MATCH(ROW()-1,Table2[//])))</f>
        <v>144</v>
      </c>
    </row>
    <row r="632" spans="1:3">
      <c r="A632" s="3" t="str">
        <f>INDEX(Table2[NAMA BARANG],MATCH(ROW()-1,Table2[//]))</f>
        <v>Clear Holder 20 lb GM kuning</v>
      </c>
      <c r="B632" s="4">
        <f>INDEX(Table2[TT],MATCH(ROW()-1,Table2[//]))</f>
        <v>1</v>
      </c>
      <c r="C632" s="5" t="str">
        <f>IF(INDEX(Table2[KET],MATCH(ROW()-1,Table2[//]))="","-",INDEX(Table2[KET],MATCH(ROW()-1,Table2[//])))</f>
        <v>144 pc</v>
      </c>
    </row>
    <row r="633" spans="1:3">
      <c r="A633" s="3" t="str">
        <f>INDEX(Table2[NAMA BARANG],MATCH(ROW()-1,Table2[//]))</f>
        <v>Clear holder 40 enter mix</v>
      </c>
      <c r="B633" s="4">
        <f>INDEX(Table2[TT],MATCH(ROW()-1,Table2[//]))</f>
        <v>1</v>
      </c>
      <c r="C633" s="5" t="str">
        <f>IF(INDEX(Table2[KET],MATCH(ROW()-1,Table2[//]))="","-",INDEX(Table2[KET],MATCH(ROW()-1,Table2[//])))</f>
        <v>12 ls</v>
      </c>
    </row>
    <row r="634" spans="1:3">
      <c r="A634" s="3" t="str">
        <f>INDEX(Table2[NAMA BARANG],MATCH(ROW()-1,Table2[//]))</f>
        <v>Clear Holder 60L Trambo/ snow peak</v>
      </c>
      <c r="B634" s="4">
        <f>INDEX(Table2[TT],MATCH(ROW()-1,Table2[//]))</f>
        <v>5</v>
      </c>
      <c r="C634" s="5" t="str">
        <f>IF(INDEX(Table2[KET],MATCH(ROW()-1,Table2[//]))="","-",INDEX(Table2[KET],MATCH(ROW()-1,Table2[//])))</f>
        <v>10 ls</v>
      </c>
    </row>
    <row r="635" spans="1:3">
      <c r="A635" s="3" t="str">
        <f>INDEX(Table2[NAMA BARANG],MATCH(ROW()-1,Table2[//]))</f>
        <v>Clear Holder A-lot 20 lbr Abu/Hj/Pink/Htm</v>
      </c>
      <c r="B635" s="4">
        <f>INDEX(Table2[TT],MATCH(ROW()-1,Table2[//]))</f>
        <v>2</v>
      </c>
      <c r="C635" s="5" t="str">
        <f>IF(INDEX(Table2[KET],MATCH(ROW()-1,Table2[//]))="","-",INDEX(Table2[KET],MATCH(ROW()-1,Table2[//])))</f>
        <v>300 pc</v>
      </c>
    </row>
    <row r="636" spans="1:3">
      <c r="A636" s="3" t="str">
        <f>INDEX(Table2[NAMA BARANG],MATCH(ROW()-1,Table2[//]))</f>
        <v>Clear Holder amanda F4 20 lb</v>
      </c>
      <c r="B636" s="4">
        <f>INDEX(Table2[TT],MATCH(ROW()-1,Table2[//]))</f>
        <v>4</v>
      </c>
      <c r="C636" s="5" t="str">
        <f>IF(INDEX(Table2[KET],MATCH(ROW()-1,Table2[//]))="","-",INDEX(Table2[KET],MATCH(ROW()-1,Table2[//])))</f>
        <v>96 pc</v>
      </c>
    </row>
    <row r="637" spans="1:3">
      <c r="A637" s="3" t="str">
        <f>INDEX(Table2[NAMA BARANG],MATCH(ROW()-1,Table2[//]))</f>
        <v xml:space="preserve">Clear Holder CH 020 UTN </v>
      </c>
      <c r="B637" s="4">
        <f>INDEX(Table2[TT],MATCH(ROW()-1,Table2[//]))</f>
        <v>108</v>
      </c>
      <c r="C637" s="5" t="str">
        <f>IF(INDEX(Table2[KET],MATCH(ROW()-1,Table2[//]))="","-",INDEX(Table2[KET],MATCH(ROW()-1,Table2[//])))</f>
        <v>120 pc</v>
      </c>
    </row>
    <row r="638" spans="1:3">
      <c r="A638" s="3" t="str">
        <f>INDEX(Table2[NAMA BARANG],MATCH(ROW()-1,Table2[//]))</f>
        <v xml:space="preserve">Clear Holder CH 040 UTN </v>
      </c>
      <c r="B638" s="4">
        <f>INDEX(Table2[TT],MATCH(ROW()-1,Table2[//]))</f>
        <v>7</v>
      </c>
      <c r="C638" s="5" t="str">
        <f>IF(INDEX(Table2[KET],MATCH(ROW()-1,Table2[//]))="","-",INDEX(Table2[KET],MATCH(ROW()-1,Table2[//])))</f>
        <v>96 pc</v>
      </c>
    </row>
    <row r="639" spans="1:3">
      <c r="A639" s="3" t="str">
        <f>INDEX(Table2[NAMA BARANG],MATCH(ROW()-1,Table2[//]))</f>
        <v xml:space="preserve">Clear Holder CH 060 UTN </v>
      </c>
      <c r="B639" s="4">
        <f>INDEX(Table2[TT],MATCH(ROW()-1,Table2[//]))</f>
        <v>8</v>
      </c>
      <c r="C639" s="5" t="str">
        <f>IF(INDEX(Table2[KET],MATCH(ROW()-1,Table2[//]))="","-",INDEX(Table2[KET],MATCH(ROW()-1,Table2[//])))</f>
        <v>72 pc</v>
      </c>
    </row>
    <row r="640" spans="1:3">
      <c r="A640" s="3" t="str">
        <f>INDEX(Table2[NAMA BARANG],MATCH(ROW()-1,Table2[//]))</f>
        <v xml:space="preserve">Clear Holder CH 080 UTN </v>
      </c>
      <c r="B640" s="4">
        <f>INDEX(Table2[TT],MATCH(ROW()-1,Table2[//]))</f>
        <v>29</v>
      </c>
      <c r="C640" s="5" t="str">
        <f>IF(INDEX(Table2[KET],MATCH(ROW()-1,Table2[//]))="","-",INDEX(Table2[KET],MATCH(ROW()-1,Table2[//])))</f>
        <v>72 pc</v>
      </c>
    </row>
    <row r="641" spans="1:3">
      <c r="A641" s="3" t="str">
        <f>INDEX(Table2[NAMA BARANG],MATCH(ROW()-1,Table2[//]))</f>
        <v>Clear Holder Huajie 60 lb Butek</v>
      </c>
      <c r="B641" s="4">
        <f>INDEX(Table2[TT],MATCH(ROW()-1,Table2[//]))</f>
        <v>1</v>
      </c>
      <c r="C641" s="5" t="str">
        <f>IF(INDEX(Table2[KET],MATCH(ROW()-1,Table2[//]))="","-",INDEX(Table2[KET],MATCH(ROW()-1,Table2[//])))</f>
        <v>160 pc</v>
      </c>
    </row>
    <row r="642" spans="1:3">
      <c r="A642" s="3" t="str">
        <f>INDEX(Table2[NAMA BARANG],MATCH(ROW()-1,Table2[//]))</f>
        <v>Clear Holder Huajie 60 lb Trans</v>
      </c>
      <c r="B642" s="4">
        <f>INDEX(Table2[TT],MATCH(ROW()-1,Table2[//]))</f>
        <v>1</v>
      </c>
      <c r="C642" s="5" t="str">
        <f>IF(INDEX(Table2[KET],MATCH(ROW()-1,Table2[//]))="","-",INDEX(Table2[KET],MATCH(ROW()-1,Table2[//])))</f>
        <v>160 pc</v>
      </c>
    </row>
    <row r="643" spans="1:3">
      <c r="A643" s="3" t="str">
        <f>INDEX(Table2[NAMA BARANG],MATCH(ROW()-1,Table2[//]))</f>
        <v>Clear holder jos 20</v>
      </c>
      <c r="B643" s="4">
        <f>INDEX(Table2[TT],MATCH(ROW()-1,Table2[//]))</f>
        <v>1</v>
      </c>
      <c r="C643" s="5">
        <f>IF(INDEX(Table2[KET],MATCH(ROW()-1,Table2[//]))="","-",INDEX(Table2[KET],MATCH(ROW()-1,Table2[//])))</f>
        <v>120</v>
      </c>
    </row>
    <row r="644" spans="1:3">
      <c r="A644" s="3" t="str">
        <f>INDEX(Table2[NAMA BARANG],MATCH(ROW()-1,Table2[//]))</f>
        <v>Clear Holder jos 80 FL</v>
      </c>
      <c r="B644" s="4">
        <f>INDEX(Table2[TT],MATCH(ROW()-1,Table2[//]))</f>
        <v>14</v>
      </c>
      <c r="C644" s="5">
        <f>IF(INDEX(Table2[KET],MATCH(ROW()-1,Table2[//]))="","-",INDEX(Table2[KET],MATCH(ROW()-1,Table2[//])))</f>
        <v>48</v>
      </c>
    </row>
    <row r="645" spans="1:3">
      <c r="A645" s="3" t="str">
        <f>INDEX(Table2[NAMA BARANG],MATCH(ROW()-1,Table2[//]))</f>
        <v>Clear Holder metal CH 840 A4</v>
      </c>
      <c r="B645" s="4">
        <f>INDEX(Table2[TT],MATCH(ROW()-1,Table2[//]))</f>
        <v>2</v>
      </c>
      <c r="C645" s="5" t="str">
        <f>IF(INDEX(Table2[KET],MATCH(ROW()-1,Table2[//]))="","-",INDEX(Table2[KET],MATCH(ROW()-1,Table2[//])))</f>
        <v>60 pc</v>
      </c>
    </row>
    <row r="646" spans="1:3">
      <c r="A646" s="3" t="str">
        <f>INDEX(Table2[NAMA BARANG],MATCH(ROW()-1,Table2[//]))</f>
        <v>Clear Holder metal CH 860 A4</v>
      </c>
      <c r="B646" s="4">
        <f>INDEX(Table2[TT],MATCH(ROW()-1,Table2[//]))</f>
        <v>40</v>
      </c>
      <c r="C646" s="5" t="str">
        <f>IF(INDEX(Table2[KET],MATCH(ROW()-1,Table2[//]))="","-",INDEX(Table2[KET],MATCH(ROW()-1,Table2[//])))</f>
        <v>60 pc</v>
      </c>
    </row>
    <row r="647" spans="1:3">
      <c r="A647" s="3" t="str">
        <f>INDEX(Table2[NAMA BARANG],MATCH(ROW()-1,Table2[//]))</f>
        <v>Clear Holder Snowpeak 20 lbr (Ungu/ Hj/Pink/ Orange)</v>
      </c>
      <c r="B647" s="4">
        <f>INDEX(Table2[TT],MATCH(ROW()-1,Table2[//]))</f>
        <v>1</v>
      </c>
      <c r="C647" s="5" t="str">
        <f>IF(INDEX(Table2[KET],MATCH(ROW()-1,Table2[//]))="","-",INDEX(Table2[KET],MATCH(ROW()-1,Table2[//])))</f>
        <v>10 ls</v>
      </c>
    </row>
    <row r="648" spans="1:3">
      <c r="A648" s="3" t="str">
        <f>INDEX(Table2[NAMA BARANG],MATCH(ROW()-1,Table2[//]))</f>
        <v>Clear Holder Tizo B(2)/ Hj(1)</v>
      </c>
      <c r="B648" s="4">
        <f>INDEX(Table2[TT],MATCH(ROW()-1,Table2[//]))</f>
        <v>3</v>
      </c>
      <c r="C648" s="5" t="str">
        <f>IF(INDEX(Table2[KET],MATCH(ROW()-1,Table2[//]))="","-",INDEX(Table2[KET],MATCH(ROW()-1,Table2[//])))</f>
        <v>120 pc</v>
      </c>
    </row>
    <row r="649" spans="1:3">
      <c r="A649" s="3" t="str">
        <f>INDEX(Table2[NAMA BARANG],MATCH(ROW()-1,Table2[//]))</f>
        <v>Clear Holder V-Tech VTF 20K Ht(1) Hj(4)</v>
      </c>
      <c r="B649" s="4">
        <f>INDEX(Table2[TT],MATCH(ROW()-1,Table2[//]))</f>
        <v>5</v>
      </c>
      <c r="C649" s="5" t="str">
        <f>IF(INDEX(Table2[KET],MATCH(ROW()-1,Table2[//]))="","-",INDEX(Table2[KET],MATCH(ROW()-1,Table2[//])))</f>
        <v>96 pc</v>
      </c>
    </row>
    <row r="650" spans="1:3">
      <c r="A650" s="3" t="str">
        <f>INDEX(Table2[NAMA BARANG],MATCH(ROW()-1,Table2[//]))</f>
        <v>Clip Board 303 (Clip Besar)</v>
      </c>
      <c r="B650" s="4">
        <f>INDEX(Table2[TT],MATCH(ROW()-1,Table2[//]))</f>
        <v>1</v>
      </c>
      <c r="C650" s="5" t="str">
        <f>IF(INDEX(Table2[KET],MATCH(ROW()-1,Table2[//]))="","-",INDEX(Table2[KET],MATCH(ROW()-1,Table2[//])))</f>
        <v>8 ls</v>
      </c>
    </row>
    <row r="651" spans="1:3">
      <c r="A651" s="3" t="str">
        <f>INDEX(Table2[NAMA BARANG],MATCH(ROW()-1,Table2[//]))</f>
        <v>Clip Board 307 S worry kecil</v>
      </c>
      <c r="B651" s="4">
        <f>INDEX(Table2[TT],MATCH(ROW()-1,Table2[//]))</f>
        <v>1</v>
      </c>
      <c r="C651" s="5" t="str">
        <f>IF(INDEX(Table2[KET],MATCH(ROW()-1,Table2[//]))="","-",INDEX(Table2[KET],MATCH(ROW()-1,Table2[//])))</f>
        <v>24 ls</v>
      </c>
    </row>
    <row r="652" spans="1:3">
      <c r="A652" s="3" t="str">
        <f>INDEX(Table2[NAMA BARANG],MATCH(ROW()-1,Table2[//]))</f>
        <v>Clip Board Fancy BB/ Barbie</v>
      </c>
      <c r="B652" s="4">
        <f>INDEX(Table2[TT],MATCH(ROW()-1,Table2[//]))</f>
        <v>1</v>
      </c>
      <c r="C652" s="5" t="str">
        <f>IF(INDEX(Table2[KET],MATCH(ROW()-1,Table2[//]))="","-",INDEX(Table2[KET],MATCH(ROW()-1,Table2[//])))</f>
        <v>144 pc</v>
      </c>
    </row>
    <row r="653" spans="1:3">
      <c r="A653" s="3" t="str">
        <f>INDEX(Table2[NAMA BARANG],MATCH(ROW()-1,Table2[//]))</f>
        <v>Clip Board Fancy Disney Holo</v>
      </c>
      <c r="B653" s="4">
        <f>INDEX(Table2[TT],MATCH(ROW()-1,Table2[//]))</f>
        <v>1</v>
      </c>
      <c r="C653" s="5" t="str">
        <f>IF(INDEX(Table2[KET],MATCH(ROW()-1,Table2[//]))="","-",INDEX(Table2[KET],MATCH(ROW()-1,Table2[//])))</f>
        <v>144 pc</v>
      </c>
    </row>
    <row r="654" spans="1:3">
      <c r="A654" s="3" t="str">
        <f>INDEX(Table2[NAMA BARANG],MATCH(ROW()-1,Table2[//]))</f>
        <v>Clip Board Fancy Love Holo</v>
      </c>
      <c r="B654" s="4">
        <f>INDEX(Table2[TT],MATCH(ROW()-1,Table2[//]))</f>
        <v>4</v>
      </c>
      <c r="C654" s="5" t="str">
        <f>IF(INDEX(Table2[KET],MATCH(ROW()-1,Table2[//]))="","-",INDEX(Table2[KET],MATCH(ROW()-1,Table2[//])))</f>
        <v>144 pc</v>
      </c>
    </row>
    <row r="655" spans="1:3">
      <c r="A655" s="3" t="str">
        <f>INDEX(Table2[NAMA BARANG],MATCH(ROW()-1,Table2[//]))</f>
        <v>Clip Board Fancy mika galaxy</v>
      </c>
      <c r="B655" s="4">
        <f>INDEX(Table2[TT],MATCH(ROW()-1,Table2[//]))</f>
        <v>10</v>
      </c>
      <c r="C655" s="5" t="str">
        <f>IF(INDEX(Table2[KET],MATCH(ROW()-1,Table2[//]))="","-",INDEX(Table2[KET],MATCH(ROW()-1,Table2[//])))</f>
        <v>144 pc</v>
      </c>
    </row>
    <row r="656" spans="1:3">
      <c r="A656" s="3" t="str">
        <f>INDEX(Table2[NAMA BARANG],MATCH(ROW()-1,Table2[//]))</f>
        <v>Clip Board Fancy MS 168 (Smart)</v>
      </c>
      <c r="B656" s="4">
        <f>INDEX(Table2[TT],MATCH(ROW()-1,Table2[//]))</f>
        <v>2</v>
      </c>
      <c r="C656" s="5" t="str">
        <f>IF(INDEX(Table2[KET],MATCH(ROW()-1,Table2[//]))="","-",INDEX(Table2[KET],MATCH(ROW()-1,Table2[//])))</f>
        <v>15 ls</v>
      </c>
    </row>
    <row r="657" spans="1:3">
      <c r="A657" s="3" t="str">
        <f>INDEX(Table2[NAMA BARANG],MATCH(ROW()-1,Table2[//]))</f>
        <v>Clip Board Fancy NT Topla</v>
      </c>
      <c r="B657" s="4">
        <f>INDEX(Table2[TT],MATCH(ROW()-1,Table2[//]))</f>
        <v>4</v>
      </c>
      <c r="C657" s="5" t="str">
        <f>IF(INDEX(Table2[KET],MATCH(ROW()-1,Table2[//]))="","-",INDEX(Table2[KET],MATCH(ROW()-1,Table2[//])))</f>
        <v>12 ls</v>
      </c>
    </row>
    <row r="658" spans="1:3">
      <c r="A658" s="3" t="str">
        <f>INDEX(Table2[NAMA BARANG],MATCH(ROW()-1,Table2[//]))</f>
        <v>Clip Board Folio Fancy SMM Deluxe</v>
      </c>
      <c r="B658" s="4">
        <f>INDEX(Table2[TT],MATCH(ROW()-1,Table2[//]))</f>
        <v>1</v>
      </c>
      <c r="C658" s="5" t="str">
        <f>IF(INDEX(Table2[KET],MATCH(ROW()-1,Table2[//]))="","-",INDEX(Table2[KET],MATCH(ROW()-1,Table2[//])))</f>
        <v>12 ls</v>
      </c>
    </row>
    <row r="659" spans="1:3">
      <c r="A659" s="3" t="str">
        <f>INDEX(Table2[NAMA BARANG],MATCH(ROW()-1,Table2[//]))</f>
        <v>Clip board holo 2 mk</v>
      </c>
      <c r="B659" s="4">
        <f>INDEX(Table2[TT],MATCH(ROW()-1,Table2[//]))</f>
        <v>24</v>
      </c>
      <c r="C659" s="5" t="str">
        <f>IF(INDEX(Table2[KET],MATCH(ROW()-1,Table2[//]))="","-",INDEX(Table2[KET],MATCH(ROW()-1,Table2[//])))</f>
        <v>12 ls</v>
      </c>
    </row>
    <row r="660" spans="1:3">
      <c r="A660" s="3" t="str">
        <f>INDEX(Table2[NAMA BARANG],MATCH(ROW()-1,Table2[//]))</f>
        <v xml:space="preserve">Clip Board kwalitas </v>
      </c>
      <c r="B660" s="4">
        <f>INDEX(Table2[TT],MATCH(ROW()-1,Table2[//]))</f>
        <v>2</v>
      </c>
      <c r="C660" s="5" t="str">
        <f>IF(INDEX(Table2[KET],MATCH(ROW()-1,Table2[//]))="","-",INDEX(Table2[KET],MATCH(ROW()-1,Table2[//])))</f>
        <v>12 ls</v>
      </c>
    </row>
    <row r="661" spans="1:3">
      <c r="A661" s="3" t="str">
        <f>INDEX(Table2[NAMA BARANG],MATCH(ROW()-1,Table2[//]))</f>
        <v>Clip Board kwalitas Fancy</v>
      </c>
      <c r="B661" s="4">
        <f>INDEX(Table2[TT],MATCH(ROW()-1,Table2[//]))</f>
        <v>9</v>
      </c>
      <c r="C661" s="5" t="str">
        <f>IF(INDEX(Table2[KET],MATCH(ROW()-1,Table2[//]))="","-",INDEX(Table2[KET],MATCH(ROW()-1,Table2[//])))</f>
        <v>16 ls</v>
      </c>
    </row>
    <row r="662" spans="1:3">
      <c r="A662" s="3" t="str">
        <f>INDEX(Table2[NAMA BARANG],MATCH(ROW()-1,Table2[//]))</f>
        <v>Clip Board mika Fancy (Baru) BB, FR (blk), K pony, SPD/ AV</v>
      </c>
      <c r="B662" s="4">
        <f>INDEX(Table2[TT],MATCH(ROW()-1,Table2[//]))</f>
        <v>9</v>
      </c>
      <c r="C662" s="5" t="str">
        <f>IF(INDEX(Table2[KET],MATCH(ROW()-1,Table2[//]))="","-",INDEX(Table2[KET],MATCH(ROW()-1,Table2[//])))</f>
        <v>144 pc</v>
      </c>
    </row>
    <row r="663" spans="1:3">
      <c r="A663" s="3" t="str">
        <f>INDEX(Table2[NAMA BARANG],MATCH(ROW()-1,Table2[//]))</f>
        <v>Clip Board mika Holo Fancy (baru)</v>
      </c>
      <c r="B663" s="4">
        <f>INDEX(Table2[TT],MATCH(ROW()-1,Table2[//]))</f>
        <v>16</v>
      </c>
      <c r="C663" s="5" t="str">
        <f>IF(INDEX(Table2[KET],MATCH(ROW()-1,Table2[//]))="","-",INDEX(Table2[KET],MATCH(ROW()-1,Table2[//])))</f>
        <v>120 pc</v>
      </c>
    </row>
    <row r="664" spans="1:3">
      <c r="A664" s="3" t="str">
        <f>INDEX(Table2[NAMA BARANG],MATCH(ROW()-1,Table2[//]))</f>
        <v>Clip Board mika Rainbow</v>
      </c>
      <c r="B664" s="4">
        <f>INDEX(Table2[TT],MATCH(ROW()-1,Table2[//]))</f>
        <v>2</v>
      </c>
      <c r="C664" s="5" t="str">
        <f>IF(INDEX(Table2[KET],MATCH(ROW()-1,Table2[//]))="","-",INDEX(Table2[KET],MATCH(ROW()-1,Table2[//])))</f>
        <v>120 pc</v>
      </c>
    </row>
    <row r="665" spans="1:3">
      <c r="A665" s="3" t="str">
        <f>INDEX(Table2[NAMA BARANG],MATCH(ROW()-1,Table2[//]))</f>
        <v>Clip Board papan double Fancy</v>
      </c>
      <c r="B665" s="4">
        <f>INDEX(Table2[TT],MATCH(ROW()-1,Table2[//]))</f>
        <v>4</v>
      </c>
      <c r="C665" s="5" t="str">
        <f>IF(INDEX(Table2[KET],MATCH(ROW()-1,Table2[//]))="","-",INDEX(Table2[KET],MATCH(ROW()-1,Table2[//])))</f>
        <v>16 ls</v>
      </c>
    </row>
    <row r="666" spans="1:3">
      <c r="A666" s="3" t="str">
        <f>INDEX(Table2[NAMA BARANG],MATCH(ROW()-1,Table2[//]))</f>
        <v>Clip Board papan gambar B5</v>
      </c>
      <c r="B666" s="4">
        <f>INDEX(Table2[TT],MATCH(ROW()-1,Table2[//]))</f>
        <v>1</v>
      </c>
      <c r="C666" s="5" t="str">
        <f>IF(INDEX(Table2[KET],MATCH(ROW()-1,Table2[//]))="","-",INDEX(Table2[KET],MATCH(ROW()-1,Table2[//])))</f>
        <v>16 ls</v>
      </c>
    </row>
    <row r="667" spans="1:3">
      <c r="A667" s="3" t="str">
        <f>INDEX(Table2[NAMA BARANG],MATCH(ROW()-1,Table2[//]))</f>
        <v>Clip Candy no 1</v>
      </c>
      <c r="B667" s="4">
        <f>INDEX(Table2[TT],MATCH(ROW()-1,Table2[//]))</f>
        <v>36</v>
      </c>
      <c r="C667" s="5" t="str">
        <f>IF(INDEX(Table2[KET],MATCH(ROW()-1,Table2[//]))="","-",INDEX(Table2[KET],MATCH(ROW()-1,Table2[//])))</f>
        <v>500 pc</v>
      </c>
    </row>
    <row r="668" spans="1:3">
      <c r="A668" s="3" t="str">
        <f>INDEX(Table2[NAMA BARANG],MATCH(ROW()-1,Table2[//]))</f>
        <v>Clip File Topla Wrn Hj/ Ht/ M/ B</v>
      </c>
      <c r="B668" s="4">
        <f>INDEX(Table2[TT],MATCH(ROW()-1,Table2[//]))</f>
        <v>1</v>
      </c>
      <c r="C668" s="5" t="str">
        <f>IF(INDEX(Table2[KET],MATCH(ROW()-1,Table2[//]))="","-",INDEX(Table2[KET],MATCH(ROW()-1,Table2[//])))</f>
        <v>216 pc</v>
      </c>
    </row>
    <row r="669" spans="1:3">
      <c r="A669" s="3" t="str">
        <f>INDEX(Table2[NAMA BARANG],MATCH(ROW()-1,Table2[//]))</f>
        <v>Clip file yushinca 318</v>
      </c>
      <c r="B669" s="4">
        <f>INDEX(Table2[TT],MATCH(ROW()-1,Table2[//]))</f>
        <v>17</v>
      </c>
      <c r="C669" s="5" t="str">
        <f>IF(INDEX(Table2[KET],MATCH(ROW()-1,Table2[//]))="","-",INDEX(Table2[KET],MATCH(ROW()-1,Table2[//])))</f>
        <v>60 pc</v>
      </c>
    </row>
    <row r="670" spans="1:3">
      <c r="A670" s="3" t="str">
        <f>INDEX(Table2[NAMA BARANG],MATCH(ROW()-1,Table2[//]))</f>
        <v>Clip Tali 1,0 BLK K B M</v>
      </c>
      <c r="B670" s="4">
        <f>INDEX(Table2[TT],MATCH(ROW()-1,Table2[//]))</f>
        <v>11</v>
      </c>
      <c r="C670" s="5">
        <f>IF(INDEX(Table2[KET],MATCH(ROW()-1,Table2[//]))="","-",INDEX(Table2[KET],MATCH(ROW()-1,Table2[//])))</f>
        <v>2000</v>
      </c>
    </row>
    <row r="671" spans="1:3">
      <c r="A671" s="3" t="str">
        <f>INDEX(Table2[NAMA BARANG],MATCH(ROW()-1,Table2[//]))</f>
        <v>Coinbank 6447 (8)/ 8090 (3)</v>
      </c>
      <c r="B671" s="4">
        <f>INDEX(Table2[TT],MATCH(ROW()-1,Table2[//]))</f>
        <v>11</v>
      </c>
      <c r="C671" s="5" t="str">
        <f>IF(INDEX(Table2[KET],MATCH(ROW()-1,Table2[//]))="","-",INDEX(Table2[KET],MATCH(ROW()-1,Table2[//])))</f>
        <v>144 pc</v>
      </c>
    </row>
    <row r="672" spans="1:3">
      <c r="A672" s="3" t="str">
        <f>INDEX(Table2[NAMA BARANG],MATCH(ROW()-1,Table2[//]))</f>
        <v>CoinBank 8811-8815 | music AB</v>
      </c>
      <c r="B672" s="4">
        <f>INDEX(Table2[TT],MATCH(ROW()-1,Table2[//]))</f>
        <v>3</v>
      </c>
      <c r="C672" s="5" t="str">
        <f>IF(INDEX(Table2[KET],MATCH(ROW()-1,Table2[//]))="","-",INDEX(Table2[KET],MATCH(ROW()-1,Table2[//])))</f>
        <v>48 pc</v>
      </c>
    </row>
    <row r="673" spans="1:3">
      <c r="A673" s="3" t="str">
        <f>INDEX(Table2[NAMA BARANG],MATCH(ROW()-1,Table2[//]))</f>
        <v>CoinBank DME 001</v>
      </c>
      <c r="B673" s="4">
        <f>INDEX(Table2[TT],MATCH(ROW()-1,Table2[//]))</f>
        <v>4</v>
      </c>
      <c r="C673" s="5" t="str">
        <f>IF(INDEX(Table2[KET],MATCH(ROW()-1,Table2[//]))="","-",INDEX(Table2[KET],MATCH(ROW()-1,Table2[//])))</f>
        <v>240 pc</v>
      </c>
    </row>
    <row r="674" spans="1:3">
      <c r="A674" s="3" t="str">
        <f>INDEX(Table2[NAMA BARANG],MATCH(ROW()-1,Table2[//]))</f>
        <v>Compas DC 45-2A</v>
      </c>
      <c r="B674" s="4">
        <f>INDEX(Table2[TT],MATCH(ROW()-1,Table2[//]))</f>
        <v>3</v>
      </c>
      <c r="C674" s="5" t="str">
        <f>IF(INDEX(Table2[KET],MATCH(ROW()-1,Table2[//]))="","-",INDEX(Table2[KET],MATCH(ROW()-1,Table2[//])))</f>
        <v>12 ls</v>
      </c>
    </row>
    <row r="675" spans="1:3">
      <c r="A675" s="3" t="str">
        <f>INDEX(Table2[NAMA BARANG],MATCH(ROW()-1,Table2[//]))</f>
        <v>Compas DC 45-3A</v>
      </c>
      <c r="B675" s="4">
        <f>INDEX(Table2[TT],MATCH(ROW()-1,Table2[//]))</f>
        <v>8</v>
      </c>
      <c r="C675" s="5" t="str">
        <f>IF(INDEX(Table2[KET],MATCH(ROW()-1,Table2[//]))="","-",INDEX(Table2[KET],MATCH(ROW()-1,Table2[//])))</f>
        <v>12 ls</v>
      </c>
    </row>
    <row r="676" spans="1:3">
      <c r="A676" s="3" t="str">
        <f>INDEX(Table2[NAMA BARANG],MATCH(ROW()-1,Table2[//]))</f>
        <v>Compass 44mm</v>
      </c>
      <c r="B676" s="4">
        <f>INDEX(Table2[TT],MATCH(ROW()-1,Table2[//]))</f>
        <v>1</v>
      </c>
      <c r="C676" s="5" t="str">
        <f>IF(INDEX(Table2[KET],MATCH(ROW()-1,Table2[//]))="","-",INDEX(Table2[KET],MATCH(ROW()-1,Table2[//])))</f>
        <v>1000 pc</v>
      </c>
    </row>
    <row r="677" spans="1:3">
      <c r="A677" s="3" t="str">
        <f>INDEX(Table2[NAMA BARANG],MATCH(ROW()-1,Table2[//]))</f>
        <v>Compass 60mm</v>
      </c>
      <c r="B677" s="4">
        <f>INDEX(Table2[TT],MATCH(ROW()-1,Table2[//]))</f>
        <v>1</v>
      </c>
      <c r="C677" s="5">
        <f>IF(INDEX(Table2[KET],MATCH(ROW()-1,Table2[//]))="","-",INDEX(Table2[KET],MATCH(ROW()-1,Table2[//])))</f>
        <v>430</v>
      </c>
    </row>
    <row r="678" spans="1:3">
      <c r="A678" s="3" t="str">
        <f>INDEX(Table2[NAMA BARANG],MATCH(ROW()-1,Table2[//]))</f>
        <v>Compass gold CA 026 I gold</v>
      </c>
      <c r="B678" s="4">
        <f>INDEX(Table2[TT],MATCH(ROW()-1,Table2[//]))</f>
        <v>2</v>
      </c>
      <c r="C678" s="5" t="str">
        <f>IF(INDEX(Table2[KET],MATCH(ROW()-1,Table2[//]))="","-",INDEX(Table2[KET],MATCH(ROW()-1,Table2[//])))</f>
        <v>144 pc</v>
      </c>
    </row>
    <row r="679" spans="1:3">
      <c r="A679" s="3" t="str">
        <f>INDEX(Table2[NAMA BARANG],MATCH(ROW()-1,Table2[//]))</f>
        <v>Crayon 01-01 12y baby Dragon baru</v>
      </c>
      <c r="B679" s="4">
        <f>INDEX(Table2[TT],MATCH(ROW()-1,Table2[//]))</f>
        <v>2</v>
      </c>
      <c r="C679" s="5" t="str">
        <f>IF(INDEX(Table2[KET],MATCH(ROW()-1,Table2[//]))="","-",INDEX(Table2[KET],MATCH(ROW()-1,Table2[//])))</f>
        <v>24 ls</v>
      </c>
    </row>
    <row r="680" spans="1:3">
      <c r="A680" s="3" t="str">
        <f>INDEX(Table2[NAMA BARANG],MATCH(ROW()-1,Table2[//]))</f>
        <v>Crayon 12w pdk Fancy 1011</v>
      </c>
      <c r="B680" s="4">
        <f>INDEX(Table2[TT],MATCH(ROW()-1,Table2[//]))</f>
        <v>6</v>
      </c>
      <c r="C680" s="5" t="str">
        <f>IF(INDEX(Table2[KET],MATCH(ROW()-1,Table2[//]))="","-",INDEX(Table2[KET],MATCH(ROW()-1,Table2[//])))</f>
        <v>192 pc</v>
      </c>
    </row>
    <row r="681" spans="1:3">
      <c r="A681" s="3" t="str">
        <f>INDEX(Table2[NAMA BARANG],MATCH(ROW()-1,Table2[//]))</f>
        <v>Crayon 12W Van Art new</v>
      </c>
      <c r="B681" s="4">
        <f>INDEX(Table2[TT],MATCH(ROW()-1,Table2[//]))</f>
        <v>6</v>
      </c>
      <c r="C681" s="5" t="str">
        <f>IF(INDEX(Table2[KET],MATCH(ROW()-1,Table2[//]))="","-",INDEX(Table2[KET],MATCH(ROW()-1,Table2[//])))</f>
        <v>144 PCS</v>
      </c>
    </row>
    <row r="682" spans="1:3">
      <c r="A682" s="3" t="str">
        <f>INDEX(Table2[NAMA BARANG],MATCH(ROW()-1,Table2[//]))</f>
        <v>Crayon 59918</v>
      </c>
      <c r="B682" s="4">
        <f>INDEX(Table2[TT],MATCH(ROW()-1,Table2[//]))</f>
        <v>3</v>
      </c>
      <c r="C682" s="5">
        <f>IF(INDEX(Table2[KET],MATCH(ROW()-1,Table2[//]))="","-",INDEX(Table2[KET],MATCH(ROW()-1,Table2[//])))</f>
        <v>96</v>
      </c>
    </row>
    <row r="683" spans="1:3">
      <c r="A683" s="3" t="str">
        <f>INDEX(Table2[NAMA BARANG],MATCH(ROW()-1,Table2[//]))</f>
        <v>Crayon DB 777 18 putar</v>
      </c>
      <c r="B683" s="4">
        <f>INDEX(Table2[TT],MATCH(ROW()-1,Table2[//]))</f>
        <v>21</v>
      </c>
      <c r="C683" s="5" t="str">
        <f>IF(INDEX(Table2[KET],MATCH(ROW()-1,Table2[//]))="","-",INDEX(Table2[KET],MATCH(ROW()-1,Table2[//])))</f>
        <v>60 pc</v>
      </c>
    </row>
    <row r="684" spans="1:3">
      <c r="A684" s="3" t="str">
        <f>INDEX(Table2[NAMA BARANG],MATCH(ROW()-1,Table2[//]))</f>
        <v>Crayon Kojico 12w</v>
      </c>
      <c r="B684" s="4">
        <f>INDEX(Table2[TT],MATCH(ROW()-1,Table2[//]))</f>
        <v>8</v>
      </c>
      <c r="C684" s="5" t="str">
        <f>IF(INDEX(Table2[KET],MATCH(ROW()-1,Table2[//]))="","-",INDEX(Table2[KET],MATCH(ROW()-1,Table2[//])))</f>
        <v>48 ls</v>
      </c>
    </row>
    <row r="685" spans="1:3">
      <c r="A685" s="3" t="str">
        <f>INDEX(Table2[NAMA BARANG],MATCH(ROW()-1,Table2[//]))</f>
        <v>Crayon Navanta 55w</v>
      </c>
      <c r="B685" s="4">
        <f>INDEX(Table2[TT],MATCH(ROW()-1,Table2[//]))</f>
        <v>61</v>
      </c>
      <c r="C685" s="5" t="str">
        <f>IF(INDEX(Table2[KET],MATCH(ROW()-1,Table2[//]))="","-",INDEX(Table2[KET],MATCH(ROW()-1,Table2[//])))</f>
        <v>24 set</v>
      </c>
    </row>
    <row r="686" spans="1:3">
      <c r="A686" s="3" t="str">
        <f>INDEX(Table2[NAMA BARANG],MATCH(ROW()-1,Table2[//]))</f>
        <v>Crayon putar 12w no 208 pendek</v>
      </c>
      <c r="B686" s="4">
        <f>INDEX(Table2[TT],MATCH(ROW()-1,Table2[//]))</f>
        <v>15</v>
      </c>
      <c r="C686" s="5" t="str">
        <f>IF(INDEX(Table2[KET],MATCH(ROW()-1,Table2[//]))="","-",INDEX(Table2[KET],MATCH(ROW()-1,Table2[//])))</f>
        <v>144 pc</v>
      </c>
    </row>
    <row r="687" spans="1:3">
      <c r="A687" s="3" t="str">
        <f>INDEX(Table2[NAMA BARANG],MATCH(ROW()-1,Table2[//]))</f>
        <v>Crayon Putar 12W panjang karakter CP 1012 (dos)</v>
      </c>
      <c r="B687" s="4">
        <f>INDEX(Table2[TT],MATCH(ROW()-1,Table2[//]))</f>
        <v>54</v>
      </c>
      <c r="C687" s="5" t="str">
        <f>IF(INDEX(Table2[KET],MATCH(ROW()-1,Table2[//]))="","-",INDEX(Table2[KET],MATCH(ROW()-1,Table2[//])))</f>
        <v>144 PCS</v>
      </c>
    </row>
    <row r="688" spans="1:3">
      <c r="A688" s="3" t="str">
        <f>INDEX(Table2[NAMA BARANG],MATCH(ROW()-1,Table2[//]))</f>
        <v>Crayon putar 12w pdk Deboss</v>
      </c>
      <c r="B688" s="4">
        <f>INDEX(Table2[TT],MATCH(ROW()-1,Table2[//]))</f>
        <v>6</v>
      </c>
      <c r="C688" s="5" t="str">
        <f>IF(INDEX(Table2[KET],MATCH(ROW()-1,Table2[//]))="","-",INDEX(Table2[KET],MATCH(ROW()-1,Table2[//])))</f>
        <v>60 pc</v>
      </c>
    </row>
    <row r="689" spans="1:3">
      <c r="A689" s="3" t="str">
        <f>INDEX(Table2[NAMA BARANG],MATCH(ROW()-1,Table2[//]))</f>
        <v>Crayon putar 24w Deboss</v>
      </c>
      <c r="B689" s="4">
        <f>INDEX(Table2[TT],MATCH(ROW()-1,Table2[//]))</f>
        <v>39</v>
      </c>
      <c r="C689" s="5" t="str">
        <f>IF(INDEX(Table2[KET],MATCH(ROW()-1,Table2[//]))="","-",INDEX(Table2[KET],MATCH(ROW()-1,Table2[//])))</f>
        <v>72 pc</v>
      </c>
    </row>
    <row r="690" spans="1:3">
      <c r="A690" s="3" t="str">
        <f>INDEX(Table2[NAMA BARANG],MATCH(ROW()-1,Table2[//]))</f>
        <v>Crayon putar 602 Zhendi</v>
      </c>
      <c r="B690" s="4">
        <f>INDEX(Table2[TT],MATCH(ROW()-1,Table2[//]))</f>
        <v>4</v>
      </c>
      <c r="C690" s="5" t="str">
        <f>IF(INDEX(Table2[KET],MATCH(ROW()-1,Table2[//]))="","-",INDEX(Table2[KET],MATCH(ROW()-1,Table2[//])))</f>
        <v>288 pc</v>
      </c>
    </row>
    <row r="691" spans="1:3">
      <c r="A691" s="3" t="str">
        <f>INDEX(Table2[NAMA BARANG],MATCH(ROW()-1,Table2[//]))</f>
        <v>Crayon putar Fancy pdk 12w Seeyou</v>
      </c>
      <c r="B691" s="4">
        <f>INDEX(Table2[TT],MATCH(ROW()-1,Table2[//]))</f>
        <v>21</v>
      </c>
      <c r="C691" s="5" t="str">
        <f>IF(INDEX(Table2[KET],MATCH(ROW()-1,Table2[//]))="","-",INDEX(Table2[KET],MATCH(ROW()-1,Table2[//])))</f>
        <v>144 pc</v>
      </c>
    </row>
    <row r="692" spans="1:3">
      <c r="A692" s="3" t="str">
        <f>INDEX(Table2[NAMA BARANG],MATCH(ROW()-1,Table2[//]))</f>
        <v>Crayon putar pjg Fancy karakter 12w 2530 mix</v>
      </c>
      <c r="B692" s="4">
        <f>INDEX(Table2[TT],MATCH(ROW()-1,Table2[//]))</f>
        <v>2</v>
      </c>
      <c r="C692" s="5" t="str">
        <f>IF(INDEX(Table2[KET],MATCH(ROW()-1,Table2[//]))="","-",INDEX(Table2[KET],MATCH(ROW()-1,Table2[//])))</f>
        <v>144 pc</v>
      </c>
    </row>
    <row r="693" spans="1:3">
      <c r="A693" s="3" t="str">
        <f>INDEX(Table2[NAMA BARANG],MATCH(ROW()-1,Table2[//]))</f>
        <v>Crayon putar small T C12 montana pdk</v>
      </c>
      <c r="B693" s="4">
        <f>INDEX(Table2[TT],MATCH(ROW()-1,Table2[//]))</f>
        <v>3</v>
      </c>
      <c r="C693" s="5" t="str">
        <f>IF(INDEX(Table2[KET],MATCH(ROW()-1,Table2[//]))="","-",INDEX(Table2[KET],MATCH(ROW()-1,Table2[//])))</f>
        <v>144 pc</v>
      </c>
    </row>
    <row r="694" spans="1:3">
      <c r="A694" s="3" t="str">
        <f>INDEX(Table2[NAMA BARANG],MATCH(ROW()-1,Table2[//]))</f>
        <v>Crayon TSS 12 putar pjg minion</v>
      </c>
      <c r="B694" s="4">
        <f>INDEX(Table2[TT],MATCH(ROW()-1,Table2[//]))</f>
        <v>15</v>
      </c>
      <c r="C694" s="5" t="str">
        <f>IF(INDEX(Table2[KET],MATCH(ROW()-1,Table2[//]))="","-",INDEX(Table2[KET],MATCH(ROW()-1,Table2[//])))</f>
        <v>144 pc</v>
      </c>
    </row>
    <row r="695" spans="1:3">
      <c r="A695" s="3" t="str">
        <f>INDEX(Table2[NAMA BARANG],MATCH(ROW()-1,Table2[//]))</f>
        <v>Crayon Twister 24w TF Spp</v>
      </c>
      <c r="B695" s="4">
        <f>INDEX(Table2[TT],MATCH(ROW()-1,Table2[//]))</f>
        <v>3</v>
      </c>
      <c r="C695" s="5" t="str">
        <f>IF(INDEX(Table2[KET],MATCH(ROW()-1,Table2[//]))="","-",INDEX(Table2[KET],MATCH(ROW()-1,Table2[//])))</f>
        <v>48 pc</v>
      </c>
    </row>
    <row r="696" spans="1:3">
      <c r="A696" s="3" t="str">
        <f>INDEX(Table2[NAMA BARANG],MATCH(ROW()-1,Table2[//]))</f>
        <v>Crayon Zhong Hwa mini 2H 12 CRS</v>
      </c>
      <c r="B696" s="4">
        <f>INDEX(Table2[TT],MATCH(ROW()-1,Table2[//]))</f>
        <v>4</v>
      </c>
      <c r="C696" s="5" t="str">
        <f>IF(INDEX(Table2[KET],MATCH(ROW()-1,Table2[//]))="","-",INDEX(Table2[KET],MATCH(ROW()-1,Table2[//])))</f>
        <v>144 pc</v>
      </c>
    </row>
    <row r="697" spans="1:3">
      <c r="A697" s="3" t="str">
        <f>INDEX(Table2[NAMA BARANG],MATCH(ROW()-1,Table2[//]))</f>
        <v>Cutter 332</v>
      </c>
      <c r="B697" s="4">
        <f>INDEX(Table2[TT],MATCH(ROW()-1,Table2[//]))</f>
        <v>42</v>
      </c>
      <c r="C697" s="5" t="str">
        <f>IF(INDEX(Table2[KET],MATCH(ROW()-1,Table2[//]))="","-",INDEX(Table2[KET],MATCH(ROW()-1,Table2[//])))</f>
        <v>40 ls</v>
      </c>
    </row>
    <row r="698" spans="1:3">
      <c r="A698" s="3" t="str">
        <f>INDEX(Table2[NAMA BARANG],MATCH(ROW()-1,Table2[//]))</f>
        <v>Cutter 6898/ 6838</v>
      </c>
      <c r="B698" s="4">
        <f>INDEX(Table2[TT],MATCH(ROW()-1,Table2[//]))</f>
        <v>2</v>
      </c>
      <c r="C698" s="5" t="str">
        <f>IF(INDEX(Table2[KET],MATCH(ROW()-1,Table2[//]))="","-",INDEX(Table2[KET],MATCH(ROW()-1,Table2[//])))</f>
        <v>400 pc</v>
      </c>
    </row>
    <row r="699" spans="1:3">
      <c r="A699" s="3" t="str">
        <f>INDEX(Table2[NAMA BARANG],MATCH(ROW()-1,Table2[//]))</f>
        <v>Cutter A-18 Transparan Gunindo</v>
      </c>
      <c r="B699" s="4">
        <f>INDEX(Table2[TT],MATCH(ROW()-1,Table2[//]))</f>
        <v>1</v>
      </c>
      <c r="C699" s="5" t="str">
        <f>IF(INDEX(Table2[KET],MATCH(ROW()-1,Table2[//]))="","-",INDEX(Table2[KET],MATCH(ROW()-1,Table2[//])))</f>
        <v>60 LSN</v>
      </c>
    </row>
    <row r="700" spans="1:3">
      <c r="A700" s="3" t="str">
        <f>INDEX(Table2[NAMA BARANG],MATCH(ROW()-1,Table2[//]))</f>
        <v>Cutter Taco Besar 88</v>
      </c>
      <c r="B700" s="4">
        <f>INDEX(Table2[TT],MATCH(ROW()-1,Table2[//]))</f>
        <v>1</v>
      </c>
      <c r="C700" s="5" t="str">
        <f>IF(INDEX(Table2[KET],MATCH(ROW()-1,Table2[//]))="","-",INDEX(Table2[KET],MATCH(ROW()-1,Table2[//])))</f>
        <v>60 LSN</v>
      </c>
    </row>
    <row r="701" spans="1:3">
      <c r="A701" s="3" t="str">
        <f>INDEX(Table2[NAMA BARANG],MATCH(ROW()-1,Table2[//]))</f>
        <v>Cutter Taco Kcl 78 TR Premium Transparan(4)</v>
      </c>
      <c r="B701" s="4">
        <f>INDEX(Table2[TT],MATCH(ROW()-1,Table2[//]))</f>
        <v>4</v>
      </c>
      <c r="C701" s="5" t="str">
        <f>IF(INDEX(Table2[KET],MATCH(ROW()-1,Table2[//]))="","-",INDEX(Table2[KET],MATCH(ROW()-1,Table2[//])))</f>
        <v>120 ls</v>
      </c>
    </row>
    <row r="702" spans="1:3">
      <c r="A702" s="3" t="str">
        <f>INDEX(Table2[NAMA BARANG],MATCH(ROW()-1,Table2[//]))</f>
        <v>Cutter Taco Kecil 78</v>
      </c>
      <c r="B702" s="4">
        <f>INDEX(Table2[TT],MATCH(ROW()-1,Table2[//]))</f>
        <v>3</v>
      </c>
      <c r="C702" s="5" t="str">
        <f>IF(INDEX(Table2[KET],MATCH(ROW()-1,Table2[//]))="","-",INDEX(Table2[KET],MATCH(ROW()-1,Table2[//])))</f>
        <v>120 LSN</v>
      </c>
    </row>
    <row r="703" spans="1:3">
      <c r="A703" s="3" t="str">
        <f>INDEX(Table2[NAMA BARANG],MATCH(ROW()-1,Table2[//]))</f>
        <v>Cutter Transp golden GC 888</v>
      </c>
      <c r="B703" s="4">
        <f>INDEX(Table2[TT],MATCH(ROW()-1,Table2[//]))</f>
        <v>11</v>
      </c>
      <c r="C703" s="5" t="str">
        <f>IF(INDEX(Table2[KET],MATCH(ROW()-1,Table2[//]))="","-",INDEX(Table2[KET],MATCH(ROW()-1,Table2[//])))</f>
        <v>60 ls</v>
      </c>
    </row>
    <row r="704" spans="1:3">
      <c r="A704" s="3" t="str">
        <f>INDEX(Table2[NAMA BARANG],MATCH(ROW()-1,Table2[//]))</f>
        <v>Desk Organiser 838</v>
      </c>
      <c r="B704" s="4">
        <f>INDEX(Table2[TT],MATCH(ROW()-1,Table2[//]))</f>
        <v>9</v>
      </c>
      <c r="C704" s="5" t="str">
        <f>IF(INDEX(Table2[KET],MATCH(ROW()-1,Table2[//]))="","-",INDEX(Table2[KET],MATCH(ROW()-1,Table2[//])))</f>
        <v>72 pc</v>
      </c>
    </row>
    <row r="705" spans="1:3">
      <c r="A705" s="3" t="str">
        <f>INDEX(Table2[NAMA BARANG],MATCH(ROW()-1,Table2[//]))</f>
        <v>Desk Set bulat 802 Ht</v>
      </c>
      <c r="B705" s="4">
        <f>INDEX(Table2[TT],MATCH(ROW()-1,Table2[//]))</f>
        <v>62</v>
      </c>
      <c r="C705" s="5">
        <f>IF(INDEX(Table2[KET],MATCH(ROW()-1,Table2[//]))="","-",INDEX(Table2[KET],MATCH(ROW()-1,Table2[//])))</f>
        <v>96</v>
      </c>
    </row>
    <row r="706" spans="1:3">
      <c r="A706" s="3" t="str">
        <f>INDEX(Table2[NAMA BARANG],MATCH(ROW()-1,Table2[//]))</f>
        <v>Desk Set Deluxe 5098 bening</v>
      </c>
      <c r="B706" s="4">
        <f>INDEX(Table2[TT],MATCH(ROW()-1,Table2[//]))</f>
        <v>2</v>
      </c>
      <c r="C706" s="5" t="str">
        <f>IF(INDEX(Table2[KET],MATCH(ROW()-1,Table2[//]))="","-",INDEX(Table2[KET],MATCH(ROW()-1,Table2[//])))</f>
        <v>60 pc</v>
      </c>
    </row>
    <row r="707" spans="1:3">
      <c r="A707" s="3" t="str">
        <f>INDEX(Table2[NAMA BARANG],MATCH(ROW()-1,Table2[//]))</f>
        <v>Desk Set kotak 804 Ht</v>
      </c>
      <c r="B707" s="4">
        <f>INDEX(Table2[TT],MATCH(ROW()-1,Table2[//]))</f>
        <v>81</v>
      </c>
      <c r="C707" s="5">
        <f>IF(INDEX(Table2[KET],MATCH(ROW()-1,Table2[//]))="","-",INDEX(Table2[KET],MATCH(ROW()-1,Table2[//])))</f>
        <v>96</v>
      </c>
    </row>
    <row r="708" spans="1:3">
      <c r="A708" s="3" t="str">
        <f>INDEX(Table2[NAMA BARANG],MATCH(ROW()-1,Table2[//]))</f>
        <v>Diary Dos Tas Gliter FS-32-003</v>
      </c>
      <c r="B708" s="4">
        <f>INDEX(Table2[TT],MATCH(ROW()-1,Table2[//]))</f>
        <v>3</v>
      </c>
      <c r="C708" s="5" t="str">
        <f>IF(INDEX(Table2[KET],MATCH(ROW()-1,Table2[//]))="","-",INDEX(Table2[KET],MATCH(ROW()-1,Table2[//])))</f>
        <v>40 pc</v>
      </c>
    </row>
    <row r="709" spans="1:3">
      <c r="A709" s="3" t="str">
        <f>INDEX(Table2[NAMA BARANG],MATCH(ROW()-1,Table2[//]))</f>
        <v>Diary g Pkc Lk Holo</v>
      </c>
      <c r="B709" s="4">
        <f>INDEX(Table2[TT],MATCH(ROW()-1,Table2[//]))</f>
        <v>11</v>
      </c>
      <c r="C709" s="5" t="str">
        <f>IF(INDEX(Table2[KET],MATCH(ROW()-1,Table2[//]))="","-",INDEX(Table2[KET],MATCH(ROW()-1,Table2[//])))</f>
        <v>20 ls</v>
      </c>
    </row>
    <row r="710" spans="1:3">
      <c r="A710" s="3" t="str">
        <f>INDEX(Table2[NAMA BARANG],MATCH(ROW()-1,Table2[//]))</f>
        <v>Diary Holo Licca Kcl</v>
      </c>
      <c r="B710" s="4">
        <f>INDEX(Table2[TT],MATCH(ROW()-1,Table2[//]))</f>
        <v>9</v>
      </c>
      <c r="C710" s="5" t="str">
        <f>IF(INDEX(Table2[KET],MATCH(ROW()-1,Table2[//]))="","-",INDEX(Table2[KET],MATCH(ROW()-1,Table2[//])))</f>
        <v>40 ls</v>
      </c>
    </row>
    <row r="711" spans="1:3">
      <c r="A711" s="3" t="str">
        <f>INDEX(Table2[NAMA BARANG],MATCH(ROW()-1,Table2[//]))</f>
        <v>Diary Holo Pkc Tg PHS Millenium 2000</v>
      </c>
      <c r="B711" s="4">
        <f>INDEX(Table2[TT],MATCH(ROW()-1,Table2[//]))</f>
        <v>1</v>
      </c>
      <c r="C711" s="5" t="str">
        <f>IF(INDEX(Table2[KET],MATCH(ROW()-1,Table2[//]))="","-",INDEX(Table2[KET],MATCH(ROW()-1,Table2[//])))</f>
        <v>30 ls</v>
      </c>
    </row>
    <row r="712" spans="1:3">
      <c r="A712" s="3" t="str">
        <f>INDEX(Table2[NAMA BARANG],MATCH(ROW()-1,Table2[//]))</f>
        <v>Diary Kancing NBS 402</v>
      </c>
      <c r="B712" s="4">
        <f>INDEX(Table2[TT],MATCH(ROW()-1,Table2[//]))</f>
        <v>2</v>
      </c>
      <c r="C712" s="5" t="str">
        <f>IF(INDEX(Table2[KET],MATCH(ROW()-1,Table2[//]))="","-",INDEX(Table2[KET],MATCH(ROW()-1,Table2[//])))</f>
        <v>144 pc</v>
      </c>
    </row>
    <row r="713" spans="1:3">
      <c r="A713" s="3" t="str">
        <f>INDEX(Table2[NAMA BARANG],MATCH(ROW()-1,Table2[//]))</f>
        <v>Diary Kunci 64k B0239</v>
      </c>
      <c r="B713" s="4">
        <f>INDEX(Table2[TT],MATCH(ROW()-1,Table2[//]))</f>
        <v>6</v>
      </c>
      <c r="C713" s="5" t="str">
        <f>IF(INDEX(Table2[KET],MATCH(ROW()-1,Table2[//]))="","-",INDEX(Table2[KET],MATCH(ROW()-1,Table2[//])))</f>
        <v>120 pc</v>
      </c>
    </row>
    <row r="714" spans="1:3">
      <c r="A714" s="3" t="str">
        <f>INDEX(Table2[NAMA BARANG],MATCH(ROW()-1,Table2[//]))</f>
        <v>Diary Kunci Holo Jumbo Snoopy</v>
      </c>
      <c r="B714" s="4">
        <f>INDEX(Table2[TT],MATCH(ROW()-1,Table2[//]))</f>
        <v>2</v>
      </c>
      <c r="C714" s="5" t="str">
        <f>IF(INDEX(Table2[KET],MATCH(ROW()-1,Table2[//]))="","-",INDEX(Table2[KET],MATCH(ROW()-1,Table2[//])))</f>
        <v>12 ls</v>
      </c>
    </row>
    <row r="715" spans="1:3">
      <c r="A715" s="3" t="str">
        <f>INDEX(Table2[NAMA BARANG],MATCH(ROW()-1,Table2[//]))</f>
        <v>Diary Kunci mutiara 2500</v>
      </c>
      <c r="B715" s="4">
        <f>INDEX(Table2[TT],MATCH(ROW()-1,Table2[//]))</f>
        <v>42</v>
      </c>
      <c r="C715" s="5" t="str">
        <f>IF(INDEX(Table2[KET],MATCH(ROW()-1,Table2[//]))="","-",INDEX(Table2[KET],MATCH(ROW()-1,Table2[//])))</f>
        <v>120 bh</v>
      </c>
    </row>
    <row r="716" spans="1:3">
      <c r="A716" s="3" t="str">
        <f>INDEX(Table2[NAMA BARANG],MATCH(ROW()-1,Table2[//]))</f>
        <v>Diary Mini Kado M Mouse</v>
      </c>
      <c r="B716" s="4">
        <f>INDEX(Table2[TT],MATCH(ROW()-1,Table2[//]))</f>
        <v>3</v>
      </c>
      <c r="C716" s="5" t="str">
        <f>IF(INDEX(Table2[KET],MATCH(ROW()-1,Table2[//]))="","-",INDEX(Table2[KET],MATCH(ROW()-1,Table2[//])))</f>
        <v>92 ls</v>
      </c>
    </row>
    <row r="717" spans="1:3">
      <c r="A717" s="3" t="str">
        <f>INDEX(Table2[NAMA BARANG],MATCH(ROW()-1,Table2[//]))</f>
        <v>Diary Mini Kembang/ Tigro</v>
      </c>
      <c r="B717" s="4">
        <f>INDEX(Table2[TT],MATCH(ROW()-1,Table2[//]))</f>
        <v>1</v>
      </c>
      <c r="C717" s="5" t="str">
        <f>IF(INDEX(Table2[KET],MATCH(ROW()-1,Table2[//]))="","-",INDEX(Table2[KET],MATCH(ROW()-1,Table2[//])))</f>
        <v>135 ls</v>
      </c>
    </row>
    <row r="718" spans="1:3">
      <c r="A718" s="3" t="str">
        <f>INDEX(Table2[NAMA BARANG],MATCH(ROW()-1,Table2[//]))</f>
        <v>Diary parfume Asiong</v>
      </c>
      <c r="B718" s="4">
        <f>INDEX(Table2[TT],MATCH(ROW()-1,Table2[//]))</f>
        <v>1</v>
      </c>
      <c r="C718" s="5" t="str">
        <f>IF(INDEX(Table2[KET],MATCH(ROW()-1,Table2[//]))="","-",INDEX(Table2[KET],MATCH(ROW()-1,Table2[//])))</f>
        <v>144 pc</v>
      </c>
    </row>
    <row r="719" spans="1:3">
      <c r="A719" s="3" t="str">
        <f>INDEX(Table2[NAMA BARANG],MATCH(ROW()-1,Table2[//]))</f>
        <v>Diary Princess/ sheep/ MM</v>
      </c>
      <c r="B719" s="4">
        <f>INDEX(Table2[TT],MATCH(ROW()-1,Table2[//]))</f>
        <v>2</v>
      </c>
      <c r="C719" s="5" t="str">
        <f>IF(INDEX(Table2[KET],MATCH(ROW()-1,Table2[//]))="","-",INDEX(Table2[KET],MATCH(ROW()-1,Table2[//])))</f>
        <v>240 pc</v>
      </c>
    </row>
    <row r="720" spans="1:3">
      <c r="A720" s="3" t="str">
        <f>INDEX(Table2[NAMA BARANG],MATCH(ROW()-1,Table2[//]))</f>
        <v>Diary Q 32K- S002 FR</v>
      </c>
      <c r="B720" s="4">
        <f>INDEX(Table2[TT],MATCH(ROW()-1,Table2[//]))</f>
        <v>2</v>
      </c>
      <c r="C720" s="5">
        <f>IF(INDEX(Table2[KET],MATCH(ROW()-1,Table2[//]))="","-",INDEX(Table2[KET],MATCH(ROW()-1,Table2[//])))</f>
        <v>320</v>
      </c>
    </row>
    <row r="721" spans="1:3">
      <c r="A721" s="3" t="str">
        <f>INDEX(Table2[NAMA BARANG],MATCH(ROW()-1,Table2[//]))</f>
        <v>Diary Q 32K-G 318 FR</v>
      </c>
      <c r="B721" s="4">
        <f>INDEX(Table2[TT],MATCH(ROW()-1,Table2[//]))</f>
        <v>5</v>
      </c>
      <c r="C721" s="5">
        <f>IF(INDEX(Table2[KET],MATCH(ROW()-1,Table2[//]))="","-",INDEX(Table2[KET],MATCH(ROW()-1,Table2[//])))</f>
        <v>240</v>
      </c>
    </row>
    <row r="722" spans="1:3">
      <c r="A722" s="3" t="str">
        <f>INDEX(Table2[NAMA BARANG],MATCH(ROW()-1,Table2[//]))</f>
        <v>Diary Q 64K- S001/ Kitty</v>
      </c>
      <c r="B722" s="4">
        <f>INDEX(Table2[TT],MATCH(ROW()-1,Table2[//]))</f>
        <v>5</v>
      </c>
      <c r="C722" s="5">
        <f>IF(INDEX(Table2[KET],MATCH(ROW()-1,Table2[//]))="","-",INDEX(Table2[KET],MATCH(ROW()-1,Table2[//])))</f>
        <v>520</v>
      </c>
    </row>
    <row r="723" spans="1:3">
      <c r="A723" s="3" t="str">
        <f>INDEX(Table2[NAMA BARANG],MATCH(ROW()-1,Table2[//]))</f>
        <v>Diary Q 64K- S002 PR</v>
      </c>
      <c r="B723" s="4">
        <f>INDEX(Table2[TT],MATCH(ROW()-1,Table2[//]))</f>
        <v>2</v>
      </c>
      <c r="C723" s="5">
        <f>IF(INDEX(Table2[KET],MATCH(ROW()-1,Table2[//]))="","-",INDEX(Table2[KET],MATCH(ROW()-1,Table2[//])))</f>
        <v>520</v>
      </c>
    </row>
    <row r="724" spans="1:3">
      <c r="A724" s="3" t="str">
        <f>INDEX(Table2[NAMA BARANG],MATCH(ROW()-1,Table2[//]))</f>
        <v>Diary Sampul Mika Hello Kitty Bsr</v>
      </c>
      <c r="B724" s="4">
        <f>INDEX(Table2[TT],MATCH(ROW()-1,Table2[//]))</f>
        <v>11</v>
      </c>
      <c r="C724" s="5" t="str">
        <f>IF(INDEX(Table2[KET],MATCH(ROW()-1,Table2[//]))="","-",INDEX(Table2[KET],MATCH(ROW()-1,Table2[//])))</f>
        <v>20 ls</v>
      </c>
    </row>
    <row r="725" spans="1:3">
      <c r="A725" s="3" t="str">
        <f>INDEX(Table2[NAMA BARANG],MATCH(ROW()-1,Table2[//]))</f>
        <v>Diary Sepak Bola B Holo</v>
      </c>
      <c r="B725" s="4">
        <f>INDEX(Table2[TT],MATCH(ROW()-1,Table2[//]))</f>
        <v>1</v>
      </c>
      <c r="C725" s="5" t="str">
        <f>IF(INDEX(Table2[KET],MATCH(ROW()-1,Table2[//]))="","-",INDEX(Table2[KET],MATCH(ROW()-1,Table2[//])))</f>
        <v>15 ls</v>
      </c>
    </row>
    <row r="726" spans="1:3">
      <c r="A726" s="3" t="str">
        <f>INDEX(Table2[NAMA BARANG],MATCH(ROW()-1,Table2[//]))</f>
        <v>Diary Shinchan A/ B</v>
      </c>
      <c r="B726" s="4">
        <f>INDEX(Table2[TT],MATCH(ROW()-1,Table2[//]))</f>
        <v>1</v>
      </c>
      <c r="C726" s="5" t="str">
        <f>IF(INDEX(Table2[KET],MATCH(ROW()-1,Table2[//]))="","-",INDEX(Table2[KET],MATCH(ROW()-1,Table2[//])))</f>
        <v>35 ls</v>
      </c>
    </row>
    <row r="727" spans="1:3">
      <c r="A727" s="3" t="str">
        <f>INDEX(Table2[NAMA BARANG],MATCH(ROW()-1,Table2[//]))</f>
        <v>Diary spiral cover PP A6</v>
      </c>
      <c r="B727" s="4">
        <f>INDEX(Table2[TT],MATCH(ROW()-1,Table2[//]))</f>
        <v>1</v>
      </c>
      <c r="C727" s="5" t="str">
        <f>IF(INDEX(Table2[KET],MATCH(ROW()-1,Table2[//]))="","-",INDEX(Table2[KET],MATCH(ROW()-1,Table2[//])))</f>
        <v>720 PCS</v>
      </c>
    </row>
    <row r="728" spans="1:3">
      <c r="A728" s="3" t="str">
        <f>INDEX(Table2[NAMA BARANG],MATCH(ROW()-1,Table2[//]))</f>
        <v>Diary spiral Pa ROHAMA</v>
      </c>
      <c r="B728" s="4">
        <f>INDEX(Table2[TT],MATCH(ROW()-1,Table2[//]))</f>
        <v>8</v>
      </c>
      <c r="C728" s="5" t="str">
        <f>IF(INDEX(Table2[KET],MATCH(ROW()-1,Table2[//]))="","-",INDEX(Table2[KET],MATCH(ROW()-1,Table2[//])))</f>
        <v>600 pc</v>
      </c>
    </row>
    <row r="729" spans="1:3">
      <c r="A729" s="3" t="str">
        <f>INDEX(Table2[NAMA BARANG],MATCH(ROW()-1,Table2[//]))</f>
        <v>Diary Spoon FD 2000 Hk/ MM/ WTP/ TLTB</v>
      </c>
      <c r="B729" s="4">
        <f>INDEX(Table2[TT],MATCH(ROW()-1,Table2[//]))</f>
        <v>10</v>
      </c>
      <c r="C729" s="5" t="str">
        <f>IF(INDEX(Table2[KET],MATCH(ROW()-1,Table2[//]))="","-",INDEX(Table2[KET],MATCH(ROW()-1,Table2[//])))</f>
        <v>30 ls</v>
      </c>
    </row>
    <row r="730" spans="1:3">
      <c r="A730" s="3" t="str">
        <f>INDEX(Table2[NAMA BARANG],MATCH(ROW()-1,Table2[//]))</f>
        <v>Diary System 1000 EL 3m 593 with Lock</v>
      </c>
      <c r="B730" s="4">
        <f>INDEX(Table2[TT],MATCH(ROW()-1,Table2[//]))</f>
        <v>1</v>
      </c>
      <c r="C730" s="5" t="str">
        <f>IF(INDEX(Table2[KET],MATCH(ROW()-1,Table2[//]))="","-",INDEX(Table2[KET],MATCH(ROW()-1,Table2[//])))</f>
        <v>390 pc</v>
      </c>
    </row>
    <row r="731" spans="1:3">
      <c r="A731" s="3" t="str">
        <f>INDEX(Table2[NAMA BARANG],MATCH(ROW()-1,Table2[//]))</f>
        <v>Diary System JSL D-1078 Bsr</v>
      </c>
      <c r="B731" s="4">
        <f>INDEX(Table2[TT],MATCH(ROW()-1,Table2[//]))</f>
        <v>12</v>
      </c>
      <c r="C731" s="5" t="str">
        <f>IF(INDEX(Table2[KET],MATCH(ROW()-1,Table2[//]))="","-",INDEX(Table2[KET],MATCH(ROW()-1,Table2[//])))</f>
        <v>120 pc</v>
      </c>
    </row>
    <row r="732" spans="1:3">
      <c r="A732" s="3" t="str">
        <f>INDEX(Table2[NAMA BARANG],MATCH(ROW()-1,Table2[//]))</f>
        <v>Diary Tg Digimon</v>
      </c>
      <c r="B732" s="4">
        <f>INDEX(Table2[TT],MATCH(ROW()-1,Table2[//]))</f>
        <v>3</v>
      </c>
      <c r="C732" s="5" t="str">
        <f>IF(INDEX(Table2[KET],MATCH(ROW()-1,Table2[//]))="","-",INDEX(Table2[KET],MATCH(ROW()-1,Table2[//])))</f>
        <v>30 ls</v>
      </c>
    </row>
    <row r="733" spans="1:3">
      <c r="A733" s="3" t="str">
        <f>INDEX(Table2[NAMA BARANG],MATCH(ROW()-1,Table2[//]))</f>
        <v>Dispenser + Solasi 10604</v>
      </c>
      <c r="B733" s="4">
        <f>INDEX(Table2[TT],MATCH(ROW()-1,Table2[//]))</f>
        <v>7</v>
      </c>
      <c r="C733" s="5" t="str">
        <f>IF(INDEX(Table2[KET],MATCH(ROW()-1,Table2[//]))="","-",INDEX(Table2[KET],MATCH(ROW()-1,Table2[//])))</f>
        <v>50 box</v>
      </c>
    </row>
    <row r="734" spans="1:3">
      <c r="A734" s="3" t="str">
        <f>INDEX(Table2[NAMA BARANG],MATCH(ROW()-1,Table2[//]))</f>
        <v>Dispenser Besi Enter</v>
      </c>
      <c r="B734" s="4">
        <f>INDEX(Table2[TT],MATCH(ROW()-1,Table2[//]))</f>
        <v>4</v>
      </c>
      <c r="C734" s="5" t="str">
        <f>IF(INDEX(Table2[KET],MATCH(ROW()-1,Table2[//]))="","-",INDEX(Table2[KET],MATCH(ROW()-1,Table2[//])))</f>
        <v>100 pc</v>
      </c>
    </row>
    <row r="735" spans="1:3">
      <c r="A735" s="3" t="str">
        <f>INDEX(Table2[NAMA BARANG],MATCH(ROW()-1,Table2[//]))</f>
        <v>Dispenser Camat</v>
      </c>
      <c r="B735" s="4">
        <f>INDEX(Table2[TT],MATCH(ROW()-1,Table2[//]))</f>
        <v>5</v>
      </c>
      <c r="C735" s="5" t="str">
        <f>IF(INDEX(Table2[KET],MATCH(ROW()-1,Table2[//]))="","-",INDEX(Table2[KET],MATCH(ROW()-1,Table2[//])))</f>
        <v>288 pc</v>
      </c>
    </row>
    <row r="736" spans="1:3">
      <c r="A736" s="3" t="str">
        <f>INDEX(Table2[NAMA BARANG],MATCH(ROW()-1,Table2[//]))</f>
        <v>Dispenser Kenjoy 25</v>
      </c>
      <c r="B736" s="4">
        <f>INDEX(Table2[TT],MATCH(ROW()-1,Table2[//]))</f>
        <v>16</v>
      </c>
      <c r="C736" s="5">
        <f>IF(INDEX(Table2[KET],MATCH(ROW()-1,Table2[//]))="","-",INDEX(Table2[KET],MATCH(ROW()-1,Table2[//])))</f>
        <v>175</v>
      </c>
    </row>
    <row r="737" spans="1:3">
      <c r="A737" s="3" t="str">
        <f>INDEX(Table2[NAMA BARANG],MATCH(ROW()-1,Table2[//]))</f>
        <v>Dispenser Keong VT 216</v>
      </c>
      <c r="B737" s="4">
        <f>INDEX(Table2[TT],MATCH(ROW()-1,Table2[//]))</f>
        <v>35</v>
      </c>
      <c r="C737" s="5" t="str">
        <f>IF(INDEX(Table2[KET],MATCH(ROW()-1,Table2[//]))="","-",INDEX(Table2[KET],MATCH(ROW()-1,Table2[//])))</f>
        <v>100 pc</v>
      </c>
    </row>
    <row r="738" spans="1:3">
      <c r="A738" s="3" t="str">
        <f>INDEX(Table2[NAMA BARANG],MATCH(ROW()-1,Table2[//]))</f>
        <v>Dispenser Mini+Refill 20st</v>
      </c>
      <c r="B738" s="4">
        <f>INDEX(Table2[TT],MATCH(ROW()-1,Table2[//]))</f>
        <v>5</v>
      </c>
      <c r="C738" s="5" t="str">
        <f>IF(INDEX(Table2[KET],MATCH(ROW()-1,Table2[//]))="","-",INDEX(Table2[KET],MATCH(ROW()-1,Table2[//])))</f>
        <v>400 set</v>
      </c>
    </row>
    <row r="739" spans="1:3">
      <c r="A739" s="3" t="str">
        <f>INDEX(Table2[NAMA BARANG],MATCH(ROW()-1,Table2[//]))</f>
        <v>Dispenser plakband besi a 806 moshi"</v>
      </c>
      <c r="B739" s="4">
        <f>INDEX(Table2[TT],MATCH(ROW()-1,Table2[//]))</f>
        <v>23</v>
      </c>
      <c r="C739" s="5">
        <f>IF(INDEX(Table2[KET],MATCH(ROW()-1,Table2[//]))="","-",INDEX(Table2[KET],MATCH(ROW()-1,Table2[//])))</f>
        <v>100</v>
      </c>
    </row>
    <row r="740" spans="1:3">
      <c r="A740" s="3" t="str">
        <f>INDEX(Table2[NAMA BARANG],MATCH(ROW()-1,Table2[//]))</f>
        <v>Dispenser plakband plastik A 805 moshi"</v>
      </c>
      <c r="B740" s="4">
        <f>INDEX(Table2[TT],MATCH(ROW()-1,Table2[//]))</f>
        <v>13</v>
      </c>
      <c r="C740" s="5" t="str">
        <f>IF(INDEX(Table2[KET],MATCH(ROW()-1,Table2[//]))="","-",INDEX(Table2[KET],MATCH(ROW()-1,Table2[//])))</f>
        <v>288 pc</v>
      </c>
    </row>
    <row r="741" spans="1:3">
      <c r="A741" s="3" t="str">
        <f>INDEX(Table2[NAMA BARANG],MATCH(ROW()-1,Table2[//]))</f>
        <v>Dispenser polar MN 305 (F)</v>
      </c>
      <c r="B741" s="4">
        <f>INDEX(Table2[TT],MATCH(ROW()-1,Table2[//]))</f>
        <v>1</v>
      </c>
      <c r="C741" s="5" t="str">
        <f>IF(INDEX(Table2[KET],MATCH(ROW()-1,Table2[//]))="","-",INDEX(Table2[KET],MATCH(ROW()-1,Table2[//])))</f>
        <v>48 ls</v>
      </c>
    </row>
    <row r="742" spans="1:3">
      <c r="A742" s="3" t="str">
        <f>INDEX(Table2[NAMA BARANG],MATCH(ROW()-1,Table2[//]))</f>
        <v>Dispenser SY 9013 (97013) Harry potter</v>
      </c>
      <c r="B742" s="4">
        <f>INDEX(Table2[TT],MATCH(ROW()-1,Table2[//]))</f>
        <v>14</v>
      </c>
      <c r="C742" s="5" t="str">
        <f>IF(INDEX(Table2[KET],MATCH(ROW()-1,Table2[//]))="","-",INDEX(Table2[KET],MATCH(ROW()-1,Table2[//])))</f>
        <v>960 pc</v>
      </c>
    </row>
    <row r="743" spans="1:3">
      <c r="A743" s="3" t="str">
        <f>INDEX(Table2[NAMA BARANG],MATCH(ROW()-1,Table2[//]))</f>
        <v>Dispenser Tape TZ 52048</v>
      </c>
      <c r="B743" s="4">
        <f>INDEX(Table2[TT],MATCH(ROW()-1,Table2[//]))</f>
        <v>5</v>
      </c>
      <c r="C743" s="5">
        <f>IF(INDEX(Table2[KET],MATCH(ROW()-1,Table2[//]))="","-",INDEX(Table2[KET],MATCH(ROW()-1,Table2[//])))</f>
        <v>72</v>
      </c>
    </row>
    <row r="744" spans="1:3">
      <c r="A744" s="3" t="str">
        <f>INDEX(Table2[NAMA BARANG],MATCH(ROW()-1,Table2[//]))</f>
        <v>Dispenser TF 100</v>
      </c>
      <c r="B744" s="4">
        <f>INDEX(Table2[TT],MATCH(ROW()-1,Table2[//]))</f>
        <v>2</v>
      </c>
      <c r="C744" s="5">
        <f>IF(INDEX(Table2[KET],MATCH(ROW()-1,Table2[//]))="","-",INDEX(Table2[KET],MATCH(ROW()-1,Table2[//])))</f>
        <v>24</v>
      </c>
    </row>
    <row r="745" spans="1:3">
      <c r="A745" s="3" t="str">
        <f>INDEX(Table2[NAMA BARANG],MATCH(ROW()-1,Table2[//]))</f>
        <v>Document bag File F 001</v>
      </c>
      <c r="B745" s="4">
        <f>INDEX(Table2[TT],MATCH(ROW()-1,Table2[//]))</f>
        <v>3</v>
      </c>
      <c r="C745" s="5" t="str">
        <f>IF(INDEX(Table2[KET],MATCH(ROW()-1,Table2[//]))="","-",INDEX(Table2[KET],MATCH(ROW()-1,Table2[//])))</f>
        <v>480 pc</v>
      </c>
    </row>
    <row r="746" spans="1:3">
      <c r="A746" s="3" t="str">
        <f>INDEX(Table2[NAMA BARANG],MATCH(ROW()-1,Table2[//]))</f>
        <v>Dok CHp 20 Florecion/ YOEKER</v>
      </c>
      <c r="B746" s="4">
        <f>INDEX(Table2[TT],MATCH(ROW()-1,Table2[//]))</f>
        <v>12</v>
      </c>
      <c r="C746" s="5" t="str">
        <f>IF(INDEX(Table2[KET],MATCH(ROW()-1,Table2[//]))="","-",INDEX(Table2[KET],MATCH(ROW()-1,Table2[//])))</f>
        <v>10 ls</v>
      </c>
    </row>
    <row r="747" spans="1:3">
      <c r="A747" s="3" t="str">
        <f>INDEX(Table2[NAMA BARANG],MATCH(ROW()-1,Table2[//]))</f>
        <v>Dok CHp 60 Florecion/ YOEKER</v>
      </c>
      <c r="B747" s="4">
        <f>INDEX(Table2[TT],MATCH(ROW()-1,Table2[//]))</f>
        <v>10</v>
      </c>
      <c r="C747" s="5" t="str">
        <f>IF(INDEX(Table2[KET],MATCH(ROW()-1,Table2[//]))="","-",INDEX(Table2[KET],MATCH(ROW()-1,Table2[//])))</f>
        <v>10 ls</v>
      </c>
    </row>
    <row r="748" spans="1:3">
      <c r="A748" s="3" t="str">
        <f>INDEX(Table2[NAMA BARANG],MATCH(ROW()-1,Table2[//]))</f>
        <v>Dok keeper microtop KT 340H</v>
      </c>
      <c r="B748" s="4">
        <f>INDEX(Table2[TT],MATCH(ROW()-1,Table2[//]))</f>
        <v>5</v>
      </c>
      <c r="C748" s="5" t="str">
        <f>IF(INDEX(Table2[KET],MATCH(ROW()-1,Table2[//]))="","-",INDEX(Table2[KET],MATCH(ROW()-1,Table2[//])))</f>
        <v>180 pc</v>
      </c>
    </row>
    <row r="749" spans="1:3">
      <c r="A749" s="3" t="str">
        <f>INDEX(Table2[NAMA BARANG],MATCH(ROW()-1,Table2[//]))</f>
        <v xml:space="preserve">Dokumen microtop KT 320 </v>
      </c>
      <c r="B749" s="4">
        <f>INDEX(Table2[TT],MATCH(ROW()-1,Table2[//]))</f>
        <v>3</v>
      </c>
      <c r="C749" s="5" t="str">
        <f>IF(INDEX(Table2[KET],MATCH(ROW()-1,Table2[//]))="","-",INDEX(Table2[KET],MATCH(ROW()-1,Table2[//])))</f>
        <v>240 pc</v>
      </c>
    </row>
    <row r="750" spans="1:3">
      <c r="A750" s="3" t="str">
        <f>INDEX(Table2[NAMA BARANG],MATCH(ROW()-1,Table2[//]))</f>
        <v>Dokumen UTN 201</v>
      </c>
      <c r="B750" s="4">
        <f>INDEX(Table2[TT],MATCH(ROW()-1,Table2[//]))</f>
        <v>8</v>
      </c>
      <c r="C750" s="5" t="str">
        <f>IF(INDEX(Table2[KET],MATCH(ROW()-1,Table2[//]))="","-",INDEX(Table2[KET],MATCH(ROW()-1,Table2[//])))</f>
        <v>5 ls</v>
      </c>
    </row>
    <row r="751" spans="1:3">
      <c r="A751" s="3" t="str">
        <f>INDEX(Table2[NAMA BARANG],MATCH(ROW()-1,Table2[//]))</f>
        <v>Double Foam Kojiko 2"</v>
      </c>
      <c r="B751" s="4">
        <f>INDEX(Table2[TT],MATCH(ROW()-1,Table2[//]))</f>
        <v>3</v>
      </c>
      <c r="C751" s="5">
        <f>IF(INDEX(Table2[KET],MATCH(ROW()-1,Table2[//]))="","-",INDEX(Table2[KET],MATCH(ROW()-1,Table2[//])))</f>
        <v>150</v>
      </c>
    </row>
    <row r="752" spans="1:3">
      <c r="A752" s="3" t="str">
        <f>INDEX(Table2[NAMA BARANG],MATCH(ROW()-1,Table2[//]))</f>
        <v>Double Foam polar Sp 015 (3)/ F(2)</v>
      </c>
      <c r="B752" s="4">
        <f>INDEX(Table2[TT],MATCH(ROW()-1,Table2[//]))</f>
        <v>5</v>
      </c>
      <c r="C752" s="5" t="str">
        <f>IF(INDEX(Table2[KET],MATCH(ROW()-1,Table2[//]))="","-",INDEX(Table2[KET],MATCH(ROW()-1,Table2[//])))</f>
        <v>36 BOX</v>
      </c>
    </row>
    <row r="753" spans="1:3">
      <c r="A753" s="3" t="str">
        <f>INDEX(Table2[NAMA BARANG],MATCH(ROW()-1,Table2[//]))</f>
        <v>Double Foam polar Sp 016 (2)/ F(4)</v>
      </c>
      <c r="B753" s="4">
        <f>INDEX(Table2[TT],MATCH(ROW()-1,Table2[//]))</f>
        <v>6</v>
      </c>
      <c r="C753" s="5" t="str">
        <f>IF(INDEX(Table2[KET],MATCH(ROW()-1,Table2[//]))="","-",INDEX(Table2[KET],MATCH(ROW()-1,Table2[//])))</f>
        <v>36 BOX</v>
      </c>
    </row>
    <row r="754" spans="1:3">
      <c r="A754" s="3" t="str">
        <f>INDEX(Table2[NAMA BARANG],MATCH(ROW()-1,Table2[//]))</f>
        <v>Double Tape Nippon 1 Hj</v>
      </c>
      <c r="B754" s="4">
        <f>INDEX(Table2[TT],MATCH(ROW()-1,Table2[//]))</f>
        <v>88</v>
      </c>
      <c r="C754" s="5">
        <f>IF(INDEX(Table2[KET],MATCH(ROW()-1,Table2[//]))="","-",INDEX(Table2[KET],MATCH(ROW()-1,Table2[//])))</f>
        <v>150</v>
      </c>
    </row>
    <row r="755" spans="1:3">
      <c r="A755" s="3" t="str">
        <f>INDEX(Table2[NAMA BARANG],MATCH(ROW()-1,Table2[//]))</f>
        <v>Drawing Board 2 muka DS 20x30 K</v>
      </c>
      <c r="B755" s="4">
        <f>INDEX(Table2[TT],MATCH(ROW()-1,Table2[//]))</f>
        <v>2</v>
      </c>
      <c r="C755" s="5" t="str">
        <f>IF(INDEX(Table2[KET],MATCH(ROW()-1,Table2[//]))="","-",INDEX(Table2[KET],MATCH(ROW()-1,Table2[//])))</f>
        <v>72 pc</v>
      </c>
    </row>
    <row r="756" spans="1:3">
      <c r="A756" s="3" t="str">
        <f>INDEX(Table2[NAMA BARANG],MATCH(ROW()-1,Table2[//]))</f>
        <v>Drawing Board 2 muka DS 25x35 K</v>
      </c>
      <c r="B756" s="4">
        <f>INDEX(Table2[TT],MATCH(ROW()-1,Table2[//]))</f>
        <v>2</v>
      </c>
      <c r="C756" s="5" t="str">
        <f>IF(INDEX(Table2[KET],MATCH(ROW()-1,Table2[//]))="","-",INDEX(Table2[KET],MATCH(ROW()-1,Table2[//])))</f>
        <v>60 pc</v>
      </c>
    </row>
    <row r="757" spans="1:3">
      <c r="A757" s="3" t="str">
        <f>INDEX(Table2[NAMA BARANG],MATCH(ROW()-1,Table2[//]))</f>
        <v>Drawing board BT 21 no.216</v>
      </c>
      <c r="B757" s="4">
        <f>INDEX(Table2[TT],MATCH(ROW()-1,Table2[//]))</f>
        <v>3</v>
      </c>
      <c r="C757" s="5" t="str">
        <f>IF(INDEX(Table2[KET],MATCH(ROW()-1,Table2[//]))="","-",INDEX(Table2[KET],MATCH(ROW()-1,Table2[//])))</f>
        <v>96 PCS</v>
      </c>
    </row>
    <row r="758" spans="1:3">
      <c r="A758" s="3" t="str">
        <f>INDEX(Table2[NAMA BARANG],MATCH(ROW()-1,Table2[//]))</f>
        <v>Drawing Board Fancy Kecil FD-057</v>
      </c>
      <c r="B758" s="4">
        <f>INDEX(Table2[TT],MATCH(ROW()-1,Table2[//]))</f>
        <v>26</v>
      </c>
      <c r="C758" s="5" t="str">
        <f>IF(INDEX(Table2[KET],MATCH(ROW()-1,Table2[//]))="","-",INDEX(Table2[KET],MATCH(ROW()-1,Table2[//])))</f>
        <v>96 pc</v>
      </c>
    </row>
    <row r="759" spans="1:3">
      <c r="A759" s="3" t="str">
        <f>INDEX(Table2[NAMA BARANG],MATCH(ROW()-1,Table2[//]))</f>
        <v>Drawing Board Kertas (29x21)</v>
      </c>
      <c r="B759" s="4">
        <f>INDEX(Table2[TT],MATCH(ROW()-1,Table2[//]))</f>
        <v>4</v>
      </c>
      <c r="C759" s="5" t="str">
        <f>IF(INDEX(Table2[KET],MATCH(ROW()-1,Table2[//]))="","-",INDEX(Table2[KET],MATCH(ROW()-1,Table2[//])))</f>
        <v>16 ls</v>
      </c>
    </row>
    <row r="760" spans="1:3">
      <c r="A760" s="3" t="str">
        <f>INDEX(Table2[NAMA BARANG],MATCH(ROW()-1,Table2[//]))</f>
        <v>Drawing Board Kertas 29x21</v>
      </c>
      <c r="B760" s="4">
        <f>INDEX(Table2[TT],MATCH(ROW()-1,Table2[//]))</f>
        <v>5</v>
      </c>
      <c r="C760" s="5" t="str">
        <f>IF(INDEX(Table2[KET],MATCH(ROW()-1,Table2[//]))="","-",INDEX(Table2[KET],MATCH(ROW()-1,Table2[//])))</f>
        <v>10 ls</v>
      </c>
    </row>
    <row r="761" spans="1:3">
      <c r="A761" s="3" t="str">
        <f>INDEX(Table2[NAMA BARANG],MATCH(ROW()-1,Table2[//]))</f>
        <v>Drawing Board SH 0902 D/ 20x30</v>
      </c>
      <c r="B761" s="4">
        <f>INDEX(Table2[TT],MATCH(ROW()-1,Table2[//]))</f>
        <v>15</v>
      </c>
      <c r="C761" s="5" t="str">
        <f>IF(INDEX(Table2[KET],MATCH(ROW()-1,Table2[//]))="","-",INDEX(Table2[KET],MATCH(ROW()-1,Table2[//])))</f>
        <v>72 pc</v>
      </c>
    </row>
    <row r="762" spans="1:3">
      <c r="A762" s="3" t="str">
        <f>INDEX(Table2[NAMA BARANG],MATCH(ROW()-1,Table2[//]))</f>
        <v>Elevated tray 602</v>
      </c>
      <c r="B762" s="4">
        <f>INDEX(Table2[TT],MATCH(ROW()-1,Table2[//]))</f>
        <v>1</v>
      </c>
      <c r="C762" s="5" t="str">
        <f>IF(INDEX(Table2[KET],MATCH(ROW()-1,Table2[//]))="","-",INDEX(Table2[KET],MATCH(ROW()-1,Table2[//])))</f>
        <v>12 pc</v>
      </c>
    </row>
    <row r="763" spans="1:3">
      <c r="A763" s="3" t="str">
        <f>INDEX(Table2[NAMA BARANG],MATCH(ROW()-1,Table2[//]))</f>
        <v>Expanding file 5304</v>
      </c>
      <c r="B763" s="4">
        <f>INDEX(Table2[TT],MATCH(ROW()-1,Table2[//]))</f>
        <v>12</v>
      </c>
      <c r="C763" s="5" t="str">
        <f>IF(INDEX(Table2[KET],MATCH(ROW()-1,Table2[//]))="","-",INDEX(Table2[KET],MATCH(ROW()-1,Table2[//])))</f>
        <v>60 pc</v>
      </c>
    </row>
    <row r="764" spans="1:3">
      <c r="A764" s="3" t="str">
        <f>INDEX(Table2[NAMA BARANG],MATCH(ROW()-1,Table2[//]))</f>
        <v>Expanding file 8402</v>
      </c>
      <c r="B764" s="4">
        <f>INDEX(Table2[TT],MATCH(ROW()-1,Table2[//]))</f>
        <v>2</v>
      </c>
      <c r="C764" s="5" t="str">
        <f>IF(INDEX(Table2[KET],MATCH(ROW()-1,Table2[//]))="","-",INDEX(Table2[KET],MATCH(ROW()-1,Table2[//])))</f>
        <v>48 pc</v>
      </c>
    </row>
    <row r="765" spans="1:3">
      <c r="A765" s="3" t="str">
        <f>INDEX(Table2[NAMA BARANG],MATCH(ROW()-1,Table2[//]))</f>
        <v>Expanding file TZ 2012</v>
      </c>
      <c r="B765" s="4">
        <f>INDEX(Table2[TT],MATCH(ROW()-1,Table2[//]))</f>
        <v>12</v>
      </c>
      <c r="C765" s="5" t="str">
        <f>IF(INDEX(Table2[KET],MATCH(ROW()-1,Table2[//]))="","-",INDEX(Table2[KET],MATCH(ROW()-1,Table2[//])))</f>
        <v>200 pc</v>
      </c>
    </row>
    <row r="766" spans="1:3">
      <c r="A766" s="3" t="str">
        <f>INDEX(Table2[NAMA BARANG],MATCH(ROW()-1,Table2[//]))</f>
        <v>Expanding file TZ 2016</v>
      </c>
      <c r="B766" s="4">
        <f>INDEX(Table2[TT],MATCH(ROW()-1,Table2[//]))</f>
        <v>4</v>
      </c>
      <c r="C766" s="5" t="str">
        <f>IF(INDEX(Table2[KET],MATCH(ROW()-1,Table2[//]))="","-",INDEX(Table2[KET],MATCH(ROW()-1,Table2[//])))</f>
        <v>200 pc</v>
      </c>
    </row>
    <row r="767" spans="1:3">
      <c r="A767" s="3" t="str">
        <f>INDEX(Table2[NAMA BARANG],MATCH(ROW()-1,Table2[//]))</f>
        <v>Fabric Colour CA 130 (9 ml)</v>
      </c>
      <c r="B767" s="4">
        <f>INDEX(Table2[TT],MATCH(ROW()-1,Table2[//]))</f>
        <v>1</v>
      </c>
      <c r="C767" s="5" t="str">
        <f>IF(INDEX(Table2[KET],MATCH(ROW()-1,Table2[//]))="","-",INDEX(Table2[KET],MATCH(ROW()-1,Table2[//])))</f>
        <v>20 pc</v>
      </c>
    </row>
    <row r="768" spans="1:3">
      <c r="A768" s="3" t="str">
        <f>INDEX(Table2[NAMA BARANG],MATCH(ROW()-1,Table2[//]))</f>
        <v>Face Shield anak (M)</v>
      </c>
      <c r="B768" s="4">
        <f>INDEX(Table2[TT],MATCH(ROW()-1,Table2[//]))</f>
        <v>1</v>
      </c>
      <c r="C768" s="5" t="str">
        <f>IF(INDEX(Table2[KET],MATCH(ROW()-1,Table2[//]))="","-",INDEX(Table2[KET],MATCH(ROW()-1,Table2[//])))</f>
        <v>300 pc</v>
      </c>
    </row>
    <row r="769" spans="1:3">
      <c r="A769" s="3" t="str">
        <f>INDEX(Table2[NAMA BARANG],MATCH(ROW()-1,Table2[//]))</f>
        <v>Face Shield Dewasa</v>
      </c>
      <c r="B769" s="4">
        <f>INDEX(Table2[TT],MATCH(ROW()-1,Table2[//]))</f>
        <v>48</v>
      </c>
      <c r="C769" s="5" t="str">
        <f>IF(INDEX(Table2[KET],MATCH(ROW()-1,Table2[//]))="","-",INDEX(Table2[KET],MATCH(ROW()-1,Table2[//])))</f>
        <v>300 pc</v>
      </c>
    </row>
    <row r="770" spans="1:3">
      <c r="A770" s="3" t="str">
        <f>INDEX(Table2[NAMA BARANG],MATCH(ROW()-1,Table2[//]))</f>
        <v>Face Shield kacamata 12</v>
      </c>
      <c r="B770" s="4">
        <f>INDEX(Table2[TT],MATCH(ROW()-1,Table2[//]))</f>
        <v>6</v>
      </c>
      <c r="C770" s="5" t="str">
        <f>IF(INDEX(Table2[KET],MATCH(ROW()-1,Table2[//]))="","-",INDEX(Table2[KET],MATCH(ROW()-1,Table2[//])))</f>
        <v>720 pc</v>
      </c>
    </row>
    <row r="771" spans="1:3">
      <c r="A771" s="3" t="str">
        <f>INDEX(Table2[NAMA BARANG],MATCH(ROW()-1,Table2[//]))</f>
        <v>Fancy Set 2062</v>
      </c>
      <c r="B771" s="4">
        <f>INDEX(Table2[TT],MATCH(ROW()-1,Table2[//]))</f>
        <v>12</v>
      </c>
      <c r="C771" s="5" t="str">
        <f>IF(INDEX(Table2[KET],MATCH(ROW()-1,Table2[//]))="","-",INDEX(Table2[KET],MATCH(ROW()-1,Table2[//])))</f>
        <v>144 pc</v>
      </c>
    </row>
    <row r="772" spans="1:3">
      <c r="A772" s="3" t="str">
        <f>INDEX(Table2[NAMA BARANG],MATCH(ROW()-1,Table2[//]))</f>
        <v>Fancy Set 2067</v>
      </c>
      <c r="B772" s="4">
        <f>INDEX(Table2[TT],MATCH(ROW()-1,Table2[//]))</f>
        <v>1</v>
      </c>
      <c r="C772" s="5" t="str">
        <f>IF(INDEX(Table2[KET],MATCH(ROW()-1,Table2[//]))="","-",INDEX(Table2[KET],MATCH(ROW()-1,Table2[//])))</f>
        <v>144 pc</v>
      </c>
    </row>
    <row r="773" spans="1:3">
      <c r="A773" s="3" t="str">
        <f>INDEX(Table2[NAMA BARANG],MATCH(ROW()-1,Table2[//]))</f>
        <v>Fancy Set AB JB SM 30 Hk 1</v>
      </c>
      <c r="B773" s="4">
        <f>INDEX(Table2[TT],MATCH(ROW()-1,Table2[//]))</f>
        <v>47</v>
      </c>
      <c r="C773" s="5" t="str">
        <f>IF(INDEX(Table2[KET],MATCH(ROW()-1,Table2[//]))="","-",INDEX(Table2[KET],MATCH(ROW()-1,Table2[//])))</f>
        <v>240 pc</v>
      </c>
    </row>
    <row r="774" spans="1:3">
      <c r="A774" s="3" t="str">
        <f>INDEX(Table2[NAMA BARANG],MATCH(ROW()-1,Table2[//]))</f>
        <v>Fancy Set SF 5896 AB(4)/ 5696 Shaun(1)</v>
      </c>
      <c r="B774" s="4">
        <f>INDEX(Table2[TT],MATCH(ROW()-1,Table2[//]))</f>
        <v>5</v>
      </c>
      <c r="C774" s="5" t="str">
        <f>IF(INDEX(Table2[KET],MATCH(ROW()-1,Table2[//]))="","-",INDEX(Table2[KET],MATCH(ROW()-1,Table2[//])))</f>
        <v>240 pc</v>
      </c>
    </row>
    <row r="775" spans="1:3">
      <c r="A775" s="3" t="str">
        <f>INDEX(Table2[NAMA BARANG],MATCH(ROW()-1,Table2[//]))</f>
        <v>Fancy Set XD 8005</v>
      </c>
      <c r="B775" s="4">
        <f>INDEX(Table2[TT],MATCH(ROW()-1,Table2[//]))</f>
        <v>15</v>
      </c>
      <c r="C775" s="5" t="str">
        <f>IF(INDEX(Table2[KET],MATCH(ROW()-1,Table2[//]))="","-",INDEX(Table2[KET],MATCH(ROW()-1,Table2[//])))</f>
        <v>144 pc</v>
      </c>
    </row>
    <row r="776" spans="1:3">
      <c r="A776" s="3" t="str">
        <f>INDEX(Table2[NAMA BARANG],MATCH(ROW()-1,Table2[//]))</f>
        <v>Fancy Set XD 8010 B(2)/ W(3)/ M(4)/ Q(3)/ K(2)/ (2)</v>
      </c>
      <c r="B776" s="4">
        <f>INDEX(Table2[TT],MATCH(ROW()-1,Table2[//]))</f>
        <v>14</v>
      </c>
      <c r="C776" s="5" t="str">
        <f>IF(INDEX(Table2[KET],MATCH(ROW()-1,Table2[//]))="","-",INDEX(Table2[KET],MATCH(ROW()-1,Table2[//])))</f>
        <v>384 pc</v>
      </c>
    </row>
    <row r="777" spans="1:3">
      <c r="A777" s="3" t="str">
        <f>INDEX(Table2[NAMA BARANG],MATCH(ROW()-1,Table2[//]))</f>
        <v>Foto Frame HJ D2 105 plst Baby bird</v>
      </c>
      <c r="B777" s="4">
        <f>INDEX(Table2[TT],MATCH(ROW()-1,Table2[//]))</f>
        <v>3</v>
      </c>
      <c r="C777" s="5" t="str">
        <f>IF(INDEX(Table2[KET],MATCH(ROW()-1,Table2[//]))="","-",INDEX(Table2[KET],MATCH(ROW()-1,Table2[//])))</f>
        <v>720 pc</v>
      </c>
    </row>
    <row r="778" spans="1:3">
      <c r="A778" s="3" t="str">
        <f>INDEX(Table2[NAMA BARANG],MATCH(ROW()-1,Table2[//]))</f>
        <v>Foto Frame Magnit+Clip SY-1361</v>
      </c>
      <c r="B778" s="4">
        <f>INDEX(Table2[TT],MATCH(ROW()-1,Table2[//]))</f>
        <v>2</v>
      </c>
      <c r="C778" s="5" t="str">
        <f>IF(INDEX(Table2[KET],MATCH(ROW()-1,Table2[//]))="","-",INDEX(Table2[KET],MATCH(ROW()-1,Table2[//])))</f>
        <v>200 ls</v>
      </c>
    </row>
    <row r="779" spans="1:3">
      <c r="A779" s="3" t="str">
        <f>INDEX(Table2[NAMA BARANG],MATCH(ROW()-1,Table2[//]))</f>
        <v>Gantungan Kunci Lampu (1x12)</v>
      </c>
      <c r="B779" s="4">
        <f>INDEX(Table2[TT],MATCH(ROW()-1,Table2[//]))</f>
        <v>1</v>
      </c>
      <c r="C779" s="5" t="str">
        <f>IF(INDEX(Table2[KET],MATCH(ROW()-1,Table2[//]))="","-",INDEX(Table2[KET],MATCH(ROW()-1,Table2[//])))</f>
        <v>120 disp</v>
      </c>
    </row>
    <row r="780" spans="1:3">
      <c r="A780" s="3" t="str">
        <f>INDEX(Table2[NAMA BARANG],MATCH(ROW()-1,Table2[//]))</f>
        <v>Garisan 14cm Gergaji 8102 (64) Cool Cat</v>
      </c>
      <c r="B780" s="4">
        <f>INDEX(Table2[TT],MATCH(ROW()-1,Table2[//]))</f>
        <v>1</v>
      </c>
      <c r="C780" s="5" t="str">
        <f>IF(INDEX(Table2[KET],MATCH(ROW()-1,Table2[//]))="","-",INDEX(Table2[KET],MATCH(ROW()-1,Table2[//])))</f>
        <v>3200 pc</v>
      </c>
    </row>
    <row r="781" spans="1:3">
      <c r="A781" s="3" t="str">
        <f>INDEX(Table2[NAMA BARANG],MATCH(ROW()-1,Table2[//]))</f>
        <v>Garisan 14cm Gergaji 8102 (64) Cool Cat</v>
      </c>
      <c r="B781" s="4">
        <f>INDEX(Table2[TT],MATCH(ROW()-1,Table2[//]))</f>
        <v>6</v>
      </c>
      <c r="C781" s="5" t="str">
        <f>IF(INDEX(Table2[KET],MATCH(ROW()-1,Table2[//]))="","-",INDEX(Table2[KET],MATCH(ROW()-1,Table2[//])))</f>
        <v>240 ls</v>
      </c>
    </row>
    <row r="782" spans="1:3">
      <c r="A782" s="3" t="str">
        <f>INDEX(Table2[NAMA BARANG],MATCH(ROW()-1,Table2[//]))</f>
        <v>Garisan 14cm Gergaji 9358 Bear (1 Disp=12)</v>
      </c>
      <c r="B782" s="4">
        <f>INDEX(Table2[TT],MATCH(ROW()-1,Table2[//]))</f>
        <v>5</v>
      </c>
      <c r="C782" s="5" t="str">
        <f>IF(INDEX(Table2[KET],MATCH(ROW()-1,Table2[//]))="","-",INDEX(Table2[KET],MATCH(ROW()-1,Table2[//])))</f>
        <v>240 ls</v>
      </c>
    </row>
    <row r="783" spans="1:3">
      <c r="A783" s="3" t="str">
        <f>INDEX(Table2[NAMA BARANG],MATCH(ROW()-1,Table2[//]))</f>
        <v>Garisan 15-30 8903 girl</v>
      </c>
      <c r="B783" s="4">
        <f>INDEX(Table2[TT],MATCH(ROW()-1,Table2[//]))</f>
        <v>2</v>
      </c>
      <c r="C783" s="5" t="str">
        <f>IF(INDEX(Table2[KET],MATCH(ROW()-1,Table2[//]))="","-",INDEX(Table2[KET],MATCH(ROW()-1,Table2[//])))</f>
        <v>40 box</v>
      </c>
    </row>
    <row r="784" spans="1:3">
      <c r="A784" s="3" t="str">
        <f>INDEX(Table2[NAMA BARANG],MATCH(ROW()-1,Table2[//]))</f>
        <v>Garisan 15cm 311 (84)</v>
      </c>
      <c r="B784" s="4">
        <f>INDEX(Table2[TT],MATCH(ROW()-1,Table2[//]))</f>
        <v>7</v>
      </c>
      <c r="C784" s="5" t="str">
        <f>IF(INDEX(Table2[KET],MATCH(ROW()-1,Table2[//]))="","-",INDEX(Table2[KET],MATCH(ROW()-1,Table2[//])))</f>
        <v>30 box</v>
      </c>
    </row>
    <row r="785" spans="1:3">
      <c r="A785" s="3" t="str">
        <f>INDEX(Table2[NAMA BARANG],MATCH(ROW()-1,Table2[//]))</f>
        <v>Garisan 15cm 536-750 Cartoon Network (48)</v>
      </c>
      <c r="B785" s="4">
        <f>INDEX(Table2[TT],MATCH(ROW()-1,Table2[//]))</f>
        <v>62</v>
      </c>
      <c r="C785" s="5" t="str">
        <f>IF(INDEX(Table2[KET],MATCH(ROW()-1,Table2[//]))="","-",INDEX(Table2[KET],MATCH(ROW()-1,Table2[//])))</f>
        <v>80 ls</v>
      </c>
    </row>
    <row r="786" spans="1:3">
      <c r="A786" s="3" t="str">
        <f>INDEX(Table2[NAMA BARANG],MATCH(ROW()-1,Table2[//]))</f>
        <v>Garisan 15cm AB 0067</v>
      </c>
      <c r="B786" s="4">
        <f>INDEX(Table2[TT],MATCH(ROW()-1,Table2[//]))</f>
        <v>2</v>
      </c>
      <c r="C786" s="5" t="str">
        <f>IF(INDEX(Table2[KET],MATCH(ROW()-1,Table2[//]))="","-",INDEX(Table2[KET],MATCH(ROW()-1,Table2[//])))</f>
        <v>40 box</v>
      </c>
    </row>
    <row r="787" spans="1:3">
      <c r="A787" s="3" t="str">
        <f>INDEX(Table2[NAMA BARANG],MATCH(ROW()-1,Table2[//]))</f>
        <v>Garisan 15cm AB 851 (200 pc)</v>
      </c>
      <c r="B787" s="4">
        <f>INDEX(Table2[TT],MATCH(ROW()-1,Table2[//]))</f>
        <v>6</v>
      </c>
      <c r="C787" s="5" t="str">
        <f>IF(INDEX(Table2[KET],MATCH(ROW()-1,Table2[//]))="","-",INDEX(Table2[KET],MATCH(ROW()-1,Table2[//])))</f>
        <v>24 box</v>
      </c>
    </row>
    <row r="788" spans="1:3">
      <c r="A788" s="3" t="str">
        <f>INDEX(Table2[NAMA BARANG],MATCH(ROW()-1,Table2[//]))</f>
        <v>Garisan 15cm ANT 006 Nike</v>
      </c>
      <c r="B788" s="4">
        <f>INDEX(Table2[TT],MATCH(ROW()-1,Table2[//]))</f>
        <v>6</v>
      </c>
      <c r="C788" s="5" t="str">
        <f>IF(INDEX(Table2[KET],MATCH(ROW()-1,Table2[//]))="","-",INDEX(Table2[KET],MATCH(ROW()-1,Table2[//])))</f>
        <v>240 ls</v>
      </c>
    </row>
    <row r="789" spans="1:3">
      <c r="A789" s="3" t="str">
        <f>INDEX(Table2[NAMA BARANG],MATCH(ROW()-1,Table2[//]))</f>
        <v>Garisan 15cm B-30 Palu Bear</v>
      </c>
      <c r="B789" s="4">
        <f>INDEX(Table2[TT],MATCH(ROW()-1,Table2[//]))</f>
        <v>1</v>
      </c>
      <c r="C789" s="5" t="str">
        <f>IF(INDEX(Table2[KET],MATCH(ROW()-1,Table2[//]))="","-",INDEX(Table2[KET],MATCH(ROW()-1,Table2[//])))</f>
        <v>240 ls</v>
      </c>
    </row>
    <row r="790" spans="1:3">
      <c r="A790" s="3" t="str">
        <f>INDEX(Table2[NAMA BARANG],MATCH(ROW()-1,Table2[//]))</f>
        <v>Garisan 15cm lentur Smurf 1100-2 (1x36)</v>
      </c>
      <c r="B790" s="4">
        <f>INDEX(Table2[TT],MATCH(ROW()-1,Table2[//]))</f>
        <v>6</v>
      </c>
      <c r="C790" s="5" t="str">
        <f>IF(INDEX(Table2[KET],MATCH(ROW()-1,Table2[//]))="","-",INDEX(Table2[KET],MATCH(ROW()-1,Table2[//])))</f>
        <v>80 box</v>
      </c>
    </row>
    <row r="791" spans="1:3">
      <c r="A791" s="3" t="str">
        <f>INDEX(Table2[NAMA BARANG],MATCH(ROW()-1,Table2[//]))</f>
        <v>Garisan 15cm lipat 0229 (40)</v>
      </c>
      <c r="B791" s="4">
        <f>INDEX(Table2[TT],MATCH(ROW()-1,Table2[//]))</f>
        <v>2</v>
      </c>
      <c r="C791" s="5" t="str">
        <f>IF(INDEX(Table2[KET],MATCH(ROW()-1,Table2[//]))="","-",INDEX(Table2[KET],MATCH(ROW()-1,Table2[//])))</f>
        <v>32 box</v>
      </c>
    </row>
    <row r="792" spans="1:3">
      <c r="A792" s="3" t="str">
        <f>INDEX(Table2[NAMA BARANG],MATCH(ROW()-1,Table2[//]))</f>
        <v>Garisan 15cm YD 1516 (30)</v>
      </c>
      <c r="B792" s="4">
        <f>INDEX(Table2[TT],MATCH(ROW()-1,Table2[//]))</f>
        <v>11</v>
      </c>
      <c r="C792" s="5" t="str">
        <f>IF(INDEX(Table2[KET],MATCH(ROW()-1,Table2[//]))="","-",INDEX(Table2[KET],MATCH(ROW()-1,Table2[//])))</f>
        <v>80 BOX</v>
      </c>
    </row>
    <row r="793" spans="1:3">
      <c r="A793" s="3" t="str">
        <f>INDEX(Table2[NAMA BARANG],MATCH(ROW()-1,Table2[//]))</f>
        <v>Garisan 18cm 322 (84) Transformer</v>
      </c>
      <c r="B793" s="4">
        <f>INDEX(Table2[TT],MATCH(ROW()-1,Table2[//]))</f>
        <v>3</v>
      </c>
      <c r="C793" s="5" t="str">
        <f>IF(INDEX(Table2[KET],MATCH(ROW()-1,Table2[//]))="","-",INDEX(Table2[KET],MATCH(ROW()-1,Table2[//])))</f>
        <v>30 box</v>
      </c>
    </row>
    <row r="794" spans="1:3">
      <c r="A794" s="3" t="str">
        <f>INDEX(Table2[NAMA BARANG],MATCH(ROW()-1,Table2[//]))</f>
        <v>Garisan 18cm 5014</v>
      </c>
      <c r="B794" s="4">
        <f>INDEX(Table2[TT],MATCH(ROW()-1,Table2[//]))</f>
        <v>1</v>
      </c>
      <c r="C794" s="5" t="str">
        <f>IF(INDEX(Table2[KET],MATCH(ROW()-1,Table2[//]))="","-",INDEX(Table2[KET],MATCH(ROW()-1,Table2[//])))</f>
        <v>960 pc</v>
      </c>
    </row>
    <row r="795" spans="1:3">
      <c r="A795" s="3" t="str">
        <f>INDEX(Table2[NAMA BARANG],MATCH(ROW()-1,Table2[//]))</f>
        <v>Garisan 18cm Dney (4D)</v>
      </c>
      <c r="B795" s="4">
        <f>INDEX(Table2[TT],MATCH(ROW()-1,Table2[//]))</f>
        <v>3</v>
      </c>
      <c r="C795" s="5" t="str">
        <f>IF(INDEX(Table2[KET],MATCH(ROW()-1,Table2[//]))="","-",INDEX(Table2[KET],MATCH(ROW()-1,Table2[//])))</f>
        <v>800 ls</v>
      </c>
    </row>
    <row r="796" spans="1:3">
      <c r="A796" s="3" t="str">
        <f>INDEX(Table2[NAMA BARANG],MATCH(ROW()-1,Table2[//]))</f>
        <v>Garisan 18cm SY-1308 (24 pc) Hk(1)/ HP(8)</v>
      </c>
      <c r="B796" s="4">
        <f>INDEX(Table2[TT],MATCH(ROW()-1,Table2[//]))</f>
        <v>9</v>
      </c>
      <c r="C796" s="5" t="str">
        <f>IF(INDEX(Table2[KET],MATCH(ROW()-1,Table2[//]))="","-",INDEX(Table2[KET],MATCH(ROW()-1,Table2[//])))</f>
        <v>120 ls</v>
      </c>
    </row>
    <row r="797" spans="1:3">
      <c r="A797" s="3" t="str">
        <f>INDEX(Table2[NAMA BARANG],MATCH(ROW()-1,Table2[//]))</f>
        <v>Garisan 20cm 109 (100)</v>
      </c>
      <c r="B797" s="4">
        <f>INDEX(Table2[TT],MATCH(ROW()-1,Table2[//]))</f>
        <v>1</v>
      </c>
      <c r="C797" s="5" t="str">
        <f>IF(INDEX(Table2[KET],MATCH(ROW()-1,Table2[//]))="","-",INDEX(Table2[KET],MATCH(ROW()-1,Table2[//])))</f>
        <v>16 box</v>
      </c>
    </row>
    <row r="798" spans="1:3">
      <c r="A798" s="3" t="str">
        <f>INDEX(Table2[NAMA BARANG],MATCH(ROW()-1,Table2[//]))</f>
        <v>Garisan 20cm 2011(10)/ 2010(2)</v>
      </c>
      <c r="B798" s="4">
        <f>INDEX(Table2[TT],MATCH(ROW()-1,Table2[//]))</f>
        <v>12</v>
      </c>
      <c r="C798" s="5" t="str">
        <f>IF(INDEX(Table2[KET],MATCH(ROW()-1,Table2[//]))="","-",INDEX(Table2[KET],MATCH(ROW()-1,Table2[//])))</f>
        <v>24 box</v>
      </c>
    </row>
    <row r="799" spans="1:3">
      <c r="A799" s="3" t="str">
        <f>INDEX(Table2[NAMA BARANG],MATCH(ROW()-1,Table2[//]))</f>
        <v>Garisan 20cm 2020 Disney 1x36</v>
      </c>
      <c r="B799" s="4">
        <f>INDEX(Table2[TT],MATCH(ROW()-1,Table2[//]))</f>
        <v>3</v>
      </c>
      <c r="C799" s="5" t="str">
        <f>IF(INDEX(Table2[KET],MATCH(ROW()-1,Table2[//]))="","-",INDEX(Table2[KET],MATCH(ROW()-1,Table2[//])))</f>
        <v>20 box</v>
      </c>
    </row>
    <row r="800" spans="1:3">
      <c r="A800" s="3" t="str">
        <f>INDEX(Table2[NAMA BARANG],MATCH(ROW()-1,Table2[//]))</f>
        <v>Garisan 20cm 8803 AB (40)</v>
      </c>
      <c r="B800" s="4">
        <f>INDEX(Table2[TT],MATCH(ROW()-1,Table2[//]))</f>
        <v>2</v>
      </c>
      <c r="C800" s="5" t="str">
        <f>IF(INDEX(Table2[KET],MATCH(ROW()-1,Table2[//]))="","-",INDEX(Table2[KET],MATCH(ROW()-1,Table2[//])))</f>
        <v>32 box</v>
      </c>
    </row>
    <row r="801" spans="1:3">
      <c r="A801" s="3" t="str">
        <f>INDEX(Table2[NAMA BARANG],MATCH(ROW()-1,Table2[//]))</f>
        <v>Garisan 20cm Fancy baby mouse</v>
      </c>
      <c r="B801" s="4">
        <f>INDEX(Table2[TT],MATCH(ROW()-1,Table2[//]))</f>
        <v>52</v>
      </c>
      <c r="C801" s="5" t="str">
        <f>IF(INDEX(Table2[KET],MATCH(ROW()-1,Table2[//]))="","-",INDEX(Table2[KET],MATCH(ROW()-1,Table2[//])))</f>
        <v>180 ls</v>
      </c>
    </row>
    <row r="802" spans="1:3">
      <c r="A802" s="3" t="str">
        <f>INDEX(Table2[NAMA BARANG],MATCH(ROW()-1,Table2[//]))</f>
        <v>Garisan 20cm Fancy cut mouse</v>
      </c>
      <c r="B802" s="4">
        <f>INDEX(Table2[TT],MATCH(ROW()-1,Table2[//]))</f>
        <v>17</v>
      </c>
      <c r="C802" s="5" t="str">
        <f>IF(INDEX(Table2[KET],MATCH(ROW()-1,Table2[//]))="","-",INDEX(Table2[KET],MATCH(ROW()-1,Table2[//])))</f>
        <v>180 ls</v>
      </c>
    </row>
    <row r="803" spans="1:3">
      <c r="A803" s="3" t="str">
        <f>INDEX(Table2[NAMA BARANG],MATCH(ROW()-1,Table2[//]))</f>
        <v>Garisan 20cm Fancy mouse</v>
      </c>
      <c r="B803" s="4">
        <f>INDEX(Table2[TT],MATCH(ROW()-1,Table2[//]))</f>
        <v>1</v>
      </c>
      <c r="C803" s="5" t="str">
        <f>IF(INDEX(Table2[KET],MATCH(ROW()-1,Table2[//]))="","-",INDEX(Table2[KET],MATCH(ROW()-1,Table2[//])))</f>
        <v>180 ls</v>
      </c>
    </row>
    <row r="804" spans="1:3">
      <c r="A804" s="3" t="str">
        <f>INDEX(Table2[NAMA BARANG],MATCH(ROW()-1,Table2[//]))</f>
        <v>Garisan 20cm Fancy pavia bear</v>
      </c>
      <c r="B804" s="4">
        <f>INDEX(Table2[TT],MATCH(ROW()-1,Table2[//]))</f>
        <v>22</v>
      </c>
      <c r="C804" s="5" t="str">
        <f>IF(INDEX(Table2[KET],MATCH(ROW()-1,Table2[//]))="","-",INDEX(Table2[KET],MATCH(ROW()-1,Table2[//])))</f>
        <v>180 ls</v>
      </c>
    </row>
    <row r="805" spans="1:3">
      <c r="A805" s="3" t="str">
        <f>INDEX(Table2[NAMA BARANG],MATCH(ROW()-1,Table2[//]))</f>
        <v>Garisan 20cm Fancy pretty white</v>
      </c>
      <c r="B805" s="4">
        <f>INDEX(Table2[TT],MATCH(ROW()-1,Table2[//]))</f>
        <v>54</v>
      </c>
      <c r="C805" s="5" t="str">
        <f>IF(INDEX(Table2[KET],MATCH(ROW()-1,Table2[//]))="","-",INDEX(Table2[KET],MATCH(ROW()-1,Table2[//])))</f>
        <v>180 ls</v>
      </c>
    </row>
    <row r="806" spans="1:3">
      <c r="A806" s="3" t="str">
        <f>INDEX(Table2[NAMA BARANG],MATCH(ROW()-1,Table2[//]))</f>
        <v>Garisan 20cm Fancy spiderman biru</v>
      </c>
      <c r="B806" s="4">
        <f>INDEX(Table2[TT],MATCH(ROW()-1,Table2[//]))</f>
        <v>17</v>
      </c>
      <c r="C806" s="5" t="str">
        <f>IF(INDEX(Table2[KET],MATCH(ROW()-1,Table2[//]))="","-",INDEX(Table2[KET],MATCH(ROW()-1,Table2[//])))</f>
        <v>180 ls</v>
      </c>
    </row>
    <row r="807" spans="1:3">
      <c r="A807" s="3" t="str">
        <f>INDEX(Table2[NAMA BARANG],MATCH(ROW()-1,Table2[//]))</f>
        <v>Garisan 20cm Fancy superman</v>
      </c>
      <c r="B807" s="4">
        <f>INDEX(Table2[TT],MATCH(ROW()-1,Table2[//]))</f>
        <v>10</v>
      </c>
      <c r="C807" s="5" t="str">
        <f>IF(INDEX(Table2[KET],MATCH(ROW()-1,Table2[//]))="","-",INDEX(Table2[KET],MATCH(ROW()-1,Table2[//])))</f>
        <v>180 ls</v>
      </c>
    </row>
    <row r="808" spans="1:3">
      <c r="A808" s="3" t="str">
        <f>INDEX(Table2[NAMA BARANG],MATCH(ROW()-1,Table2[//]))</f>
        <v>Garisan 20cm Holo 93-20 (1 Disp=10 pc)</v>
      </c>
      <c r="B808" s="4">
        <f>INDEX(Table2[TT],MATCH(ROW()-1,Table2[//]))</f>
        <v>11</v>
      </c>
      <c r="C808" s="5" t="str">
        <f>IF(INDEX(Table2[KET],MATCH(ROW()-1,Table2[//]))="","-",INDEX(Table2[KET],MATCH(ROW()-1,Table2[//])))</f>
        <v>20 box</v>
      </c>
    </row>
    <row r="809" spans="1:3">
      <c r="A809" s="3" t="str">
        <f>INDEX(Table2[NAMA BARANG],MATCH(ROW()-1,Table2[//]))</f>
        <v>Garisan 30 cm Kayagi 3127 B</v>
      </c>
      <c r="B809" s="4">
        <f>INDEX(Table2[TT],MATCH(ROW()-1,Table2[//]))</f>
        <v>2</v>
      </c>
      <c r="C809" s="5" t="str">
        <f>IF(INDEX(Table2[KET],MATCH(ROW()-1,Table2[//]))="","-",INDEX(Table2[KET],MATCH(ROW()-1,Table2[//])))</f>
        <v>80 LSN</v>
      </c>
    </row>
    <row r="810" spans="1:3">
      <c r="A810" s="3" t="str">
        <f>INDEX(Table2[NAMA BARANG],MATCH(ROW()-1,Table2[//]))</f>
        <v>Garisan 30 cm Kayagi 3139</v>
      </c>
      <c r="B810" s="4">
        <f>INDEX(Table2[TT],MATCH(ROW()-1,Table2[//]))</f>
        <v>2</v>
      </c>
      <c r="C810" s="5" t="str">
        <f>IF(INDEX(Table2[KET],MATCH(ROW()-1,Table2[//]))="","-",INDEX(Table2[KET],MATCH(ROW()-1,Table2[//])))</f>
        <v>80 LSN</v>
      </c>
    </row>
    <row r="811" spans="1:3">
      <c r="A811" s="3" t="str">
        <f>INDEX(Table2[NAMA BARANG],MATCH(ROW()-1,Table2[//]))</f>
        <v>Garisan 30 cm kayagi 3140</v>
      </c>
      <c r="B811" s="4">
        <f>INDEX(Table2[TT],MATCH(ROW()-1,Table2[//]))</f>
        <v>1</v>
      </c>
      <c r="C811" s="5" t="str">
        <f>IF(INDEX(Table2[KET],MATCH(ROW()-1,Table2[//]))="","-",INDEX(Table2[KET],MATCH(ROW()-1,Table2[//])))</f>
        <v>80 LSN</v>
      </c>
    </row>
    <row r="812" spans="1:3">
      <c r="A812" s="3" t="str">
        <f>INDEX(Table2[NAMA BARANG],MATCH(ROW()-1,Table2[//]))</f>
        <v>Garisan 30 cm lipat 008 (24)</v>
      </c>
      <c r="B812" s="4">
        <f>INDEX(Table2[TT],MATCH(ROW()-1,Table2[//]))</f>
        <v>32</v>
      </c>
      <c r="C812" s="5" t="str">
        <f>IF(INDEX(Table2[KET],MATCH(ROW()-1,Table2[//]))="","-",INDEX(Table2[KET],MATCH(ROW()-1,Table2[//])))</f>
        <v>60 BOX</v>
      </c>
    </row>
    <row r="813" spans="1:3">
      <c r="A813" s="3" t="str">
        <f>INDEX(Table2[NAMA BARANG],MATCH(ROW()-1,Table2[//]))</f>
        <v>Garisan 30cm (Abjad &amp; Angka) 3008</v>
      </c>
      <c r="B813" s="4">
        <f>INDEX(Table2[TT],MATCH(ROW()-1,Table2[//]))</f>
        <v>8</v>
      </c>
      <c r="C813" s="5" t="str">
        <f>IF(INDEX(Table2[KET],MATCH(ROW()-1,Table2[//]))="","-",INDEX(Table2[KET],MATCH(ROW()-1,Table2[//])))</f>
        <v>1200 pc</v>
      </c>
    </row>
    <row r="814" spans="1:3">
      <c r="A814" s="3" t="str">
        <f>INDEX(Table2[NAMA BARANG],MATCH(ROW()-1,Table2[//]))</f>
        <v>Garisan 30cm 1105 BT 21</v>
      </c>
      <c r="B814" s="4">
        <f>INDEX(Table2[TT],MATCH(ROW()-1,Table2[//]))</f>
        <v>27</v>
      </c>
      <c r="C814" s="5" t="str">
        <f>IF(INDEX(Table2[KET],MATCH(ROW()-1,Table2[//]))="","-",INDEX(Table2[KET],MATCH(ROW()-1,Table2[//])))</f>
        <v>120 ls</v>
      </c>
    </row>
    <row r="815" spans="1:3">
      <c r="A815" s="3" t="str">
        <f>INDEX(Table2[NAMA BARANG],MATCH(ROW()-1,Table2[//]))</f>
        <v>Garisan 30cm 2109 lebar</v>
      </c>
      <c r="B815" s="4">
        <f>INDEX(Table2[TT],MATCH(ROW()-1,Table2[//]))</f>
        <v>1</v>
      </c>
      <c r="C815" s="5" t="str">
        <f>IF(INDEX(Table2[KET],MATCH(ROW()-1,Table2[//]))="","-",INDEX(Table2[KET],MATCH(ROW()-1,Table2[//])))</f>
        <v>1000 pc</v>
      </c>
    </row>
    <row r="816" spans="1:3">
      <c r="A816" s="3" t="str">
        <f>INDEX(Table2[NAMA BARANG],MATCH(ROW()-1,Table2[//]))</f>
        <v>Garisan 30cm 704 (60)</v>
      </c>
      <c r="B816" s="4">
        <f>INDEX(Table2[TT],MATCH(ROW()-1,Table2[//]))</f>
        <v>8</v>
      </c>
      <c r="C816" s="5" t="str">
        <f>IF(INDEX(Table2[KET],MATCH(ROW()-1,Table2[//]))="","-",INDEX(Table2[KET],MATCH(ROW()-1,Table2[//])))</f>
        <v>50 ls</v>
      </c>
    </row>
    <row r="817" spans="1:3">
      <c r="A817" s="3" t="str">
        <f>INDEX(Table2[NAMA BARANG],MATCH(ROW()-1,Table2[//]))</f>
        <v>Garisan 30cm 854 1x48</v>
      </c>
      <c r="B817" s="4">
        <f>INDEX(Table2[TT],MATCH(ROW()-1,Table2[//]))</f>
        <v>3</v>
      </c>
      <c r="C817" s="5" t="str">
        <f>IF(INDEX(Table2[KET],MATCH(ROW()-1,Table2[//]))="","-",INDEX(Table2[KET],MATCH(ROW()-1,Table2[//])))</f>
        <v>20 box</v>
      </c>
    </row>
    <row r="818" spans="1:3">
      <c r="A818" s="3" t="str">
        <f>INDEX(Table2[NAMA BARANG],MATCH(ROW()-1,Table2[//]))</f>
        <v>Garisan 30cm AB K30</v>
      </c>
      <c r="B818" s="4">
        <f>INDEX(Table2[TT],MATCH(ROW()-1,Table2[//]))</f>
        <v>3</v>
      </c>
      <c r="C818" s="5" t="str">
        <f>IF(INDEX(Table2[KET],MATCH(ROW()-1,Table2[//]))="","-",INDEX(Table2[KET],MATCH(ROW()-1,Table2[//])))</f>
        <v>20 box</v>
      </c>
    </row>
    <row r="819" spans="1:3">
      <c r="A819" s="3" t="str">
        <f>INDEX(Table2[NAMA BARANG],MATCH(ROW()-1,Table2[//]))</f>
        <v>Garisan 30cm aluminium 1530</v>
      </c>
      <c r="B819" s="4">
        <f>INDEX(Table2[TT],MATCH(ROW()-1,Table2[//]))</f>
        <v>2</v>
      </c>
      <c r="C819" s="5" t="str">
        <f>IF(INDEX(Table2[KET],MATCH(ROW()-1,Table2[//]))="","-",INDEX(Table2[KET],MATCH(ROW()-1,Table2[//])))</f>
        <v>1200 pc</v>
      </c>
    </row>
    <row r="820" spans="1:3">
      <c r="A820" s="3" t="str">
        <f>INDEX(Table2[NAMA BARANG],MATCH(ROW()-1,Table2[//]))</f>
        <v>Garisan 30cm Besi jos (peti) Importer</v>
      </c>
      <c r="B820" s="4">
        <f>INDEX(Table2[TT],MATCH(ROW()-1,Table2[//]))</f>
        <v>21</v>
      </c>
      <c r="C820" s="5" t="str">
        <f>IF(INDEX(Table2[KET],MATCH(ROW()-1,Table2[//]))="","-",INDEX(Table2[KET],MATCH(ROW()-1,Table2[//])))</f>
        <v>50 ls</v>
      </c>
    </row>
    <row r="821" spans="1:3">
      <c r="A821" s="3" t="str">
        <f>INDEX(Table2[NAMA BARANG],MATCH(ROW()-1,Table2[//]))</f>
        <v>Garisan 30cm Besi PMJP</v>
      </c>
      <c r="B821" s="4">
        <f>INDEX(Table2[TT],MATCH(ROW()-1,Table2[//]))</f>
        <v>14</v>
      </c>
      <c r="C821" s="5" t="str">
        <f>IF(INDEX(Table2[KET],MATCH(ROW()-1,Table2[//]))="","-",INDEX(Table2[KET],MATCH(ROW()-1,Table2[//])))</f>
        <v>80 ls</v>
      </c>
    </row>
    <row r="822" spans="1:3">
      <c r="A822" s="3" t="str">
        <f>INDEX(Table2[NAMA BARANG],MATCH(ROW()-1,Table2[//]))</f>
        <v>Garisan 30cm besi TF</v>
      </c>
      <c r="B822" s="4">
        <f>INDEX(Table2[TT],MATCH(ROW()-1,Table2[//]))</f>
        <v>1</v>
      </c>
      <c r="C822" s="5" t="str">
        <f>IF(INDEX(Table2[KET],MATCH(ROW()-1,Table2[//]))="","-",INDEX(Table2[KET],MATCH(ROW()-1,Table2[//])))</f>
        <v>50 ls</v>
      </c>
    </row>
    <row r="823" spans="1:3">
      <c r="A823" s="3" t="str">
        <f>INDEX(Table2[NAMA BARANG],MATCH(ROW()-1,Table2[//]))</f>
        <v>Garisan 30cm DF 3109</v>
      </c>
      <c r="B823" s="4">
        <f>INDEX(Table2[TT],MATCH(ROW()-1,Table2[//]))</f>
        <v>13</v>
      </c>
      <c r="C823" s="5" t="str">
        <f>IF(INDEX(Table2[KET],MATCH(ROW()-1,Table2[//]))="","-",INDEX(Table2[KET],MATCH(ROW()-1,Table2[//])))</f>
        <v>1440 pc</v>
      </c>
    </row>
    <row r="824" spans="1:3">
      <c r="A824" s="3" t="str">
        <f>INDEX(Table2[NAMA BARANG],MATCH(ROW()-1,Table2[//]))</f>
        <v>Garisan 30cm DF 69 69</v>
      </c>
      <c r="B824" s="4">
        <f>INDEX(Table2[TT],MATCH(ROW()-1,Table2[//]))</f>
        <v>5</v>
      </c>
      <c r="C824" s="5" t="str">
        <f>IF(INDEX(Table2[KET],MATCH(ROW()-1,Table2[//]))="","-",INDEX(Table2[KET],MATCH(ROW()-1,Table2[//])))</f>
        <v>90 ls</v>
      </c>
    </row>
    <row r="825" spans="1:3">
      <c r="A825" s="3" t="str">
        <f>INDEX(Table2[NAMA BARANG],MATCH(ROW()-1,Table2[//]))</f>
        <v>Garisan 30cm Fancy K300 AB/ A 30</v>
      </c>
      <c r="B825" s="4">
        <f>INDEX(Table2[TT],MATCH(ROW()-1,Table2[//]))</f>
        <v>4</v>
      </c>
      <c r="C825" s="5" t="str">
        <f>IF(INDEX(Table2[KET],MATCH(ROW()-1,Table2[//]))="","-",INDEX(Table2[KET],MATCH(ROW()-1,Table2[//])))</f>
        <v>96 ls</v>
      </c>
    </row>
    <row r="826" spans="1:3">
      <c r="A826" s="3" t="str">
        <f>INDEX(Table2[NAMA BARANG],MATCH(ROW()-1,Table2[//]))</f>
        <v>Garisan 30cm Fancy KM 7101</v>
      </c>
      <c r="B826" s="4">
        <f>INDEX(Table2[TT],MATCH(ROW()-1,Table2[//]))</f>
        <v>3</v>
      </c>
      <c r="C826" s="5" t="str">
        <f>IF(INDEX(Table2[KET],MATCH(ROW()-1,Table2[//]))="","-",INDEX(Table2[KET],MATCH(ROW()-1,Table2[//])))</f>
        <v>1440 pc</v>
      </c>
    </row>
    <row r="827" spans="1:3">
      <c r="A827" s="3" t="str">
        <f>INDEX(Table2[NAMA BARANG],MATCH(ROW()-1,Table2[//]))</f>
        <v>Garisan 30cm Hk 6970</v>
      </c>
      <c r="B827" s="4">
        <f>INDEX(Table2[TT],MATCH(ROW()-1,Table2[//]))</f>
        <v>1</v>
      </c>
      <c r="C827" s="5" t="str">
        <f>IF(INDEX(Table2[KET],MATCH(ROW()-1,Table2[//]))="","-",INDEX(Table2[KET],MATCH(ROW()-1,Table2[//])))</f>
        <v>90 ls</v>
      </c>
    </row>
    <row r="828" spans="1:3">
      <c r="A828" s="3" t="str">
        <f>INDEX(Table2[NAMA BARANG],MATCH(ROW()-1,Table2[//]))</f>
        <v>Garisan 30cm JNT 678 (60)</v>
      </c>
      <c r="B828" s="4">
        <f>INDEX(Table2[TT],MATCH(ROW()-1,Table2[//]))</f>
        <v>8</v>
      </c>
      <c r="C828" s="5" t="str">
        <f>IF(INDEX(Table2[KET],MATCH(ROW()-1,Table2[//]))="","-",INDEX(Table2[KET],MATCH(ROW()-1,Table2[//])))</f>
        <v>48 box</v>
      </c>
    </row>
    <row r="829" spans="1:3">
      <c r="A829" s="3" t="str">
        <f>INDEX(Table2[NAMA BARANG],MATCH(ROW()-1,Table2[//]))</f>
        <v>Garisan 30cm lebar Big Lens (36)</v>
      </c>
      <c r="B829" s="4">
        <f>INDEX(Table2[TT],MATCH(ROW()-1,Table2[//]))</f>
        <v>4</v>
      </c>
      <c r="C829" s="5" t="str">
        <f>IF(INDEX(Table2[KET],MATCH(ROW()-1,Table2[//]))="","-",INDEX(Table2[KET],MATCH(ROW()-1,Table2[//])))</f>
        <v>144 ls</v>
      </c>
    </row>
    <row r="830" spans="1:3">
      <c r="A830" s="3" t="str">
        <f>INDEX(Table2[NAMA BARANG],MATCH(ROW()-1,Table2[//]))</f>
        <v>Garisan 30cm lebar Disney Cinderella</v>
      </c>
      <c r="B830" s="4">
        <f>INDEX(Table2[TT],MATCH(ROW()-1,Table2[//]))</f>
        <v>10</v>
      </c>
      <c r="C830" s="5" t="str">
        <f>IF(INDEX(Table2[KET],MATCH(ROW()-1,Table2[//]))="","-",INDEX(Table2[KET],MATCH(ROW()-1,Table2[//])))</f>
        <v>120 ls</v>
      </c>
    </row>
    <row r="831" spans="1:3">
      <c r="A831" s="3" t="str">
        <f>INDEX(Table2[NAMA BARANG],MATCH(ROW()-1,Table2[//]))</f>
        <v xml:space="preserve">Garisan 30cm lebar Disney Donald Duck </v>
      </c>
      <c r="B831" s="4">
        <f>INDEX(Table2[TT],MATCH(ROW()-1,Table2[//]))</f>
        <v>6</v>
      </c>
      <c r="C831" s="5" t="str">
        <f>IF(INDEX(Table2[KET],MATCH(ROW()-1,Table2[//]))="","-",INDEX(Table2[KET],MATCH(ROW()-1,Table2[//])))</f>
        <v>120 ls</v>
      </c>
    </row>
    <row r="832" spans="1:3">
      <c r="A832" s="3" t="str">
        <f>INDEX(Table2[NAMA BARANG],MATCH(ROW()-1,Table2[//]))</f>
        <v>Garisan 30cm lebar Disney Donald Duck Family</v>
      </c>
      <c r="B832" s="4">
        <f>INDEX(Table2[TT],MATCH(ROW()-1,Table2[//]))</f>
        <v>15</v>
      </c>
      <c r="C832" s="5" t="str">
        <f>IF(INDEX(Table2[KET],MATCH(ROW()-1,Table2[//]))="","-",INDEX(Table2[KET],MATCH(ROW()-1,Table2[//])))</f>
        <v>120 ls</v>
      </c>
    </row>
    <row r="833" spans="1:3">
      <c r="A833" s="3" t="str">
        <f>INDEX(Table2[NAMA BARANG],MATCH(ROW()-1,Table2[//]))</f>
        <v>Garisan 30cm lebar Disney Mickey Mouse</v>
      </c>
      <c r="B833" s="4">
        <f>INDEX(Table2[TT],MATCH(ROW()-1,Table2[//]))</f>
        <v>1</v>
      </c>
      <c r="C833" s="5" t="str">
        <f>IF(INDEX(Table2[KET],MATCH(ROW()-1,Table2[//]))="","-",INDEX(Table2[KET],MATCH(ROW()-1,Table2[//])))</f>
        <v>120 ls</v>
      </c>
    </row>
    <row r="834" spans="1:3">
      <c r="A834" s="3" t="str">
        <f>INDEX(Table2[NAMA BARANG],MATCH(ROW()-1,Table2[//]))</f>
        <v>Garisan 30cm lebar Disney min mie Cute</v>
      </c>
      <c r="B834" s="4">
        <f>INDEX(Table2[TT],MATCH(ROW()-1,Table2[//]))</f>
        <v>2</v>
      </c>
      <c r="C834" s="5" t="str">
        <f>IF(INDEX(Table2[KET],MATCH(ROW()-1,Table2[//]))="","-",INDEX(Table2[KET],MATCH(ROW()-1,Table2[//])))</f>
        <v>120 ls</v>
      </c>
    </row>
    <row r="835" spans="1:3">
      <c r="A835" s="3" t="str">
        <f>INDEX(Table2[NAMA BARANG],MATCH(ROW()-1,Table2[//]))</f>
        <v>Garisan 30cm lebar Disney min mie TR 01</v>
      </c>
      <c r="B835" s="4">
        <f>INDEX(Table2[TT],MATCH(ROW()-1,Table2[//]))</f>
        <v>45</v>
      </c>
      <c r="C835" s="5" t="str">
        <f>IF(INDEX(Table2[KET],MATCH(ROW()-1,Table2[//]))="","-",INDEX(Table2[KET],MATCH(ROW()-1,Table2[//])))</f>
        <v>110 ls</v>
      </c>
    </row>
    <row r="836" spans="1:3">
      <c r="A836" s="3" t="str">
        <f>INDEX(Table2[NAMA BARANG],MATCH(ROW()-1,Table2[//]))</f>
        <v>Garisan 30cm lebar Disney P aurora</v>
      </c>
      <c r="B836" s="4">
        <f>INDEX(Table2[TT],MATCH(ROW()-1,Table2[//]))</f>
        <v>2</v>
      </c>
      <c r="C836" s="5" t="str">
        <f>IF(INDEX(Table2[KET],MATCH(ROW()-1,Table2[//]))="","-",INDEX(Table2[KET],MATCH(ROW()-1,Table2[//])))</f>
        <v>120 ls</v>
      </c>
    </row>
    <row r="837" spans="1:3">
      <c r="A837" s="3" t="str">
        <f>INDEX(Table2[NAMA BARANG],MATCH(ROW()-1,Table2[//]))</f>
        <v>Garisan 30cm lebar Disney SPD abu</v>
      </c>
      <c r="B837" s="4">
        <f>INDEX(Table2[TT],MATCH(ROW()-1,Table2[//]))</f>
        <v>6</v>
      </c>
      <c r="C837" s="5" t="str">
        <f>IF(INDEX(Table2[KET],MATCH(ROW()-1,Table2[//]))="","-",INDEX(Table2[KET],MATCH(ROW()-1,Table2[//])))</f>
        <v>110 ls</v>
      </c>
    </row>
    <row r="838" spans="1:3">
      <c r="A838" s="3" t="str">
        <f>INDEX(Table2[NAMA BARANG],MATCH(ROW()-1,Table2[//]))</f>
        <v>Garisan 30cm lebar Disney SPD biru</v>
      </c>
      <c r="B838" s="4">
        <f>INDEX(Table2[TT],MATCH(ROW()-1,Table2[//]))</f>
        <v>12</v>
      </c>
      <c r="C838" s="5" t="str">
        <f>IF(INDEX(Table2[KET],MATCH(ROW()-1,Table2[//]))="","-",INDEX(Table2[KET],MATCH(ROW()-1,Table2[//])))</f>
        <v>110 ls</v>
      </c>
    </row>
    <row r="839" spans="1:3">
      <c r="A839" s="3" t="str">
        <f>INDEX(Table2[NAMA BARANG],MATCH(ROW()-1,Table2[//]))</f>
        <v>Garisan 30cm lebar Disney SPD K</v>
      </c>
      <c r="B839" s="4">
        <f>INDEX(Table2[TT],MATCH(ROW()-1,Table2[//]))</f>
        <v>5</v>
      </c>
      <c r="C839" s="5" t="str">
        <f>IF(INDEX(Table2[KET],MATCH(ROW()-1,Table2[//]))="","-",INDEX(Table2[KET],MATCH(ROW()-1,Table2[//])))</f>
        <v>110 ls</v>
      </c>
    </row>
    <row r="840" spans="1:3">
      <c r="A840" s="3" t="str">
        <f>INDEX(Table2[NAMA BARANG],MATCH(ROW()-1,Table2[//]))</f>
        <v>Garisan 30cm lebar kuning</v>
      </c>
      <c r="B840" s="4">
        <f>INDEX(Table2[TT],MATCH(ROW()-1,Table2[//]))</f>
        <v>42</v>
      </c>
      <c r="C840" s="5" t="str">
        <f>IF(INDEX(Table2[KET],MATCH(ROW()-1,Table2[//]))="","-",INDEX(Table2[KET],MATCH(ROW()-1,Table2[//])))</f>
        <v>120 ls</v>
      </c>
    </row>
    <row r="841" spans="1:3">
      <c r="A841" s="3" t="str">
        <f>INDEX(Table2[NAMA BARANG],MATCH(ROW()-1,Table2[//]))</f>
        <v>Garisan 30cm lentur Fancy 0030</v>
      </c>
      <c r="B841" s="4">
        <f>INDEX(Table2[TT],MATCH(ROW()-1,Table2[//]))</f>
        <v>1</v>
      </c>
      <c r="C841" s="5" t="str">
        <f>IF(INDEX(Table2[KET],MATCH(ROW()-1,Table2[//]))="","-",INDEX(Table2[KET],MATCH(ROW()-1,Table2[//])))</f>
        <v>72 ls</v>
      </c>
    </row>
    <row r="842" spans="1:3">
      <c r="A842" s="3" t="str">
        <f>INDEX(Table2[NAMA BARANG],MATCH(ROW()-1,Table2[//]))</f>
        <v>Garisan 30cm lentur Fancy 0031</v>
      </c>
      <c r="B842" s="4">
        <f>INDEX(Table2[TT],MATCH(ROW()-1,Table2[//]))</f>
        <v>1</v>
      </c>
      <c r="C842" s="5" t="str">
        <f>IF(INDEX(Table2[KET],MATCH(ROW()-1,Table2[//]))="","-",INDEX(Table2[KET],MATCH(ROW()-1,Table2[//])))</f>
        <v>72 ls</v>
      </c>
    </row>
    <row r="843" spans="1:3">
      <c r="A843" s="3" t="str">
        <f>INDEX(Table2[NAMA BARANG],MATCH(ROW()-1,Table2[//]))</f>
        <v>Garisan 30cm lipat CV-5012 (24)</v>
      </c>
      <c r="B843" s="4">
        <f>INDEX(Table2[TT],MATCH(ROW()-1,Table2[//]))</f>
        <v>2</v>
      </c>
      <c r="C843" s="5" t="str">
        <f>IF(INDEX(Table2[KET],MATCH(ROW()-1,Table2[//]))="","-",INDEX(Table2[KET],MATCH(ROW()-1,Table2[//])))</f>
        <v>48 ls</v>
      </c>
    </row>
    <row r="844" spans="1:3">
      <c r="A844" s="3" t="str">
        <f>INDEX(Table2[NAMA BARANG],MATCH(ROW()-1,Table2[//]))</f>
        <v>Garisan 30cm microtop 930</v>
      </c>
      <c r="B844" s="4">
        <f>INDEX(Table2[TT],MATCH(ROW()-1,Table2[//]))</f>
        <v>5</v>
      </c>
      <c r="C844" s="5" t="str">
        <f>IF(INDEX(Table2[KET],MATCH(ROW()-1,Table2[//]))="","-",INDEX(Table2[KET],MATCH(ROW()-1,Table2[//])))</f>
        <v>100 ls</v>
      </c>
    </row>
    <row r="845" spans="1:3">
      <c r="A845" s="3" t="str">
        <f>INDEX(Table2[NAMA BARANG],MATCH(ROW()-1,Table2[//]))</f>
        <v>Garisan 30cm Mill. Deluxe (120)</v>
      </c>
      <c r="B845" s="4">
        <f>INDEX(Table2[TT],MATCH(ROW()-1,Table2[//]))</f>
        <v>17</v>
      </c>
      <c r="C845" s="5" t="str">
        <f>IF(INDEX(Table2[KET],MATCH(ROW()-1,Table2[//]))="","-",INDEX(Table2[KET],MATCH(ROW()-1,Table2[//])))</f>
        <v>120 ls</v>
      </c>
    </row>
    <row r="846" spans="1:3">
      <c r="A846" s="3" t="str">
        <f>INDEX(Table2[NAMA BARANG],MATCH(ROW()-1,Table2[//]))</f>
        <v>Garisan 30cm Plastik K 8805/ 7703</v>
      </c>
      <c r="B846" s="4">
        <f>INDEX(Table2[TT],MATCH(ROW()-1,Table2[//]))</f>
        <v>5</v>
      </c>
      <c r="C846" s="5" t="str">
        <f>IF(INDEX(Table2[KET],MATCH(ROW()-1,Table2[//]))="","-",INDEX(Table2[KET],MATCH(ROW()-1,Table2[//])))</f>
        <v>80 ls</v>
      </c>
    </row>
    <row r="847" spans="1:3">
      <c r="A847" s="3" t="str">
        <f>INDEX(Table2[NAMA BARANG],MATCH(ROW()-1,Table2[//]))</f>
        <v>Garisan 30cm Sp 6968</v>
      </c>
      <c r="B847" s="4">
        <f>INDEX(Table2[TT],MATCH(ROW()-1,Table2[//]))</f>
        <v>5</v>
      </c>
      <c r="C847" s="5" t="str">
        <f>IF(INDEX(Table2[KET],MATCH(ROW()-1,Table2[//]))="","-",INDEX(Table2[KET],MATCH(ROW()-1,Table2[//])))</f>
        <v>100 ls</v>
      </c>
    </row>
    <row r="848" spans="1:3">
      <c r="A848" s="3" t="str">
        <f>INDEX(Table2[NAMA BARANG],MATCH(ROW()-1,Table2[//]))</f>
        <v>Garisan 50cm enter Blk</v>
      </c>
      <c r="B848" s="4">
        <f>INDEX(Table2[TT],MATCH(ROW()-1,Table2[//]))</f>
        <v>7</v>
      </c>
      <c r="C848" s="5" t="str">
        <f>IF(INDEX(Table2[KET],MATCH(ROW()-1,Table2[//]))="","-",INDEX(Table2[KET],MATCH(ROW()-1,Table2[//])))</f>
        <v>72 ls</v>
      </c>
    </row>
    <row r="849" spans="1:3">
      <c r="A849" s="3" t="str">
        <f>INDEX(Table2[NAMA BARANG],MATCH(ROW()-1,Table2[//]))</f>
        <v>Garisan 8240 set</v>
      </c>
      <c r="B849" s="4">
        <f>INDEX(Table2[TT],MATCH(ROW()-1,Table2[//]))</f>
        <v>3</v>
      </c>
      <c r="C849" s="5" t="str">
        <f>IF(INDEX(Table2[KET],MATCH(ROW()-1,Table2[//]))="","-",INDEX(Table2[KET],MATCH(ROW()-1,Table2[//])))</f>
        <v>640 pc</v>
      </c>
    </row>
    <row r="850" spans="1:3">
      <c r="A850" s="3" t="str">
        <f>INDEX(Table2[NAMA BARANG],MATCH(ROW()-1,Table2[//]))</f>
        <v>Garisan 858A</v>
      </c>
      <c r="B850" s="4">
        <f>INDEX(Table2[TT],MATCH(ROW()-1,Table2[//]))</f>
        <v>2</v>
      </c>
      <c r="C850" s="5" t="str">
        <f>IF(INDEX(Table2[KET],MATCH(ROW()-1,Table2[//]))="","-",INDEX(Table2[KET],MATCH(ROW()-1,Table2[//])))</f>
        <v>96 ls</v>
      </c>
    </row>
    <row r="851" spans="1:3">
      <c r="A851" s="3" t="str">
        <f>INDEX(Table2[NAMA BARANG],MATCH(ROW()-1,Table2[//]))</f>
        <v>Garisan 8830 1 box (60 pc)</v>
      </c>
      <c r="B851" s="4">
        <f>INDEX(Table2[TT],MATCH(ROW()-1,Table2[//]))</f>
        <v>7</v>
      </c>
      <c r="C851" s="5" t="str">
        <f>IF(INDEX(Table2[KET],MATCH(ROW()-1,Table2[//]))="","-",INDEX(Table2[KET],MATCH(ROW()-1,Table2[//])))</f>
        <v>20 box</v>
      </c>
    </row>
    <row r="852" spans="1:3">
      <c r="A852" s="3" t="str">
        <f>INDEX(Table2[NAMA BARANG],MATCH(ROW()-1,Table2[//]))</f>
        <v>Garisan besi 100cm TF</v>
      </c>
      <c r="B852" s="4">
        <f>INDEX(Table2[TT],MATCH(ROW()-1,Table2[//]))</f>
        <v>1</v>
      </c>
      <c r="C852" s="5" t="str">
        <f>IF(INDEX(Table2[KET],MATCH(ROW()-1,Table2[//]))="","-",INDEX(Table2[KET],MATCH(ROW()-1,Table2[//])))</f>
        <v>10 LSN</v>
      </c>
    </row>
    <row r="853" spans="1:3">
      <c r="A853" s="3" t="str">
        <f>INDEX(Table2[NAMA BARANG],MATCH(ROW()-1,Table2[//]))</f>
        <v>Garisan Besi 30 Yoeker (5030)</v>
      </c>
      <c r="B853" s="4">
        <f>INDEX(Table2[TT],MATCH(ROW()-1,Table2[//]))</f>
        <v>19</v>
      </c>
      <c r="C853" s="5" t="str">
        <f>IF(INDEX(Table2[KET],MATCH(ROW()-1,Table2[//]))="","-",INDEX(Table2[KET],MATCH(ROW()-1,Table2[//])))</f>
        <v>50 LSN</v>
      </c>
    </row>
    <row r="854" spans="1:3">
      <c r="A854" s="3" t="str">
        <f>INDEX(Table2[NAMA BARANG],MATCH(ROW()-1,Table2[//]))</f>
        <v>Garisan BT 15cm</v>
      </c>
      <c r="B854" s="4">
        <f>INDEX(Table2[TT],MATCH(ROW()-1,Table2[//]))</f>
        <v>5</v>
      </c>
      <c r="C854" s="5" t="str">
        <f>IF(INDEX(Table2[KET],MATCH(ROW()-1,Table2[//]))="","-",INDEX(Table2[KET],MATCH(ROW()-1,Table2[//])))</f>
        <v>200 LSN</v>
      </c>
    </row>
    <row r="855" spans="1:3">
      <c r="A855" s="3" t="str">
        <f>INDEX(Table2[NAMA BARANG],MATCH(ROW()-1,Table2[//]))</f>
        <v>Garisan BT 180'/ 12cm</v>
      </c>
      <c r="B855" s="4">
        <f>INDEX(Table2[TT],MATCH(ROW()-1,Table2[//]))</f>
        <v>1</v>
      </c>
      <c r="C855" s="5" t="str">
        <f>IF(INDEX(Table2[KET],MATCH(ROW()-1,Table2[//]))="","-",INDEX(Table2[KET],MATCH(ROW()-1,Table2[//])))</f>
        <v>80 LSN</v>
      </c>
    </row>
    <row r="856" spans="1:3">
      <c r="A856" s="3" t="str">
        <f>INDEX(Table2[NAMA BARANG],MATCH(ROW()-1,Table2[//]))</f>
        <v>Garisan BT 840</v>
      </c>
      <c r="B856" s="4">
        <f>INDEX(Table2[TT],MATCH(ROW()-1,Table2[//]))</f>
        <v>1</v>
      </c>
      <c r="C856" s="5" t="str">
        <f>IF(INDEX(Table2[KET],MATCH(ROW()-1,Table2[//]))="","-",INDEX(Table2[KET],MATCH(ROW()-1,Table2[//])))</f>
        <v>60 LSN</v>
      </c>
    </row>
    <row r="857" spans="1:3">
      <c r="A857" s="3" t="str">
        <f>INDEX(Table2[NAMA BARANG],MATCH(ROW()-1,Table2[//]))</f>
        <v>Garisan Fj 2011/15cm Sablon 4PC (24)</v>
      </c>
      <c r="B857" s="4">
        <f>INDEX(Table2[TT],MATCH(ROW()-1,Table2[//]))</f>
        <v>1</v>
      </c>
      <c r="C857" s="5" t="str">
        <f>IF(INDEX(Table2[KET],MATCH(ROW()-1,Table2[//]))="","-",INDEX(Table2[KET],MATCH(ROW()-1,Table2[//])))</f>
        <v>24 box</v>
      </c>
    </row>
    <row r="858" spans="1:3">
      <c r="A858" s="3" t="str">
        <f>INDEX(Table2[NAMA BARANG],MATCH(ROW()-1,Table2[//]))</f>
        <v>Garisan FS/ 1331 (48)</v>
      </c>
      <c r="B858" s="4">
        <f>INDEX(Table2[TT],MATCH(ROW()-1,Table2[//]))</f>
        <v>1</v>
      </c>
      <c r="C858" s="5" t="str">
        <f>IF(INDEX(Table2[KET],MATCH(ROW()-1,Table2[//]))="","-",INDEX(Table2[KET],MATCH(ROW()-1,Table2[//])))</f>
        <v>24 box</v>
      </c>
    </row>
    <row r="859" spans="1:3">
      <c r="A859" s="3" t="str">
        <f>INDEX(Table2[NAMA BARANG],MATCH(ROW()-1,Table2[//]))</f>
        <v>Garisan gasta 0731 polkadot</v>
      </c>
      <c r="B859" s="4">
        <f>INDEX(Table2[TT],MATCH(ROW()-1,Table2[//]))</f>
        <v>3</v>
      </c>
      <c r="C859" s="5" t="str">
        <f>IF(INDEX(Table2[KET],MATCH(ROW()-1,Table2[//]))="","-",INDEX(Table2[KET],MATCH(ROW()-1,Table2[//])))</f>
        <v>100 ls</v>
      </c>
    </row>
    <row r="860" spans="1:3">
      <c r="A860" s="3" t="str">
        <f>INDEX(Table2[NAMA BARANG],MATCH(ROW()-1,Table2[//]))</f>
        <v>Garisan gasta 0732</v>
      </c>
      <c r="B860" s="4">
        <f>INDEX(Table2[TT],MATCH(ROW()-1,Table2[//]))</f>
        <v>8</v>
      </c>
      <c r="C860" s="5" t="str">
        <f>IF(INDEX(Table2[KET],MATCH(ROW()-1,Table2[//]))="","-",INDEX(Table2[KET],MATCH(ROW()-1,Table2[//])))</f>
        <v>100 ls</v>
      </c>
    </row>
    <row r="861" spans="1:3">
      <c r="A861" s="3" t="str">
        <f>INDEX(Table2[NAMA BARANG],MATCH(ROW()-1,Table2[//]))</f>
        <v>Garisan gasta 0733 polkadot</v>
      </c>
      <c r="B861" s="4">
        <f>INDEX(Table2[TT],MATCH(ROW()-1,Table2[//]))</f>
        <v>2</v>
      </c>
      <c r="C861" s="5" t="str">
        <f>IF(INDEX(Table2[KET],MATCH(ROW()-1,Table2[//]))="","-",INDEX(Table2[KET],MATCH(ROW()-1,Table2[//])))</f>
        <v>100 ls</v>
      </c>
    </row>
    <row r="862" spans="1:3">
      <c r="A862" s="3" t="str">
        <f>INDEX(Table2[NAMA BARANG],MATCH(ROW()-1,Table2[//]))</f>
        <v>Garisan Hk XM 7010</v>
      </c>
      <c r="B862" s="4">
        <f>INDEX(Table2[TT],MATCH(ROW()-1,Table2[//]))</f>
        <v>1</v>
      </c>
      <c r="C862" s="5" t="str">
        <f>IF(INDEX(Table2[KET],MATCH(ROW()-1,Table2[//]))="","-",INDEX(Table2[KET],MATCH(ROW()-1,Table2[//])))</f>
        <v>1080 pc</v>
      </c>
    </row>
    <row r="863" spans="1:3">
      <c r="A863" s="3" t="str">
        <f>INDEX(Table2[NAMA BARANG],MATCH(ROW()-1,Table2[//]))</f>
        <v>Garisan Kayagi 30cm KY 3131</v>
      </c>
      <c r="B863" s="4">
        <f>INDEX(Table2[TT],MATCH(ROW()-1,Table2[//]))</f>
        <v>2</v>
      </c>
      <c r="C863" s="5" t="str">
        <f>IF(INDEX(Table2[KET],MATCH(ROW()-1,Table2[//]))="","-",INDEX(Table2[KET],MATCH(ROW()-1,Table2[//])))</f>
        <v>80 LSN</v>
      </c>
    </row>
    <row r="864" spans="1:3">
      <c r="A864" s="3" t="str">
        <f>INDEX(Table2[NAMA BARANG],MATCH(ROW()-1,Table2[//]))</f>
        <v>Garisan kayu 1M</v>
      </c>
      <c r="B864" s="4">
        <f>INDEX(Table2[TT],MATCH(ROW()-1,Table2[//]))</f>
        <v>10</v>
      </c>
      <c r="C864" s="5" t="str">
        <f>IF(INDEX(Table2[KET],MATCH(ROW()-1,Table2[//]))="","-",INDEX(Table2[KET],MATCH(ROW()-1,Table2[//])))</f>
        <v>100 PCS</v>
      </c>
    </row>
    <row r="865" spans="1:3">
      <c r="A865" s="3" t="str">
        <f>INDEX(Table2[NAMA BARANG],MATCH(ROW()-1,Table2[//]))</f>
        <v>Garisan Kj 003</v>
      </c>
      <c r="B865" s="4">
        <f>INDEX(Table2[TT],MATCH(ROW()-1,Table2[//]))</f>
        <v>7</v>
      </c>
      <c r="C865" s="5" t="str">
        <f>IF(INDEX(Table2[KET],MATCH(ROW()-1,Table2[//]))="","-",INDEX(Table2[KET],MATCH(ROW()-1,Table2[//])))</f>
        <v>300 pc</v>
      </c>
    </row>
    <row r="866" spans="1:3">
      <c r="A866" s="3" t="str">
        <f>INDEX(Table2[NAMA BARANG],MATCH(ROW()-1,Table2[//]))</f>
        <v>Garisan Kj 012</v>
      </c>
      <c r="B866" s="4">
        <f>INDEX(Table2[TT],MATCH(ROW()-1,Table2[//]))</f>
        <v>9</v>
      </c>
      <c r="C866" s="5" t="str">
        <f>IF(INDEX(Table2[KET],MATCH(ROW()-1,Table2[//]))="","-",INDEX(Table2[KET],MATCH(ROW()-1,Table2[//])))</f>
        <v>300 pc</v>
      </c>
    </row>
    <row r="867" spans="1:3">
      <c r="A867" s="3" t="str">
        <f>INDEX(Table2[NAMA BARANG],MATCH(ROW()-1,Table2[//]))</f>
        <v>Garisan Kj 013</v>
      </c>
      <c r="B867" s="4">
        <f>INDEX(Table2[TT],MATCH(ROW()-1,Table2[//]))</f>
        <v>1</v>
      </c>
      <c r="C867" s="5" t="str">
        <f>IF(INDEX(Table2[KET],MATCH(ROW()-1,Table2[//]))="","-",INDEX(Table2[KET],MATCH(ROW()-1,Table2[//])))</f>
        <v>300 pc</v>
      </c>
    </row>
    <row r="868" spans="1:3">
      <c r="A868" s="3" t="str">
        <f>INDEX(Table2[NAMA BARANG],MATCH(ROW()-1,Table2[//]))</f>
        <v>Garisan RL 15 RB/ Roller (24)</v>
      </c>
      <c r="B868" s="4">
        <f>INDEX(Table2[TT],MATCH(ROW()-1,Table2[//]))</f>
        <v>5</v>
      </c>
      <c r="C868" s="5" t="str">
        <f>IF(INDEX(Table2[KET],MATCH(ROW()-1,Table2[//]))="","-",INDEX(Table2[KET],MATCH(ROW()-1,Table2[//])))</f>
        <v>20 box</v>
      </c>
    </row>
    <row r="869" spans="1:3">
      <c r="A869" s="3" t="str">
        <f>INDEX(Table2[NAMA BARANG],MATCH(ROW()-1,Table2[//]))</f>
        <v>Garisan RL 15 WD (1x36)</v>
      </c>
      <c r="B869" s="4">
        <f>INDEX(Table2[TT],MATCH(ROW()-1,Table2[//]))</f>
        <v>1</v>
      </c>
      <c r="C869" s="5" t="str">
        <f>IF(INDEX(Table2[KET],MATCH(ROW()-1,Table2[//]))="","-",INDEX(Table2[KET],MATCH(ROW()-1,Table2[//])))</f>
        <v>20 box</v>
      </c>
    </row>
    <row r="870" spans="1:3">
      <c r="A870" s="3" t="str">
        <f>INDEX(Table2[NAMA BARANG],MATCH(ROW()-1,Table2[//]))</f>
        <v>Garisan Rotary 1020 (jos) Bsr</v>
      </c>
      <c r="B870" s="4">
        <f>INDEX(Table2[TT],MATCH(ROW()-1,Table2[//]))</f>
        <v>27</v>
      </c>
      <c r="C870" s="5" t="str">
        <f>IF(INDEX(Table2[KET],MATCH(ROW()-1,Table2[//]))="","-",INDEX(Table2[KET],MATCH(ROW()-1,Table2[//])))</f>
        <v>1000 pc</v>
      </c>
    </row>
    <row r="871" spans="1:3">
      <c r="A871" s="3" t="str">
        <f>INDEX(Table2[NAMA BARANG],MATCH(ROW()-1,Table2[//]))</f>
        <v>Garisan Rotary 5 klg</v>
      </c>
      <c r="B871" s="4">
        <f>INDEX(Table2[TT],MATCH(ROW()-1,Table2[//]))</f>
        <v>4</v>
      </c>
      <c r="C871" s="5" t="str">
        <f>IF(INDEX(Table2[KET],MATCH(ROW()-1,Table2[//]))="","-",INDEX(Table2[KET],MATCH(ROW()-1,Table2[//])))</f>
        <v>1000 pc</v>
      </c>
    </row>
    <row r="872" spans="1:3">
      <c r="A872" s="3" t="str">
        <f>INDEX(Table2[NAMA BARANG],MATCH(ROW()-1,Table2[//]))</f>
        <v>Garisan Rotary 9043</v>
      </c>
      <c r="B872" s="4">
        <f>INDEX(Table2[TT],MATCH(ROW()-1,Table2[//]))</f>
        <v>5</v>
      </c>
      <c r="C872" s="5" t="str">
        <f>IF(INDEX(Table2[KET],MATCH(ROW()-1,Table2[//]))="","-",INDEX(Table2[KET],MATCH(ROW()-1,Table2[//])))</f>
        <v>2000 pc</v>
      </c>
    </row>
    <row r="873" spans="1:3">
      <c r="A873" s="3" t="str">
        <f>INDEX(Table2[NAMA BARANG],MATCH(ROW()-1,Table2[//]))</f>
        <v>Garisan Sablon ikan 633 N-324</v>
      </c>
      <c r="B873" s="4">
        <f>INDEX(Table2[TT],MATCH(ROW()-1,Table2[//]))</f>
        <v>2</v>
      </c>
      <c r="C873" s="5" t="str">
        <f>IF(INDEX(Table2[KET],MATCH(ROW()-1,Table2[//]))="","-",INDEX(Table2[KET],MATCH(ROW()-1,Table2[//])))</f>
        <v>200 ls</v>
      </c>
    </row>
    <row r="874" spans="1:3">
      <c r="A874" s="3" t="str">
        <f>INDEX(Table2[NAMA BARANG],MATCH(ROW()-1,Table2[//]))</f>
        <v>Garisan set 1011 18cm</v>
      </c>
      <c r="B874" s="4">
        <f>INDEX(Table2[TT],MATCH(ROW()-1,Table2[//]))</f>
        <v>1</v>
      </c>
      <c r="C874" s="5" t="str">
        <f>IF(INDEX(Table2[KET],MATCH(ROW()-1,Table2[//]))="","-",INDEX(Table2[KET],MATCH(ROW()-1,Table2[//])))</f>
        <v>1200 pc</v>
      </c>
    </row>
    <row r="875" spans="1:3">
      <c r="A875" s="3" t="str">
        <f>INDEX(Table2[NAMA BARANG],MATCH(ROW()-1,Table2[//]))</f>
        <v>Garisan set 1206 (BC 618)(60)</v>
      </c>
      <c r="B875" s="4">
        <f>INDEX(Table2[TT],MATCH(ROW()-1,Table2[//]))</f>
        <v>4</v>
      </c>
      <c r="C875" s="5" t="str">
        <f>IF(INDEX(Table2[KET],MATCH(ROW()-1,Table2[//]))="","-",INDEX(Table2[KET],MATCH(ROW()-1,Table2[//])))</f>
        <v>960 pc</v>
      </c>
    </row>
    <row r="876" spans="1:3">
      <c r="A876" s="3" t="str">
        <f>INDEX(Table2[NAMA BARANG],MATCH(ROW()-1,Table2[//]))</f>
        <v>Garisan set 1411</v>
      </c>
      <c r="B876" s="4">
        <f>INDEX(Table2[TT],MATCH(ROW()-1,Table2[//]))</f>
        <v>2</v>
      </c>
      <c r="C876" s="5">
        <f>IF(INDEX(Table2[KET],MATCH(ROW()-1,Table2[//]))="","-",INDEX(Table2[KET],MATCH(ROW()-1,Table2[//])))</f>
        <v>800</v>
      </c>
    </row>
    <row r="877" spans="1:3">
      <c r="A877" s="3" t="str">
        <f>INDEX(Table2[NAMA BARANG],MATCH(ROW()-1,Table2[//]))</f>
        <v>Garisan set 15cm 815 girl (30)</v>
      </c>
      <c r="B877" s="4">
        <f>INDEX(Table2[TT],MATCH(ROW()-1,Table2[//]))</f>
        <v>4</v>
      </c>
      <c r="C877" s="5" t="str">
        <f>IF(INDEX(Table2[KET],MATCH(ROW()-1,Table2[//]))="","-",INDEX(Table2[KET],MATCH(ROW()-1,Table2[//])))</f>
        <v>480 set</v>
      </c>
    </row>
    <row r="878" spans="1:3">
      <c r="A878" s="3" t="str">
        <f>INDEX(Table2[NAMA BARANG],MATCH(ROW()-1,Table2[//]))</f>
        <v>Garisan set 2175 PVC 20cm (50)</v>
      </c>
      <c r="B878" s="4">
        <f>INDEX(Table2[TT],MATCH(ROW()-1,Table2[//]))</f>
        <v>2</v>
      </c>
      <c r="C878" s="5" t="str">
        <f>IF(INDEX(Table2[KET],MATCH(ROW()-1,Table2[//]))="","-",INDEX(Table2[KET],MATCH(ROW()-1,Table2[//])))</f>
        <v>800 pc</v>
      </c>
    </row>
    <row r="879" spans="1:3">
      <c r="A879" s="3" t="str">
        <f>INDEX(Table2[NAMA BARANG],MATCH(ROW()-1,Table2[//]))</f>
        <v>Garisan set 3 30 cm yencheng</v>
      </c>
      <c r="B879" s="4">
        <f>INDEX(Table2[TT],MATCH(ROW()-1,Table2[//]))</f>
        <v>1</v>
      </c>
      <c r="C879" s="5" t="str">
        <f>IF(INDEX(Table2[KET],MATCH(ROW()-1,Table2[//]))="","-",INDEX(Table2[KET],MATCH(ROW()-1,Table2[//])))</f>
        <v>24 ls</v>
      </c>
    </row>
    <row r="880" spans="1:3">
      <c r="A880" s="3" t="str">
        <f>INDEX(Table2[NAMA BARANG],MATCH(ROW()-1,Table2[//]))</f>
        <v>Garisan set 30 cm 5010 (M.mouse, Brb, WTP, dinosaurus)</v>
      </c>
      <c r="B880" s="4">
        <f>INDEX(Table2[TT],MATCH(ROW()-1,Table2[//]))</f>
        <v>7</v>
      </c>
      <c r="C880" s="5" t="str">
        <f>IF(INDEX(Table2[KET],MATCH(ROW()-1,Table2[//]))="","-",INDEX(Table2[KET],MATCH(ROW()-1,Table2[//])))</f>
        <v>500 pc</v>
      </c>
    </row>
    <row r="881" spans="1:3">
      <c r="A881" s="3" t="str">
        <f>INDEX(Table2[NAMA BARANG],MATCH(ROW()-1,Table2[//]))</f>
        <v>Garisan set 340-01/ 3019</v>
      </c>
      <c r="B881" s="4">
        <f>INDEX(Table2[TT],MATCH(ROW()-1,Table2[//]))</f>
        <v>7</v>
      </c>
      <c r="C881" s="5" t="str">
        <f>IF(INDEX(Table2[KET],MATCH(ROW()-1,Table2[//]))="","-",INDEX(Table2[KET],MATCH(ROW()-1,Table2[//])))</f>
        <v>72 ls</v>
      </c>
    </row>
    <row r="882" spans="1:3">
      <c r="A882" s="3" t="str">
        <f>INDEX(Table2[NAMA BARANG],MATCH(ROW()-1,Table2[//]))</f>
        <v>Garisan set 608/ 15 cm (50)</v>
      </c>
      <c r="B882" s="4">
        <f>INDEX(Table2[TT],MATCH(ROW()-1,Table2[//]))</f>
        <v>1</v>
      </c>
      <c r="C882" s="5" t="str">
        <f>IF(INDEX(Table2[KET],MATCH(ROW()-1,Table2[//]))="","-",INDEX(Table2[KET],MATCH(ROW()-1,Table2[//])))</f>
        <v>16 box</v>
      </c>
    </row>
    <row r="883" spans="1:3">
      <c r="A883" s="3" t="str">
        <f>INDEX(Table2[NAMA BARANG],MATCH(ROW()-1,Table2[//]))</f>
        <v>Garisan set 7006 blk</v>
      </c>
      <c r="B883" s="4">
        <f>INDEX(Table2[TT],MATCH(ROW()-1,Table2[//]))</f>
        <v>52</v>
      </c>
      <c r="C883" s="5" t="str">
        <f>IF(INDEX(Table2[KET],MATCH(ROW()-1,Table2[//]))="","-",INDEX(Table2[KET],MATCH(ROW()-1,Table2[//])))</f>
        <v>480 set</v>
      </c>
    </row>
    <row r="884" spans="1:3">
      <c r="A884" s="3" t="str">
        <f>INDEX(Table2[NAMA BARANG],MATCH(ROW()-1,Table2[//]))</f>
        <v>Garisan set 8020</v>
      </c>
      <c r="B884" s="4">
        <f>INDEX(Table2[TT],MATCH(ROW()-1,Table2[//]))</f>
        <v>2</v>
      </c>
      <c r="C884" s="5" t="str">
        <f>IF(INDEX(Table2[KET],MATCH(ROW()-1,Table2[//]))="","-",INDEX(Table2[KET],MATCH(ROW()-1,Table2[//])))</f>
        <v>576 pc</v>
      </c>
    </row>
    <row r="885" spans="1:3">
      <c r="A885" s="3" t="str">
        <f>INDEX(Table2[NAMA BARANG],MATCH(ROW()-1,Table2[//]))</f>
        <v>Garisan set 818</v>
      </c>
      <c r="B885" s="4">
        <f>INDEX(Table2[TT],MATCH(ROW()-1,Table2[//]))</f>
        <v>4</v>
      </c>
      <c r="C885" s="5" t="str">
        <f>IF(INDEX(Table2[KET],MATCH(ROW()-1,Table2[//]))="","-",INDEX(Table2[KET],MATCH(ROW()-1,Table2[//])))</f>
        <v>800 pc</v>
      </c>
    </row>
    <row r="886" spans="1:3">
      <c r="A886" s="3" t="str">
        <f>INDEX(Table2[NAMA BARANG],MATCH(ROW()-1,Table2[//]))</f>
        <v>Garisan set 8253 (50 set)</v>
      </c>
      <c r="B886" s="4">
        <f>INDEX(Table2[TT],MATCH(ROW()-1,Table2[//]))</f>
        <v>7</v>
      </c>
      <c r="C886" s="5" t="str">
        <f>IF(INDEX(Table2[KET],MATCH(ROW()-1,Table2[//]))="","-",INDEX(Table2[KET],MATCH(ROW()-1,Table2[//])))</f>
        <v>800 pc</v>
      </c>
    </row>
    <row r="887" spans="1:3">
      <c r="A887" s="3" t="str">
        <f>INDEX(Table2[NAMA BARANG],MATCH(ROW()-1,Table2[//]))</f>
        <v>Garisan set Cow 2016 (60)</v>
      </c>
      <c r="B887" s="4">
        <f>INDEX(Table2[TT],MATCH(ROW()-1,Table2[//]))</f>
        <v>1</v>
      </c>
      <c r="C887" s="5" t="str">
        <f>IF(INDEX(Table2[KET],MATCH(ROW()-1,Table2[//]))="","-",INDEX(Table2[KET],MATCH(ROW()-1,Table2[//])))</f>
        <v>20 box</v>
      </c>
    </row>
    <row r="888" spans="1:3">
      <c r="A888" s="3" t="str">
        <f>INDEX(Table2[NAMA BARANG],MATCH(ROW()-1,Table2[//]))</f>
        <v>Garisan set Elephant 2016 (60)</v>
      </c>
      <c r="B888" s="4">
        <f>INDEX(Table2[TT],MATCH(ROW()-1,Table2[//]))</f>
        <v>2</v>
      </c>
      <c r="C888" s="5" t="str">
        <f>IF(INDEX(Table2[KET],MATCH(ROW()-1,Table2[//]))="","-",INDEX(Table2[KET],MATCH(ROW()-1,Table2[//])))</f>
        <v>20 box</v>
      </c>
    </row>
    <row r="889" spans="1:3">
      <c r="A889" s="3" t="str">
        <f>INDEX(Table2[NAMA BARANG],MATCH(ROW()-1,Table2[//]))</f>
        <v>Garisan set XD 1516 PR</v>
      </c>
      <c r="B889" s="4">
        <f>INDEX(Table2[TT],MATCH(ROW()-1,Table2[//]))</f>
        <v>1</v>
      </c>
      <c r="C889" s="5" t="str">
        <f>IF(INDEX(Table2[KET],MATCH(ROW()-1,Table2[//]))="","-",INDEX(Table2[KET],MATCH(ROW()-1,Table2[//])))</f>
        <v>110 dos</v>
      </c>
    </row>
    <row r="890" spans="1:3">
      <c r="A890" s="3" t="str">
        <f>INDEX(Table2[NAMA BARANG],MATCH(ROW()-1,Table2[//]))</f>
        <v>Garisan set Δ 9102 pony(2)</v>
      </c>
      <c r="B890" s="4">
        <f>INDEX(Table2[TT],MATCH(ROW()-1,Table2[//]))</f>
        <v>2</v>
      </c>
      <c r="C890" s="5">
        <f>IF(INDEX(Table2[KET],MATCH(ROW()-1,Table2[//]))="","-",INDEX(Table2[KET],MATCH(ROW()-1,Table2[//])))</f>
        <v>640</v>
      </c>
    </row>
    <row r="891" spans="1:3">
      <c r="A891" s="3" t="str">
        <f>INDEX(Table2[NAMA BARANG],MATCH(ROW()-1,Table2[//]))</f>
        <v>Garisan Si Rei A 1101 Jiyu</v>
      </c>
      <c r="B891" s="4">
        <f>INDEX(Table2[TT],MATCH(ROW()-1,Table2[//]))</f>
        <v>5</v>
      </c>
      <c r="C891" s="5" t="str">
        <f>IF(INDEX(Table2[KET],MATCH(ROW()-1,Table2[//]))="","-",INDEX(Table2[KET],MATCH(ROW()-1,Table2[//])))</f>
        <v>960 set</v>
      </c>
    </row>
    <row r="892" spans="1:3">
      <c r="A892" s="3" t="str">
        <f>INDEX(Table2[NAMA BARANG],MATCH(ROW()-1,Table2[//]))</f>
        <v>Garisan SO 7235 Heart Stationery 24cm Besi</v>
      </c>
      <c r="B892" s="4">
        <f>INDEX(Table2[TT],MATCH(ROW()-1,Table2[//]))</f>
        <v>2</v>
      </c>
      <c r="C892" s="5" t="str">
        <f>IF(INDEX(Table2[KET],MATCH(ROW()-1,Table2[//]))="","-",INDEX(Table2[KET],MATCH(ROW()-1,Table2[//])))</f>
        <v>2400 pc</v>
      </c>
    </row>
    <row r="893" spans="1:3">
      <c r="A893" s="3" t="str">
        <f>INDEX(Table2[NAMA BARANG],MATCH(ROW()-1,Table2[//]))</f>
        <v>Garisan UMPTN (50)</v>
      </c>
      <c r="B893" s="4">
        <f>INDEX(Table2[TT],MATCH(ROW()-1,Table2[//]))</f>
        <v>1</v>
      </c>
      <c r="C893" s="5" t="str">
        <f>IF(INDEX(Table2[KET],MATCH(ROW()-1,Table2[//]))="","-",INDEX(Table2[KET],MATCH(ROW()-1,Table2[//])))</f>
        <v>10000 pc</v>
      </c>
    </row>
    <row r="894" spans="1:3">
      <c r="A894" s="3" t="str">
        <f>INDEX(Table2[NAMA BARANG],MATCH(ROW()-1,Table2[//]))</f>
        <v>Garisan VC 084 30cm Faktur</v>
      </c>
      <c r="B894" s="4">
        <f>INDEX(Table2[TT],MATCH(ROW()-1,Table2[//]))</f>
        <v>5</v>
      </c>
      <c r="C894" s="5" t="str">
        <f>IF(INDEX(Table2[KET],MATCH(ROW()-1,Table2[//]))="","-",INDEX(Table2[KET],MATCH(ROW()-1,Table2[//])))</f>
        <v>960 PCS</v>
      </c>
    </row>
    <row r="895" spans="1:3">
      <c r="A895" s="3" t="str">
        <f>INDEX(Table2[NAMA BARANG],MATCH(ROW()-1,Table2[//]))</f>
        <v>Garisan XD 1516/ 15 cm lentur 1x36</v>
      </c>
      <c r="B895" s="4">
        <f>INDEX(Table2[TT],MATCH(ROW()-1,Table2[//]))</f>
        <v>10</v>
      </c>
      <c r="C895" s="5" t="str">
        <f>IF(INDEX(Table2[KET],MATCH(ROW()-1,Table2[//]))="","-",INDEX(Table2[KET],MATCH(ROW()-1,Table2[//])))</f>
        <v>80 box</v>
      </c>
    </row>
    <row r="896" spans="1:3">
      <c r="A896" s="3" t="str">
        <f>INDEX(Table2[NAMA BARANG],MATCH(ROW()-1,Table2[//]))</f>
        <v>Garisan XT 997 (1x60)</v>
      </c>
      <c r="B896" s="4">
        <f>INDEX(Table2[TT],MATCH(ROW()-1,Table2[//]))</f>
        <v>1</v>
      </c>
      <c r="C896" s="5" t="str">
        <f>IF(INDEX(Table2[KET],MATCH(ROW()-1,Table2[//]))="","-",INDEX(Table2[KET],MATCH(ROW()-1,Table2[//])))</f>
        <v>30 box</v>
      </c>
    </row>
    <row r="897" spans="1:3">
      <c r="A897" s="3" t="str">
        <f>INDEX(Table2[NAMA BARANG],MATCH(ROW()-1,Table2[//]))</f>
        <v>Garisan YS 2020</v>
      </c>
      <c r="B897" s="4">
        <f>INDEX(Table2[TT],MATCH(ROW()-1,Table2[//]))</f>
        <v>9</v>
      </c>
      <c r="C897" s="5" t="str">
        <f>IF(INDEX(Table2[KET],MATCH(ROW()-1,Table2[//]))="","-",INDEX(Table2[KET],MATCH(ROW()-1,Table2[//])))</f>
        <v>100 ls</v>
      </c>
    </row>
    <row r="898" spans="1:3">
      <c r="A898" s="3" t="str">
        <f>INDEX(Table2[NAMA BARANG],MATCH(ROW()-1,Table2[//]))</f>
        <v>Garisan YS 3030</v>
      </c>
      <c r="B898" s="4">
        <f>INDEX(Table2[TT],MATCH(ROW()-1,Table2[//]))</f>
        <v>4</v>
      </c>
      <c r="C898" s="5" t="str">
        <f>IF(INDEX(Table2[KET],MATCH(ROW()-1,Table2[//]))="","-",INDEX(Table2[KET],MATCH(ROW()-1,Table2[//])))</f>
        <v>100 ls</v>
      </c>
    </row>
    <row r="899" spans="1:3">
      <c r="A899" s="3" t="str">
        <f>INDEX(Table2[NAMA BARANG],MATCH(ROW()-1,Table2[//]))</f>
        <v>Gift Card HL-847 Kotak Gliter (250)</v>
      </c>
      <c r="B899" s="4">
        <f>INDEX(Table2[TT],MATCH(ROW()-1,Table2[//]))</f>
        <v>1</v>
      </c>
      <c r="C899" s="5" t="str">
        <f>IF(INDEX(Table2[KET],MATCH(ROW()-1,Table2[//]))="","-",INDEX(Table2[KET],MATCH(ROW()-1,Table2[//])))</f>
        <v>100 disp</v>
      </c>
    </row>
    <row r="900" spans="1:3">
      <c r="A900" s="3" t="str">
        <f>INDEX(Table2[NAMA BARANG],MATCH(ROW()-1,Table2[//]))</f>
        <v>Gk Hp Disney GT Hp 1</v>
      </c>
      <c r="B900" s="4">
        <f>INDEX(Table2[TT],MATCH(ROW()-1,Table2[//]))</f>
        <v>1</v>
      </c>
      <c r="C900" s="5" t="str">
        <f>IF(INDEX(Table2[KET],MATCH(ROW()-1,Table2[//]))="","-",INDEX(Table2[KET],MATCH(ROW()-1,Table2[//])))</f>
        <v>120 ls</v>
      </c>
    </row>
    <row r="901" spans="1:3">
      <c r="A901" s="3" t="str">
        <f>INDEX(Table2[NAMA BARANG],MATCH(ROW()-1,Table2[//]))</f>
        <v>Gliter 612 (8891)</v>
      </c>
      <c r="B901" s="4">
        <f>INDEX(Table2[TT],MATCH(ROW()-1,Table2[//]))</f>
        <v>9</v>
      </c>
      <c r="C901" s="5" t="str">
        <f>IF(INDEX(Table2[KET],MATCH(ROW()-1,Table2[//]))="","-",INDEX(Table2[KET],MATCH(ROW()-1,Table2[//])))</f>
        <v>288 pc</v>
      </c>
    </row>
    <row r="902" spans="1:3">
      <c r="A902" s="3" t="str">
        <f>INDEX(Table2[NAMA BARANG],MATCH(ROW()-1,Table2[//]))</f>
        <v>Gliter 806</v>
      </c>
      <c r="B902" s="4">
        <f>INDEX(Table2[TT],MATCH(ROW()-1,Table2[//]))</f>
        <v>4</v>
      </c>
      <c r="C902" s="5">
        <f>IF(INDEX(Table2[KET],MATCH(ROW()-1,Table2[//]))="","-",INDEX(Table2[KET],MATCH(ROW()-1,Table2[//])))</f>
        <v>288</v>
      </c>
    </row>
    <row r="903" spans="1:3">
      <c r="A903" s="3" t="str">
        <f>INDEX(Table2[NAMA BARANG],MATCH(ROW()-1,Table2[//]))</f>
        <v>Gliter 9106/ 9006</v>
      </c>
      <c r="B903" s="4">
        <f>INDEX(Table2[TT],MATCH(ROW()-1,Table2[//]))</f>
        <v>18</v>
      </c>
      <c r="C903" s="5" t="str">
        <f>IF(INDEX(Table2[KET],MATCH(ROW()-1,Table2[//]))="","-",INDEX(Table2[KET],MATCH(ROW()-1,Table2[//])))</f>
        <v>288 Renteng</v>
      </c>
    </row>
    <row r="904" spans="1:3">
      <c r="A904" s="3" t="str">
        <f>INDEX(Table2[NAMA BARANG],MATCH(ROW()-1,Table2[//]))</f>
        <v>Gliter CG 8891-2 silver</v>
      </c>
      <c r="B904" s="4">
        <f>INDEX(Table2[TT],MATCH(ROW()-1,Table2[//]))</f>
        <v>1</v>
      </c>
      <c r="C904" s="5" t="str">
        <f>IF(INDEX(Table2[KET],MATCH(ROW()-1,Table2[//]))="","-",INDEX(Table2[KET],MATCH(ROW()-1,Table2[//])))</f>
        <v>288 rtg</v>
      </c>
    </row>
    <row r="905" spans="1:3">
      <c r="A905" s="3" t="str">
        <f>INDEX(Table2[NAMA BARANG],MATCH(ROW()-1,Table2[//]))</f>
        <v>Gliter CG 8891-3 emas</v>
      </c>
      <c r="B905" s="4">
        <f>INDEX(Table2[TT],MATCH(ROW()-1,Table2[//]))</f>
        <v>1</v>
      </c>
      <c r="C905" s="5" t="str">
        <f>IF(INDEX(Table2[KET],MATCH(ROW()-1,Table2[//]))="","-",INDEX(Table2[KET],MATCH(ROW()-1,Table2[//])))</f>
        <v>288 rtg</v>
      </c>
    </row>
    <row r="906" spans="1:3">
      <c r="A906" s="3" t="str">
        <f>INDEX(Table2[NAMA BARANG],MATCH(ROW()-1,Table2[//]))</f>
        <v>Gliter G 816 metallik</v>
      </c>
      <c r="B906" s="4">
        <f>INDEX(Table2[TT],MATCH(ROW()-1,Table2[//]))</f>
        <v>5</v>
      </c>
      <c r="C906" s="5" t="str">
        <f>IF(INDEX(Table2[KET],MATCH(ROW()-1,Table2[//]))="","-",INDEX(Table2[KET],MATCH(ROW()-1,Table2[//])))</f>
        <v>288 pc</v>
      </c>
    </row>
    <row r="907" spans="1:3">
      <c r="A907" s="3" t="str">
        <f>INDEX(Table2[NAMA BARANG],MATCH(ROW()-1,Table2[//]))</f>
        <v>Gliter glue 8891-4</v>
      </c>
      <c r="B907" s="4">
        <f>INDEX(Table2[TT],MATCH(ROW()-1,Table2[//]))</f>
        <v>11</v>
      </c>
      <c r="C907" s="5">
        <f>IF(INDEX(Table2[KET],MATCH(ROW()-1,Table2[//]))="","-",INDEX(Table2[KET],MATCH(ROW()-1,Table2[//])))</f>
        <v>288</v>
      </c>
    </row>
    <row r="908" spans="1:3">
      <c r="A908" s="3" t="str">
        <f>INDEX(Table2[NAMA BARANG],MATCH(ROW()-1,Table2[//]))</f>
        <v>Gliter glue 8891-5</v>
      </c>
      <c r="B908" s="4">
        <f>INDEX(Table2[TT],MATCH(ROW()-1,Table2[//]))</f>
        <v>7</v>
      </c>
      <c r="C908" s="5" t="str">
        <f>IF(INDEX(Table2[KET],MATCH(ROW()-1,Table2[//]))="","-",INDEX(Table2[KET],MATCH(ROW()-1,Table2[//])))</f>
        <v>288 pc</v>
      </c>
    </row>
    <row r="909" spans="1:3">
      <c r="A909" s="3" t="str">
        <f>INDEX(Table2[NAMA BARANG],MATCH(ROW()-1,Table2[//]))</f>
        <v>Gliter glue 8891-6 (pelangi)</v>
      </c>
      <c r="B909" s="4">
        <f>INDEX(Table2[TT],MATCH(ROW()-1,Table2[//]))</f>
        <v>4</v>
      </c>
      <c r="C909" s="5">
        <f>IF(INDEX(Table2[KET],MATCH(ROW()-1,Table2[//]))="","-",INDEX(Table2[KET],MATCH(ROW()-1,Table2[//])))</f>
        <v>288</v>
      </c>
    </row>
    <row r="910" spans="1:3">
      <c r="A910" s="3" t="str">
        <f>INDEX(Table2[NAMA BARANG],MATCH(ROW()-1,Table2[//]))</f>
        <v>Gliter JBS 003(1)</v>
      </c>
      <c r="B910" s="4">
        <f>INDEX(Table2[TT],MATCH(ROW()-1,Table2[//]))</f>
        <v>1</v>
      </c>
      <c r="C910" s="5">
        <f>IF(INDEX(Table2[KET],MATCH(ROW()-1,Table2[//]))="","-",INDEX(Table2[KET],MATCH(ROW()-1,Table2[//])))</f>
        <v>288</v>
      </c>
    </row>
    <row r="911" spans="1:3">
      <c r="A911" s="3" t="str">
        <f>INDEX(Table2[NAMA BARANG],MATCH(ROW()-1,Table2[//]))</f>
        <v>Gliter JBS 004</v>
      </c>
      <c r="B911" s="4">
        <f>INDEX(Table2[TT],MATCH(ROW()-1,Table2[//]))</f>
        <v>1</v>
      </c>
      <c r="C911" s="5" t="str">
        <f>IF(INDEX(Table2[KET],MATCH(ROW()-1,Table2[//]))="","-",INDEX(Table2[KET],MATCH(ROW()-1,Table2[//])))</f>
        <v>288 renteng</v>
      </c>
    </row>
    <row r="912" spans="1:3">
      <c r="A912" s="3" t="str">
        <f>INDEX(Table2[NAMA BARANG],MATCH(ROW()-1,Table2[//]))</f>
        <v>Gliter metalik campur</v>
      </c>
      <c r="B912" s="4">
        <f>INDEX(Table2[TT],MATCH(ROW()-1,Table2[//]))</f>
        <v>8</v>
      </c>
      <c r="C912" s="5" t="str">
        <f>IF(INDEX(Table2[KET],MATCH(ROW()-1,Table2[//]))="","-",INDEX(Table2[KET],MATCH(ROW()-1,Table2[//])))</f>
        <v>288 renteng</v>
      </c>
    </row>
    <row r="913" spans="1:3">
      <c r="A913" s="3" t="str">
        <f>INDEX(Table2[NAMA BARANG],MATCH(ROW()-1,Table2[//]))</f>
        <v>Gliter polos</v>
      </c>
      <c r="B913" s="4">
        <f>INDEX(Table2[TT],MATCH(ROW()-1,Table2[//]))</f>
        <v>8</v>
      </c>
      <c r="C913" s="5">
        <f>IF(INDEX(Table2[KET],MATCH(ROW()-1,Table2[//]))="","-",INDEX(Table2[KET],MATCH(ROW()-1,Table2[//])))</f>
        <v>288</v>
      </c>
    </row>
    <row r="914" spans="1:3">
      <c r="A914" s="3" t="str">
        <f>INDEX(Table2[NAMA BARANG],MATCH(ROW()-1,Table2[//]))</f>
        <v>Gliter powder 15gr CC888</v>
      </c>
      <c r="B914" s="4">
        <f>INDEX(Table2[TT],MATCH(ROW()-1,Table2[//]))</f>
        <v>20</v>
      </c>
      <c r="C914" s="5" t="str">
        <f>IF(INDEX(Table2[KET],MATCH(ROW()-1,Table2[//]))="","-",INDEX(Table2[KET],MATCH(ROW()-1,Table2[//])))</f>
        <v>576 pc</v>
      </c>
    </row>
    <row r="915" spans="1:3">
      <c r="A915" s="3" t="str">
        <f>INDEX(Table2[NAMA BARANG],MATCH(ROW()-1,Table2[//]))</f>
        <v>Gliter PVC 12 (8891-7)</v>
      </c>
      <c r="B915" s="4">
        <f>INDEX(Table2[TT],MATCH(ROW()-1,Table2[//]))</f>
        <v>43</v>
      </c>
      <c r="C915" s="5" t="str">
        <f>IF(INDEX(Table2[KET],MATCH(ROW()-1,Table2[//]))="","-",INDEX(Table2[KET],MATCH(ROW()-1,Table2[//])))</f>
        <v>96 ls</v>
      </c>
    </row>
    <row r="916" spans="1:3">
      <c r="A916" s="3" t="str">
        <f>INDEX(Table2[NAMA BARANG],MATCH(ROW()-1,Table2[//]))</f>
        <v>Gliter tabung PHS</v>
      </c>
      <c r="B916" s="4">
        <f>INDEX(Table2[TT],MATCH(ROW()-1,Table2[//]))</f>
        <v>14</v>
      </c>
      <c r="C916" s="5">
        <f>IF(INDEX(Table2[KET],MATCH(ROW()-1,Table2[//]))="","-",INDEX(Table2[KET],MATCH(ROW()-1,Table2[//])))</f>
        <v>288</v>
      </c>
    </row>
    <row r="917" spans="1:3">
      <c r="A917" s="3" t="str">
        <f>INDEX(Table2[NAMA BARANG],MATCH(ROW()-1,Table2[//]))</f>
        <v>Glitter GF 32</v>
      </c>
      <c r="B917" s="4">
        <f>INDEX(Table2[TT],MATCH(ROW()-1,Table2[//]))</f>
        <v>30</v>
      </c>
      <c r="C917" s="5" t="str">
        <f>IF(INDEX(Table2[KET],MATCH(ROW()-1,Table2[//]))="","-",INDEX(Table2[KET],MATCH(ROW()-1,Table2[//])))</f>
        <v>96 pc</v>
      </c>
    </row>
    <row r="918" spans="1:3">
      <c r="A918" s="3" t="str">
        <f>INDEX(Table2[NAMA BARANG],MATCH(ROW()-1,Table2[//]))</f>
        <v>Gun Tacker S 2308</v>
      </c>
      <c r="B918" s="4">
        <f>INDEX(Table2[TT],MATCH(ROW()-1,Table2[//]))</f>
        <v>1</v>
      </c>
      <c r="C918" s="5" t="str">
        <f>IF(INDEX(Table2[KET],MATCH(ROW()-1,Table2[//]))="","-",INDEX(Table2[KET],MATCH(ROW()-1,Table2[//])))</f>
        <v>48 pc</v>
      </c>
    </row>
    <row r="919" spans="1:3">
      <c r="A919" s="3" t="str">
        <f>INDEX(Table2[NAMA BARANG],MATCH(ROW()-1,Table2[//]))</f>
        <v>Gunting 206j-1 cola</v>
      </c>
      <c r="B919" s="4">
        <f>INDEX(Table2[TT],MATCH(ROW()-1,Table2[//]))</f>
        <v>1</v>
      </c>
      <c r="C919" s="5" t="str">
        <f>IF(INDEX(Table2[KET],MATCH(ROW()-1,Table2[//]))="","-",INDEX(Table2[KET],MATCH(ROW()-1,Table2[//])))</f>
        <v>1200 pc</v>
      </c>
    </row>
    <row r="920" spans="1:3">
      <c r="A920" s="3" t="str">
        <f>INDEX(Table2[NAMA BARANG],MATCH(ROW()-1,Table2[//]))</f>
        <v>Gunting 206j-2 k mas</v>
      </c>
      <c r="B920" s="4">
        <f>INDEX(Table2[TT],MATCH(ROW()-1,Table2[//]))</f>
        <v>2</v>
      </c>
      <c r="C920" s="5" t="str">
        <f>IF(INDEX(Table2[KET],MATCH(ROW()-1,Table2[//]))="","-",INDEX(Table2[KET],MATCH(ROW()-1,Table2[//])))</f>
        <v>1200 pc</v>
      </c>
    </row>
    <row r="921" spans="1:3">
      <c r="A921" s="3" t="str">
        <f>INDEX(Table2[NAMA BARANG],MATCH(ROW()-1,Table2[//]))</f>
        <v>Gunting 304j-1 kecil</v>
      </c>
      <c r="B921" s="4">
        <f>INDEX(Table2[TT],MATCH(ROW()-1,Table2[//]))</f>
        <v>3</v>
      </c>
      <c r="C921" s="5" t="str">
        <f>IF(INDEX(Table2[KET],MATCH(ROW()-1,Table2[//]))="","-",INDEX(Table2[KET],MATCH(ROW()-1,Table2[//])))</f>
        <v>1200 pc</v>
      </c>
    </row>
    <row r="922" spans="1:3">
      <c r="A922" s="3" t="str">
        <f>INDEX(Table2[NAMA BARANG],MATCH(ROW()-1,Table2[//]))</f>
        <v>Gunting 304j-2 k mas</v>
      </c>
      <c r="B922" s="4">
        <f>INDEX(Table2[TT],MATCH(ROW()-1,Table2[//]))</f>
        <v>3</v>
      </c>
      <c r="C922" s="5" t="str">
        <f>IF(INDEX(Table2[KET],MATCH(ROW()-1,Table2[//]))="","-",INDEX(Table2[KET],MATCH(ROW()-1,Table2[//])))</f>
        <v>1200 pc</v>
      </c>
    </row>
    <row r="923" spans="1:3">
      <c r="A923" s="3" t="str">
        <f>INDEX(Table2[NAMA BARANG],MATCH(ROW()-1,Table2[//]))</f>
        <v>Gunting Davis DuL (6)</v>
      </c>
      <c r="B923" s="4">
        <f>INDEX(Table2[TT],MATCH(ROW()-1,Table2[//]))</f>
        <v>3</v>
      </c>
      <c r="C923" s="5" t="str">
        <f>IF(INDEX(Table2[KET],MATCH(ROW()-1,Table2[//]))="","-",INDEX(Table2[KET],MATCH(ROW()-1,Table2[//])))</f>
        <v>50 ls</v>
      </c>
    </row>
    <row r="924" spans="1:3">
      <c r="A924" s="3" t="str">
        <f>INDEX(Table2[NAMA BARANG],MATCH(ROW()-1,Table2[//]))</f>
        <v>Gunting FM Coklat</v>
      </c>
      <c r="B924" s="4">
        <f>INDEX(Table2[TT],MATCH(ROW()-1,Table2[//]))</f>
        <v>1</v>
      </c>
      <c r="C924" s="5" t="str">
        <f>IF(INDEX(Table2[KET],MATCH(ROW()-1,Table2[//]))="","-",INDEX(Table2[KET],MATCH(ROW()-1,Table2[//])))</f>
        <v>30 LSN</v>
      </c>
    </row>
    <row r="925" spans="1:3">
      <c r="A925" s="3" t="str">
        <f>INDEX(Table2[NAMA BARANG],MATCH(ROW()-1,Table2[//]))</f>
        <v>Gunting Gunindo OMM</v>
      </c>
      <c r="B925" s="4">
        <f>INDEX(Table2[TT],MATCH(ROW()-1,Table2[//]))</f>
        <v>1</v>
      </c>
      <c r="C925" s="5" t="str">
        <f>IF(INDEX(Table2[KET],MATCH(ROW()-1,Table2[//]))="","-",INDEX(Table2[KET],MATCH(ROW()-1,Table2[//])))</f>
        <v>60 LSN</v>
      </c>
    </row>
    <row r="926" spans="1:3">
      <c r="A926" s="3" t="str">
        <f>INDEX(Table2[NAMA BARANG],MATCH(ROW()-1,Table2[//]))</f>
        <v>Gunting HT 707 T</v>
      </c>
      <c r="B926" s="4">
        <f>INDEX(Table2[TT],MATCH(ROW()-1,Table2[//]))</f>
        <v>2</v>
      </c>
      <c r="C926" s="5" t="str">
        <f>IF(INDEX(Table2[KET],MATCH(ROW()-1,Table2[//]))="","-",INDEX(Table2[KET],MATCH(ROW()-1,Table2[//])))</f>
        <v>30 ls</v>
      </c>
    </row>
    <row r="927" spans="1:3">
      <c r="A927" s="3" t="str">
        <f>INDEX(Table2[NAMA BARANG],MATCH(ROW()-1,Table2[//]))</f>
        <v>Gunting Ideal K 100</v>
      </c>
      <c r="B927" s="4">
        <f>INDEX(Table2[TT],MATCH(ROW()-1,Table2[//]))</f>
        <v>8</v>
      </c>
      <c r="C927" s="5" t="str">
        <f>IF(INDEX(Table2[KET],MATCH(ROW()-1,Table2[//]))="","-",INDEX(Table2[KET],MATCH(ROW()-1,Table2[//])))</f>
        <v>48 ls</v>
      </c>
    </row>
    <row r="928" spans="1:3">
      <c r="A928" s="3" t="str">
        <f>INDEX(Table2[NAMA BARANG],MATCH(ROW()-1,Table2[//]))</f>
        <v>Gunting Ideal K 200</v>
      </c>
      <c r="B928" s="4">
        <f>INDEX(Table2[TT],MATCH(ROW()-1,Table2[//]))</f>
        <v>14</v>
      </c>
      <c r="C928" s="5" t="str">
        <f>IF(INDEX(Table2[KET],MATCH(ROW()-1,Table2[//]))="","-",INDEX(Table2[KET],MATCH(ROW()-1,Table2[//])))</f>
        <v>48 ls</v>
      </c>
    </row>
    <row r="929" spans="1:3">
      <c r="A929" s="3" t="str">
        <f>INDEX(Table2[NAMA BARANG],MATCH(ROW()-1,Table2[//]))</f>
        <v>Gunting Ideal K 400</v>
      </c>
      <c r="B929" s="4">
        <f>INDEX(Table2[TT],MATCH(ROW()-1,Table2[//]))</f>
        <v>3</v>
      </c>
      <c r="C929" s="5" t="str">
        <f>IF(INDEX(Table2[KET],MATCH(ROW()-1,Table2[//]))="","-",INDEX(Table2[KET],MATCH(ROW()-1,Table2[//])))</f>
        <v>24 ls</v>
      </c>
    </row>
    <row r="930" spans="1:3">
      <c r="A930" s="3" t="str">
        <f>INDEX(Table2[NAMA BARANG],MATCH(ROW()-1,Table2[//]))</f>
        <v>Gunting Infico SC 100 blk</v>
      </c>
      <c r="B930" s="4">
        <f>INDEX(Table2[TT],MATCH(ROW()-1,Table2[//]))</f>
        <v>2</v>
      </c>
      <c r="C930" s="5" t="str">
        <f>IF(INDEX(Table2[KET],MATCH(ROW()-1,Table2[//]))="","-",INDEX(Table2[KET],MATCH(ROW()-1,Table2[//])))</f>
        <v>30 ls</v>
      </c>
    </row>
    <row r="931" spans="1:3">
      <c r="A931" s="3" t="str">
        <f>INDEX(Table2[NAMA BARANG],MATCH(ROW()-1,Table2[//]))</f>
        <v>Gunting Infico SC 40</v>
      </c>
      <c r="B931" s="4">
        <f>INDEX(Table2[TT],MATCH(ROW()-1,Table2[//]))</f>
        <v>6</v>
      </c>
      <c r="C931" s="5" t="str">
        <f>IF(INDEX(Table2[KET],MATCH(ROW()-1,Table2[//]))="","-",INDEX(Table2[KET],MATCH(ROW()-1,Table2[//])))</f>
        <v>40 ls</v>
      </c>
    </row>
    <row r="932" spans="1:3">
      <c r="A932" s="3" t="str">
        <f>INDEX(Table2[NAMA BARANG],MATCH(ROW()-1,Table2[//]))</f>
        <v>Gunting Infico SC 50</v>
      </c>
      <c r="B932" s="4">
        <f>INDEX(Table2[TT],MATCH(ROW()-1,Table2[//]))</f>
        <v>13</v>
      </c>
      <c r="C932" s="5" t="str">
        <f>IF(INDEX(Table2[KET],MATCH(ROW()-1,Table2[//]))="","-",INDEX(Table2[KET],MATCH(ROW()-1,Table2[//])))</f>
        <v>40 ls</v>
      </c>
    </row>
    <row r="933" spans="1:3">
      <c r="A933" s="3" t="str">
        <f>INDEX(Table2[NAMA BARANG],MATCH(ROW()-1,Table2[//]))</f>
        <v>Gunting Junior J 100</v>
      </c>
      <c r="B933" s="4">
        <f>INDEX(Table2[TT],MATCH(ROW()-1,Table2[//]))</f>
        <v>2</v>
      </c>
      <c r="C933" s="5" t="str">
        <f>IF(INDEX(Table2[KET],MATCH(ROW()-1,Table2[//]))="","-",INDEX(Table2[KET],MATCH(ROW()-1,Table2[//])))</f>
        <v>48 ls</v>
      </c>
    </row>
    <row r="934" spans="1:3">
      <c r="A934" s="3" t="str">
        <f>INDEX(Table2[NAMA BARANG],MATCH(ROW()-1,Table2[//]))</f>
        <v>Gunting Junior J 200</v>
      </c>
      <c r="B934" s="4">
        <f>INDEX(Table2[TT],MATCH(ROW()-1,Table2[//]))</f>
        <v>2</v>
      </c>
      <c r="C934" s="5" t="str">
        <f>IF(INDEX(Table2[KET],MATCH(ROW()-1,Table2[//]))="","-",INDEX(Table2[KET],MATCH(ROW()-1,Table2[//])))</f>
        <v>48 ls</v>
      </c>
    </row>
    <row r="935" spans="1:3">
      <c r="A935" s="3" t="str">
        <f>INDEX(Table2[NAMA BARANG],MATCH(ROW()-1,Table2[//]))</f>
        <v>Gunting Junior J 300</v>
      </c>
      <c r="B935" s="4">
        <f>INDEX(Table2[TT],MATCH(ROW()-1,Table2[//]))</f>
        <v>1</v>
      </c>
      <c r="C935" s="5" t="str">
        <f>IF(INDEX(Table2[KET],MATCH(ROW()-1,Table2[//]))="","-",INDEX(Table2[KET],MATCH(ROW()-1,Table2[//])))</f>
        <v>24 LSN</v>
      </c>
    </row>
    <row r="936" spans="1:3">
      <c r="A936" s="3" t="str">
        <f>INDEX(Table2[NAMA BARANG],MATCH(ROW()-1,Table2[//]))</f>
        <v>Gunting Junior J 400</v>
      </c>
      <c r="B936" s="4">
        <f>INDEX(Table2[TT],MATCH(ROW()-1,Table2[//]))</f>
        <v>2</v>
      </c>
      <c r="C936" s="5" t="str">
        <f>IF(INDEX(Table2[KET],MATCH(ROW()-1,Table2[//]))="","-",INDEX(Table2[KET],MATCH(ROW()-1,Table2[//])))</f>
        <v>24 ls</v>
      </c>
    </row>
    <row r="937" spans="1:3">
      <c r="A937" s="3" t="str">
        <f>INDEX(Table2[NAMA BARANG],MATCH(ROW()-1,Table2[//]))</f>
        <v>Gunting Junior J 500</v>
      </c>
      <c r="B937" s="4">
        <f>INDEX(Table2[TT],MATCH(ROW()-1,Table2[//]))</f>
        <v>1</v>
      </c>
      <c r="C937" s="5" t="str">
        <f>IF(INDEX(Table2[KET],MATCH(ROW()-1,Table2[//]))="","-",INDEX(Table2[KET],MATCH(ROW()-1,Table2[//])))</f>
        <v>20 LSN</v>
      </c>
    </row>
    <row r="938" spans="1:3">
      <c r="A938" s="3" t="str">
        <f>INDEX(Table2[NAMA BARANG],MATCH(ROW()-1,Table2[//]))</f>
        <v>Gunting Kaibo</v>
      </c>
      <c r="B938" s="4">
        <f>INDEX(Table2[TT],MATCH(ROW()-1,Table2[//]))</f>
        <v>3</v>
      </c>
      <c r="C938" s="5" t="str">
        <f>IF(INDEX(Table2[KET],MATCH(ROW()-1,Table2[//]))="","-",INDEX(Table2[KET],MATCH(ROW()-1,Table2[//])))</f>
        <v>738 PCS</v>
      </c>
    </row>
    <row r="939" spans="1:3">
      <c r="A939" s="3" t="str">
        <f>INDEX(Table2[NAMA BARANG],MATCH(ROW()-1,Table2[//]))</f>
        <v>Gunting KS-C 401 BC (4 pc)</v>
      </c>
      <c r="B939" s="4">
        <f>INDEX(Table2[TT],MATCH(ROW()-1,Table2[//]))</f>
        <v>4</v>
      </c>
      <c r="C939" s="5" t="str">
        <f>IF(INDEX(Table2[KET],MATCH(ROW()-1,Table2[//]))="","-",INDEX(Table2[KET],MATCH(ROW()-1,Table2[//])))</f>
        <v>12 box</v>
      </c>
    </row>
    <row r="940" spans="1:3">
      <c r="A940" s="3" t="str">
        <f>INDEX(Table2[NAMA BARANG],MATCH(ROW()-1,Table2[//]))</f>
        <v>Gunting kuku 777 H 211 B</v>
      </c>
      <c r="B940" s="4">
        <f>INDEX(Table2[TT],MATCH(ROW()-1,Table2[//]))</f>
        <v>38</v>
      </c>
      <c r="C940" s="5" t="str">
        <f>IF(INDEX(Table2[KET],MATCH(ROW()-1,Table2[//]))="","-",INDEX(Table2[KET],MATCH(ROW()-1,Table2[//])))</f>
        <v>50 ls</v>
      </c>
    </row>
    <row r="941" spans="1:3">
      <c r="A941" s="3" t="str">
        <f>INDEX(Table2[NAMA BARANG],MATCH(ROW()-1,Table2[//]))</f>
        <v>Gunting Kuku 9 macam</v>
      </c>
      <c r="B941" s="4">
        <f>INDEX(Table2[TT],MATCH(ROW()-1,Table2[//]))</f>
        <v>1</v>
      </c>
      <c r="C941" s="5" t="str">
        <f>IF(INDEX(Table2[KET],MATCH(ROW()-1,Table2[//]))="","-",INDEX(Table2[KET],MATCH(ROW()-1,Table2[//])))</f>
        <v>100 ls</v>
      </c>
    </row>
    <row r="942" spans="1:3">
      <c r="A942" s="3" t="str">
        <f>INDEX(Table2[NAMA BARANG],MATCH(ROW()-1,Table2[//]))</f>
        <v>Gunting Kuku gum 010</v>
      </c>
      <c r="B942" s="4">
        <f>INDEX(Table2[TT],MATCH(ROW()-1,Table2[//]))</f>
        <v>4</v>
      </c>
      <c r="C942" s="5" t="str">
        <f>IF(INDEX(Table2[KET],MATCH(ROW()-1,Table2[//]))="","-",INDEX(Table2[KET],MATCH(ROW()-1,Table2[//])))</f>
        <v>720 pc</v>
      </c>
    </row>
    <row r="943" spans="1:3">
      <c r="A943" s="3" t="str">
        <f>INDEX(Table2[NAMA BARANG],MATCH(ROW()-1,Table2[//]))</f>
        <v>Gunting Kuku polos 602</v>
      </c>
      <c r="B943" s="4">
        <f>INDEX(Table2[TT],MATCH(ROW()-1,Table2[//]))</f>
        <v>3</v>
      </c>
      <c r="C943" s="5" t="str">
        <f>IF(INDEX(Table2[KET],MATCH(ROW()-1,Table2[//]))="","-",INDEX(Table2[KET],MATCH(ROW()-1,Table2[//])))</f>
        <v>100 ls</v>
      </c>
    </row>
    <row r="944" spans="1:3">
      <c r="A944" s="3" t="str">
        <f>INDEX(Table2[NAMA BARANG],MATCH(ROW()-1,Table2[//]))</f>
        <v>Gunting Kuku Van Art F1</v>
      </c>
      <c r="B944" s="4">
        <f>INDEX(Table2[TT],MATCH(ROW()-1,Table2[//]))</f>
        <v>16</v>
      </c>
      <c r="C944" s="5" t="str">
        <f>IF(INDEX(Table2[KET],MATCH(ROW()-1,Table2[//]))="","-",INDEX(Table2[KET],MATCH(ROW()-1,Table2[//])))</f>
        <v>100 ls</v>
      </c>
    </row>
    <row r="945" spans="1:3">
      <c r="A945" s="3" t="str">
        <f>INDEX(Table2[NAMA BARANG],MATCH(ROW()-1,Table2[//]))</f>
        <v>Gunting Kuku Van Art F2</v>
      </c>
      <c r="B945" s="4">
        <f>INDEX(Table2[TT],MATCH(ROW()-1,Table2[//]))</f>
        <v>15</v>
      </c>
      <c r="C945" s="5" t="str">
        <f>IF(INDEX(Table2[KET],MATCH(ROW()-1,Table2[//]))="","-",INDEX(Table2[KET],MATCH(ROW()-1,Table2[//])))</f>
        <v>100 ls</v>
      </c>
    </row>
    <row r="946" spans="1:3">
      <c r="A946" s="3" t="str">
        <f>INDEX(Table2[NAMA BARANG],MATCH(ROW()-1,Table2[//]))</f>
        <v>Gunting Kuku Van Art F3</v>
      </c>
      <c r="B946" s="4">
        <f>INDEX(Table2[TT],MATCH(ROW()-1,Table2[//]))</f>
        <v>15</v>
      </c>
      <c r="C946" s="5" t="str">
        <f>IF(INDEX(Table2[KET],MATCH(ROW()-1,Table2[//]))="","-",INDEX(Table2[KET],MATCH(ROW()-1,Table2[//])))</f>
        <v>100 ls</v>
      </c>
    </row>
    <row r="947" spans="1:3">
      <c r="A947" s="3" t="str">
        <f>INDEX(Table2[NAMA BARANG],MATCH(ROW()-1,Table2[//]))</f>
        <v>Gunting Kuku Van Art F4</v>
      </c>
      <c r="B947" s="4">
        <f>INDEX(Table2[TT],MATCH(ROW()-1,Table2[//]))</f>
        <v>14</v>
      </c>
      <c r="C947" s="5" t="str">
        <f>IF(INDEX(Table2[KET],MATCH(ROW()-1,Table2[//]))="","-",INDEX(Table2[KET],MATCH(ROW()-1,Table2[//])))</f>
        <v>100 ls</v>
      </c>
    </row>
    <row r="948" spans="1:3">
      <c r="A948" s="3" t="str">
        <f>INDEX(Table2[NAMA BARANG],MATCH(ROW()-1,Table2[//]))</f>
        <v>Gunting Kuku Vanco GK 605  (3)/ GK 607 (1)</v>
      </c>
      <c r="B948" s="4">
        <f>INDEX(Table2[TT],MATCH(ROW()-1,Table2[//]))</f>
        <v>5</v>
      </c>
      <c r="C948" s="5" t="str">
        <f>IF(INDEX(Table2[KET],MATCH(ROW()-1,Table2[//]))="","-",INDEX(Table2[KET],MATCH(ROW()-1,Table2[//])))</f>
        <v>50 ls</v>
      </c>
    </row>
    <row r="949" spans="1:3">
      <c r="A949" s="3" t="str">
        <f>INDEX(Table2[NAMA BARANG],MATCH(ROW()-1,Table2[//]))</f>
        <v>Gunting lipat Besar (L)</v>
      </c>
      <c r="B949" s="4">
        <f>INDEX(Table2[TT],MATCH(ROW()-1,Table2[//]))</f>
        <v>2</v>
      </c>
      <c r="C949" s="5" t="str">
        <f>IF(INDEX(Table2[KET],MATCH(ROW()-1,Table2[//]))="","-",INDEX(Table2[KET],MATCH(ROW()-1,Table2[//])))</f>
        <v>50 ls</v>
      </c>
    </row>
    <row r="950" spans="1:3">
      <c r="A950" s="3" t="str">
        <f>INDEX(Table2[NAMA BARANG],MATCH(ROW()-1,Table2[//]))</f>
        <v>Gunting lipat ht S</v>
      </c>
      <c r="B950" s="4">
        <f>INDEX(Table2[TT],MATCH(ROW()-1,Table2[//]))</f>
        <v>6</v>
      </c>
      <c r="C950" s="5" t="str">
        <f>IF(INDEX(Table2[KET],MATCH(ROW()-1,Table2[//]))="","-",INDEX(Table2[KET],MATCH(ROW()-1,Table2[//])))</f>
        <v>100 ls</v>
      </c>
    </row>
    <row r="951" spans="1:3">
      <c r="A951" s="3" t="str">
        <f>INDEX(Table2[NAMA BARANG],MATCH(ROW()-1,Table2[//]))</f>
        <v>Gunting lipat M</v>
      </c>
      <c r="B951" s="4">
        <f>INDEX(Table2[TT],MATCH(ROW()-1,Table2[//]))</f>
        <v>1</v>
      </c>
      <c r="C951" s="5" t="str">
        <f>IF(INDEX(Table2[KET],MATCH(ROW()-1,Table2[//]))="","-",INDEX(Table2[KET],MATCH(ROW()-1,Table2[//])))</f>
        <v>100 ls</v>
      </c>
    </row>
    <row r="952" spans="1:3">
      <c r="A952" s="3" t="str">
        <f>INDEX(Table2[NAMA BARANG],MATCH(ROW()-1,Table2[//]))</f>
        <v>Gunting prima SS-01</v>
      </c>
      <c r="B952" s="4">
        <f>INDEX(Table2[TT],MATCH(ROW()-1,Table2[//]))</f>
        <v>3</v>
      </c>
      <c r="C952" s="5" t="str">
        <f>IF(INDEX(Table2[KET],MATCH(ROW()-1,Table2[//]))="","-",INDEX(Table2[KET],MATCH(ROW()-1,Table2[//])))</f>
        <v>60 ls</v>
      </c>
    </row>
    <row r="953" spans="1:3">
      <c r="A953" s="3" t="str">
        <f>INDEX(Table2[NAMA BARANG],MATCH(ROW()-1,Table2[//]))</f>
        <v>Gunting Rambut T 826</v>
      </c>
      <c r="B953" s="4">
        <f>INDEX(Table2[TT],MATCH(ROW()-1,Table2[//]))</f>
        <v>6</v>
      </c>
      <c r="C953" s="5" t="str">
        <f>IF(INDEX(Table2[KET],MATCH(ROW()-1,Table2[//]))="","-",INDEX(Table2[KET],MATCH(ROW()-1,Table2[//])))</f>
        <v>600 pc</v>
      </c>
    </row>
    <row r="954" spans="1:3">
      <c r="A954" s="3" t="str">
        <f>INDEX(Table2[NAMA BARANG],MATCH(ROW()-1,Table2[//]))</f>
        <v>Gunting Rambut TG 690</v>
      </c>
      <c r="B954" s="4">
        <f>INDEX(Table2[TT],MATCH(ROW()-1,Table2[//]))</f>
        <v>1</v>
      </c>
      <c r="C954" s="5" t="str">
        <f>IF(INDEX(Table2[KET],MATCH(ROW()-1,Table2[//]))="","-",INDEX(Table2[KET],MATCH(ROW()-1,Table2[//])))</f>
        <v>600 pc</v>
      </c>
    </row>
    <row r="955" spans="1:3">
      <c r="A955" s="3" t="str">
        <f>INDEX(Table2[NAMA BARANG],MATCH(ROW()-1,Table2[//]))</f>
        <v>Gunting SC 165</v>
      </c>
      <c r="B955" s="4">
        <f>INDEX(Table2[TT],MATCH(ROW()-1,Table2[//]))</f>
        <v>6</v>
      </c>
      <c r="C955" s="5" t="str">
        <f>IF(INDEX(Table2[KET],MATCH(ROW()-1,Table2[//]))="","-",INDEX(Table2[KET],MATCH(ROW()-1,Table2[//])))</f>
        <v>20 ls</v>
      </c>
    </row>
    <row r="956" spans="1:3">
      <c r="A956" s="3" t="str">
        <f>INDEX(Table2[NAMA BARANG],MATCH(ROW()-1,Table2[//]))</f>
        <v>Gunting set SC-826</v>
      </c>
      <c r="B956" s="4">
        <f>INDEX(Table2[TT],MATCH(ROW()-1,Table2[//]))</f>
        <v>5</v>
      </c>
      <c r="C956" s="5" t="str">
        <f>IF(INDEX(Table2[KET],MATCH(ROW()-1,Table2[//]))="","-",INDEX(Table2[KET],MATCH(ROW()-1,Table2[//])))</f>
        <v>816 pc</v>
      </c>
    </row>
    <row r="957" spans="1:3">
      <c r="A957" s="3" t="str">
        <f>INDEX(Table2[NAMA BARANG],MATCH(ROW()-1,Table2[//]))</f>
        <v>Gunting SH-2302 plst mini 1x52</v>
      </c>
      <c r="B957" s="4">
        <f>INDEX(Table2[TT],MATCH(ROW()-1,Table2[//]))</f>
        <v>5</v>
      </c>
      <c r="C957" s="5" t="str">
        <f>IF(INDEX(Table2[KET],MATCH(ROW()-1,Table2[//]))="","-",INDEX(Table2[KET],MATCH(ROW()-1,Table2[//])))</f>
        <v>12 box</v>
      </c>
    </row>
    <row r="958" spans="1:3">
      <c r="A958" s="3" t="str">
        <f>INDEX(Table2[NAMA BARANG],MATCH(ROW()-1,Table2[//]))</f>
        <v>Gunting sister MFL mix</v>
      </c>
      <c r="B958" s="4">
        <f>INDEX(Table2[TT],MATCH(ROW()-1,Table2[//]))</f>
        <v>5</v>
      </c>
      <c r="C958" s="5" t="str">
        <f>IF(INDEX(Table2[KET],MATCH(ROW()-1,Table2[//]))="","-",INDEX(Table2[KET],MATCH(ROW()-1,Table2[//])))</f>
        <v>20 ls</v>
      </c>
    </row>
    <row r="959" spans="1:3">
      <c r="A959" s="3" t="str">
        <f>INDEX(Table2[NAMA BARANG],MATCH(ROW()-1,Table2[//]))</f>
        <v>Gunting sister MFM</v>
      </c>
      <c r="B959" s="4">
        <f>INDEX(Table2[TT],MATCH(ROW()-1,Table2[//]))</f>
        <v>1</v>
      </c>
      <c r="C959" s="5" t="str">
        <f>IF(INDEX(Table2[KET],MATCH(ROW()-1,Table2[//]))="","-",INDEX(Table2[KET],MATCH(ROW()-1,Table2[//])))</f>
        <v>30 ls</v>
      </c>
    </row>
    <row r="960" spans="1:3">
      <c r="A960" s="3" t="str">
        <f>INDEX(Table2[NAMA BARANG],MATCH(ROW()-1,Table2[//]))</f>
        <v>Gunting SPM mix</v>
      </c>
      <c r="B960" s="4">
        <f>INDEX(Table2[TT],MATCH(ROW()-1,Table2[//]))</f>
        <v>1</v>
      </c>
      <c r="C960" s="5" t="str">
        <f>IF(INDEX(Table2[KET],MATCH(ROW()-1,Table2[//]))="","-",INDEX(Table2[KET],MATCH(ROW()-1,Table2[//])))</f>
        <v>60 ls</v>
      </c>
    </row>
    <row r="961" spans="1:3">
      <c r="A961" s="3" t="str">
        <f>INDEX(Table2[NAMA BARANG],MATCH(ROW()-1,Table2[//]))</f>
        <v>Gunting Trend LL (ATAS)</v>
      </c>
      <c r="B961" s="4">
        <f>INDEX(Table2[TT],MATCH(ROW()-1,Table2[//]))</f>
        <v>5</v>
      </c>
      <c r="C961" s="5" t="str">
        <f>IF(INDEX(Table2[KET],MATCH(ROW()-1,Table2[//]))="","-",INDEX(Table2[KET],MATCH(ROW()-1,Table2[//])))</f>
        <v>60 ls</v>
      </c>
    </row>
    <row r="962" spans="1:3">
      <c r="A962" s="3" t="str">
        <f>INDEX(Table2[NAMA BARANG],MATCH(ROW()-1,Table2[//]))</f>
        <v>Gunting Trend SS</v>
      </c>
      <c r="B962" s="4">
        <f>INDEX(Table2[TT],MATCH(ROW()-1,Table2[//]))</f>
        <v>9</v>
      </c>
      <c r="C962" s="5" t="str">
        <f>IF(INDEX(Table2[KET],MATCH(ROW()-1,Table2[//]))="","-",INDEX(Table2[KET],MATCH(ROW()-1,Table2[//])))</f>
        <v>60 ls</v>
      </c>
    </row>
    <row r="963" spans="1:3">
      <c r="A963" s="3" t="str">
        <f>INDEX(Table2[NAMA BARANG],MATCH(ROW()-1,Table2[//]))</f>
        <v xml:space="preserve">Gunting Trend XL </v>
      </c>
      <c r="B963" s="4">
        <f>INDEX(Table2[TT],MATCH(ROW()-1,Table2[//]))</f>
        <v>1</v>
      </c>
      <c r="C963" s="5" t="str">
        <f>IF(INDEX(Table2[KET],MATCH(ROW()-1,Table2[//]))="","-",INDEX(Table2[KET],MATCH(ROW()-1,Table2[//])))</f>
        <v>40 ls</v>
      </c>
    </row>
    <row r="964" spans="1:3">
      <c r="A964" s="3" t="str">
        <f>INDEX(Table2[NAMA BARANG],MATCH(ROW()-1,Table2[//]))</f>
        <v>Hand Counter Compas 999</v>
      </c>
      <c r="B964" s="4">
        <f>INDEX(Table2[TT],MATCH(ROW()-1,Table2[//]))</f>
        <v>1</v>
      </c>
      <c r="C964" s="5" t="str">
        <f>IF(INDEX(Table2[KET],MATCH(ROW()-1,Table2[//]))="","-",INDEX(Table2[KET],MATCH(ROW()-1,Table2[//])))</f>
        <v>240 pc</v>
      </c>
    </row>
    <row r="965" spans="1:3">
      <c r="A965" s="3" t="str">
        <f>INDEX(Table2[NAMA BARANG],MATCH(ROW()-1,Table2[//]))</f>
        <v>ID Card 612 (24)/ + Tali(24) B</v>
      </c>
      <c r="B965" s="4">
        <f>INDEX(Table2[TT],MATCH(ROW()-1,Table2[//]))</f>
        <v>44</v>
      </c>
      <c r="C965" s="5">
        <f>IF(INDEX(Table2[KET],MATCH(ROW()-1,Table2[//]))="","-",INDEX(Table2[KET],MATCH(ROW()-1,Table2[//])))</f>
        <v>2000</v>
      </c>
    </row>
    <row r="966" spans="1:3">
      <c r="A966" s="3" t="str">
        <f>INDEX(Table2[NAMA BARANG],MATCH(ROW()-1,Table2[//]))</f>
        <v>ID Card 612 (24)/ + Tali(24) Biru Tua</v>
      </c>
      <c r="B966" s="4">
        <f>INDEX(Table2[TT],MATCH(ROW()-1,Table2[//]))</f>
        <v>43</v>
      </c>
      <c r="C966" s="5">
        <f>IF(INDEX(Table2[KET],MATCH(ROW()-1,Table2[//]))="","-",INDEX(Table2[KET],MATCH(ROW()-1,Table2[//])))</f>
        <v>2000</v>
      </c>
    </row>
    <row r="967" spans="1:3">
      <c r="A967" s="3" t="str">
        <f>INDEX(Table2[NAMA BARANG],MATCH(ROW()-1,Table2[//]))</f>
        <v>ID Card 612 (24)/ + Tali(24) K</v>
      </c>
      <c r="B967" s="4">
        <f>INDEX(Table2[TT],MATCH(ROW()-1,Table2[//]))</f>
        <v>45</v>
      </c>
      <c r="C967" s="5">
        <f>IF(INDEX(Table2[KET],MATCH(ROW()-1,Table2[//]))="","-",INDEX(Table2[KET],MATCH(ROW()-1,Table2[//])))</f>
        <v>2000</v>
      </c>
    </row>
    <row r="968" spans="1:3">
      <c r="A968" s="3" t="str">
        <f>INDEX(Table2[NAMA BARANG],MATCH(ROW()-1,Table2[//]))</f>
        <v>ID Card 612 (24)/ + Tali(24) M</v>
      </c>
      <c r="B968" s="4">
        <f>INDEX(Table2[TT],MATCH(ROW()-1,Table2[//]))</f>
        <v>46</v>
      </c>
      <c r="C968" s="5">
        <f>IF(INDEX(Table2[KET],MATCH(ROW()-1,Table2[//]))="","-",INDEX(Table2[KET],MATCH(ROW()-1,Table2[//])))</f>
        <v>2000</v>
      </c>
    </row>
    <row r="969" spans="1:3">
      <c r="A969" s="3" t="str">
        <f>INDEX(Table2[NAMA BARANG],MATCH(ROW()-1,Table2[//]))</f>
        <v>ID Card 612 (24)/ + Tali(24) Orange</v>
      </c>
      <c r="B969" s="4">
        <f>INDEX(Table2[TT],MATCH(ROW()-1,Table2[//]))</f>
        <v>44</v>
      </c>
      <c r="C969" s="5">
        <f>IF(INDEX(Table2[KET],MATCH(ROW()-1,Table2[//]))="","-",INDEX(Table2[KET],MATCH(ROW()-1,Table2[//])))</f>
        <v>2000</v>
      </c>
    </row>
    <row r="970" spans="1:3">
      <c r="A970" s="3" t="str">
        <f>INDEX(Table2[NAMA BARANG],MATCH(ROW()-1,Table2[//]))</f>
        <v>ID Card 612 (24)/ + Tali(24) Pink</v>
      </c>
      <c r="B970" s="4">
        <f>INDEX(Table2[TT],MATCH(ROW()-1,Table2[//]))</f>
        <v>46</v>
      </c>
      <c r="C970" s="5">
        <f>IF(INDEX(Table2[KET],MATCH(ROW()-1,Table2[//]))="","-",INDEX(Table2[KET],MATCH(ROW()-1,Table2[//])))</f>
        <v>2000</v>
      </c>
    </row>
    <row r="971" spans="1:3">
      <c r="A971" s="3" t="str">
        <f>INDEX(Table2[NAMA BARANG],MATCH(ROW()-1,Table2[//]))</f>
        <v>ID card A1</v>
      </c>
      <c r="B971" s="4">
        <f>INDEX(Table2[TT],MATCH(ROW()-1,Table2[//]))</f>
        <v>2</v>
      </c>
      <c r="C971" s="5">
        <f>IF(INDEX(Table2[KET],MATCH(ROW()-1,Table2[//]))="","-",INDEX(Table2[KET],MATCH(ROW()-1,Table2[//])))</f>
        <v>8000</v>
      </c>
    </row>
    <row r="972" spans="1:3">
      <c r="A972" s="3" t="str">
        <f>INDEX(Table2[NAMA BARANG],MATCH(ROW()-1,Table2[//]))</f>
        <v>ID card A1 amanda</v>
      </c>
      <c r="B972" s="4">
        <f>INDEX(Table2[TT],MATCH(ROW()-1,Table2[//]))</f>
        <v>3</v>
      </c>
      <c r="C972" s="5" t="str">
        <f>IF(INDEX(Table2[KET],MATCH(ROW()-1,Table2[//]))="","-",INDEX(Table2[KET],MATCH(ROW()-1,Table2[//])))</f>
        <v>6000 pc</v>
      </c>
    </row>
    <row r="973" spans="1:3">
      <c r="A973" s="3" t="str">
        <f>INDEX(Table2[NAMA BARANG],MATCH(ROW()-1,Table2[//]))</f>
        <v>ID Card B4 (GADING)</v>
      </c>
      <c r="B973" s="4">
        <f>INDEX(Table2[TT],MATCH(ROW()-1,Table2[//]))</f>
        <v>3</v>
      </c>
      <c r="C973" s="5" t="str">
        <f>IF(INDEX(Table2[KET],MATCH(ROW()-1,Table2[//]))="","-",INDEX(Table2[KET],MATCH(ROW()-1,Table2[//])))</f>
        <v>3500 pc</v>
      </c>
    </row>
    <row r="974" spans="1:3">
      <c r="A974" s="3" t="str">
        <f>INDEX(Table2[NAMA BARANG],MATCH(ROW()-1,Table2[//]))</f>
        <v>ID card holder Vertical 0174</v>
      </c>
      <c r="B974" s="4">
        <f>INDEX(Table2[TT],MATCH(ROW()-1,Table2[//]))</f>
        <v>2</v>
      </c>
      <c r="C974" s="5">
        <f>IF(INDEX(Table2[KET],MATCH(ROW()-1,Table2[//]))="","-",INDEX(Table2[KET],MATCH(ROW()-1,Table2[//])))</f>
        <v>1600</v>
      </c>
    </row>
    <row r="975" spans="1:3">
      <c r="A975" s="3" t="str">
        <f>INDEX(Table2[NAMA BARANG],MATCH(ROW()-1,Table2[//]))</f>
        <v>ID card JBS 107 biru</v>
      </c>
      <c r="B975" s="4">
        <f>INDEX(Table2[TT],MATCH(ROW()-1,Table2[//]))</f>
        <v>2</v>
      </c>
      <c r="C975" s="5" t="str">
        <f>IF(INDEX(Table2[KET],MATCH(ROW()-1,Table2[//]))="","-",INDEX(Table2[KET],MATCH(ROW()-1,Table2[//])))</f>
        <v>3000 pc</v>
      </c>
    </row>
    <row r="976" spans="1:3">
      <c r="A976" s="3" t="str">
        <f>INDEX(Table2[NAMA BARANG],MATCH(ROW()-1,Table2[//]))</f>
        <v>ID Card nama CD 008 lurus B</v>
      </c>
      <c r="B976" s="4">
        <f>INDEX(Table2[TT],MATCH(ROW()-1,Table2[//]))</f>
        <v>15</v>
      </c>
      <c r="C976" s="5">
        <f>IF(INDEX(Table2[KET],MATCH(ROW()-1,Table2[//]))="","-",INDEX(Table2[KET],MATCH(ROW()-1,Table2[//])))</f>
        <v>3000</v>
      </c>
    </row>
    <row r="977" spans="1:3">
      <c r="A977" s="3" t="str">
        <f>INDEX(Table2[NAMA BARANG],MATCH(ROW()-1,Table2[//]))</f>
        <v>ID Card nama CD 008 lurus M</v>
      </c>
      <c r="B977" s="4">
        <f>INDEX(Table2[TT],MATCH(ROW()-1,Table2[//]))</f>
        <v>1</v>
      </c>
      <c r="C977" s="5">
        <f>IF(INDEX(Table2[KET],MATCH(ROW()-1,Table2[//]))="","-",INDEX(Table2[KET],MATCH(ROW()-1,Table2[//])))</f>
        <v>3000</v>
      </c>
    </row>
    <row r="978" spans="1:3">
      <c r="A978" s="3" t="str">
        <f>INDEX(Table2[NAMA BARANG],MATCH(ROW()-1,Table2[//]))</f>
        <v>ID Card yoyo Transparant white</v>
      </c>
      <c r="B978" s="4">
        <f>INDEX(Table2[TT],MATCH(ROW()-1,Table2[//]))</f>
        <v>7</v>
      </c>
      <c r="C978" s="5" t="str">
        <f>IF(INDEX(Table2[KET],MATCH(ROW()-1,Table2[//]))="","-",INDEX(Table2[KET],MATCH(ROW()-1,Table2[//])))</f>
        <v>2000 pc</v>
      </c>
    </row>
    <row r="979" spans="1:3">
      <c r="A979" s="3" t="str">
        <f>INDEX(Table2[NAMA BARANG],MATCH(ROW()-1,Table2[//]))</f>
        <v>Isi Cross Lepasan (H-06)</v>
      </c>
      <c r="B979" s="4">
        <f>INDEX(Table2[TT],MATCH(ROW()-1,Table2[//]))</f>
        <v>2</v>
      </c>
      <c r="C979" s="5" t="str">
        <f>IF(INDEX(Table2[KET],MATCH(ROW()-1,Table2[//]))="","-",INDEX(Table2[KET],MATCH(ROW()-1,Table2[//])))</f>
        <v>10000 pc</v>
      </c>
    </row>
    <row r="980" spans="1:3">
      <c r="A980" s="3" t="str">
        <f>INDEX(Table2[NAMA BARANG],MATCH(ROW()-1,Table2[//]))</f>
        <v>Isi Cross unicorn</v>
      </c>
      <c r="B980" s="4">
        <f>INDEX(Table2[TT],MATCH(ROW()-1,Table2[//]))</f>
        <v>1</v>
      </c>
      <c r="C980" s="5" t="str">
        <f>IF(INDEX(Table2[KET],MATCH(ROW()-1,Table2[//]))="","-",INDEX(Table2[KET],MATCH(ROW()-1,Table2[//])))</f>
        <v>200 ls</v>
      </c>
    </row>
    <row r="981" spans="1:3">
      <c r="A981" s="3" t="str">
        <f>INDEX(Table2[NAMA BARANG],MATCH(ROW()-1,Table2[//]))</f>
        <v>Isi gel 501 Ht</v>
      </c>
      <c r="B981" s="4">
        <f>INDEX(Table2[TT],MATCH(ROW()-1,Table2[//]))</f>
        <v>3</v>
      </c>
      <c r="C981" s="5" t="str">
        <f>IF(INDEX(Table2[KET],MATCH(ROW()-1,Table2[//]))="","-",INDEX(Table2[KET],MATCH(ROW()-1,Table2[//])))</f>
        <v>96 LSN</v>
      </c>
    </row>
    <row r="982" spans="1:3">
      <c r="A982" s="3" t="str">
        <f>INDEX(Table2[NAMA BARANG],MATCH(ROW()-1,Table2[//]))</f>
        <v>Isi Gel Fancy Vtro 2013</v>
      </c>
      <c r="B982" s="4">
        <f>INDEX(Table2[TT],MATCH(ROW()-1,Table2[//]))</f>
        <v>1</v>
      </c>
      <c r="C982" s="5">
        <f>IF(INDEX(Table2[KET],MATCH(ROW()-1,Table2[//]))="","-",INDEX(Table2[KET],MATCH(ROW()-1,Table2[//])))</f>
        <v>240</v>
      </c>
    </row>
    <row r="983" spans="1:3">
      <c r="A983" s="3" t="str">
        <f>INDEX(Table2[NAMA BARANG],MATCH(ROW()-1,Table2[//]))</f>
        <v>Isi Gel Fancy Vtro 2015</v>
      </c>
      <c r="B983" s="4">
        <f>INDEX(Table2[TT],MATCH(ROW()-1,Table2[//]))</f>
        <v>2</v>
      </c>
      <c r="C983" s="5">
        <f>IF(INDEX(Table2[KET],MATCH(ROW()-1,Table2[//]))="","-",INDEX(Table2[KET],MATCH(ROW()-1,Table2[//])))</f>
        <v>240</v>
      </c>
    </row>
    <row r="984" spans="1:3">
      <c r="A984" s="3" t="str">
        <f>INDEX(Table2[NAMA BARANG],MATCH(ROW()-1,Table2[//]))</f>
        <v>Isi Gel Fancy Vtro 2018</v>
      </c>
      <c r="B984" s="4">
        <f>INDEX(Table2[TT],MATCH(ROW()-1,Table2[//]))</f>
        <v>2</v>
      </c>
      <c r="C984" s="5">
        <f>IF(INDEX(Table2[KET],MATCH(ROW()-1,Table2[//]))="","-",INDEX(Table2[KET],MATCH(ROW()-1,Table2[//])))</f>
        <v>240</v>
      </c>
    </row>
    <row r="985" spans="1:3">
      <c r="A985" s="3" t="str">
        <f>INDEX(Table2[NAMA BARANG],MATCH(ROW()-1,Table2[//]))</f>
        <v>Isi gel TG 308 ht</v>
      </c>
      <c r="B985" s="4">
        <f>INDEX(Table2[TT],MATCH(ROW()-1,Table2[//]))</f>
        <v>4</v>
      </c>
      <c r="C985" s="5" t="str">
        <f>IF(INDEX(Table2[KET],MATCH(ROW()-1,Table2[//]))="","-",INDEX(Table2[KET],MATCH(ROW()-1,Table2[//])))</f>
        <v>80 PAK</v>
      </c>
    </row>
    <row r="986" spans="1:3">
      <c r="A986" s="3" t="str">
        <f>INDEX(Table2[NAMA BARANG],MATCH(ROW()-1,Table2[//]))</f>
        <v>Isi Gell 21 8013 AVENGER</v>
      </c>
      <c r="B986" s="4">
        <f>INDEX(Table2[TT],MATCH(ROW()-1,Table2[//]))</f>
        <v>4</v>
      </c>
      <c r="C986" s="5" t="str">
        <f>IF(INDEX(Table2[KET],MATCH(ROW()-1,Table2[//]))="","-",INDEX(Table2[KET],MATCH(ROW()-1,Table2[//])))</f>
        <v>400 box</v>
      </c>
    </row>
    <row r="987" spans="1:3">
      <c r="A987" s="3" t="str">
        <f>INDEX(Table2[NAMA BARANG],MATCH(ROW()-1,Table2[//]))</f>
        <v>Isi Gell 21 8014 (Kuning)</v>
      </c>
      <c r="B987" s="4">
        <f>INDEX(Table2[TT],MATCH(ROW()-1,Table2[//]))</f>
        <v>18</v>
      </c>
      <c r="C987" s="5" t="str">
        <f>IF(INDEX(Table2[KET],MATCH(ROW()-1,Table2[//]))="","-",INDEX(Table2[KET],MATCH(ROW()-1,Table2[//])))</f>
        <v>400 box</v>
      </c>
    </row>
    <row r="988" spans="1:3">
      <c r="A988" s="3" t="str">
        <f>INDEX(Table2[NAMA BARANG],MATCH(ROW()-1,Table2[//]))</f>
        <v>Isi gell Deboss DB GR 550 (24)</v>
      </c>
      <c r="B988" s="4">
        <f>INDEX(Table2[TT],MATCH(ROW()-1,Table2[//]))</f>
        <v>1</v>
      </c>
      <c r="C988" s="5" t="str">
        <f>IF(INDEX(Table2[KET],MATCH(ROW()-1,Table2[//]))="","-",INDEX(Table2[KET],MATCH(ROW()-1,Table2[//])))</f>
        <v>144 dos</v>
      </c>
    </row>
    <row r="989" spans="1:3">
      <c r="A989" s="3" t="str">
        <f>INDEX(Table2[NAMA BARANG],MATCH(ROW()-1,Table2[//]))</f>
        <v>Isi Gell nato</v>
      </c>
      <c r="B989" s="4">
        <f>INDEX(Table2[TT],MATCH(ROW()-1,Table2[//]))</f>
        <v>5</v>
      </c>
      <c r="C989" s="5" t="str">
        <f>IF(INDEX(Table2[KET],MATCH(ROW()-1,Table2[//]))="","-",INDEX(Table2[KET],MATCH(ROW()-1,Table2[//])))</f>
        <v>216 ls</v>
      </c>
    </row>
    <row r="990" spans="1:3">
      <c r="A990" s="3" t="str">
        <f>INDEX(Table2[NAMA BARANG],MATCH(ROW()-1,Table2[//]))</f>
        <v>Isi gell Retract DB GR-900</v>
      </c>
      <c r="B990" s="4">
        <f>INDEX(Table2[TT],MATCH(ROW()-1,Table2[//]))</f>
        <v>2</v>
      </c>
      <c r="C990" s="5" t="str">
        <f>IF(INDEX(Table2[KET],MATCH(ROW()-1,Table2[//]))="","-",INDEX(Table2[KET],MATCH(ROW()-1,Table2[//])))</f>
        <v>144 ls</v>
      </c>
    </row>
    <row r="991" spans="1:3">
      <c r="A991" s="3" t="str">
        <f>INDEX(Table2[NAMA BARANG],MATCH(ROW()-1,Table2[//]))</f>
        <v>Isi GW 369</v>
      </c>
      <c r="B991" s="4">
        <f>INDEX(Table2[TT],MATCH(ROW()-1,Table2[//]))</f>
        <v>2</v>
      </c>
      <c r="C991" s="5" t="str">
        <f>IF(INDEX(Table2[KET],MATCH(ROW()-1,Table2[//]))="","-",INDEX(Table2[KET],MATCH(ROW()-1,Table2[//])))</f>
        <v>50 DOS</v>
      </c>
    </row>
    <row r="992" spans="1:3">
      <c r="A992" s="3" t="str">
        <f>INDEX(Table2[NAMA BARANG],MATCH(ROW()-1,Table2[//]))</f>
        <v>Isi GW Novus no 10</v>
      </c>
      <c r="B992" s="4">
        <f>INDEX(Table2[TT],MATCH(ROW()-1,Table2[//]))</f>
        <v>12</v>
      </c>
      <c r="C992" s="5">
        <f>IF(INDEX(Table2[KET],MATCH(ROW()-1,Table2[//]))="","-",INDEX(Table2[KET],MATCH(ROW()-1,Table2[//])))</f>
        <v>100</v>
      </c>
    </row>
    <row r="993" spans="1:3">
      <c r="A993" s="3" t="str">
        <f>INDEX(Table2[NAMA BARANG],MATCH(ROW()-1,Table2[//]))</f>
        <v>Isi mech pensil MFF R 091</v>
      </c>
      <c r="B993" s="4">
        <f>INDEX(Table2[TT],MATCH(ROW()-1,Table2[//]))</f>
        <v>1</v>
      </c>
      <c r="C993" s="5" t="str">
        <f>IF(INDEX(Table2[KET],MATCH(ROW()-1,Table2[//]))="","-",INDEX(Table2[KET],MATCH(ROW()-1,Table2[//])))</f>
        <v>240 ls</v>
      </c>
    </row>
    <row r="994" spans="1:3">
      <c r="A994" s="3" t="str">
        <f>INDEX(Table2[NAMA BARANG],MATCH(ROW()-1,Table2[//]))</f>
        <v>Isi mech pensil MFF-188</v>
      </c>
      <c r="B994" s="4">
        <f>INDEX(Table2[TT],MATCH(ROW()-1,Table2[//]))</f>
        <v>1</v>
      </c>
      <c r="C994" s="5" t="str">
        <f>IF(INDEX(Table2[KET],MATCH(ROW()-1,Table2[//]))="","-",INDEX(Table2[KET],MATCH(ROW()-1,Table2[//])))</f>
        <v>320 ls</v>
      </c>
    </row>
    <row r="995" spans="1:3">
      <c r="A995" s="3" t="str">
        <f>INDEX(Table2[NAMA BARANG],MATCH(ROW()-1,Table2[//]))</f>
        <v>Isi mech pensil MPF R 199 A</v>
      </c>
      <c r="B995" s="4">
        <f>INDEX(Table2[TT],MATCH(ROW()-1,Table2[//]))</f>
        <v>3</v>
      </c>
      <c r="C995" s="5" t="str">
        <f>IF(INDEX(Table2[KET],MATCH(ROW()-1,Table2[//]))="","-",INDEX(Table2[KET],MATCH(ROW()-1,Table2[//])))</f>
        <v>320 ls</v>
      </c>
    </row>
    <row r="996" spans="1:3">
      <c r="A996" s="3" t="str">
        <f>INDEX(Table2[NAMA BARANG],MATCH(ROW()-1,Table2[//]))</f>
        <v>Isi mech pensil MPF R 2104</v>
      </c>
      <c r="B996" s="4">
        <f>INDEX(Table2[TT],MATCH(ROW()-1,Table2[//]))</f>
        <v>3</v>
      </c>
      <c r="C996" s="5" t="str">
        <f>IF(INDEX(Table2[KET],MATCH(ROW()-1,Table2[//]))="","-",INDEX(Table2[KET],MATCH(ROW()-1,Table2[//])))</f>
        <v>288 ls</v>
      </c>
    </row>
    <row r="997" spans="1:3">
      <c r="A997" s="3" t="str">
        <f>INDEX(Table2[NAMA BARANG],MATCH(ROW()-1,Table2[//]))</f>
        <v>Isi mech pensil MPF R 678</v>
      </c>
      <c r="B997" s="4">
        <f>INDEX(Table2[TT],MATCH(ROW()-1,Table2[//]))</f>
        <v>1</v>
      </c>
      <c r="C997" s="5" t="str">
        <f>IF(INDEX(Table2[KET],MATCH(ROW()-1,Table2[//]))="","-",INDEX(Table2[KET],MATCH(ROW()-1,Table2[//])))</f>
        <v>280 ls</v>
      </c>
    </row>
    <row r="998" spans="1:3">
      <c r="A998" s="3" t="str">
        <f>INDEX(Table2[NAMA BARANG],MATCH(ROW()-1,Table2[//]))</f>
        <v>Isi mechpen collen Gold G-2000 HB (1 box=100 tube/ 1 tube=40 pc)</v>
      </c>
      <c r="B998" s="4">
        <f>INDEX(Table2[TT],MATCH(ROW()-1,Table2[//]))</f>
        <v>1</v>
      </c>
      <c r="C998" s="5" t="str">
        <f>IF(INDEX(Table2[KET],MATCH(ROW()-1,Table2[//]))="","-",INDEX(Table2[KET],MATCH(ROW()-1,Table2[//])))</f>
        <v>24 box</v>
      </c>
    </row>
    <row r="999" spans="1:3">
      <c r="A999" s="3" t="str">
        <f>INDEX(Table2[NAMA BARANG],MATCH(ROW()-1,Table2[//]))</f>
        <v>Isi mechpen collen Gold G-2000 HB (1 box=100 tube/ 1 tube=40 pc)</v>
      </c>
      <c r="B999" s="4">
        <f>INDEX(Table2[TT],MATCH(ROW()-1,Table2[//]))</f>
        <v>1</v>
      </c>
      <c r="C999" s="5" t="str">
        <f>IF(INDEX(Table2[KET],MATCH(ROW()-1,Table2[//]))="","-",INDEX(Table2[KET],MATCH(ROW()-1,Table2[//])))</f>
        <v>26 box</v>
      </c>
    </row>
    <row r="1000" spans="1:3">
      <c r="A1000" s="3" t="str">
        <f>INDEX(Table2[NAMA BARANG],MATCH(ROW()-1,Table2[//]))</f>
        <v>Isi mechpen collen Gold G-2000 HB (1 box=40 tube/ 1 tube=20 pc)</v>
      </c>
      <c r="B1000" s="4">
        <f>INDEX(Table2[TT],MATCH(ROW()-1,Table2[//]))</f>
        <v>2</v>
      </c>
      <c r="C1000" s="5" t="str">
        <f>IF(INDEX(Table2[KET],MATCH(ROW()-1,Table2[//]))="","-",INDEX(Table2[KET],MATCH(ROW()-1,Table2[//])))</f>
        <v>30 box</v>
      </c>
    </row>
    <row r="1001" spans="1:3">
      <c r="A1001" s="3" t="str">
        <f>INDEX(Table2[NAMA BARANG],MATCH(ROW()-1,Table2[//]))</f>
        <v>Isi mechpen collen Gold G-2550 HB (1 box=40 tube/ 1 tube=20 pc)</v>
      </c>
      <c r="B1001" s="4">
        <f>INDEX(Table2[TT],MATCH(ROW()-1,Table2[//]))</f>
        <v>2</v>
      </c>
      <c r="C1001" s="5" t="str">
        <f>IF(INDEX(Table2[KET],MATCH(ROW()-1,Table2[//]))="","-",INDEX(Table2[KET],MATCH(ROW()-1,Table2[//])))</f>
        <v>60 box</v>
      </c>
    </row>
    <row r="1002" spans="1:3">
      <c r="A1002" s="3" t="str">
        <f>INDEX(Table2[NAMA BARANG],MATCH(ROW()-1,Table2[//]))</f>
        <v>Isi mechpen Mingda 2B 9640 (80)</v>
      </c>
      <c r="B1002" s="4">
        <f>INDEX(Table2[TT],MATCH(ROW()-1,Table2[//]))</f>
        <v>4</v>
      </c>
      <c r="C1002" s="5" t="str">
        <f>IF(INDEX(Table2[KET],MATCH(ROW()-1,Table2[//]))="","-",INDEX(Table2[KET],MATCH(ROW()-1,Table2[//])))</f>
        <v>240 ls</v>
      </c>
    </row>
    <row r="1003" spans="1:3">
      <c r="A1003" s="3" t="str">
        <f>INDEX(Table2[NAMA BARANG],MATCH(ROW()-1,Table2[//]))</f>
        <v>Isi orgi Hologram Zodiak</v>
      </c>
      <c r="B1003" s="4">
        <f>INDEX(Table2[TT],MATCH(ROW()-1,Table2[//]))</f>
        <v>1</v>
      </c>
      <c r="C1003" s="5" t="str">
        <f>IF(INDEX(Table2[KET],MATCH(ROW()-1,Table2[//]))="","-",INDEX(Table2[KET],MATCH(ROW()-1,Table2[//])))</f>
        <v>225 ls</v>
      </c>
    </row>
    <row r="1004" spans="1:3">
      <c r="A1004" s="3" t="str">
        <f>INDEX(Table2[NAMA BARANG],MATCH(ROW()-1,Table2[//]))</f>
        <v>Isi pensil 229 (210)</v>
      </c>
      <c r="B1004" s="4">
        <f>INDEX(Table2[TT],MATCH(ROW()-1,Table2[//]))</f>
        <v>2</v>
      </c>
      <c r="C1004" s="5" t="str">
        <f>IF(INDEX(Table2[KET],MATCH(ROW()-1,Table2[//]))="","-",INDEX(Table2[KET],MATCH(ROW()-1,Table2[//])))</f>
        <v>48 box 50</v>
      </c>
    </row>
    <row r="1005" spans="1:3">
      <c r="A1005" s="3" t="str">
        <f>INDEX(Table2[NAMA BARANG],MATCH(ROW()-1,Table2[//]))</f>
        <v>Isi pensil 814-811 Emas (1 box=144)</v>
      </c>
      <c r="B1005" s="4">
        <f>INDEX(Table2[TT],MATCH(ROW()-1,Table2[//]))</f>
        <v>1</v>
      </c>
      <c r="C1005" s="5" t="str">
        <f>IF(INDEX(Table2[KET],MATCH(ROW()-1,Table2[//]))="","-",INDEX(Table2[KET],MATCH(ROW()-1,Table2[//])))</f>
        <v>20 grs</v>
      </c>
    </row>
    <row r="1006" spans="1:3">
      <c r="A1006" s="3" t="str">
        <f>INDEX(Table2[NAMA BARANG],MATCH(ROW()-1,Table2[//]))</f>
        <v>Isi pensil 818 warna (1 box=144)</v>
      </c>
      <c r="B1006" s="4">
        <f>INDEX(Table2[TT],MATCH(ROW()-1,Table2[//]))</f>
        <v>1</v>
      </c>
      <c r="C1006" s="5" t="str">
        <f>IF(INDEX(Table2[KET],MATCH(ROW()-1,Table2[//]))="","-",INDEX(Table2[KET],MATCH(ROW()-1,Table2[//])))</f>
        <v>24 grs</v>
      </c>
    </row>
    <row r="1007" spans="1:3">
      <c r="A1007" s="3" t="str">
        <f>INDEX(Table2[NAMA BARANG],MATCH(ROW()-1,Table2[//]))</f>
        <v>Isi pensil Gen Vana K 2284 0,5</v>
      </c>
      <c r="B1007" s="4">
        <f>INDEX(Table2[TT],MATCH(ROW()-1,Table2[//]))</f>
        <v>15</v>
      </c>
      <c r="C1007" s="5" t="str">
        <f>IF(INDEX(Table2[KET],MATCH(ROW()-1,Table2[//]))="","-",INDEX(Table2[KET],MATCH(ROW()-1,Table2[//])))</f>
        <v>216 ls</v>
      </c>
    </row>
    <row r="1008" spans="1:3">
      <c r="A1008" s="3" t="str">
        <f>INDEX(Table2[NAMA BARANG],MATCH(ROW()-1,Table2[//]))</f>
        <v>Isi pensil Know 2270</v>
      </c>
      <c r="B1008" s="4">
        <f>INDEX(Table2[TT],MATCH(ROW()-1,Table2[//]))</f>
        <v>6</v>
      </c>
      <c r="C1008" s="5" t="str">
        <f>IF(INDEX(Table2[KET],MATCH(ROW()-1,Table2[//]))="","-",INDEX(Table2[KET],MATCH(ROW()-1,Table2[//])))</f>
        <v>216 ls</v>
      </c>
    </row>
    <row r="1009" spans="1:3">
      <c r="A1009" s="3" t="str">
        <f>INDEX(Table2[NAMA BARANG],MATCH(ROW()-1,Table2[//]))</f>
        <v>Isi pensil mekanik 801 2,0</v>
      </c>
      <c r="B1009" s="4">
        <f>INDEX(Table2[TT],MATCH(ROW()-1,Table2[//]))</f>
        <v>3</v>
      </c>
      <c r="C1009" s="5" t="str">
        <f>IF(INDEX(Table2[KET],MATCH(ROW()-1,Table2[//]))="","-",INDEX(Table2[KET],MATCH(ROW()-1,Table2[//])))</f>
        <v>240 ls</v>
      </c>
    </row>
    <row r="1010" spans="1:3">
      <c r="A1010" s="3" t="str">
        <f>INDEX(Table2[NAMA BARANG],MATCH(ROW()-1,Table2[//]))</f>
        <v>Isi pensil MP 100</v>
      </c>
      <c r="B1010" s="4">
        <f>INDEX(Table2[TT],MATCH(ROW()-1,Table2[//]))</f>
        <v>2</v>
      </c>
      <c r="C1010" s="5" t="str">
        <f>IF(INDEX(Table2[KET],MATCH(ROW()-1,Table2[//]))="","-",INDEX(Table2[KET],MATCH(ROW()-1,Table2[//])))</f>
        <v>48 box 36</v>
      </c>
    </row>
    <row r="1011" spans="1:3">
      <c r="A1011" s="3" t="str">
        <f>INDEX(Table2[NAMA BARANG],MATCH(ROW()-1,Table2[//]))</f>
        <v>Isi pensil Mp 101/ 2,0 Kepala MM</v>
      </c>
      <c r="B1011" s="4">
        <f>INDEX(Table2[TT],MATCH(ROW()-1,Table2[//]))</f>
        <v>3</v>
      </c>
      <c r="C1011" s="5" t="str">
        <f>IF(INDEX(Table2[KET],MATCH(ROW()-1,Table2[//]))="","-",INDEX(Table2[KET],MATCH(ROW()-1,Table2[//])))</f>
        <v>1728 pc</v>
      </c>
    </row>
    <row r="1012" spans="1:3">
      <c r="A1012" s="3" t="str">
        <f>INDEX(Table2[NAMA BARANG],MATCH(ROW()-1,Table2[//]))</f>
        <v>Isi pensil Mp 102/ 2,0 Hk</v>
      </c>
      <c r="B1012" s="4">
        <f>INDEX(Table2[TT],MATCH(ROW()-1,Table2[//]))</f>
        <v>3</v>
      </c>
      <c r="C1012" s="5" t="str">
        <f>IF(INDEX(Table2[KET],MATCH(ROW()-1,Table2[//]))="","-",INDEX(Table2[KET],MATCH(ROW()-1,Table2[//])))</f>
        <v>1728 pc</v>
      </c>
    </row>
    <row r="1013" spans="1:3">
      <c r="A1013" s="3" t="str">
        <f>INDEX(Table2[NAMA BARANG],MATCH(ROW()-1,Table2[//]))</f>
        <v>Isi pensil VTRo 20 2B</v>
      </c>
      <c r="B1013" s="4">
        <f>INDEX(Table2[TT],MATCH(ROW()-1,Table2[//]))</f>
        <v>5</v>
      </c>
      <c r="C1013" s="5" t="str">
        <f>IF(INDEX(Table2[KET],MATCH(ROW()-1,Table2[//]))="","-",INDEX(Table2[KET],MATCH(ROW()-1,Table2[//])))</f>
        <v>240 ls</v>
      </c>
    </row>
    <row r="1014" spans="1:3">
      <c r="A1014" s="3" t="str">
        <f>INDEX(Table2[NAMA BARANG],MATCH(ROW()-1,Table2[//]))</f>
        <v>Isi Stapler SDI 1213</v>
      </c>
      <c r="B1014" s="4">
        <f>INDEX(Table2[TT],MATCH(ROW()-1,Table2[//]))</f>
        <v>1</v>
      </c>
      <c r="C1014" s="5" t="str">
        <f>IF(INDEX(Table2[KET],MATCH(ROW()-1,Table2[//]))="","-",INDEX(Table2[KET],MATCH(ROW()-1,Table2[//])))</f>
        <v>200 PAK</v>
      </c>
    </row>
    <row r="1015" spans="1:3">
      <c r="A1015" s="3" t="str">
        <f>INDEX(Table2[NAMA BARANG],MATCH(ROW()-1,Table2[//]))</f>
        <v>Isi staples SDI 1215</v>
      </c>
      <c r="B1015" s="4">
        <f>INDEX(Table2[TT],MATCH(ROW()-1,Table2[//]))</f>
        <v>1</v>
      </c>
      <c r="C1015" s="5" t="str">
        <f>IF(INDEX(Table2[KET],MATCH(ROW()-1,Table2[//]))="","-",INDEX(Table2[KET],MATCH(ROW()-1,Table2[//])))</f>
        <v>160 box</v>
      </c>
    </row>
    <row r="1016" spans="1:3">
      <c r="A1016" s="3" t="str">
        <f>INDEX(Table2[NAMA BARANG],MATCH(ROW()-1,Table2[//]))</f>
        <v>Isi staples SDI 1217</v>
      </c>
      <c r="B1016" s="4">
        <f>INDEX(Table2[TT],MATCH(ROW()-1,Table2[//]))</f>
        <v>1</v>
      </c>
      <c r="C1016" s="5" t="str">
        <f>IF(INDEX(Table2[KET],MATCH(ROW()-1,Table2[//]))="","-",INDEX(Table2[KET],MATCH(ROW()-1,Table2[//])))</f>
        <v>160 box</v>
      </c>
    </row>
    <row r="1017" spans="1:3">
      <c r="A1017" s="3" t="str">
        <f>INDEX(Table2[NAMA BARANG],MATCH(ROW()-1,Table2[//]))</f>
        <v>Isi/ Mata Pensil besar C10-0631 666 campur</v>
      </c>
      <c r="B1017" s="4">
        <f>INDEX(Table2[TT],MATCH(ROW()-1,Table2[//]))</f>
        <v>8</v>
      </c>
      <c r="C1017" s="5" t="str">
        <f>IF(INDEX(Table2[KET],MATCH(ROW()-1,Table2[//]))="","-",INDEX(Table2[KET],MATCH(ROW()-1,Table2[//])))</f>
        <v>240 ls</v>
      </c>
    </row>
    <row r="1018" spans="1:3">
      <c r="A1018" s="3" t="str">
        <f>INDEX(Table2[NAMA BARANG],MATCH(ROW()-1,Table2[//]))</f>
        <v>Isolasi Fancy TBG (50)</v>
      </c>
      <c r="B1018" s="4">
        <f>INDEX(Table2[TT],MATCH(ROW()-1,Table2[//]))</f>
        <v>15</v>
      </c>
      <c r="C1018" s="5" t="str">
        <f>IF(INDEX(Table2[KET],MATCH(ROW()-1,Table2[//]))="","-",INDEX(Table2[KET],MATCH(ROW()-1,Table2[//])))</f>
        <v>60 tabung</v>
      </c>
    </row>
    <row r="1019" spans="1:3">
      <c r="A1019" s="3" t="str">
        <f>INDEX(Table2[NAMA BARANG],MATCH(ROW()-1,Table2[//]))</f>
        <v>Isolasi Tape 1.5 x 3m Fancy</v>
      </c>
      <c r="B1019" s="4">
        <f>INDEX(Table2[TT],MATCH(ROW()-1,Table2[//]))</f>
        <v>5</v>
      </c>
      <c r="C1019" s="5">
        <f>IF(INDEX(Table2[KET],MATCH(ROW()-1,Table2[//]))="","-",INDEX(Table2[KET],MATCH(ROW()-1,Table2[//])))</f>
        <v>200</v>
      </c>
    </row>
    <row r="1020" spans="1:3">
      <c r="A1020" s="3" t="str">
        <f>INDEX(Table2[NAMA BARANG],MATCH(ROW()-1,Table2[//]))</f>
        <v>Isolasi tape C (1,2) Hologram</v>
      </c>
      <c r="B1020" s="4">
        <f>INDEX(Table2[TT],MATCH(ROW()-1,Table2[//]))</f>
        <v>2</v>
      </c>
      <c r="C1020" s="5">
        <f>IF(INDEX(Table2[KET],MATCH(ROW()-1,Table2[//]))="","-",INDEX(Table2[KET],MATCH(ROW()-1,Table2[//])))</f>
        <v>200</v>
      </c>
    </row>
    <row r="1021" spans="1:3">
      <c r="A1021" s="3" t="str">
        <f>INDEX(Table2[NAMA BARANG],MATCH(ROW()-1,Table2[//]))</f>
        <v>Isolasi Warna Polos kecil</v>
      </c>
      <c r="B1021" s="4">
        <f>INDEX(Table2[TT],MATCH(ROW()-1,Table2[//]))</f>
        <v>7</v>
      </c>
      <c r="C1021" s="5">
        <f>IF(INDEX(Table2[KET],MATCH(ROW()-1,Table2[//]))="","-",INDEX(Table2[KET],MATCH(ROW()-1,Table2[//])))</f>
        <v>200</v>
      </c>
    </row>
    <row r="1022" spans="1:3">
      <c r="A1022" s="3" t="str">
        <f>INDEX(Table2[NAMA BARANG],MATCH(ROW()-1,Table2[//]))</f>
        <v>Jangka 5001 (J 0363)</v>
      </c>
      <c r="B1022" s="4">
        <f>INDEX(Table2[TT],MATCH(ROW()-1,Table2[//]))</f>
        <v>4</v>
      </c>
      <c r="C1022" s="5" t="str">
        <f>IF(INDEX(Table2[KET],MATCH(ROW()-1,Table2[//]))="","-",INDEX(Table2[KET],MATCH(ROW()-1,Table2[//])))</f>
        <v>24 ls</v>
      </c>
    </row>
    <row r="1023" spans="1:3">
      <c r="A1023" s="3" t="str">
        <f>INDEX(Table2[NAMA BARANG],MATCH(ROW()-1,Table2[//]))</f>
        <v>Jangka A5 3328 Fancy</v>
      </c>
      <c r="B1023" s="4">
        <f>INDEX(Table2[TT],MATCH(ROW()-1,Table2[//]))</f>
        <v>7</v>
      </c>
      <c r="C1023" s="5" t="str">
        <f>IF(INDEX(Table2[KET],MATCH(ROW()-1,Table2[//]))="","-",INDEX(Table2[KET],MATCH(ROW()-1,Table2[//])))</f>
        <v>24 ls</v>
      </c>
    </row>
    <row r="1024" spans="1:3">
      <c r="A1024" s="3" t="str">
        <f>INDEX(Table2[NAMA BARANG],MATCH(ROW()-1,Table2[//]))</f>
        <v>Jangka Besi 4001 Bofa</v>
      </c>
      <c r="B1024" s="4">
        <f>INDEX(Table2[TT],MATCH(ROW()-1,Table2[//]))</f>
        <v>9</v>
      </c>
      <c r="C1024" s="5" t="str">
        <f>IF(INDEX(Table2[KET],MATCH(ROW()-1,Table2[//]))="","-",INDEX(Table2[KET],MATCH(ROW()-1,Table2[//])))</f>
        <v>20 ls</v>
      </c>
    </row>
    <row r="1025" spans="1:3">
      <c r="A1025" s="3" t="str">
        <f>INDEX(Table2[NAMA BARANG],MATCH(ROW()-1,Table2[//]))</f>
        <v>Jangka GM 8186</v>
      </c>
      <c r="B1025" s="4">
        <f>INDEX(Table2[TT],MATCH(ROW()-1,Table2[//]))</f>
        <v>3</v>
      </c>
      <c r="C1025" s="5" t="str">
        <f>IF(INDEX(Table2[KET],MATCH(ROW()-1,Table2[//]))="","-",INDEX(Table2[KET],MATCH(ROW()-1,Table2[//])))</f>
        <v>48 ls</v>
      </c>
    </row>
    <row r="1026" spans="1:3">
      <c r="A1026" s="3" t="str">
        <f>INDEX(Table2[NAMA BARANG],MATCH(ROW()-1,Table2[//]))</f>
        <v>Jangka JF 8021</v>
      </c>
      <c r="B1026" s="4">
        <f>INDEX(Table2[TT],MATCH(ROW()-1,Table2[//]))</f>
        <v>47</v>
      </c>
      <c r="C1026" s="5" t="str">
        <f>IF(INDEX(Table2[KET],MATCH(ROW()-1,Table2[//]))="","-",INDEX(Table2[KET],MATCH(ROW()-1,Table2[//])))</f>
        <v>24 LSN</v>
      </c>
    </row>
    <row r="1027" spans="1:3">
      <c r="A1027" s="3" t="str">
        <f>INDEX(Table2[NAMA BARANG],MATCH(ROW()-1,Table2[//]))</f>
        <v>Jangka MT 2506</v>
      </c>
      <c r="B1027" s="4">
        <f>INDEX(Table2[TT],MATCH(ROW()-1,Table2[//]))</f>
        <v>6</v>
      </c>
      <c r="C1027" s="5" t="str">
        <f>IF(INDEX(Table2[KET],MATCH(ROW()-1,Table2[//]))="","-",INDEX(Table2[KET],MATCH(ROW()-1,Table2[//])))</f>
        <v>24 ls</v>
      </c>
    </row>
    <row r="1028" spans="1:3">
      <c r="A1028" s="3" t="str">
        <f>INDEX(Table2[NAMA BARANG],MATCH(ROW()-1,Table2[//]))</f>
        <v>Jangka starmon</v>
      </c>
      <c r="B1028" s="4">
        <f>INDEX(Table2[TT],MATCH(ROW()-1,Table2[//]))</f>
        <v>17</v>
      </c>
      <c r="C1028" s="5" t="str">
        <f>IF(INDEX(Table2[KET],MATCH(ROW()-1,Table2[//]))="","-",INDEX(Table2[KET],MATCH(ROW()-1,Table2[//])))</f>
        <v>24 ls</v>
      </c>
    </row>
    <row r="1029" spans="1:3">
      <c r="A1029" s="3" t="str">
        <f>INDEX(Table2[NAMA BARANG],MATCH(ROW()-1,Table2[//]))</f>
        <v>Jangka TZ 4001</v>
      </c>
      <c r="B1029" s="4">
        <f>INDEX(Table2[TT],MATCH(ROW()-1,Table2[//]))</f>
        <v>7</v>
      </c>
      <c r="C1029" s="5" t="str">
        <f>IF(INDEX(Table2[KET],MATCH(ROW()-1,Table2[//]))="","-",INDEX(Table2[KET],MATCH(ROW()-1,Table2[//])))</f>
        <v>24 LSN</v>
      </c>
    </row>
    <row r="1030" spans="1:3">
      <c r="A1030" s="3" t="str">
        <f>INDEX(Table2[NAMA BARANG],MATCH(ROW()-1,Table2[//]))</f>
        <v>Jangka TZ 8186</v>
      </c>
      <c r="B1030" s="4">
        <f>INDEX(Table2[TT],MATCH(ROW()-1,Table2[//]))</f>
        <v>15</v>
      </c>
      <c r="C1030" s="5" t="str">
        <f>IF(INDEX(Table2[KET],MATCH(ROW()-1,Table2[//]))="","-",INDEX(Table2[KET],MATCH(ROW()-1,Table2[//])))</f>
        <v>24 LSN</v>
      </c>
    </row>
    <row r="1031" spans="1:3">
      <c r="A1031" s="3" t="str">
        <f>INDEX(Table2[NAMA BARANG],MATCH(ROW()-1,Table2[//]))</f>
        <v>Jangka V90</v>
      </c>
      <c r="B1031" s="4">
        <f>INDEX(Table2[TT],MATCH(ROW()-1,Table2[//]))</f>
        <v>8</v>
      </c>
      <c r="C1031" s="5" t="str">
        <f>IF(INDEX(Table2[KET],MATCH(ROW()-1,Table2[//]))="","-",INDEX(Table2[KET],MATCH(ROW()-1,Table2[//])))</f>
        <v>24 ls</v>
      </c>
    </row>
    <row r="1032" spans="1:3">
      <c r="A1032" s="3" t="str">
        <f>INDEX(Table2[NAMA BARANG],MATCH(ROW()-1,Table2[//]))</f>
        <v>Jangka XB5 5001A</v>
      </c>
      <c r="B1032" s="4">
        <f>INDEX(Table2[TT],MATCH(ROW()-1,Table2[//]))</f>
        <v>1</v>
      </c>
      <c r="C1032" s="5" t="str">
        <f>IF(INDEX(Table2[KET],MATCH(ROW()-1,Table2[//]))="","-",INDEX(Table2[KET],MATCH(ROW()-1,Table2[//])))</f>
        <v>24 ls</v>
      </c>
    </row>
    <row r="1033" spans="1:3">
      <c r="A1033" s="3" t="str">
        <f>INDEX(Table2[NAMA BARANG],MATCH(ROW()-1,Table2[//]))</f>
        <v>Jarum hijab GP 50 (24)</v>
      </c>
      <c r="B1033" s="4">
        <f>INDEX(Table2[TT],MATCH(ROW()-1,Table2[//]))</f>
        <v>2</v>
      </c>
      <c r="C1033" s="5" t="str">
        <f>IF(INDEX(Table2[KET],MATCH(ROW()-1,Table2[//]))="","-",INDEX(Table2[KET],MATCH(ROW()-1,Table2[//])))</f>
        <v>50 box</v>
      </c>
    </row>
    <row r="1034" spans="1:3">
      <c r="A1034" s="3" t="str">
        <f>INDEX(Table2[NAMA BARANG],MATCH(ROW()-1,Table2[//]))</f>
        <v>Jarum monte besar</v>
      </c>
      <c r="B1034" s="4">
        <f>INDEX(Table2[TT],MATCH(ROW()-1,Table2[//]))</f>
        <v>1</v>
      </c>
      <c r="C1034" s="5" t="str">
        <f>IF(INDEX(Table2[KET],MATCH(ROW()-1,Table2[//]))="","-",INDEX(Table2[KET],MATCH(ROW()-1,Table2[//])))</f>
        <v>1440 pc</v>
      </c>
    </row>
    <row r="1035" spans="1:3">
      <c r="A1035" s="3" t="str">
        <f>INDEX(Table2[NAMA BARANG],MATCH(ROW()-1,Table2[//]))</f>
        <v>Jarum pentol JJ 40</v>
      </c>
      <c r="B1035" s="4">
        <f>INDEX(Table2[TT],MATCH(ROW()-1,Table2[//]))</f>
        <v>15</v>
      </c>
      <c r="C1035" s="5" t="str">
        <f>IF(INDEX(Table2[KET],MATCH(ROW()-1,Table2[//]))="","-",INDEX(Table2[KET],MATCH(ROW()-1,Table2[//])))</f>
        <v>120 ls</v>
      </c>
    </row>
    <row r="1036" spans="1:3">
      <c r="A1036" s="3" t="str">
        <f>INDEX(Table2[NAMA BARANG],MATCH(ROW()-1,Table2[//]))</f>
        <v>Jas Hujan poncho B 201</v>
      </c>
      <c r="B1036" s="4">
        <f>INDEX(Table2[TT],MATCH(ROW()-1,Table2[//]))</f>
        <v>7</v>
      </c>
      <c r="C1036" s="5">
        <f>IF(INDEX(Table2[KET],MATCH(ROW()-1,Table2[//]))="","-",INDEX(Table2[KET],MATCH(ROW()-1,Table2[//])))</f>
        <v>100</v>
      </c>
    </row>
    <row r="1037" spans="1:3">
      <c r="A1037" s="3" t="str">
        <f>INDEX(Table2[NAMA BARANG],MATCH(ROW()-1,Table2[//]))</f>
        <v>Jepitan Enter Jep 107 (ETJ)</v>
      </c>
      <c r="B1037" s="4">
        <f>INDEX(Table2[TT],MATCH(ROW()-1,Table2[//]))</f>
        <v>8</v>
      </c>
      <c r="C1037" s="5">
        <f>IF(INDEX(Table2[KET],MATCH(ROW()-1,Table2[//]))="","-",INDEX(Table2[KET],MATCH(ROW()-1,Table2[//])))</f>
        <v>10000</v>
      </c>
    </row>
    <row r="1038" spans="1:3">
      <c r="A1038" s="3" t="str">
        <f>INDEX(Table2[NAMA BARANG],MATCH(ROW()-1,Table2[//]))</f>
        <v>Jepitan Saja</v>
      </c>
      <c r="B1038" s="4">
        <f>INDEX(Table2[TT],MATCH(ROW()-1,Table2[//]))</f>
        <v>37</v>
      </c>
      <c r="C1038" s="5" t="str">
        <f>IF(INDEX(Table2[KET],MATCH(ROW()-1,Table2[//]))="","-",INDEX(Table2[KET],MATCH(ROW()-1,Table2[//])))</f>
        <v>10.000 pc</v>
      </c>
    </row>
    <row r="1039" spans="1:3">
      <c r="A1039" s="3" t="str">
        <f>INDEX(Table2[NAMA BARANG],MATCH(ROW()-1,Table2[//]))</f>
        <v>K lipat Fluorescent 20x20</v>
      </c>
      <c r="B1039" s="4">
        <f>INDEX(Table2[TT],MATCH(ROW()-1,Table2[//]))</f>
        <v>1</v>
      </c>
      <c r="C1039" s="5">
        <f>IF(INDEX(Table2[KET],MATCH(ROW()-1,Table2[//]))="","-",INDEX(Table2[KET],MATCH(ROW()-1,Table2[//])))</f>
        <v>500</v>
      </c>
    </row>
    <row r="1040" spans="1:3">
      <c r="A1040" s="3" t="str">
        <f>INDEX(Table2[NAMA BARANG],MATCH(ROW()-1,Table2[//]))</f>
        <v>K Lipat origami C 037</v>
      </c>
      <c r="B1040" s="4">
        <f>INDEX(Table2[TT],MATCH(ROW()-1,Table2[//]))</f>
        <v>9</v>
      </c>
      <c r="C1040" s="5">
        <f>IF(INDEX(Table2[KET],MATCH(ROW()-1,Table2[//]))="","-",INDEX(Table2[KET],MATCH(ROW()-1,Table2[//])))</f>
        <v>600</v>
      </c>
    </row>
    <row r="1041" spans="1:3">
      <c r="A1041" s="3" t="str">
        <f>INDEX(Table2[NAMA BARANG],MATCH(ROW()-1,Table2[//]))</f>
        <v>K lipat origami HL 305</v>
      </c>
      <c r="B1041" s="4">
        <f>INDEX(Table2[TT],MATCH(ROW()-1,Table2[//]))</f>
        <v>4</v>
      </c>
      <c r="C1041" s="5" t="str">
        <f>IF(INDEX(Table2[KET],MATCH(ROW()-1,Table2[//]))="","-",INDEX(Table2[KET],MATCH(ROW()-1,Table2[//])))</f>
        <v>270 pc</v>
      </c>
    </row>
    <row r="1042" spans="1:3">
      <c r="A1042" s="3" t="str">
        <f>INDEX(Table2[NAMA BARANG],MATCH(ROW()-1,Table2[//]))</f>
        <v>Kaca pembesar 8265</v>
      </c>
      <c r="B1042" s="4">
        <f>INDEX(Table2[TT],MATCH(ROW()-1,Table2[//]))</f>
        <v>3</v>
      </c>
      <c r="C1042" s="5" t="str">
        <f>IF(INDEX(Table2[KET],MATCH(ROW()-1,Table2[//]))="","-",INDEX(Table2[KET],MATCH(ROW()-1,Table2[//])))</f>
        <v>1728 pc</v>
      </c>
    </row>
    <row r="1043" spans="1:3">
      <c r="A1043" s="3" t="str">
        <f>INDEX(Table2[NAMA BARANG],MATCH(ROW()-1,Table2[//]))</f>
        <v>Kaca pembesar kunci SD 8848</v>
      </c>
      <c r="B1043" s="4">
        <f>INDEX(Table2[TT],MATCH(ROW()-1,Table2[//]))</f>
        <v>1</v>
      </c>
      <c r="C1043" s="5" t="str">
        <f>IF(INDEX(Table2[KET],MATCH(ROW()-1,Table2[//]))="","-",INDEX(Table2[KET],MATCH(ROW()-1,Table2[//])))</f>
        <v>160 ls</v>
      </c>
    </row>
    <row r="1044" spans="1:3">
      <c r="A1044" s="3" t="str">
        <f>INDEX(Table2[NAMA BARANG],MATCH(ROW()-1,Table2[//]))</f>
        <v>Kaca pembesar N-37 75 D/H</v>
      </c>
      <c r="B1044" s="4">
        <f>INDEX(Table2[TT],MATCH(ROW()-1,Table2[//]))</f>
        <v>3</v>
      </c>
      <c r="C1044" s="5" t="str">
        <f>IF(INDEX(Table2[KET],MATCH(ROW()-1,Table2[//]))="","-",INDEX(Table2[KET],MATCH(ROW()-1,Table2[//])))</f>
        <v>180 pc</v>
      </c>
    </row>
    <row r="1045" spans="1:3">
      <c r="A1045" s="3" t="str">
        <f>INDEX(Table2[NAMA BARANG],MATCH(ROW()-1,Table2[//]))</f>
        <v>Kaca pembesar TF 75+Rakit</v>
      </c>
      <c r="B1045" s="4">
        <f>INDEX(Table2[TT],MATCH(ROW()-1,Table2[//]))</f>
        <v>4</v>
      </c>
      <c r="C1045" s="5" t="str">
        <f>IF(INDEX(Table2[KET],MATCH(ROW()-1,Table2[//]))="","-",INDEX(Table2[KET],MATCH(ROW()-1,Table2[//])))</f>
        <v>10 ls</v>
      </c>
    </row>
    <row r="1046" spans="1:3">
      <c r="A1046" s="3" t="str">
        <f>INDEX(Table2[NAMA BARANG],MATCH(ROW()-1,Table2[//]))</f>
        <v>Kaca Pembesar TF Biasa 50</v>
      </c>
      <c r="B1046" s="4">
        <f>INDEX(Table2[TT],MATCH(ROW()-1,Table2[//]))</f>
        <v>1</v>
      </c>
      <c r="C1046" s="5" t="str">
        <f>IF(INDEX(Table2[KET],MATCH(ROW()-1,Table2[//]))="","-",INDEX(Table2[KET],MATCH(ROW()-1,Table2[//])))</f>
        <v>20 LSN</v>
      </c>
    </row>
    <row r="1047" spans="1:3">
      <c r="A1047" s="3" t="str">
        <f>INDEX(Table2[NAMA BARANG],MATCH(ROW()-1,Table2[//]))</f>
        <v>Kaca Pembesar TF Biasa 60</v>
      </c>
      <c r="B1047" s="4">
        <f>INDEX(Table2[TT],MATCH(ROW()-1,Table2[//]))</f>
        <v>1</v>
      </c>
      <c r="C1047" s="5" t="str">
        <f>IF(INDEX(Table2[KET],MATCH(ROW()-1,Table2[//]))="","-",INDEX(Table2[KET],MATCH(ROW()-1,Table2[//])))</f>
        <v>20 LSN</v>
      </c>
    </row>
    <row r="1048" spans="1:3">
      <c r="A1048" s="3" t="str">
        <f>INDEX(Table2[NAMA BARANG],MATCH(ROW()-1,Table2[//]))</f>
        <v>Kaca pembesar+kompas 1000G F</v>
      </c>
      <c r="B1048" s="4">
        <f>INDEX(Table2[TT],MATCH(ROW()-1,Table2[//]))</f>
        <v>7</v>
      </c>
      <c r="C1048" s="5" t="str">
        <f>IF(INDEX(Table2[KET],MATCH(ROW()-1,Table2[//]))="","-",INDEX(Table2[KET],MATCH(ROW()-1,Table2[//])))</f>
        <v>504 set</v>
      </c>
    </row>
    <row r="1049" spans="1:3">
      <c r="A1049" s="3" t="str">
        <f>INDEX(Table2[NAMA BARANG],MATCH(ROW()-1,Table2[//]))</f>
        <v>Kantong Plastik 18 x 36</v>
      </c>
      <c r="B1049" s="4">
        <f>INDEX(Table2[TT],MATCH(ROW()-1,Table2[//]))</f>
        <v>4</v>
      </c>
      <c r="C1049" s="5">
        <f>IF(INDEX(Table2[KET],MATCH(ROW()-1,Table2[//]))="","-",INDEX(Table2[KET],MATCH(ROW()-1,Table2[//])))</f>
        <v>700</v>
      </c>
    </row>
    <row r="1050" spans="1:3">
      <c r="A1050" s="3" t="str">
        <f>INDEX(Table2[NAMA BARANG],MATCH(ROW()-1,Table2[//]))</f>
        <v>Kantong Plastik 25 x 50</v>
      </c>
      <c r="B1050" s="4">
        <f>INDEX(Table2[TT],MATCH(ROW()-1,Table2[//]))</f>
        <v>4</v>
      </c>
      <c r="C1050" s="5">
        <f>IF(INDEX(Table2[KET],MATCH(ROW()-1,Table2[//]))="","-",INDEX(Table2[KET],MATCH(ROW()-1,Table2[//])))</f>
        <v>560</v>
      </c>
    </row>
    <row r="1051" spans="1:3">
      <c r="A1051" s="3" t="str">
        <f>INDEX(Table2[NAMA BARANG],MATCH(ROW()-1,Table2[//]))</f>
        <v>Kantong plastik pita B CH</v>
      </c>
      <c r="B1051" s="4">
        <f>INDEX(Table2[TT],MATCH(ROW()-1,Table2[//]))</f>
        <v>8</v>
      </c>
      <c r="C1051" s="5">
        <f>IF(INDEX(Table2[KET],MATCH(ROW()-1,Table2[//]))="","-",INDEX(Table2[KET],MATCH(ROW()-1,Table2[//])))</f>
        <v>400</v>
      </c>
    </row>
    <row r="1052" spans="1:3">
      <c r="A1052" s="3" t="str">
        <f>INDEX(Table2[NAMA BARANG],MATCH(ROW()-1,Table2[//]))</f>
        <v>Kantong ultah kecil Disney</v>
      </c>
      <c r="B1052" s="4">
        <f>INDEX(Table2[TT],MATCH(ROW()-1,Table2[//]))</f>
        <v>1</v>
      </c>
      <c r="C1052" s="5">
        <f>IF(INDEX(Table2[KET],MATCH(ROW()-1,Table2[//]))="","-",INDEX(Table2[KET],MATCH(ROW()-1,Table2[//])))</f>
        <v>600</v>
      </c>
    </row>
    <row r="1053" spans="1:3">
      <c r="A1053" s="3" t="str">
        <f>INDEX(Table2[NAMA BARANG],MATCH(ROW()-1,Table2[//]))</f>
        <v>Karbon S/B double B</v>
      </c>
      <c r="B1053" s="4">
        <f>INDEX(Table2[TT],MATCH(ROW()-1,Table2[//]))</f>
        <v>6</v>
      </c>
      <c r="C1053" s="5" t="str">
        <f>IF(INDEX(Table2[KET],MATCH(ROW()-1,Table2[//]))="","-",INDEX(Table2[KET],MATCH(ROW()-1,Table2[//])))</f>
        <v>50 PAK</v>
      </c>
    </row>
    <row r="1054" spans="1:3">
      <c r="A1054" s="3" t="str">
        <f>INDEX(Table2[NAMA BARANG],MATCH(ROW()-1,Table2[//]))</f>
        <v>Karbon S/B double B (F)</v>
      </c>
      <c r="B1054" s="4">
        <f>INDEX(Table2[TT],MATCH(ROW()-1,Table2[//]))</f>
        <v>4</v>
      </c>
      <c r="C1054" s="5" t="str">
        <f>IF(INDEX(Table2[KET],MATCH(ROW()-1,Table2[//]))="","-",INDEX(Table2[KET],MATCH(ROW()-1,Table2[//])))</f>
        <v>50 PAK</v>
      </c>
    </row>
    <row r="1055" spans="1:3">
      <c r="A1055" s="3" t="str">
        <f>INDEX(Table2[NAMA BARANG],MATCH(ROW()-1,Table2[//]))</f>
        <v>Karet Cantik K</v>
      </c>
      <c r="B1055" s="4">
        <f>INDEX(Table2[TT],MATCH(ROW()-1,Table2[//]))</f>
        <v>8</v>
      </c>
      <c r="C1055" s="5">
        <f>IF(INDEX(Table2[KET],MATCH(ROW()-1,Table2[//]))="","-",INDEX(Table2[KET],MATCH(ROW()-1,Table2[//])))</f>
        <v>500</v>
      </c>
    </row>
    <row r="1056" spans="1:3">
      <c r="A1056" s="3" t="str">
        <f>INDEX(Table2[NAMA BARANG],MATCH(ROW()-1,Table2[//]))</f>
        <v>Karet putih (A Mandala)</v>
      </c>
      <c r="B1056" s="4">
        <f>INDEX(Table2[TT],MATCH(ROW()-1,Table2[//]))</f>
        <v>11</v>
      </c>
      <c r="C1056" s="5" t="str">
        <f>IF(INDEX(Table2[KET],MATCH(ROW()-1,Table2[//]))="","-",INDEX(Table2[KET],MATCH(ROW()-1,Table2[//])))</f>
        <v>20 PAK</v>
      </c>
    </row>
    <row r="1057" spans="1:3">
      <c r="A1057" s="3" t="str">
        <f>INDEX(Table2[NAMA BARANG],MATCH(ROW()-1,Table2[//]))</f>
        <v>Kartu Stock Folio Hj</v>
      </c>
      <c r="B1057" s="4">
        <f>INDEX(Table2[TT],MATCH(ROW()-1,Table2[//]))</f>
        <v>15</v>
      </c>
      <c r="C1057" s="5">
        <f>IF(INDEX(Table2[KET],MATCH(ROW()-1,Table2[//]))="","-",INDEX(Table2[KET],MATCH(ROW()-1,Table2[//])))</f>
        <v>10</v>
      </c>
    </row>
    <row r="1058" spans="1:3">
      <c r="A1058" s="3" t="str">
        <f>INDEX(Table2[NAMA BARANG],MATCH(ROW()-1,Table2[//]))</f>
        <v>Kartu Stock Folio K(12)/ B(6)</v>
      </c>
      <c r="B1058" s="4">
        <f>INDEX(Table2[TT],MATCH(ROW()-1,Table2[//]))</f>
        <v>18</v>
      </c>
      <c r="C1058" s="5">
        <f>IF(INDEX(Table2[KET],MATCH(ROW()-1,Table2[//]))="","-",INDEX(Table2[KET],MATCH(ROW()-1,Table2[//])))</f>
        <v>10</v>
      </c>
    </row>
    <row r="1059" spans="1:3">
      <c r="A1059" s="3" t="str">
        <f>INDEX(Table2[NAMA BARANG],MATCH(ROW()-1,Table2[//]))</f>
        <v>Kartu Stock Folio M</v>
      </c>
      <c r="B1059" s="4">
        <f>INDEX(Table2[TT],MATCH(ROW()-1,Table2[//]))</f>
        <v>14</v>
      </c>
      <c r="C1059" s="5">
        <f>IF(INDEX(Table2[KET],MATCH(ROW()-1,Table2[//]))="","-",INDEX(Table2[KET],MATCH(ROW()-1,Table2[//])))</f>
        <v>10</v>
      </c>
    </row>
    <row r="1060" spans="1:3">
      <c r="A1060" s="3" t="str">
        <f>INDEX(Table2[NAMA BARANG],MATCH(ROW()-1,Table2[//]))</f>
        <v>Kartu stock Kwarto B</v>
      </c>
      <c r="B1060" s="4">
        <f>INDEX(Table2[TT],MATCH(ROW()-1,Table2[//]))</f>
        <v>8</v>
      </c>
      <c r="C1060" s="5" t="str">
        <f>IF(INDEX(Table2[KET],MATCH(ROW()-1,Table2[//]))="","-",INDEX(Table2[KET],MATCH(ROW()-1,Table2[//])))</f>
        <v>20 PAK</v>
      </c>
    </row>
    <row r="1061" spans="1:3">
      <c r="A1061" s="3" t="str">
        <f>INDEX(Table2[NAMA BARANG],MATCH(ROW()-1,Table2[//]))</f>
        <v>Kartu stock Kwarto Hj</v>
      </c>
      <c r="B1061" s="4">
        <f>INDEX(Table2[TT],MATCH(ROW()-1,Table2[//]))</f>
        <v>8</v>
      </c>
      <c r="C1061" s="5" t="str">
        <f>IF(INDEX(Table2[KET],MATCH(ROW()-1,Table2[//]))="","-",INDEX(Table2[KET],MATCH(ROW()-1,Table2[//])))</f>
        <v>20 PAK</v>
      </c>
    </row>
    <row r="1062" spans="1:3">
      <c r="A1062" s="3" t="str">
        <f>INDEX(Table2[NAMA BARANG],MATCH(ROW()-1,Table2[//]))</f>
        <v>Kartu stock Kwarto K</v>
      </c>
      <c r="B1062" s="4">
        <f>INDEX(Table2[TT],MATCH(ROW()-1,Table2[//]))</f>
        <v>13</v>
      </c>
      <c r="C1062" s="5" t="str">
        <f>IF(INDEX(Table2[KET],MATCH(ROW()-1,Table2[//]))="","-",INDEX(Table2[KET],MATCH(ROW()-1,Table2[//])))</f>
        <v>20 PAK</v>
      </c>
    </row>
    <row r="1063" spans="1:3">
      <c r="A1063" s="3" t="str">
        <f>INDEX(Table2[NAMA BARANG],MATCH(ROW()-1,Table2[//]))</f>
        <v>Kartu Stock Kwarto M</v>
      </c>
      <c r="B1063" s="4">
        <f>INDEX(Table2[TT],MATCH(ROW()-1,Table2[//]))</f>
        <v>11</v>
      </c>
      <c r="C1063" s="5" t="str">
        <f>IF(INDEX(Table2[KET],MATCH(ROW()-1,Table2[//]))="","-",INDEX(Table2[KET],MATCH(ROW()-1,Table2[//])))</f>
        <v>20 PAK</v>
      </c>
    </row>
    <row r="1064" spans="1:3">
      <c r="A1064" s="3" t="str">
        <f>INDEX(Table2[NAMA BARANG],MATCH(ROW()-1,Table2[//]))</f>
        <v>Kartu stock Kwarto P</v>
      </c>
      <c r="B1064" s="4">
        <f>INDEX(Table2[TT],MATCH(ROW()-1,Table2[//]))</f>
        <v>1</v>
      </c>
      <c r="C1064" s="5" t="str">
        <f>IF(INDEX(Table2[KET],MATCH(ROW()-1,Table2[//]))="","-",INDEX(Table2[KET],MATCH(ROW()-1,Table2[//])))</f>
        <v>20 PAK</v>
      </c>
    </row>
    <row r="1065" spans="1:3">
      <c r="A1065" s="3" t="str">
        <f>INDEX(Table2[NAMA BARANG],MATCH(ROW()-1,Table2[//]))</f>
        <v>Kartu Ucapan Anjing(84)</v>
      </c>
      <c r="B1065" s="4">
        <f>INDEX(Table2[TT],MATCH(ROW()-1,Table2[//]))</f>
        <v>9</v>
      </c>
      <c r="C1065" s="5" t="str">
        <f>IF(INDEX(Table2[KET],MATCH(ROW()-1,Table2[//]))="","-",INDEX(Table2[KET],MATCH(ROW()-1,Table2[//])))</f>
        <v>22 Disp</v>
      </c>
    </row>
    <row r="1066" spans="1:3">
      <c r="A1066" s="3" t="str">
        <f>INDEX(Table2[NAMA BARANG],MATCH(ROW()-1,Table2[//]))</f>
        <v>Kartu Undangan anak alpindo</v>
      </c>
      <c r="B1066" s="4">
        <f>INDEX(Table2[TT],MATCH(ROW()-1,Table2[//]))</f>
        <v>5</v>
      </c>
      <c r="C1066" s="5" t="str">
        <f>IF(INDEX(Table2[KET],MATCH(ROW()-1,Table2[//]))="","-",INDEX(Table2[KET],MATCH(ROW()-1,Table2[//])))</f>
        <v>4000 pc</v>
      </c>
    </row>
    <row r="1067" spans="1:3">
      <c r="A1067" s="3" t="str">
        <f>INDEX(Table2[NAMA BARANG],MATCH(ROW()-1,Table2[//]))</f>
        <v>Kartu Undangan Anak B (TB)</v>
      </c>
      <c r="B1067" s="4">
        <f>INDEX(Table2[TT],MATCH(ROW()-1,Table2[//]))</f>
        <v>1</v>
      </c>
      <c r="C1067" s="5">
        <f>IF(INDEX(Table2[KET],MATCH(ROW()-1,Table2[//]))="","-",INDEX(Table2[KET],MATCH(ROW()-1,Table2[//])))</f>
        <v>2600</v>
      </c>
    </row>
    <row r="1068" spans="1:3">
      <c r="A1068" s="3" t="str">
        <f>INDEX(Table2[NAMA BARANG],MATCH(ROW()-1,Table2[//]))</f>
        <v>Kartu undangan anak. Kecil (TB)</v>
      </c>
      <c r="B1068" s="4">
        <f>INDEX(Table2[TT],MATCH(ROW()-1,Table2[//]))</f>
        <v>1</v>
      </c>
      <c r="C1068" s="5">
        <f>IF(INDEX(Table2[KET],MATCH(ROW()-1,Table2[//]))="","-",INDEX(Table2[KET],MATCH(ROW()-1,Table2[//])))</f>
        <v>4000</v>
      </c>
    </row>
    <row r="1069" spans="1:3">
      <c r="A1069" s="3" t="str">
        <f>INDEX(Table2[NAMA BARANG],MATCH(ROW()-1,Table2[//]))</f>
        <v>Kawat potong warna emas</v>
      </c>
      <c r="B1069" s="4">
        <f>INDEX(Table2[TT],MATCH(ROW()-1,Table2[//]))</f>
        <v>6</v>
      </c>
      <c r="C1069" s="5" t="str">
        <f>IF(INDEX(Table2[KET],MATCH(ROW()-1,Table2[//]))="","-",INDEX(Table2[KET],MATCH(ROW()-1,Table2[//])))</f>
        <v>1200 pk</v>
      </c>
    </row>
    <row r="1070" spans="1:3">
      <c r="A1070" s="3" t="str">
        <f>INDEX(Table2[NAMA BARANG],MATCH(ROW()-1,Table2[//]))</f>
        <v>Kemoceng Plastik Kecil (B5109)</v>
      </c>
      <c r="B1070" s="4">
        <f>INDEX(Table2[TT],MATCH(ROW()-1,Table2[//]))</f>
        <v>9</v>
      </c>
      <c r="C1070" s="5" t="str">
        <f>IF(INDEX(Table2[KET],MATCH(ROW()-1,Table2[//]))="","-",INDEX(Table2[KET],MATCH(ROW()-1,Table2[//])))</f>
        <v>500 PCS</v>
      </c>
    </row>
    <row r="1071" spans="1:3">
      <c r="A1071" s="3" t="str">
        <f>INDEX(Table2[NAMA BARANG],MATCH(ROW()-1,Table2[//]))</f>
        <v>Kertas Kado 50-70 Metalik</v>
      </c>
      <c r="B1071" s="4">
        <f>INDEX(Table2[TT],MATCH(ROW()-1,Table2[//]))</f>
        <v>1</v>
      </c>
      <c r="C1071" s="5" t="str">
        <f>IF(INDEX(Table2[KET],MATCH(ROW()-1,Table2[//]))="","-",INDEX(Table2[KET],MATCH(ROW()-1,Table2[//])))</f>
        <v>10 rim</v>
      </c>
    </row>
    <row r="1072" spans="1:3">
      <c r="A1072" s="3" t="str">
        <f>INDEX(Table2[NAMA BARANG],MATCH(ROW()-1,Table2[//]))</f>
        <v>Kertas Kado 70-100 bening polos</v>
      </c>
      <c r="B1072" s="4">
        <f>INDEX(Table2[TT],MATCH(ROW()-1,Table2[//]))</f>
        <v>5</v>
      </c>
      <c r="C1072" s="5" t="str">
        <f>IF(INDEX(Table2[KET],MATCH(ROW()-1,Table2[//]))="","-",INDEX(Table2[KET],MATCH(ROW()-1,Table2[//])))</f>
        <v>5 rim</v>
      </c>
    </row>
    <row r="1073" spans="1:3">
      <c r="A1073" s="3" t="str">
        <f>INDEX(Table2[NAMA BARANG],MATCH(ROW()-1,Table2[//]))</f>
        <v>Kertas Kado Holo (GLXY) Kn/ Mr/ Br</v>
      </c>
      <c r="B1073" s="4">
        <f>INDEX(Table2[TT],MATCH(ROW()-1,Table2[//]))</f>
        <v>7</v>
      </c>
      <c r="C1073" s="5" t="str">
        <f>IF(INDEX(Table2[KET],MATCH(ROW()-1,Table2[//]))="","-",INDEX(Table2[KET],MATCH(ROW()-1,Table2[//])))</f>
        <v>5000 lbr</v>
      </c>
    </row>
    <row r="1074" spans="1:3">
      <c r="A1074" s="3" t="str">
        <f>INDEX(Table2[NAMA BARANG],MATCH(ROW()-1,Table2[//]))</f>
        <v>Kertas Kado Holo 3 Dimensi (AN)</v>
      </c>
      <c r="B1074" s="4">
        <f>INDEX(Table2[TT],MATCH(ROW()-1,Table2[//]))</f>
        <v>4</v>
      </c>
      <c r="C1074" s="5" t="str">
        <f>IF(INDEX(Table2[KET],MATCH(ROW()-1,Table2[//]))="","-",INDEX(Table2[KET],MATCH(ROW()-1,Table2[//])))</f>
        <v>10 rim</v>
      </c>
    </row>
    <row r="1075" spans="1:3">
      <c r="A1075" s="3" t="str">
        <f>INDEX(Table2[NAMA BARANG],MATCH(ROW()-1,Table2[//]))</f>
        <v>Kertas Kado Holo motif 50x70</v>
      </c>
      <c r="B1075" s="4">
        <f>INDEX(Table2[TT],MATCH(ROW()-1,Table2[//]))</f>
        <v>55</v>
      </c>
      <c r="C1075" s="5" t="str">
        <f>IF(INDEX(Table2[KET],MATCH(ROW()-1,Table2[//]))="","-",INDEX(Table2[KET],MATCH(ROW()-1,Table2[//])))</f>
        <v>10 rim</v>
      </c>
    </row>
    <row r="1076" spans="1:3">
      <c r="A1076" s="3" t="str">
        <f>INDEX(Table2[NAMA BARANG],MATCH(ROW()-1,Table2[//]))</f>
        <v>Kertas Kado Holo motif polos PHS</v>
      </c>
      <c r="B1076" s="4">
        <f>INDEX(Table2[TT],MATCH(ROW()-1,Table2[//]))</f>
        <v>15</v>
      </c>
      <c r="C1076" s="5" t="str">
        <f>IF(INDEX(Table2[KET],MATCH(ROW()-1,Table2[//]))="","-",INDEX(Table2[KET],MATCH(ROW()-1,Table2[//])))</f>
        <v>10 rim</v>
      </c>
    </row>
    <row r="1077" spans="1:3">
      <c r="A1077" s="3" t="str">
        <f>INDEX(Table2[NAMA BARANG],MATCH(ROW()-1,Table2[//]))</f>
        <v>Kertas Kado HVS</v>
      </c>
      <c r="B1077" s="4">
        <f>INDEX(Table2[TT],MATCH(ROW()-1,Table2[//]))</f>
        <v>1</v>
      </c>
      <c r="C1077" s="5" t="str">
        <f>IF(INDEX(Table2[KET],MATCH(ROW()-1,Table2[//]))="","-",INDEX(Table2[KET],MATCH(ROW()-1,Table2[//])))</f>
        <v>2 rim</v>
      </c>
    </row>
    <row r="1078" spans="1:3">
      <c r="A1078" s="3" t="str">
        <f>INDEX(Table2[NAMA BARANG],MATCH(ROW()-1,Table2[//]))</f>
        <v>Kertas Kado Import(GD)/ Natal(3)/ Cmpr(8)</v>
      </c>
      <c r="B1078" s="4">
        <f>INDEX(Table2[TT],MATCH(ROW()-1,Table2[//]))</f>
        <v>11</v>
      </c>
      <c r="C1078" s="5" t="str">
        <f>IF(INDEX(Table2[KET],MATCH(ROW()-1,Table2[//]))="","-",INDEX(Table2[KET],MATCH(ROW()-1,Table2[//])))</f>
        <v>60 pk</v>
      </c>
    </row>
    <row r="1079" spans="1:3">
      <c r="A1079" s="3" t="str">
        <f>INDEX(Table2[NAMA BARANG],MATCH(ROW()-1,Table2[//]))</f>
        <v>Kertas Krep Koala M/ P</v>
      </c>
      <c r="B1079" s="4">
        <f>INDEX(Table2[TT],MATCH(ROW()-1,Table2[//]))</f>
        <v>1</v>
      </c>
      <c r="C1079" s="5">
        <f>IF(INDEX(Table2[KET],MATCH(ROW()-1,Table2[//]))="","-",INDEX(Table2[KET],MATCH(ROW()-1,Table2[//])))</f>
        <v>270</v>
      </c>
    </row>
    <row r="1080" spans="1:3">
      <c r="A1080" s="3" t="str">
        <f>INDEX(Table2[NAMA BARANG],MATCH(ROW()-1,Table2[//]))</f>
        <v>Kertas lipat Fluorescent 16 x 16</v>
      </c>
      <c r="B1080" s="4">
        <f>INDEX(Table2[TT],MATCH(ROW()-1,Table2[//]))</f>
        <v>1</v>
      </c>
      <c r="C1080" s="5">
        <f>IF(INDEX(Table2[KET],MATCH(ROW()-1,Table2[//]))="","-",INDEX(Table2[KET],MATCH(ROW()-1,Table2[//])))</f>
        <v>750</v>
      </c>
    </row>
    <row r="1081" spans="1:3">
      <c r="A1081" s="3" t="str">
        <f>INDEX(Table2[NAMA BARANG],MATCH(ROW()-1,Table2[//]))</f>
        <v>Kertas lipat Fluorescent 20 x 20</v>
      </c>
      <c r="B1081" s="4">
        <f>INDEX(Table2[TT],MATCH(ROW()-1,Table2[//]))</f>
        <v>1</v>
      </c>
      <c r="C1081" s="5">
        <f>IF(INDEX(Table2[KET],MATCH(ROW()-1,Table2[//]))="","-",INDEX(Table2[KET],MATCH(ROW()-1,Table2[//])))</f>
        <v>580</v>
      </c>
    </row>
    <row r="1082" spans="1:3">
      <c r="A1082" s="3" t="str">
        <f>INDEX(Table2[NAMA BARANG],MATCH(ROW()-1,Table2[//]))</f>
        <v>Kertas lipat origami 16x16 (7307 Korea) Princess/ WTP / Snow White</v>
      </c>
      <c r="B1082" s="4">
        <f>INDEX(Table2[TT],MATCH(ROW()-1,Table2[//]))</f>
        <v>4</v>
      </c>
      <c r="C1082" s="5" t="str">
        <f>IF(INDEX(Table2[KET],MATCH(ROW()-1,Table2[//]))="","-",INDEX(Table2[KET],MATCH(ROW()-1,Table2[//])))</f>
        <v>900 pc</v>
      </c>
    </row>
    <row r="1083" spans="1:3">
      <c r="A1083" s="3" t="str">
        <f>INDEX(Table2[NAMA BARANG],MATCH(ROW()-1,Table2[//]))</f>
        <v>Kertas lipat origami Z 003</v>
      </c>
      <c r="B1083" s="4">
        <f>INDEX(Table2[TT],MATCH(ROW()-1,Table2[//]))</f>
        <v>3</v>
      </c>
      <c r="C1083" s="5" t="str">
        <f>IF(INDEX(Table2[KET],MATCH(ROW()-1,Table2[//]))="","-",INDEX(Table2[KET],MATCH(ROW()-1,Table2[//])))</f>
        <v>320 PCS</v>
      </c>
    </row>
    <row r="1084" spans="1:3">
      <c r="A1084" s="3" t="str">
        <f>INDEX(Table2[NAMA BARANG],MATCH(ROW()-1,Table2[//]))</f>
        <v>Kertas lipat yasama motif 12 Dpn</v>
      </c>
      <c r="B1084" s="4">
        <f>INDEX(Table2[TT],MATCH(ROW()-1,Table2[//]))</f>
        <v>1</v>
      </c>
      <c r="C1084" s="5" t="str">
        <f>IF(INDEX(Table2[KET],MATCH(ROW()-1,Table2[//]))="","-",INDEX(Table2[KET],MATCH(ROW()-1,Table2[//])))</f>
        <v>1200 pc</v>
      </c>
    </row>
    <row r="1085" spans="1:3">
      <c r="A1085" s="3" t="str">
        <f>INDEX(Table2[NAMA BARANG],MATCH(ROW()-1,Table2[//]))</f>
        <v xml:space="preserve">Kertas origami mewarnai </v>
      </c>
      <c r="B1085" s="4">
        <f>INDEX(Table2[TT],MATCH(ROW()-1,Table2[//]))</f>
        <v>1</v>
      </c>
      <c r="C1085" s="5">
        <f>IF(INDEX(Table2[KET],MATCH(ROW()-1,Table2[//]))="","-",INDEX(Table2[KET],MATCH(ROW()-1,Table2[//])))</f>
        <v>1000</v>
      </c>
    </row>
    <row r="1086" spans="1:3">
      <c r="A1086" s="3" t="str">
        <f>INDEX(Table2[NAMA BARANG],MATCH(ROW()-1,Table2[//]))</f>
        <v xml:space="preserve">Kertas origami mewarnai </v>
      </c>
      <c r="B1086" s="4">
        <f>INDEX(Table2[TT],MATCH(ROW()-1,Table2[//]))</f>
        <v>5</v>
      </c>
      <c r="C1086" s="5">
        <f>IF(INDEX(Table2[KET],MATCH(ROW()-1,Table2[//]))="","-",INDEX(Table2[KET],MATCH(ROW()-1,Table2[//])))</f>
        <v>1200</v>
      </c>
    </row>
    <row r="1087" spans="1:3">
      <c r="A1087" s="3" t="str">
        <f>INDEX(Table2[NAMA BARANG],MATCH(ROW()-1,Table2[//]))</f>
        <v>Key ring Debozz DBKC 003. 96pc (5)</v>
      </c>
      <c r="B1087" s="4">
        <f>INDEX(Table2[TT],MATCH(ROW()-1,Table2[//]))</f>
        <v>5</v>
      </c>
      <c r="C1087" s="5" t="str">
        <f>IF(INDEX(Table2[KET],MATCH(ROW()-1,Table2[//]))="","-",INDEX(Table2[KET],MATCH(ROW()-1,Table2[//])))</f>
        <v>96 BOX</v>
      </c>
    </row>
    <row r="1088" spans="1:3">
      <c r="A1088" s="3" t="str">
        <f>INDEX(Table2[NAMA BARANG],MATCH(ROW()-1,Table2[//]))</f>
        <v>Kompas DL 45-3(gold)</v>
      </c>
      <c r="B1088" s="4">
        <f>INDEX(Table2[TT],MATCH(ROW()-1,Table2[//]))</f>
        <v>18</v>
      </c>
      <c r="C1088" s="5" t="str">
        <f>IF(INDEX(Table2[KET],MATCH(ROW()-1,Table2[//]))="","-",INDEX(Table2[KET],MATCH(ROW()-1,Table2[//])))</f>
        <v>144 pc</v>
      </c>
    </row>
    <row r="1089" spans="1:3">
      <c r="A1089" s="3" t="str">
        <f>INDEX(Table2[NAMA BARANG],MATCH(ROW()-1,Table2[//]))</f>
        <v>Ks. Set 6F 65</v>
      </c>
      <c r="B1089" s="4">
        <f>INDEX(Table2[TT],MATCH(ROW()-1,Table2[//]))</f>
        <v>4</v>
      </c>
      <c r="C1089" s="5">
        <f>IF(INDEX(Table2[KET],MATCH(ROW()-1,Table2[//]))="","-",INDEX(Table2[KET],MATCH(ROW()-1,Table2[//])))</f>
        <v>480</v>
      </c>
    </row>
    <row r="1090" spans="1:3">
      <c r="A1090" s="3" t="str">
        <f>INDEX(Table2[NAMA BARANG],MATCH(ROW()-1,Table2[//]))</f>
        <v>Ks. Set 6F 77</v>
      </c>
      <c r="B1090" s="4">
        <f>INDEX(Table2[TT],MATCH(ROW()-1,Table2[//]))</f>
        <v>2</v>
      </c>
      <c r="C1090" s="5">
        <f>IF(INDEX(Table2[KET],MATCH(ROW()-1,Table2[//]))="","-",INDEX(Table2[KET],MATCH(ROW()-1,Table2[//])))</f>
        <v>480</v>
      </c>
    </row>
    <row r="1091" spans="1:3">
      <c r="A1091" s="3" t="str">
        <f>INDEX(Table2[NAMA BARANG],MATCH(ROW()-1,Table2[//]))</f>
        <v>Ks. Set ABG Erica 0288(14)/ 0299(9)</v>
      </c>
      <c r="B1091" s="4">
        <f>INDEX(Table2[TT],MATCH(ROW()-1,Table2[//]))</f>
        <v>23</v>
      </c>
      <c r="C1091" s="5" t="str">
        <f>IF(INDEX(Table2[KET],MATCH(ROW()-1,Table2[//]))="","-",INDEX(Table2[KET],MATCH(ROW()-1,Table2[//])))</f>
        <v>72 ls</v>
      </c>
    </row>
    <row r="1092" spans="1:3">
      <c r="A1092" s="3" t="str">
        <f>INDEX(Table2[NAMA BARANG],MATCH(ROW()-1,Table2[//]))</f>
        <v>Ks. Set Bonrks Beauty III</v>
      </c>
      <c r="B1092" s="4">
        <f>INDEX(Table2[TT],MATCH(ROW()-1,Table2[//]))</f>
        <v>2</v>
      </c>
      <c r="C1092" s="5" t="str">
        <f>IF(INDEX(Table2[KET],MATCH(ROW()-1,Table2[//]))="","-",INDEX(Table2[KET],MATCH(ROW()-1,Table2[//])))</f>
        <v>56 ls</v>
      </c>
    </row>
    <row r="1093" spans="1:3">
      <c r="A1093" s="3" t="str">
        <f>INDEX(Table2[NAMA BARANG],MATCH(ROW()-1,Table2[//]))</f>
        <v>Ks. Set F4 G &amp; G Zodiac 1621</v>
      </c>
      <c r="B1093" s="4">
        <f>INDEX(Table2[TT],MATCH(ROW()-1,Table2[//]))</f>
        <v>1</v>
      </c>
      <c r="C1093" s="5" t="str">
        <f>IF(INDEX(Table2[KET],MATCH(ROW()-1,Table2[//]))="","-",INDEX(Table2[KET],MATCH(ROW()-1,Table2[//])))</f>
        <v>100 ls</v>
      </c>
    </row>
    <row r="1094" spans="1:3">
      <c r="A1094" s="3" t="str">
        <f>INDEX(Table2[NAMA BARANG],MATCH(ROW()-1,Table2[//]))</f>
        <v>Ks. Set F4+Data Pribadi</v>
      </c>
      <c r="B1094" s="4">
        <f>INDEX(Table2[TT],MATCH(ROW()-1,Table2[//]))</f>
        <v>1</v>
      </c>
      <c r="C1094" s="5" t="str">
        <f>IF(INDEX(Table2[KET],MATCH(ROW()-1,Table2[//]))="","-",INDEX(Table2[KET],MATCH(ROW()-1,Table2[//])))</f>
        <v>120 ls</v>
      </c>
    </row>
    <row r="1095" spans="1:3">
      <c r="A1095" s="3" t="str">
        <f>INDEX(Table2[NAMA BARANG],MATCH(ROW()-1,Table2[//]))</f>
        <v>Ks. Set F4+Sticker Silvia</v>
      </c>
      <c r="B1095" s="4">
        <f>INDEX(Table2[TT],MATCH(ROW()-1,Table2[//]))</f>
        <v>13</v>
      </c>
      <c r="C1095" s="5" t="str">
        <f>IF(INDEX(Table2[KET],MATCH(ROW()-1,Table2[//]))="","-",INDEX(Table2[KET],MATCH(ROW()-1,Table2[//])))</f>
        <v>96 ls</v>
      </c>
    </row>
    <row r="1096" spans="1:3">
      <c r="A1096" s="3" t="str">
        <f>INDEX(Table2[NAMA BARANG],MATCH(ROW()-1,Table2[//]))</f>
        <v xml:space="preserve">Ks. Set Fancy MCN </v>
      </c>
      <c r="B1096" s="4">
        <f>INDEX(Table2[TT],MATCH(ROW()-1,Table2[//]))</f>
        <v>7</v>
      </c>
      <c r="C1096" s="5" t="str">
        <f>IF(INDEX(Table2[KET],MATCH(ROW()-1,Table2[//]))="","-",INDEX(Table2[KET],MATCH(ROW()-1,Table2[//])))</f>
        <v>84 ls</v>
      </c>
    </row>
    <row r="1097" spans="1:3">
      <c r="A1097" s="3" t="str">
        <f>INDEX(Table2[NAMA BARANG],MATCH(ROW()-1,Table2[//]))</f>
        <v>Ks. Set Garfield</v>
      </c>
      <c r="B1097" s="4">
        <f>INDEX(Table2[TT],MATCH(ROW()-1,Table2[//]))</f>
        <v>12</v>
      </c>
      <c r="C1097" s="5" t="str">
        <f>IF(INDEX(Table2[KET],MATCH(ROW()-1,Table2[//]))="","-",INDEX(Table2[KET],MATCH(ROW()-1,Table2[//])))</f>
        <v>60 ls</v>
      </c>
    </row>
    <row r="1098" spans="1:3">
      <c r="A1098" s="3" t="str">
        <f>INDEX(Table2[NAMA BARANG],MATCH(ROW()-1,Table2[//]))</f>
        <v>Ks. Set Hk Mill 2000</v>
      </c>
      <c r="B1098" s="4">
        <f>INDEX(Table2[TT],MATCH(ROW()-1,Table2[//]))</f>
        <v>3</v>
      </c>
      <c r="C1098" s="5" t="str">
        <f>IF(INDEX(Table2[KET],MATCH(ROW()-1,Table2[//]))="","-",INDEX(Table2[KET],MATCH(ROW()-1,Table2[//])))</f>
        <v>72 ls</v>
      </c>
    </row>
    <row r="1099" spans="1:3">
      <c r="A1099" s="3" t="str">
        <f>INDEX(Table2[NAMA BARANG],MATCH(ROW()-1,Table2[//]))</f>
        <v>Ks. Set Menara Bunga</v>
      </c>
      <c r="B1099" s="4">
        <f>INDEX(Table2[TT],MATCH(ROW()-1,Table2[//]))</f>
        <v>1</v>
      </c>
      <c r="C1099" s="5" t="str">
        <f>IF(INDEX(Table2[KET],MATCH(ROW()-1,Table2[//]))="","-",INDEX(Table2[KET],MATCH(ROW()-1,Table2[//])))</f>
        <v>100 ls</v>
      </c>
    </row>
    <row r="1100" spans="1:3">
      <c r="A1100" s="3" t="str">
        <f>INDEX(Table2[NAMA BARANG],MATCH(ROW()-1,Table2[//]))</f>
        <v>Ks. Set Monroe</v>
      </c>
      <c r="B1100" s="4">
        <f>INDEX(Table2[TT],MATCH(ROW()-1,Table2[//]))</f>
        <v>1</v>
      </c>
      <c r="C1100" s="5" t="str">
        <f>IF(INDEX(Table2[KET],MATCH(ROW()-1,Table2[//]))="","-",INDEX(Table2[KET],MATCH(ROW()-1,Table2[//])))</f>
        <v>40 ls</v>
      </c>
    </row>
    <row r="1101" spans="1:3">
      <c r="A1101" s="3" t="str">
        <f>INDEX(Table2[NAMA BARANG],MATCH(ROW()-1,Table2[//]))</f>
        <v>Ks. Set Monroe</v>
      </c>
      <c r="B1101" s="4">
        <f>INDEX(Table2[TT],MATCH(ROW()-1,Table2[//]))</f>
        <v>1</v>
      </c>
      <c r="C1101" s="5" t="str">
        <f>IF(INDEX(Table2[KET],MATCH(ROW()-1,Table2[//]))="","-",INDEX(Table2[KET],MATCH(ROW()-1,Table2[//])))</f>
        <v>80 ls</v>
      </c>
    </row>
    <row r="1102" spans="1:3">
      <c r="A1102" s="3" t="str">
        <f>INDEX(Table2[NAMA BARANG],MATCH(ROW()-1,Table2[//]))</f>
        <v>Ks. Set Pipy &amp; Friend</v>
      </c>
      <c r="B1102" s="4">
        <f>INDEX(Table2[TT],MATCH(ROW()-1,Table2[//]))</f>
        <v>1</v>
      </c>
      <c r="C1102" s="5" t="str">
        <f>IF(INDEX(Table2[KET],MATCH(ROW()-1,Table2[//]))="","-",INDEX(Table2[KET],MATCH(ROW()-1,Table2[//])))</f>
        <v>72 ls</v>
      </c>
    </row>
    <row r="1103" spans="1:3">
      <c r="A1103" s="3" t="str">
        <f>INDEX(Table2[NAMA BARANG],MATCH(ROW()-1,Table2[//]))</f>
        <v>Kuas Atorna no 11</v>
      </c>
      <c r="B1103" s="4">
        <f>INDEX(Table2[TT],MATCH(ROW()-1,Table2[//]))</f>
        <v>2</v>
      </c>
      <c r="C1103" s="5" t="str">
        <f>IF(INDEX(Table2[KET],MATCH(ROW()-1,Table2[//]))="","-",INDEX(Table2[KET],MATCH(ROW()-1,Table2[//])))</f>
        <v>100 ls</v>
      </c>
    </row>
    <row r="1104" spans="1:3">
      <c r="A1104" s="3" t="str">
        <f>INDEX(Table2[NAMA BARANG],MATCH(ROW()-1,Table2[//]))</f>
        <v>Kuas Atorna no 8</v>
      </c>
      <c r="B1104" s="4">
        <f>INDEX(Table2[TT],MATCH(ROW()-1,Table2[//]))</f>
        <v>3</v>
      </c>
      <c r="C1104" s="5" t="str">
        <f>IF(INDEX(Table2[KET],MATCH(ROW()-1,Table2[//]))="","-",INDEX(Table2[KET],MATCH(ROW()-1,Table2[//])))</f>
        <v>100 ls</v>
      </c>
    </row>
    <row r="1105" spans="1:3">
      <c r="A1105" s="3" t="str">
        <f>INDEX(Table2[NAMA BARANG],MATCH(ROW()-1,Table2[//]))</f>
        <v>Kuas Atorna no 9</v>
      </c>
      <c r="B1105" s="4">
        <f>INDEX(Table2[TT],MATCH(ROW()-1,Table2[//]))</f>
        <v>4</v>
      </c>
      <c r="C1105" s="5" t="str">
        <f>IF(INDEX(Table2[KET],MATCH(ROW()-1,Table2[//]))="","-",INDEX(Table2[KET],MATCH(ROW()-1,Table2[//])))</f>
        <v>100 ls</v>
      </c>
    </row>
    <row r="1106" spans="1:3">
      <c r="A1106" s="3" t="str">
        <f>INDEX(Table2[NAMA BARANG],MATCH(ROW()-1,Table2[//]))</f>
        <v>Kuas Cat 005 (6 pc)</v>
      </c>
      <c r="B1106" s="4">
        <f>INDEX(Table2[TT],MATCH(ROW()-1,Table2[//]))</f>
        <v>1</v>
      </c>
      <c r="C1106" s="5" t="str">
        <f>IF(INDEX(Table2[KET],MATCH(ROW()-1,Table2[//]))="","-",INDEX(Table2[KET],MATCH(ROW()-1,Table2[//])))</f>
        <v>480 set</v>
      </c>
    </row>
    <row r="1107" spans="1:3">
      <c r="A1107" s="3" t="str">
        <f>INDEX(Table2[NAMA BARANG],MATCH(ROW()-1,Table2[//]))</f>
        <v>Kuas Cat 251-12H</v>
      </c>
      <c r="B1107" s="4">
        <f>INDEX(Table2[TT],MATCH(ROW()-1,Table2[//]))</f>
        <v>3</v>
      </c>
      <c r="C1107" s="5" t="str">
        <f>IF(INDEX(Table2[KET],MATCH(ROW()-1,Table2[//]))="","-",INDEX(Table2[KET],MATCH(ROW()-1,Table2[//])))</f>
        <v>240 set</v>
      </c>
    </row>
    <row r="1108" spans="1:3">
      <c r="A1108" s="3" t="str">
        <f>INDEX(Table2[NAMA BARANG],MATCH(ROW()-1,Table2[//]))</f>
        <v>Kuas Cat H 4 POAI</v>
      </c>
      <c r="B1108" s="4">
        <f>INDEX(Table2[TT],MATCH(ROW()-1,Table2[//]))</f>
        <v>8</v>
      </c>
      <c r="C1108" s="5" t="str">
        <f>IF(INDEX(Table2[KET],MATCH(ROW()-1,Table2[//]))="","-",INDEX(Table2[KET],MATCH(ROW()-1,Table2[//])))</f>
        <v>216 pc</v>
      </c>
    </row>
    <row r="1109" spans="1:3">
      <c r="A1109" s="3" t="str">
        <f>INDEX(Table2[NAMA BARANG],MATCH(ROW()-1,Table2[//]))</f>
        <v>Kuas enter no 8</v>
      </c>
      <c r="B1109" s="4">
        <f>INDEX(Table2[TT],MATCH(ROW()-1,Table2[//]))</f>
        <v>1</v>
      </c>
      <c r="C1109" s="5" t="str">
        <f>IF(INDEX(Table2[KET],MATCH(ROW()-1,Table2[//]))="","-",INDEX(Table2[KET],MATCH(ROW()-1,Table2[//])))</f>
        <v>100 ls</v>
      </c>
    </row>
    <row r="1110" spans="1:3">
      <c r="A1110" s="3" t="str">
        <f>INDEX(Table2[NAMA BARANG],MATCH(ROW()-1,Table2[//]))</f>
        <v>Kuas enter Set 1929</v>
      </c>
      <c r="B1110" s="4">
        <f>INDEX(Table2[TT],MATCH(ROW()-1,Table2[//]))</f>
        <v>5</v>
      </c>
      <c r="C1110" s="5" t="str">
        <f>IF(INDEX(Table2[KET],MATCH(ROW()-1,Table2[//]))="","-",INDEX(Table2[KET],MATCH(ROW()-1,Table2[//])))</f>
        <v>200 set</v>
      </c>
    </row>
    <row r="1111" spans="1:3">
      <c r="A1111" s="3" t="str">
        <f>INDEX(Table2[NAMA BARANG],MATCH(ROW()-1,Table2[//]))</f>
        <v>Kuas Infico no 6</v>
      </c>
      <c r="B1111" s="4">
        <f>INDEX(Table2[TT],MATCH(ROW()-1,Table2[//]))</f>
        <v>4</v>
      </c>
      <c r="C1111" s="5" t="str">
        <f>IF(INDEX(Table2[KET],MATCH(ROW()-1,Table2[//]))="","-",INDEX(Table2[KET],MATCH(ROW()-1,Table2[//])))</f>
        <v>200 ls</v>
      </c>
    </row>
    <row r="1112" spans="1:3">
      <c r="A1112" s="3" t="str">
        <f>INDEX(Table2[NAMA BARANG],MATCH(ROW()-1,Table2[//]))</f>
        <v>Kuas Mofie CB 02 kecil (2)/ CB 03 Besar (1)</v>
      </c>
      <c r="B1112" s="4">
        <f>INDEX(Table2[TT],MATCH(ROW()-1,Table2[//]))</f>
        <v>3</v>
      </c>
      <c r="C1112" s="5" t="str">
        <f>IF(INDEX(Table2[KET],MATCH(ROW()-1,Table2[//]))="","-",INDEX(Table2[KET],MATCH(ROW()-1,Table2[//])))</f>
        <v>2000 pc</v>
      </c>
    </row>
    <row r="1113" spans="1:3">
      <c r="A1113" s="3" t="str">
        <f>INDEX(Table2[NAMA BARANG],MATCH(ROW()-1,Table2[//]))</f>
        <v>Kuas Montana no 1</v>
      </c>
      <c r="B1113" s="4">
        <f>INDEX(Table2[TT],MATCH(ROW()-1,Table2[//]))</f>
        <v>7</v>
      </c>
      <c r="C1113" s="5" t="str">
        <f>IF(INDEX(Table2[KET],MATCH(ROW()-1,Table2[//]))="","-",INDEX(Table2[KET],MATCH(ROW()-1,Table2[//])))</f>
        <v>200 ls</v>
      </c>
    </row>
    <row r="1114" spans="1:3">
      <c r="A1114" s="3" t="str">
        <f>INDEX(Table2[NAMA BARANG],MATCH(ROW()-1,Table2[//]))</f>
        <v>Kuas Montana no 2</v>
      </c>
      <c r="B1114" s="4">
        <f>INDEX(Table2[TT],MATCH(ROW()-1,Table2[//]))</f>
        <v>11</v>
      </c>
      <c r="C1114" s="5" t="str">
        <f>IF(INDEX(Table2[KET],MATCH(ROW()-1,Table2[//]))="","-",INDEX(Table2[KET],MATCH(ROW()-1,Table2[//])))</f>
        <v>100 box</v>
      </c>
    </row>
    <row r="1115" spans="1:3">
      <c r="A1115" s="3" t="str">
        <f>INDEX(Table2[NAMA BARANG],MATCH(ROW()-1,Table2[//]))</f>
        <v>Kuas Montana no 3</v>
      </c>
      <c r="B1115" s="4">
        <f>INDEX(Table2[TT],MATCH(ROW()-1,Table2[//]))</f>
        <v>6</v>
      </c>
      <c r="C1115" s="5" t="str">
        <f>IF(INDEX(Table2[KET],MATCH(ROW()-1,Table2[//]))="","-",INDEX(Table2[KET],MATCH(ROW()-1,Table2[//])))</f>
        <v>100 box</v>
      </c>
    </row>
    <row r="1116" spans="1:3">
      <c r="A1116" s="3" t="str">
        <f>INDEX(Table2[NAMA BARANG],MATCH(ROW()-1,Table2[//]))</f>
        <v>Kuas Montana no 4</v>
      </c>
      <c r="B1116" s="4">
        <f>INDEX(Table2[TT],MATCH(ROW()-1,Table2[//]))</f>
        <v>7</v>
      </c>
      <c r="C1116" s="5" t="str">
        <f>IF(INDEX(Table2[KET],MATCH(ROW()-1,Table2[//]))="","-",INDEX(Table2[KET],MATCH(ROW()-1,Table2[//])))</f>
        <v>100 box</v>
      </c>
    </row>
    <row r="1117" spans="1:3">
      <c r="A1117" s="3" t="str">
        <f>INDEX(Table2[NAMA BARANG],MATCH(ROW()-1,Table2[//]))</f>
        <v>Kuas Montana no 5</v>
      </c>
      <c r="B1117" s="4">
        <f>INDEX(Table2[TT],MATCH(ROW()-1,Table2[//]))</f>
        <v>9</v>
      </c>
      <c r="C1117" s="5" t="str">
        <f>IF(INDEX(Table2[KET],MATCH(ROW()-1,Table2[//]))="","-",INDEX(Table2[KET],MATCH(ROW()-1,Table2[//])))</f>
        <v>75 box</v>
      </c>
    </row>
    <row r="1118" spans="1:3">
      <c r="A1118" s="3" t="str">
        <f>INDEX(Table2[NAMA BARANG],MATCH(ROW()-1,Table2[//]))</f>
        <v>Kuas Montana no 6</v>
      </c>
      <c r="B1118" s="4">
        <f>INDEX(Table2[TT],MATCH(ROW()-1,Table2[//]))</f>
        <v>10</v>
      </c>
      <c r="C1118" s="5" t="str">
        <f>IF(INDEX(Table2[KET],MATCH(ROW()-1,Table2[//]))="","-",INDEX(Table2[KET],MATCH(ROW()-1,Table2[//])))</f>
        <v>75 box</v>
      </c>
    </row>
    <row r="1119" spans="1:3">
      <c r="A1119" s="3" t="str">
        <f>INDEX(Table2[NAMA BARANG],MATCH(ROW()-1,Table2[//]))</f>
        <v>Kuas pagoda 251-8</v>
      </c>
      <c r="B1119" s="4">
        <f>INDEX(Table2[TT],MATCH(ROW()-1,Table2[//]))</f>
        <v>2</v>
      </c>
      <c r="C1119" s="5" t="str">
        <f>IF(INDEX(Table2[KET],MATCH(ROW()-1,Table2[//]))="","-",INDEX(Table2[KET],MATCH(ROW()-1,Table2[//])))</f>
        <v>25 gr</v>
      </c>
    </row>
    <row r="1120" spans="1:3">
      <c r="A1120" s="3" t="str">
        <f>INDEX(Table2[NAMA BARANG],MATCH(ROW()-1,Table2[//]))</f>
        <v>Kuas pagoda 5(2)/ 6(2)</v>
      </c>
      <c r="B1120" s="4">
        <f>INDEX(Table2[TT],MATCH(ROW()-1,Table2[//]))</f>
        <v>4</v>
      </c>
      <c r="C1120" s="5" t="str">
        <f>IF(INDEX(Table2[KET],MATCH(ROW()-1,Table2[//]))="","-",INDEX(Table2[KET],MATCH(ROW()-1,Table2[//])))</f>
        <v>25 gros</v>
      </c>
    </row>
    <row r="1121" spans="1:3">
      <c r="A1121" s="3" t="str">
        <f>INDEX(Table2[NAMA BARANG],MATCH(ROW()-1,Table2[//]))</f>
        <v>Kuas Pagoda no 1 (251-1)</v>
      </c>
      <c r="B1121" s="4">
        <f>INDEX(Table2[TT],MATCH(ROW()-1,Table2[//]))</f>
        <v>1</v>
      </c>
      <c r="C1121" s="5" t="str">
        <f>IF(INDEX(Table2[KET],MATCH(ROW()-1,Table2[//]))="","-",INDEX(Table2[KET],MATCH(ROW()-1,Table2[//])))</f>
        <v>25 gr</v>
      </c>
    </row>
    <row r="1122" spans="1:3">
      <c r="A1122" s="3" t="str">
        <f>INDEX(Table2[NAMA BARANG],MATCH(ROW()-1,Table2[//]))</f>
        <v>Kuas pagoda no 11</v>
      </c>
      <c r="B1122" s="4">
        <f>INDEX(Table2[TT],MATCH(ROW()-1,Table2[//]))</f>
        <v>3</v>
      </c>
      <c r="C1122" s="5" t="str">
        <f>IF(INDEX(Table2[KET],MATCH(ROW()-1,Table2[//]))="","-",INDEX(Table2[KET],MATCH(ROW()-1,Table2[//])))</f>
        <v>15 gros</v>
      </c>
    </row>
    <row r="1123" spans="1:3">
      <c r="A1123" s="3" t="str">
        <f>INDEX(Table2[NAMA BARANG],MATCH(ROW()-1,Table2[//]))</f>
        <v>Kuas pagoda set 1928</v>
      </c>
      <c r="B1123" s="4">
        <f>INDEX(Table2[TT],MATCH(ROW()-1,Table2[//]))</f>
        <v>7</v>
      </c>
      <c r="C1123" s="5" t="str">
        <f>IF(INDEX(Table2[KET],MATCH(ROW()-1,Table2[//]))="","-",INDEX(Table2[KET],MATCH(ROW()-1,Table2[//])))</f>
        <v>480 pc</v>
      </c>
    </row>
    <row r="1124" spans="1:3">
      <c r="A1124" s="3" t="str">
        <f>INDEX(Table2[NAMA BARANG],MATCH(ROW()-1,Table2[//]))</f>
        <v>Kuas PBB 1110 Pagoda</v>
      </c>
      <c r="B1124" s="4">
        <f>INDEX(Table2[TT],MATCH(ROW()-1,Table2[//]))</f>
        <v>4</v>
      </c>
      <c r="C1124" s="5" t="str">
        <f>IF(INDEX(Table2[KET],MATCH(ROW()-1,Table2[//]))="","-",INDEX(Table2[KET],MATCH(ROW()-1,Table2[//])))</f>
        <v>20 gr</v>
      </c>
    </row>
    <row r="1125" spans="1:3">
      <c r="A1125" s="3" t="str">
        <f>INDEX(Table2[NAMA BARANG],MATCH(ROW()-1,Table2[//]))</f>
        <v>Kuas PBB 1111 Pagoda</v>
      </c>
      <c r="B1125" s="4">
        <f>INDEX(Table2[TT],MATCH(ROW()-1,Table2[//]))</f>
        <v>5</v>
      </c>
      <c r="C1125" s="5" t="str">
        <f>IF(INDEX(Table2[KET],MATCH(ROW()-1,Table2[//]))="","-",INDEX(Table2[KET],MATCH(ROW()-1,Table2[//])))</f>
        <v>15 gr</v>
      </c>
    </row>
    <row r="1126" spans="1:3">
      <c r="A1126" s="3" t="str">
        <f>INDEX(Table2[NAMA BARANG],MATCH(ROW()-1,Table2[//]))</f>
        <v>Kuas TF 2620</v>
      </c>
      <c r="B1126" s="4">
        <f>INDEX(Table2[TT],MATCH(ROW()-1,Table2[//]))</f>
        <v>3</v>
      </c>
      <c r="C1126" s="5">
        <f>IF(INDEX(Table2[KET],MATCH(ROW()-1,Table2[//]))="","-",INDEX(Table2[KET],MATCH(ROW()-1,Table2[//])))</f>
        <v>240</v>
      </c>
    </row>
    <row r="1127" spans="1:3">
      <c r="A1127" s="3" t="str">
        <f>INDEX(Table2[NAMA BARANG],MATCH(ROW()-1,Table2[//]))</f>
        <v>Kuas Walito 6626</v>
      </c>
      <c r="B1127" s="4">
        <f>INDEX(Table2[TT],MATCH(ROW()-1,Table2[//]))</f>
        <v>1</v>
      </c>
      <c r="C1127" s="5" t="str">
        <f>IF(INDEX(Table2[KET],MATCH(ROW()-1,Table2[//]))="","-",INDEX(Table2[KET],MATCH(ROW()-1,Table2[//])))</f>
        <v>600 PCS</v>
      </c>
    </row>
    <row r="1128" spans="1:3">
      <c r="A1128" s="3" t="str">
        <f>INDEX(Table2[NAMA BARANG],MATCH(ROW()-1,Table2[//]))</f>
        <v>Kuas/ Brush E02</v>
      </c>
      <c r="B1128" s="4">
        <f>INDEX(Table2[TT],MATCH(ROW()-1,Table2[//]))</f>
        <v>1</v>
      </c>
      <c r="C1128" s="5" t="str">
        <f>IF(INDEX(Table2[KET],MATCH(ROW()-1,Table2[//]))="","-",INDEX(Table2[KET],MATCH(ROW()-1,Table2[//])))</f>
        <v>600 pc</v>
      </c>
    </row>
    <row r="1129" spans="1:3">
      <c r="A1129" s="3" t="str">
        <f>INDEX(Table2[NAMA BARANG],MATCH(ROW()-1,Table2[//]))</f>
        <v>KUT MCN besar</v>
      </c>
      <c r="B1129" s="4">
        <f>INDEX(Table2[TT],MATCH(ROW()-1,Table2[//]))</f>
        <v>5</v>
      </c>
      <c r="C1129" s="5" t="str">
        <f>IF(INDEX(Table2[KET],MATCH(ROW()-1,Table2[//]))="","-",INDEX(Table2[KET],MATCH(ROW()-1,Table2[//])))</f>
        <v>230 ls</v>
      </c>
    </row>
    <row r="1130" spans="1:3">
      <c r="A1130" s="3" t="str">
        <f>INDEX(Table2[NAMA BARANG],MATCH(ROW()-1,Table2[//]))</f>
        <v>L Leaf A5 100 gasta Kitty</v>
      </c>
      <c r="B1130" s="4">
        <f>INDEX(Table2[TT],MATCH(ROW()-1,Table2[//]))</f>
        <v>1</v>
      </c>
      <c r="C1130" s="5">
        <f>IF(INDEX(Table2[KET],MATCH(ROW()-1,Table2[//]))="","-",INDEX(Table2[KET],MATCH(ROW()-1,Table2[//])))</f>
        <v>360</v>
      </c>
    </row>
    <row r="1131" spans="1:3">
      <c r="A1131" s="3" t="str">
        <f>INDEX(Table2[NAMA BARANG],MATCH(ROW()-1,Table2[//]))</f>
        <v>L Leaf A5 100 Hologram AV(15) Bellsmart</v>
      </c>
      <c r="B1131" s="4">
        <f>INDEX(Table2[TT],MATCH(ROW()-1,Table2[//]))</f>
        <v>15</v>
      </c>
      <c r="C1131" s="5">
        <f>IF(INDEX(Table2[KET],MATCH(ROW()-1,Table2[//]))="","-",INDEX(Table2[KET],MATCH(ROW()-1,Table2[//])))</f>
        <v>600</v>
      </c>
    </row>
    <row r="1132" spans="1:3">
      <c r="A1132" s="3" t="str">
        <f>INDEX(Table2[NAMA BARANG],MATCH(ROW()-1,Table2[//]))</f>
        <v>L Leaf A5 100 Hologram Car</v>
      </c>
      <c r="B1132" s="4">
        <f>INDEX(Table2[TT],MATCH(ROW()-1,Table2[//]))</f>
        <v>1</v>
      </c>
      <c r="C1132" s="5">
        <f>IF(INDEX(Table2[KET],MATCH(ROW()-1,Table2[//]))="","-",INDEX(Table2[KET],MATCH(ROW()-1,Table2[//])))</f>
        <v>600</v>
      </c>
    </row>
    <row r="1133" spans="1:3">
      <c r="A1133" s="3" t="str">
        <f>INDEX(Table2[NAMA BARANG],MATCH(ROW()-1,Table2[//]))</f>
        <v>L Leaf A5 100 LBR Koala MTK Strimin</v>
      </c>
      <c r="B1133" s="4">
        <f>INDEX(Table2[TT],MATCH(ROW()-1,Table2[//]))</f>
        <v>1</v>
      </c>
      <c r="C1133" s="5">
        <f>IF(INDEX(Table2[KET],MATCH(ROW()-1,Table2[//]))="","-",INDEX(Table2[KET],MATCH(ROW()-1,Table2[//])))</f>
        <v>60</v>
      </c>
    </row>
    <row r="1134" spans="1:3">
      <c r="A1134" s="3" t="str">
        <f>INDEX(Table2[NAMA BARANG],MATCH(ROW()-1,Table2[//]))</f>
        <v>L Leaf A5 100 vintage</v>
      </c>
      <c r="B1134" s="4">
        <f>INDEX(Table2[TT],MATCH(ROW()-1,Table2[//]))</f>
        <v>1</v>
      </c>
      <c r="C1134" s="5" t="str">
        <f>IF(INDEX(Table2[KET],MATCH(ROW()-1,Table2[//]))="","-",INDEX(Table2[KET],MATCH(ROW()-1,Table2[//])))</f>
        <v>360 pc</v>
      </c>
    </row>
    <row r="1135" spans="1:3">
      <c r="A1135" s="3" t="str">
        <f>INDEX(Table2[NAMA BARANG],MATCH(ROW()-1,Table2[//]))</f>
        <v>L Leaf A5 100 vintage gasta/ Frozen</v>
      </c>
      <c r="B1135" s="4">
        <f>INDEX(Table2[TT],MATCH(ROW()-1,Table2[//]))</f>
        <v>2</v>
      </c>
      <c r="C1135" s="5">
        <f>IF(INDEX(Table2[KET],MATCH(ROW()-1,Table2[//]))="","-",INDEX(Table2[KET],MATCH(ROW()-1,Table2[//])))</f>
        <v>360</v>
      </c>
    </row>
    <row r="1136" spans="1:3">
      <c r="A1136" s="3" t="str">
        <f>INDEX(Table2[NAMA BARANG],MATCH(ROW()-1,Table2[//]))</f>
        <v>L Leaf A5 100-12 Frozen</v>
      </c>
      <c r="B1136" s="4">
        <f>INDEX(Table2[TT],MATCH(ROW()-1,Table2[//]))</f>
        <v>1</v>
      </c>
      <c r="C1136" s="5">
        <f>IF(INDEX(Table2[KET],MATCH(ROW()-1,Table2[//]))="","-",INDEX(Table2[KET],MATCH(ROW()-1,Table2[//])))</f>
        <v>360</v>
      </c>
    </row>
    <row r="1137" spans="1:3">
      <c r="A1137" s="3" t="str">
        <f>INDEX(Table2[NAMA BARANG],MATCH(ROW()-1,Table2[//]))</f>
        <v>L Leaf A5 100-12T Sun/ Kitty</v>
      </c>
      <c r="B1137" s="4">
        <f>INDEX(Table2[TT],MATCH(ROW()-1,Table2[//]))</f>
        <v>2</v>
      </c>
      <c r="C1137" s="5">
        <f>IF(INDEX(Table2[KET],MATCH(ROW()-1,Table2[//]))="","-",INDEX(Table2[KET],MATCH(ROW()-1,Table2[//])))</f>
        <v>360</v>
      </c>
    </row>
    <row r="1138" spans="1:3">
      <c r="A1138" s="3" t="str">
        <f>INDEX(Table2[NAMA BARANG],MATCH(ROW()-1,Table2[//]))</f>
        <v>L Leaf A5 1213 paint</v>
      </c>
      <c r="B1138" s="4">
        <f>INDEX(Table2[TT],MATCH(ROW()-1,Table2[//]))</f>
        <v>4</v>
      </c>
      <c r="C1138" s="5">
        <f>IF(INDEX(Table2[KET],MATCH(ROW()-1,Table2[//]))="","-",INDEX(Table2[KET],MATCH(ROW()-1,Table2[//])))</f>
        <v>720</v>
      </c>
    </row>
    <row r="1139" spans="1:3">
      <c r="A1139" s="3" t="str">
        <f>INDEX(Table2[NAMA BARANG],MATCH(ROW()-1,Table2[//]))</f>
        <v>L Leaf A5 50 rainbow garis</v>
      </c>
      <c r="B1139" s="4">
        <f>INDEX(Table2[TT],MATCH(ROW()-1,Table2[//]))</f>
        <v>1</v>
      </c>
      <c r="C1139" s="5">
        <f>IF(INDEX(Table2[KET],MATCH(ROW()-1,Table2[//]))="","-",INDEX(Table2[KET],MATCH(ROW()-1,Table2[//])))</f>
        <v>200</v>
      </c>
    </row>
    <row r="1140" spans="1:3">
      <c r="A1140" s="3" t="str">
        <f>INDEX(Table2[NAMA BARANG],MATCH(ROW()-1,Table2[//]))</f>
        <v>L Leaf A5 biasa minion</v>
      </c>
      <c r="B1140" s="4">
        <f>INDEX(Table2[TT],MATCH(ROW()-1,Table2[//]))</f>
        <v>1</v>
      </c>
      <c r="C1140" s="5">
        <f>IF(INDEX(Table2[KET],MATCH(ROW()-1,Table2[//]))="","-",INDEX(Table2[KET],MATCH(ROW()-1,Table2[//])))</f>
        <v>720</v>
      </c>
    </row>
    <row r="1141" spans="1:3">
      <c r="A1141" s="3" t="str">
        <f>INDEX(Table2[NAMA BARANG],MATCH(ROW()-1,Table2[//]))</f>
        <v>L Leaf A5 Fancy 20 lb Cpr</v>
      </c>
      <c r="B1141" s="4">
        <f>INDEX(Table2[TT],MATCH(ROW()-1,Table2[//]))</f>
        <v>6</v>
      </c>
      <c r="C1141" s="5">
        <f>IF(INDEX(Table2[KET],MATCH(ROW()-1,Table2[//]))="","-",INDEX(Table2[KET],MATCH(ROW()-1,Table2[//])))</f>
        <v>720</v>
      </c>
    </row>
    <row r="1142" spans="1:3">
      <c r="A1142" s="3" t="str">
        <f>INDEX(Table2[NAMA BARANG],MATCH(ROW()-1,Table2[//]))</f>
        <v>L Leaf A5 Fancy Ps Asiong</v>
      </c>
      <c r="B1142" s="4">
        <f>INDEX(Table2[TT],MATCH(ROW()-1,Table2[//]))</f>
        <v>4</v>
      </c>
      <c r="C1142" s="5" t="str">
        <f>IF(INDEX(Table2[KET],MATCH(ROW()-1,Table2[//]))="","-",INDEX(Table2[KET],MATCH(ROW()-1,Table2[//])))</f>
        <v>720 pc</v>
      </c>
    </row>
    <row r="1143" spans="1:3">
      <c r="A1143" s="3" t="str">
        <f>INDEX(Table2[NAMA BARANG],MATCH(ROW()-1,Table2[//]))</f>
        <v>L Leaf A5 Fancy+Sticker</v>
      </c>
      <c r="B1143" s="4">
        <f>INDEX(Table2[TT],MATCH(ROW()-1,Table2[//]))</f>
        <v>1</v>
      </c>
      <c r="C1143" s="5" t="str">
        <f>IF(INDEX(Table2[KET],MATCH(ROW()-1,Table2[//]))="","-",INDEX(Table2[KET],MATCH(ROW()-1,Table2[//])))</f>
        <v>720 pc</v>
      </c>
    </row>
    <row r="1144" spans="1:3">
      <c r="A1144" s="3" t="str">
        <f>INDEX(Table2[NAMA BARANG],MATCH(ROW()-1,Table2[//]))</f>
        <v>L Leaf A5 Holo plong pony, Hk, car Biodata</v>
      </c>
      <c r="B1144" s="4">
        <f>INDEX(Table2[TT],MATCH(ROW()-1,Table2[//]))</f>
        <v>2</v>
      </c>
      <c r="C1144" s="5">
        <f>IF(INDEX(Table2[KET],MATCH(ROW()-1,Table2[//]))="","-",INDEX(Table2[KET],MATCH(ROW()-1,Table2[//])))</f>
        <v>600</v>
      </c>
    </row>
    <row r="1145" spans="1:3">
      <c r="A1145" s="3" t="str">
        <f>INDEX(Table2[NAMA BARANG],MATCH(ROW()-1,Table2[//]))</f>
        <v>L Leaf A5 Holo+Sticker</v>
      </c>
      <c r="B1145" s="4">
        <f>INDEX(Table2[TT],MATCH(ROW()-1,Table2[//]))</f>
        <v>4</v>
      </c>
      <c r="C1145" s="5" t="str">
        <f>IF(INDEX(Table2[KET],MATCH(ROW()-1,Table2[//]))="","-",INDEX(Table2[KET],MATCH(ROW()-1,Table2[//])))</f>
        <v>720 pc</v>
      </c>
    </row>
    <row r="1146" spans="1:3">
      <c r="A1146" s="3" t="str">
        <f>INDEX(Table2[NAMA BARANG],MATCH(ROW()-1,Table2[//]))</f>
        <v>L Leaf A5 plong Hk</v>
      </c>
      <c r="B1146" s="4">
        <f>INDEX(Table2[TT],MATCH(ROW()-1,Table2[//]))</f>
        <v>14</v>
      </c>
      <c r="C1146" s="5">
        <f>IF(INDEX(Table2[KET],MATCH(ROW()-1,Table2[//]))="","-",INDEX(Table2[KET],MATCH(ROW()-1,Table2[//])))</f>
        <v>480</v>
      </c>
    </row>
    <row r="1147" spans="1:3">
      <c r="A1147" s="3" t="str">
        <f>INDEX(Table2[NAMA BARANG],MATCH(ROW()-1,Table2[//]))</f>
        <v>L Leaf A5 plong Holo IQ</v>
      </c>
      <c r="B1147" s="4">
        <f>INDEX(Table2[TT],MATCH(ROW()-1,Table2[//]))</f>
        <v>2</v>
      </c>
      <c r="C1147" s="5">
        <f>IF(INDEX(Table2[KET],MATCH(ROW()-1,Table2[//]))="","-",INDEX(Table2[KET],MATCH(ROW()-1,Table2[//])))</f>
        <v>600</v>
      </c>
    </row>
    <row r="1148" spans="1:3">
      <c r="A1148" s="3" t="str">
        <f>INDEX(Table2[NAMA BARANG],MATCH(ROW()-1,Table2[//]))</f>
        <v>L Leaf A5 plong Holo Snow White</v>
      </c>
      <c r="B1148" s="4">
        <f>INDEX(Table2[TT],MATCH(ROW()-1,Table2[//]))</f>
        <v>2</v>
      </c>
      <c r="C1148" s="5">
        <f>IF(INDEX(Table2[KET],MATCH(ROW()-1,Table2[//]))="","-",INDEX(Table2[KET],MATCH(ROW()-1,Table2[//])))</f>
        <v>600</v>
      </c>
    </row>
    <row r="1149" spans="1:3">
      <c r="A1149" s="3" t="str">
        <f>INDEX(Table2[NAMA BARANG],MATCH(ROW()-1,Table2[//]))</f>
        <v>L Leaf A5 plong Holo Sofia(3) BB Smart(3)</v>
      </c>
      <c r="B1149" s="4">
        <f>INDEX(Table2[TT],MATCH(ROW()-1,Table2[//]))</f>
        <v>6</v>
      </c>
      <c r="C1149" s="5">
        <f>IF(INDEX(Table2[KET],MATCH(ROW()-1,Table2[//]))="","-",INDEX(Table2[KET],MATCH(ROW()-1,Table2[//])))</f>
        <v>600</v>
      </c>
    </row>
    <row r="1150" spans="1:3">
      <c r="A1150" s="3" t="str">
        <f>INDEX(Table2[NAMA BARANG],MATCH(ROW()-1,Table2[//]))</f>
        <v>L Leaf A5 plong monster</v>
      </c>
      <c r="B1150" s="4">
        <f>INDEX(Table2[TT],MATCH(ROW()-1,Table2[//]))</f>
        <v>1</v>
      </c>
      <c r="C1150" s="5">
        <f>IF(INDEX(Table2[KET],MATCH(ROW()-1,Table2[//]))="","-",INDEX(Table2[KET],MATCH(ROW()-1,Table2[//])))</f>
        <v>480</v>
      </c>
    </row>
    <row r="1151" spans="1:3">
      <c r="A1151" s="3" t="str">
        <f>INDEX(Table2[NAMA BARANG],MATCH(ROW()-1,Table2[//]))</f>
        <v>L Leaf A5 plong QF</v>
      </c>
      <c r="B1151" s="4">
        <f>INDEX(Table2[TT],MATCH(ROW()-1,Table2[//]))</f>
        <v>1</v>
      </c>
      <c r="C1151" s="5">
        <f>IF(INDEX(Table2[KET],MATCH(ROW()-1,Table2[//]))="","-",INDEX(Table2[KET],MATCH(ROW()-1,Table2[//])))</f>
        <v>600</v>
      </c>
    </row>
    <row r="1152" spans="1:3">
      <c r="A1152" s="3" t="str">
        <f>INDEX(Table2[NAMA BARANG],MATCH(ROW()-1,Table2[//]))</f>
        <v>L Leaf A5 plong Sofia</v>
      </c>
      <c r="B1152" s="4">
        <f>INDEX(Table2[TT],MATCH(ROW()-1,Table2[//]))</f>
        <v>17</v>
      </c>
      <c r="C1152" s="5">
        <f>IF(INDEX(Table2[KET],MATCH(ROW()-1,Table2[//]))="","-",INDEX(Table2[KET],MATCH(ROW()-1,Table2[//])))</f>
        <v>480</v>
      </c>
    </row>
    <row r="1153" spans="1:3">
      <c r="A1153" s="3" t="str">
        <f>INDEX(Table2[NAMA BARANG],MATCH(ROW()-1,Table2[//]))</f>
        <v>L Leaf A5 plong Zodiak</v>
      </c>
      <c r="B1153" s="4">
        <f>INDEX(Table2[TT],MATCH(ROW()-1,Table2[//]))</f>
        <v>61</v>
      </c>
      <c r="C1153" s="5">
        <f>IF(INDEX(Table2[KET],MATCH(ROW()-1,Table2[//]))="","-",INDEX(Table2[KET],MATCH(ROW()-1,Table2[//])))</f>
        <v>480</v>
      </c>
    </row>
    <row r="1154" spans="1:3">
      <c r="A1154" s="3" t="str">
        <f>INDEX(Table2[NAMA BARANG],MATCH(ROW()-1,Table2[//]))</f>
        <v>L Leaf alfa A5 Holo campur</v>
      </c>
      <c r="B1154" s="4">
        <f>INDEX(Table2[TT],MATCH(ROW()-1,Table2[//]))</f>
        <v>27</v>
      </c>
      <c r="C1154" s="5">
        <f>IF(INDEX(Table2[KET],MATCH(ROW()-1,Table2[//]))="","-",INDEX(Table2[KET],MATCH(ROW()-1,Table2[//])))</f>
        <v>480</v>
      </c>
    </row>
    <row r="1155" spans="1:3">
      <c r="A1155" s="3" t="str">
        <f>INDEX(Table2[NAMA BARANG],MATCH(ROW()-1,Table2[//]))</f>
        <v>L Leaf B5/ 40 polos</v>
      </c>
      <c r="B1155" s="4">
        <f>INDEX(Table2[TT],MATCH(ROW()-1,Table2[//]))</f>
        <v>12</v>
      </c>
      <c r="C1155" s="5" t="str">
        <f>IF(INDEX(Table2[KET],MATCH(ROW()-1,Table2[//]))="","-",INDEX(Table2[KET],MATCH(ROW()-1,Table2[//])))</f>
        <v>120 pc</v>
      </c>
    </row>
    <row r="1156" spans="1:3">
      <c r="A1156" s="3" t="str">
        <f>INDEX(Table2[NAMA BARANG],MATCH(ROW()-1,Table2[//]))</f>
        <v>L Leaf Fancy A5 20 lb minion (3)/ bear(1)/ rilakuma(2)</v>
      </c>
      <c r="B1156" s="4">
        <f>INDEX(Table2[TT],MATCH(ROW()-1,Table2[//]))</f>
        <v>6</v>
      </c>
      <c r="C1156" s="5" t="str">
        <f>IF(INDEX(Table2[KET],MATCH(ROW()-1,Table2[//]))="","-",INDEX(Table2[KET],MATCH(ROW()-1,Table2[//])))</f>
        <v>720 pc</v>
      </c>
    </row>
    <row r="1157" spans="1:3">
      <c r="A1157" s="3" t="str">
        <f>INDEX(Table2[NAMA BARANG],MATCH(ROW()-1,Table2[//]))</f>
        <v>L Leaf Fancy UTN Biodata blk</v>
      </c>
      <c r="B1157" s="4">
        <f>INDEX(Table2[TT],MATCH(ROW()-1,Table2[//]))</f>
        <v>10</v>
      </c>
      <c r="C1157" s="5" t="str">
        <f>IF(INDEX(Table2[KET],MATCH(ROW()-1,Table2[//]))="","-",INDEX(Table2[KET],MATCH(ROW()-1,Table2[//])))</f>
        <v>600 pc</v>
      </c>
    </row>
    <row r="1158" spans="1:3">
      <c r="A1158" s="3" t="str">
        <f>INDEX(Table2[NAMA BARANG],MATCH(ROW()-1,Table2[//]))</f>
        <v>L Leaf Holo A5 + puzzle AV(3)/ Hk(2)</v>
      </c>
      <c r="B1158" s="4">
        <f>INDEX(Table2[TT],MATCH(ROW()-1,Table2[//]))</f>
        <v>4</v>
      </c>
      <c r="C1158" s="5">
        <f>IF(INDEX(Table2[KET],MATCH(ROW()-1,Table2[//]))="","-",INDEX(Table2[KET],MATCH(ROW()-1,Table2[//])))</f>
        <v>600</v>
      </c>
    </row>
    <row r="1159" spans="1:3">
      <c r="A1159" s="3" t="str">
        <f>INDEX(Table2[NAMA BARANG],MATCH(ROW()-1,Table2[//]))</f>
        <v>L Leaf Holo+puzzle Snow White/ BB</v>
      </c>
      <c r="B1159" s="4">
        <f>INDEX(Table2[TT],MATCH(ROW()-1,Table2[//]))</f>
        <v>2</v>
      </c>
      <c r="C1159" s="5">
        <f>IF(INDEX(Table2[KET],MATCH(ROW()-1,Table2[//]))="","-",INDEX(Table2[KET],MATCH(ROW()-1,Table2[//])))</f>
        <v>600</v>
      </c>
    </row>
    <row r="1160" spans="1:3">
      <c r="A1160" s="3" t="str">
        <f>INDEX(Table2[NAMA BARANG],MATCH(ROW()-1,Table2[//]))</f>
        <v>L Leaf plong Holo AV(5)/ QF(7)</v>
      </c>
      <c r="B1160" s="4">
        <f>INDEX(Table2[TT],MATCH(ROW()-1,Table2[//]))</f>
        <v>12</v>
      </c>
      <c r="C1160" s="5">
        <f>IF(INDEX(Table2[KET],MATCH(ROW()-1,Table2[//]))="","-",INDEX(Table2[KET],MATCH(ROW()-1,Table2[//])))</f>
        <v>480</v>
      </c>
    </row>
    <row r="1161" spans="1:3">
      <c r="A1161" s="3" t="str">
        <f>INDEX(Table2[NAMA BARANG],MATCH(ROW()-1,Table2[//]))</f>
        <v>L Leaf plong Holo Queen</v>
      </c>
      <c r="B1161" s="4">
        <f>INDEX(Table2[TT],MATCH(ROW()-1,Table2[//]))</f>
        <v>7</v>
      </c>
      <c r="C1161" s="5">
        <f>IF(INDEX(Table2[KET],MATCH(ROW()-1,Table2[//]))="","-",INDEX(Table2[KET],MATCH(ROW()-1,Table2[//])))</f>
        <v>480</v>
      </c>
    </row>
    <row r="1162" spans="1:3">
      <c r="A1162" s="3" t="str">
        <f>INDEX(Table2[NAMA BARANG],MATCH(ROW()-1,Table2[//]))</f>
        <v>L Leaf plong snow(10)/ Sofia(8)/ BB Smart(8)</v>
      </c>
      <c r="B1162" s="4">
        <f>INDEX(Table2[TT],MATCH(ROW()-1,Table2[//]))</f>
        <v>26</v>
      </c>
      <c r="C1162" s="5">
        <f>IF(INDEX(Table2[KET],MATCH(ROW()-1,Table2[//]))="","-",INDEX(Table2[KET],MATCH(ROW()-1,Table2[//])))</f>
        <v>480</v>
      </c>
    </row>
    <row r="1163" spans="1:3">
      <c r="A1163" s="3" t="str">
        <f>INDEX(Table2[NAMA BARANG],MATCH(ROW()-1,Table2[//]))</f>
        <v>L Leaf polos 40 sisipan 5w pembatas</v>
      </c>
      <c r="B1163" s="4">
        <f>INDEX(Table2[TT],MATCH(ROW()-1,Table2[//]))</f>
        <v>4</v>
      </c>
      <c r="C1163" s="5">
        <f>IF(INDEX(Table2[KET],MATCH(ROW()-1,Table2[//]))="","-",INDEX(Table2[KET],MATCH(ROW()-1,Table2[//])))</f>
        <v>180</v>
      </c>
    </row>
    <row r="1164" spans="1:3">
      <c r="A1164" s="3" t="str">
        <f>INDEX(Table2[NAMA BARANG],MATCH(ROW()-1,Table2[//]))</f>
        <v>L Leaf polos T</v>
      </c>
      <c r="B1164" s="4">
        <f>INDEX(Table2[TT],MATCH(ROW()-1,Table2[//]))</f>
        <v>1</v>
      </c>
      <c r="C1164" s="5" t="str">
        <f>IF(INDEX(Table2[KET],MATCH(ROW()-1,Table2[//]))="","-",INDEX(Table2[KET],MATCH(ROW()-1,Table2[//])))</f>
        <v>160 ls</v>
      </c>
    </row>
    <row r="1165" spans="1:3">
      <c r="A1165" s="3" t="str">
        <f>INDEX(Table2[NAMA BARANG],MATCH(ROW()-1,Table2[//]))</f>
        <v>L Leaf pon mobile legend go star</v>
      </c>
      <c r="B1165" s="4">
        <f>INDEX(Table2[TT],MATCH(ROW()-1,Table2[//]))</f>
        <v>15</v>
      </c>
      <c r="C1165" s="5">
        <f>IF(INDEX(Table2[KET],MATCH(ROW()-1,Table2[//]))="","-",INDEX(Table2[KET],MATCH(ROW()-1,Table2[//])))</f>
        <v>800</v>
      </c>
    </row>
    <row r="1166" spans="1:3">
      <c r="A1166" s="3" t="str">
        <f>INDEX(Table2[NAMA BARANG],MATCH(ROW()-1,Table2[//]))</f>
        <v>L Leaf punch Neo</v>
      </c>
      <c r="B1166" s="4">
        <f>INDEX(Table2[TT],MATCH(ROW()-1,Table2[//]))</f>
        <v>5</v>
      </c>
      <c r="C1166" s="5">
        <f>IF(INDEX(Table2[KET],MATCH(ROW()-1,Table2[//]))="","-",INDEX(Table2[KET],MATCH(ROW()-1,Table2[//])))</f>
        <v>480</v>
      </c>
    </row>
    <row r="1167" spans="1:3">
      <c r="A1167" s="3" t="str">
        <f>INDEX(Table2[NAMA BARANG],MATCH(ROW()-1,Table2[//]))</f>
        <v>Label harga Kojiko 99</v>
      </c>
      <c r="B1167" s="4">
        <f>INDEX(Table2[TT],MATCH(ROW()-1,Table2[//]))</f>
        <v>3</v>
      </c>
      <c r="C1167" s="5">
        <f>IF(INDEX(Table2[KET],MATCH(ROW()-1,Table2[//]))="","-",INDEX(Table2[KET],MATCH(ROW()-1,Table2[//])))</f>
        <v>800</v>
      </c>
    </row>
    <row r="1168" spans="1:3">
      <c r="A1168" s="3" t="str">
        <f>INDEX(Table2[NAMA BARANG],MATCH(ROW()-1,Table2[//]))</f>
        <v>Label Kenjoy 103</v>
      </c>
      <c r="B1168" s="4">
        <f>INDEX(Table2[TT],MATCH(ROW()-1,Table2[//]))</f>
        <v>1</v>
      </c>
      <c r="C1168" s="5">
        <f>IF(INDEX(Table2[KET],MATCH(ROW()-1,Table2[//]))="","-",INDEX(Table2[KET],MATCH(ROW()-1,Table2[//])))</f>
        <v>800</v>
      </c>
    </row>
    <row r="1169" spans="1:3">
      <c r="A1169" s="3" t="str">
        <f>INDEX(Table2[NAMA BARANG],MATCH(ROW()-1,Table2[//]))</f>
        <v>Laminating DB 6898 (KTP)</v>
      </c>
      <c r="B1169" s="4">
        <f>INDEX(Table2[TT],MATCH(ROW()-1,Table2[//]))</f>
        <v>1</v>
      </c>
      <c r="C1169" s="5">
        <f>IF(INDEX(Table2[KET],MATCH(ROW()-1,Table2[//]))="","-",INDEX(Table2[KET],MATCH(ROW()-1,Table2[//])))</f>
        <v>100</v>
      </c>
    </row>
    <row r="1170" spans="1:3">
      <c r="A1170" s="3" t="str">
        <f>INDEX(Table2[NAMA BARANG],MATCH(ROW()-1,Table2[//]))</f>
        <v>Laminating Film 100 DB 255 340</v>
      </c>
      <c r="B1170" s="4">
        <f>INDEX(Table2[TT],MATCH(ROW()-1,Table2[//]))</f>
        <v>2</v>
      </c>
      <c r="C1170" s="5" t="str">
        <f>IF(INDEX(Table2[KET],MATCH(ROW()-1,Table2[//]))="","-",INDEX(Table2[KET],MATCH(ROW()-1,Table2[//])))</f>
        <v>10 pk</v>
      </c>
    </row>
    <row r="1171" spans="1:3">
      <c r="A1171" s="3" t="str">
        <f>INDEX(Table2[NAMA BARANG],MATCH(ROW()-1,Table2[//]))</f>
        <v>Laminating ID Card DB 100 KTp ATAS</v>
      </c>
      <c r="B1171" s="4">
        <f>INDEX(Table2[TT],MATCH(ROW()-1,Table2[//]))</f>
        <v>1</v>
      </c>
      <c r="C1171" s="5">
        <f>IF(INDEX(Table2[KET],MATCH(ROW()-1,Table2[//]))="","-",INDEX(Table2[KET],MATCH(ROW()-1,Table2[//])))</f>
        <v>100</v>
      </c>
    </row>
    <row r="1172" spans="1:3">
      <c r="A1172" s="3" t="str">
        <f>INDEX(Table2[NAMA BARANG],MATCH(ROW()-1,Table2[//]))</f>
        <v>Laminating TF 100 KTp</v>
      </c>
      <c r="B1172" s="4">
        <f>INDEX(Table2[TT],MATCH(ROW()-1,Table2[//]))</f>
        <v>7</v>
      </c>
      <c r="C1172" s="5" t="str">
        <f>IF(INDEX(Table2[KET],MATCH(ROW()-1,Table2[//]))="","-",INDEX(Table2[KET],MATCH(ROW()-1,Table2[//])))</f>
        <v>100 pk</v>
      </c>
    </row>
    <row r="1173" spans="1:3">
      <c r="A1173" s="3" t="str">
        <f>INDEX(Table2[NAMA BARANG],MATCH(ROW()-1,Table2[//]))</f>
        <v>Lem cair B.glue 75ml T</v>
      </c>
      <c r="B1173" s="4">
        <f>INDEX(Table2[TT],MATCH(ROW()-1,Table2[//]))</f>
        <v>14</v>
      </c>
      <c r="C1173" s="5" t="str">
        <f>IF(INDEX(Table2[KET],MATCH(ROW()-1,Table2[//]))="","-",INDEX(Table2[KET],MATCH(ROW()-1,Table2[//])))</f>
        <v>16 ls</v>
      </c>
    </row>
    <row r="1174" spans="1:3">
      <c r="A1174" s="3" t="str">
        <f>INDEX(Table2[NAMA BARANG],MATCH(ROW()-1,Table2[//]))</f>
        <v>Lem Cair By 309 38 ml (24)</v>
      </c>
      <c r="B1174" s="4">
        <f>INDEX(Table2[TT],MATCH(ROW()-1,Table2[//]))</f>
        <v>7</v>
      </c>
      <c r="C1174" s="5" t="str">
        <f>IF(INDEX(Table2[KET],MATCH(ROW()-1,Table2[//]))="","-",INDEX(Table2[KET],MATCH(ROW()-1,Table2[//])))</f>
        <v>576 pc</v>
      </c>
    </row>
    <row r="1175" spans="1:3">
      <c r="A1175" s="3" t="str">
        <f>INDEX(Table2[NAMA BARANG],MATCH(ROW()-1,Table2[//]))</f>
        <v>Lem Cair By 313 30ml (24)</v>
      </c>
      <c r="B1175" s="4">
        <f>INDEX(Table2[TT],MATCH(ROW()-1,Table2[//]))</f>
        <v>2</v>
      </c>
      <c r="C1175" s="5" t="str">
        <f>IF(INDEX(Table2[KET],MATCH(ROW()-1,Table2[//]))="","-",INDEX(Table2[KET],MATCH(ROW()-1,Table2[//])))</f>
        <v>576 pc</v>
      </c>
    </row>
    <row r="1176" spans="1:3">
      <c r="A1176" s="3" t="str">
        <f>INDEX(Table2[NAMA BARANG],MATCH(ROW()-1,Table2[//]))</f>
        <v>Lem Cair By 820 30ml (24)</v>
      </c>
      <c r="B1176" s="4">
        <f>INDEX(Table2[TT],MATCH(ROW()-1,Table2[//]))</f>
        <v>9</v>
      </c>
      <c r="C1176" s="5" t="str">
        <f>IF(INDEX(Table2[KET],MATCH(ROW()-1,Table2[//]))="","-",INDEX(Table2[KET],MATCH(ROW()-1,Table2[//])))</f>
        <v>576 pc</v>
      </c>
    </row>
    <row r="1177" spans="1:3">
      <c r="A1177" s="3" t="str">
        <f>INDEX(Table2[NAMA BARANG],MATCH(ROW()-1,Table2[//]))</f>
        <v>Lem execellent Alteco (Yushinca)</v>
      </c>
      <c r="B1177" s="4">
        <f>INDEX(Table2[TT],MATCH(ROW()-1,Table2[//]))</f>
        <v>14</v>
      </c>
      <c r="C1177" s="5" t="str">
        <f>IF(INDEX(Table2[KET],MATCH(ROW()-1,Table2[//]))="","-",INDEX(Table2[KET],MATCH(ROW()-1,Table2[//])))</f>
        <v>600 pc</v>
      </c>
    </row>
    <row r="1178" spans="1:3">
      <c r="A1178" s="3" t="str">
        <f>INDEX(Table2[NAMA BARANG],MATCH(ROW()-1,Table2[//]))</f>
        <v>Lem executive cair QMS- A40 (1x12)</v>
      </c>
      <c r="B1178" s="4">
        <f>INDEX(Table2[TT],MATCH(ROW()-1,Table2[//]))</f>
        <v>12</v>
      </c>
      <c r="C1178" s="5" t="str">
        <f>IF(INDEX(Table2[KET],MATCH(ROW()-1,Table2[//]))="","-",INDEX(Table2[KET],MATCH(ROW()-1,Table2[//])))</f>
        <v>36 box</v>
      </c>
    </row>
    <row r="1179" spans="1:3">
      <c r="A1179" s="3" t="str">
        <f>INDEX(Table2[NAMA BARANG],MATCH(ROW()-1,Table2[//]))</f>
        <v>Lem Fancy HP-191(1x48)</v>
      </c>
      <c r="B1179" s="4">
        <f>INDEX(Table2[TT],MATCH(ROW()-1,Table2[//]))</f>
        <v>2</v>
      </c>
      <c r="C1179" s="5" t="str">
        <f>IF(INDEX(Table2[KET],MATCH(ROW()-1,Table2[//]))="","-",INDEX(Table2[KET],MATCH(ROW()-1,Table2[//])))</f>
        <v>18 box</v>
      </c>
    </row>
    <row r="1180" spans="1:3">
      <c r="A1180" s="3" t="str">
        <f>INDEX(Table2[NAMA BARANG],MATCH(ROW()-1,Table2[//]))</f>
        <v>Lem gliter 9006</v>
      </c>
      <c r="B1180" s="4">
        <f>INDEX(Table2[TT],MATCH(ROW()-1,Table2[//]))</f>
        <v>24</v>
      </c>
      <c r="C1180" s="5" t="str">
        <f>IF(INDEX(Table2[KET],MATCH(ROW()-1,Table2[//]))="","-",INDEX(Table2[KET],MATCH(ROW()-1,Table2[//])))</f>
        <v>72 set</v>
      </c>
    </row>
    <row r="1181" spans="1:3">
      <c r="A1181" s="3" t="str">
        <f>INDEX(Table2[NAMA BARANG],MATCH(ROW()-1,Table2[//]))</f>
        <v>Lem glue stick 7028 (23gr) (24)</v>
      </c>
      <c r="B1181" s="4">
        <f>INDEX(Table2[TT],MATCH(ROW()-1,Table2[//]))</f>
        <v>2</v>
      </c>
      <c r="C1181" s="5" t="str">
        <f>IF(INDEX(Table2[KET],MATCH(ROW()-1,Table2[//]))="","-",INDEX(Table2[KET],MATCH(ROW()-1,Table2[//])))</f>
        <v>30 box</v>
      </c>
    </row>
    <row r="1182" spans="1:3">
      <c r="A1182" s="3" t="str">
        <f>INDEX(Table2[NAMA BARANG],MATCH(ROW()-1,Table2[//]))</f>
        <v>Lem lilin Tembak 1,1 x 30 B</v>
      </c>
      <c r="B1182" s="4">
        <f>INDEX(Table2[TT],MATCH(ROW()-1,Table2[//]))</f>
        <v>25</v>
      </c>
      <c r="C1182" s="5" t="str">
        <f>IF(INDEX(Table2[KET],MATCH(ROW()-1,Table2[//]))="","-",INDEX(Table2[KET],MATCH(ROW()-1,Table2[//])))</f>
        <v>25 pk</v>
      </c>
    </row>
    <row r="1183" spans="1:3">
      <c r="A1183" s="3" t="str">
        <f>INDEX(Table2[NAMA BARANG],MATCH(ROW()-1,Table2[//]))</f>
        <v>Lem pasta mini (LB)</v>
      </c>
      <c r="B1183" s="4">
        <f>INDEX(Table2[TT],MATCH(ROW()-1,Table2[//]))</f>
        <v>4</v>
      </c>
      <c r="C1183" s="5" t="str">
        <f>IF(INDEX(Table2[KET],MATCH(ROW()-1,Table2[//]))="","-",INDEX(Table2[KET],MATCH(ROW()-1,Table2[//])))</f>
        <v>70 ls</v>
      </c>
    </row>
    <row r="1184" spans="1:3">
      <c r="A1184" s="3" t="str">
        <f>INDEX(Table2[NAMA BARANG],MATCH(ROW()-1,Table2[//]))</f>
        <v>Lem pasta mini premium (25 gr)</v>
      </c>
      <c r="B1184" s="4">
        <f>INDEX(Table2[TT],MATCH(ROW()-1,Table2[//]))</f>
        <v>3</v>
      </c>
      <c r="C1184" s="5" t="str">
        <f>IF(INDEX(Table2[KET],MATCH(ROW()-1,Table2[//]))="","-",INDEX(Table2[KET],MATCH(ROW()-1,Table2[//])))</f>
        <v>60 ls</v>
      </c>
    </row>
    <row r="1185" spans="1:3">
      <c r="A1185" s="3" t="str">
        <f>INDEX(Table2[NAMA BARANG],MATCH(ROW()-1,Table2[//]))</f>
        <v>Lem pasta T premium (80 gr)</v>
      </c>
      <c r="B1185" s="4">
        <f>INDEX(Table2[TT],MATCH(ROW()-1,Table2[//]))</f>
        <v>2</v>
      </c>
      <c r="C1185" s="5" t="str">
        <f>IF(INDEX(Table2[KET],MATCH(ROW()-1,Table2[//]))="","-",INDEX(Table2[KET],MATCH(ROW()-1,Table2[//])))</f>
        <v>24 ls</v>
      </c>
    </row>
    <row r="1186" spans="1:3">
      <c r="A1186" s="3" t="str">
        <f>INDEX(Table2[NAMA BARANG],MATCH(ROW()-1,Table2[//]))</f>
        <v>Lem stick 7x29 WOMY</v>
      </c>
      <c r="B1186" s="4">
        <f>INDEX(Table2[TT],MATCH(ROW()-1,Table2[//]))</f>
        <v>41</v>
      </c>
      <c r="C1186" s="5" t="str">
        <f>IF(INDEX(Table2[KET],MATCH(ROW()-1,Table2[//]))="","-",INDEX(Table2[KET],MATCH(ROW()-1,Table2[//])))</f>
        <v>25 PAK</v>
      </c>
    </row>
    <row r="1187" spans="1:3">
      <c r="A1187" s="3" t="str">
        <f>INDEX(Table2[NAMA BARANG],MATCH(ROW()-1,Table2[//]))</f>
        <v>Lem tembak k Adtek FAKTUR</v>
      </c>
      <c r="B1187" s="4">
        <f>INDEX(Table2[TT],MATCH(ROW()-1,Table2[//]))</f>
        <v>23</v>
      </c>
      <c r="C1187" s="5" t="str">
        <f>IF(INDEX(Table2[KET],MATCH(ROW()-1,Table2[//]))="","-",INDEX(Table2[KET],MATCH(ROW()-1,Table2[//])))</f>
        <v>25 kg</v>
      </c>
    </row>
    <row r="1188" spans="1:3">
      <c r="A1188" s="3" t="str">
        <f>INDEX(Table2[NAMA BARANG],MATCH(ROW()-1,Table2[//]))</f>
        <v>Lem tembak k putih MS</v>
      </c>
      <c r="B1188" s="4">
        <f>INDEX(Table2[TT],MATCH(ROW()-1,Table2[//]))</f>
        <v>5</v>
      </c>
      <c r="C1188" s="5" t="str">
        <f>IF(INDEX(Table2[KET],MATCH(ROW()-1,Table2[//]))="","-",INDEX(Table2[KET],MATCH(ROW()-1,Table2[//])))</f>
        <v>25 pk</v>
      </c>
    </row>
    <row r="1189" spans="1:3">
      <c r="A1189" s="3" t="str">
        <f>INDEX(Table2[NAMA BARANG],MATCH(ROW()-1,Table2[//]))</f>
        <v>Lem water glue 50ml</v>
      </c>
      <c r="B1189" s="4">
        <f>INDEX(Table2[TT],MATCH(ROW()-1,Table2[//]))</f>
        <v>2</v>
      </c>
      <c r="C1189" s="5" t="str">
        <f>IF(INDEX(Table2[KET],MATCH(ROW()-1,Table2[//]))="","-",INDEX(Table2[KET],MATCH(ROW()-1,Table2[//])))</f>
        <v>36 ls</v>
      </c>
    </row>
    <row r="1190" spans="1:3">
      <c r="A1190" s="3" t="str">
        <f>INDEX(Table2[NAMA BARANG],MATCH(ROW()-1,Table2[//]))</f>
        <v>Lem Water Glue TF 6038</v>
      </c>
      <c r="B1190" s="4">
        <f>INDEX(Table2[TT],MATCH(ROW()-1,Table2[//]))</f>
        <v>4</v>
      </c>
      <c r="C1190" s="5" t="str">
        <f>IF(INDEX(Table2[KET],MATCH(ROW()-1,Table2[//]))="","-",INDEX(Table2[KET],MATCH(ROW()-1,Table2[//])))</f>
        <v>30 LSN</v>
      </c>
    </row>
    <row r="1191" spans="1:3">
      <c r="A1191" s="3" t="str">
        <f>INDEX(Table2[NAMA BARANG],MATCH(ROW()-1,Table2[//]))</f>
        <v>Lem+gliter 8891-2</v>
      </c>
      <c r="B1191" s="4">
        <f>INDEX(Table2[TT],MATCH(ROW()-1,Table2[//]))</f>
        <v>3</v>
      </c>
      <c r="C1191" s="5" t="str">
        <f>IF(INDEX(Table2[KET],MATCH(ROW()-1,Table2[//]))="","-",INDEX(Table2[KET],MATCH(ROW()-1,Table2[//])))</f>
        <v>288 Rtg</v>
      </c>
    </row>
    <row r="1192" spans="1:3">
      <c r="A1192" s="3" t="str">
        <f>INDEX(Table2[NAMA BARANG],MATCH(ROW()-1,Table2[//]))</f>
        <v>Letter tray 3 susun debozz dt 300</v>
      </c>
      <c r="B1192" s="4">
        <f>INDEX(Table2[TT],MATCH(ROW()-1,Table2[//]))</f>
        <v>7</v>
      </c>
      <c r="C1192" s="5">
        <f>IF(INDEX(Table2[KET],MATCH(ROW()-1,Table2[//]))="","-",INDEX(Table2[KET],MATCH(ROW()-1,Table2[//])))</f>
        <v>12</v>
      </c>
    </row>
    <row r="1193" spans="1:3">
      <c r="A1193" s="3" t="str">
        <f>INDEX(Table2[NAMA BARANG],MATCH(ROW()-1,Table2[//]))</f>
        <v>Letter Tray Besi 4 susun LT 004 jos</v>
      </c>
      <c r="B1193" s="4">
        <f>INDEX(Table2[TT],MATCH(ROW()-1,Table2[//]))</f>
        <v>1</v>
      </c>
      <c r="C1193" s="5" t="str">
        <f>IF(INDEX(Table2[KET],MATCH(ROW()-1,Table2[//]))="","-",INDEX(Table2[KET],MATCH(ROW()-1,Table2[//])))</f>
        <v>12 pc</v>
      </c>
    </row>
    <row r="1194" spans="1:3">
      <c r="A1194" s="3" t="str">
        <f>INDEX(Table2[NAMA BARANG],MATCH(ROW()-1,Table2[//]))</f>
        <v>Letter Tray susun 4 (2004) Besi</v>
      </c>
      <c r="B1194" s="4">
        <f>INDEX(Table2[TT],MATCH(ROW()-1,Table2[//]))</f>
        <v>1</v>
      </c>
      <c r="C1194" s="5" t="str">
        <f>IF(INDEX(Table2[KET],MATCH(ROW()-1,Table2[//]))="","-",INDEX(Table2[KET],MATCH(ROW()-1,Table2[//])))</f>
        <v>12 pc</v>
      </c>
    </row>
    <row r="1195" spans="1:3">
      <c r="A1195" s="3" t="str">
        <f>INDEX(Table2[NAMA BARANG],MATCH(ROW()-1,Table2[//]))</f>
        <v>Lilin angka 1 Tebal M1001/ 1002</v>
      </c>
      <c r="B1195" s="4">
        <f>INDEX(Table2[TT],MATCH(ROW()-1,Table2[//]))</f>
        <v>23</v>
      </c>
      <c r="C1195" s="5" t="str">
        <f>IF(INDEX(Table2[KET],MATCH(ROW()-1,Table2[//]))="","-",INDEX(Table2[KET],MATCH(ROW()-1,Table2[//])))</f>
        <v>288 pc</v>
      </c>
    </row>
    <row r="1196" spans="1:3">
      <c r="A1196" s="3" t="str">
        <f>INDEX(Table2[NAMA BARANG],MATCH(ROW()-1,Table2[//]))</f>
        <v>Lilin angka Tebal M1001-1002</v>
      </c>
      <c r="B1196" s="4">
        <f>INDEX(Table2[TT],MATCH(ROW()-1,Table2[//]))</f>
        <v>1</v>
      </c>
      <c r="C1196" s="5">
        <f>IF(INDEX(Table2[KET],MATCH(ROW()-1,Table2[//]))="","-",INDEX(Table2[KET],MATCH(ROW()-1,Table2[//])))</f>
        <v>240</v>
      </c>
    </row>
    <row r="1197" spans="1:3">
      <c r="A1197" s="3" t="str">
        <f>INDEX(Table2[NAMA BARANG],MATCH(ROW()-1,Table2[//]))</f>
        <v>Lilin angka ultah taruna No 4 (1)/ No 5 (1)</v>
      </c>
      <c r="B1197" s="4">
        <f>INDEX(Table2[TT],MATCH(ROW()-1,Table2[//]))</f>
        <v>2</v>
      </c>
      <c r="C1197" s="5" t="str">
        <f>IF(INDEX(Table2[KET],MATCH(ROW()-1,Table2[//]))="","-",INDEX(Table2[KET],MATCH(ROW()-1,Table2[//])))</f>
        <v>100 ls</v>
      </c>
    </row>
    <row r="1198" spans="1:3">
      <c r="A1198" s="3" t="str">
        <f>INDEX(Table2[NAMA BARANG],MATCH(ROW()-1,Table2[//]))</f>
        <v>Lilin Candy TY 020</v>
      </c>
      <c r="B1198" s="4">
        <f>INDEX(Table2[TT],MATCH(ROW()-1,Table2[//]))</f>
        <v>1</v>
      </c>
      <c r="C1198" s="5" t="str">
        <f>IF(INDEX(Table2[KET],MATCH(ROW()-1,Table2[//]))="","-",INDEX(Table2[KET],MATCH(ROW()-1,Table2[//])))</f>
        <v>96 ls</v>
      </c>
    </row>
    <row r="1199" spans="1:3">
      <c r="A1199" s="3" t="str">
        <f>INDEX(Table2[NAMA BARANG],MATCH(ROW()-1,Table2[//]))</f>
        <v>Lilin magic isi 10 HC 77-10M</v>
      </c>
      <c r="B1199" s="4">
        <f>INDEX(Table2[TT],MATCH(ROW()-1,Table2[//]))</f>
        <v>1</v>
      </c>
      <c r="C1199" s="5">
        <f>IF(INDEX(Table2[KET],MATCH(ROW()-1,Table2[//]))="","-",INDEX(Table2[KET],MATCH(ROW()-1,Table2[//])))</f>
        <v>288</v>
      </c>
    </row>
    <row r="1200" spans="1:3">
      <c r="A1200" s="3" t="str">
        <f>INDEX(Table2[NAMA BARANG],MATCH(ROW()-1,Table2[//]))</f>
        <v>Lilin TY 018 magic</v>
      </c>
      <c r="B1200" s="4">
        <f>INDEX(Table2[TT],MATCH(ROW()-1,Table2[//]))</f>
        <v>25</v>
      </c>
      <c r="C1200" s="5" t="str">
        <f>IF(INDEX(Table2[KET],MATCH(ROW()-1,Table2[//]))="","-",INDEX(Table2[KET],MATCH(ROW()-1,Table2[//])))</f>
        <v>96 ls</v>
      </c>
    </row>
    <row r="1201" spans="1:3">
      <c r="A1201" s="3" t="str">
        <f>INDEX(Table2[NAMA BARANG],MATCH(ROW()-1,Table2[//]))</f>
        <v>Lilin TY 331</v>
      </c>
      <c r="B1201" s="4">
        <f>INDEX(Table2[TT],MATCH(ROW()-1,Table2[//]))</f>
        <v>3</v>
      </c>
      <c r="C1201" s="5" t="str">
        <f>IF(INDEX(Table2[KET],MATCH(ROW()-1,Table2[//]))="","-",INDEX(Table2[KET],MATCH(ROW()-1,Table2[//])))</f>
        <v>96 ls</v>
      </c>
    </row>
    <row r="1202" spans="1:3">
      <c r="A1202" s="3" t="str">
        <f>INDEX(Table2[NAMA BARANG],MATCH(ROW()-1,Table2[//]))</f>
        <v>Magic board 105</v>
      </c>
      <c r="B1202" s="4">
        <f>INDEX(Table2[TT],MATCH(ROW()-1,Table2[//]))</f>
        <v>13</v>
      </c>
      <c r="C1202" s="5" t="str">
        <f>IF(INDEX(Table2[KET],MATCH(ROW()-1,Table2[//]))="","-",INDEX(Table2[KET],MATCH(ROW()-1,Table2[//])))</f>
        <v>96 PCS</v>
      </c>
    </row>
    <row r="1203" spans="1:3">
      <c r="A1203" s="3" t="str">
        <f>INDEX(Table2[NAMA BARANG],MATCH(ROW()-1,Table2[//]))</f>
        <v>Magic board 106</v>
      </c>
      <c r="B1203" s="4">
        <f>INDEX(Table2[TT],MATCH(ROW()-1,Table2[//]))</f>
        <v>7</v>
      </c>
      <c r="C1203" s="5" t="str">
        <f>IF(INDEX(Table2[KET],MATCH(ROW()-1,Table2[//]))="","-",INDEX(Table2[KET],MATCH(ROW()-1,Table2[//])))</f>
        <v>96 PCS</v>
      </c>
    </row>
    <row r="1204" spans="1:3">
      <c r="A1204" s="3" t="str">
        <f>INDEX(Table2[NAMA BARANG],MATCH(ROW()-1,Table2[//]))</f>
        <v>Magic board 20196</v>
      </c>
      <c r="B1204" s="4">
        <f>INDEX(Table2[TT],MATCH(ROW()-1,Table2[//]))</f>
        <v>2</v>
      </c>
      <c r="C1204" s="5" t="str">
        <f>IF(INDEX(Table2[KET],MATCH(ROW()-1,Table2[//]))="","-",INDEX(Table2[KET],MATCH(ROW()-1,Table2[//])))</f>
        <v>96 PCS</v>
      </c>
    </row>
    <row r="1205" spans="1:3">
      <c r="A1205" s="3" t="str">
        <f>INDEX(Table2[NAMA BARANG],MATCH(ROW()-1,Table2[//]))</f>
        <v>Magic board 9811</v>
      </c>
      <c r="B1205" s="4">
        <f>INDEX(Table2[TT],MATCH(ROW()-1,Table2[//]))</f>
        <v>1</v>
      </c>
      <c r="C1205" s="5" t="str">
        <f>IF(INDEX(Table2[KET],MATCH(ROW()-1,Table2[//]))="","-",INDEX(Table2[KET],MATCH(ROW()-1,Table2[//])))</f>
        <v>144 PCS</v>
      </c>
    </row>
    <row r="1206" spans="1:3">
      <c r="A1206" s="3" t="str">
        <f>INDEX(Table2[NAMA BARANG],MATCH(ROW()-1,Table2[//]))</f>
        <v>Magic board TK 2002</v>
      </c>
      <c r="B1206" s="4">
        <f>INDEX(Table2[TT],MATCH(ROW()-1,Table2[//]))</f>
        <v>1</v>
      </c>
      <c r="C1206" s="5" t="str">
        <f>IF(INDEX(Table2[KET],MATCH(ROW()-1,Table2[//]))="","-",INDEX(Table2[KET],MATCH(ROW()-1,Table2[//])))</f>
        <v>96 PCS</v>
      </c>
    </row>
    <row r="1207" spans="1:3">
      <c r="A1207" s="3" t="str">
        <f>INDEX(Table2[NAMA BARANG],MATCH(ROW()-1,Table2[//]))</f>
        <v>Magic board TK 207</v>
      </c>
      <c r="B1207" s="4">
        <f>INDEX(Table2[TT],MATCH(ROW()-1,Table2[//]))</f>
        <v>1</v>
      </c>
      <c r="C1207" s="5" t="str">
        <f>IF(INDEX(Table2[KET],MATCH(ROW()-1,Table2[//]))="","-",INDEX(Table2[KET],MATCH(ROW()-1,Table2[//])))</f>
        <v>144 PCS</v>
      </c>
    </row>
    <row r="1208" spans="1:3">
      <c r="A1208" s="3" t="str">
        <f>INDEX(Table2[NAMA BARANG],MATCH(ROW()-1,Table2[//]))</f>
        <v>Magic board TK 606</v>
      </c>
      <c r="B1208" s="4">
        <f>INDEX(Table2[TT],MATCH(ROW()-1,Table2[//]))</f>
        <v>2</v>
      </c>
      <c r="C1208" s="5" t="str">
        <f>IF(INDEX(Table2[KET],MATCH(ROW()-1,Table2[//]))="","-",INDEX(Table2[KET],MATCH(ROW()-1,Table2[//])))</f>
        <v>72 PCS</v>
      </c>
    </row>
    <row r="1209" spans="1:3">
      <c r="A1209" s="3" t="str">
        <f>INDEX(Table2[NAMA BARANG],MATCH(ROW()-1,Table2[//]))</f>
        <v>Magic board TK 806</v>
      </c>
      <c r="B1209" s="4">
        <f>INDEX(Table2[TT],MATCH(ROW()-1,Table2[//]))</f>
        <v>2</v>
      </c>
      <c r="C1209" s="5" t="str">
        <f>IF(INDEX(Table2[KET],MATCH(ROW()-1,Table2[//]))="","-",INDEX(Table2[KET],MATCH(ROW()-1,Table2[//])))</f>
        <v>144 PCS</v>
      </c>
    </row>
    <row r="1210" spans="1:3">
      <c r="A1210" s="3" t="str">
        <f>INDEX(Table2[NAMA BARANG],MATCH(ROW()-1,Table2[//]))</f>
        <v>Magic board TK 901</v>
      </c>
      <c r="B1210" s="4">
        <f>INDEX(Table2[TT],MATCH(ROW()-1,Table2[//]))</f>
        <v>2</v>
      </c>
      <c r="C1210" s="5" t="str">
        <f>IF(INDEX(Table2[KET],MATCH(ROW()-1,Table2[//]))="","-",INDEX(Table2[KET],MATCH(ROW()-1,Table2[//])))</f>
        <v>144 PCS</v>
      </c>
    </row>
    <row r="1211" spans="1:3">
      <c r="A1211" s="3" t="str">
        <f>INDEX(Table2[NAMA BARANG],MATCH(ROW()-1,Table2[//]))</f>
        <v>Magic board TK 9810</v>
      </c>
      <c r="B1211" s="4">
        <f>INDEX(Table2[TT],MATCH(ROW()-1,Table2[//]))</f>
        <v>2</v>
      </c>
      <c r="C1211" s="5" t="str">
        <f>IF(INDEX(Table2[KET],MATCH(ROW()-1,Table2[//]))="","-",INDEX(Table2[KET],MATCH(ROW()-1,Table2[//])))</f>
        <v>80 PCS</v>
      </c>
    </row>
    <row r="1212" spans="1:3">
      <c r="A1212" s="3" t="str">
        <f>INDEX(Table2[NAMA BARANG],MATCH(ROW()-1,Table2[//]))</f>
        <v>Magic board TK 9811</v>
      </c>
      <c r="B1212" s="4">
        <f>INDEX(Table2[TT],MATCH(ROW()-1,Table2[//]))</f>
        <v>1</v>
      </c>
      <c r="C1212" s="5" t="str">
        <f>IF(INDEX(Table2[KET],MATCH(ROW()-1,Table2[//]))="","-",INDEX(Table2[KET],MATCH(ROW()-1,Table2[//])))</f>
        <v>144 PCS</v>
      </c>
    </row>
    <row r="1213" spans="1:3">
      <c r="A1213" s="3" t="str">
        <f>INDEX(Table2[NAMA BARANG],MATCH(ROW()-1,Table2[//]))</f>
        <v>Magic board TK 9812</v>
      </c>
      <c r="B1213" s="4">
        <f>INDEX(Table2[TT],MATCH(ROW()-1,Table2[//]))</f>
        <v>2</v>
      </c>
      <c r="C1213" s="5" t="str">
        <f>IF(INDEX(Table2[KET],MATCH(ROW()-1,Table2[//]))="","-",INDEX(Table2[KET],MATCH(ROW()-1,Table2[//])))</f>
        <v>96 PCS</v>
      </c>
    </row>
    <row r="1214" spans="1:3">
      <c r="A1214" s="3" t="str">
        <f>INDEX(Table2[NAMA BARANG],MATCH(ROW()-1,Table2[//]))</f>
        <v>Magic board TK 9813</v>
      </c>
      <c r="B1214" s="4">
        <f>INDEX(Table2[TT],MATCH(ROW()-1,Table2[//]))</f>
        <v>2</v>
      </c>
      <c r="C1214" s="5" t="str">
        <f>IF(INDEX(Table2[KET],MATCH(ROW()-1,Table2[//]))="","-",INDEX(Table2[KET],MATCH(ROW()-1,Table2[//])))</f>
        <v>120 PCS</v>
      </c>
    </row>
    <row r="1215" spans="1:3">
      <c r="A1215" s="3" t="str">
        <f>INDEX(Table2[NAMA BARANG],MATCH(ROW()-1,Table2[//]))</f>
        <v>Magic board YE 103</v>
      </c>
      <c r="B1215" s="4">
        <f>INDEX(Table2[TT],MATCH(ROW()-1,Table2[//]))</f>
        <v>2</v>
      </c>
      <c r="C1215" s="5" t="str">
        <f>IF(INDEX(Table2[KET],MATCH(ROW()-1,Table2[//]))="","-",INDEX(Table2[KET],MATCH(ROW()-1,Table2[//])))</f>
        <v>96 PCS</v>
      </c>
    </row>
    <row r="1216" spans="1:3">
      <c r="A1216" s="3" t="str">
        <f>INDEX(Table2[NAMA BARANG],MATCH(ROW()-1,Table2[//]))</f>
        <v>Magic board YE 108</v>
      </c>
      <c r="B1216" s="4">
        <f>INDEX(Table2[TT],MATCH(ROW()-1,Table2[//]))</f>
        <v>1</v>
      </c>
      <c r="C1216" s="5" t="str">
        <f>IF(INDEX(Table2[KET],MATCH(ROW()-1,Table2[//]))="","-",INDEX(Table2[KET],MATCH(ROW()-1,Table2[//])))</f>
        <v>96 PCS</v>
      </c>
    </row>
    <row r="1217" spans="1:3">
      <c r="A1217" s="3" t="str">
        <f>INDEX(Table2[NAMA BARANG],MATCH(ROW()-1,Table2[//]))</f>
        <v>Magnet+Set 1000 G-M</v>
      </c>
      <c r="B1217" s="4">
        <f>INDEX(Table2[TT],MATCH(ROW()-1,Table2[//]))</f>
        <v>4</v>
      </c>
      <c r="C1217" s="5" t="str">
        <f>IF(INDEX(Table2[KET],MATCH(ROW()-1,Table2[//]))="","-",INDEX(Table2[KET],MATCH(ROW()-1,Table2[//])))</f>
        <v>320 set</v>
      </c>
    </row>
    <row r="1218" spans="1:3">
      <c r="A1218" s="3" t="str">
        <f>INDEX(Table2[NAMA BARANG],MATCH(ROW()-1,Table2[//]))</f>
        <v>Magnit 002 Set</v>
      </c>
      <c r="B1218" s="4">
        <f>INDEX(Table2[TT],MATCH(ROW()-1,Table2[//]))</f>
        <v>7</v>
      </c>
      <c r="C1218" s="5" t="str">
        <f>IF(INDEX(Table2[KET],MATCH(ROW()-1,Table2[//]))="","-",INDEX(Table2[KET],MATCH(ROW()-1,Table2[//])))</f>
        <v>320 pc</v>
      </c>
    </row>
    <row r="1219" spans="1:3">
      <c r="A1219" s="3" t="str">
        <f>INDEX(Table2[NAMA BARANG],MATCH(ROW()-1,Table2[//]))</f>
        <v>Magnit 2008 (Import)</v>
      </c>
      <c r="B1219" s="4">
        <f>INDEX(Table2[TT],MATCH(ROW()-1,Table2[//]))</f>
        <v>1</v>
      </c>
      <c r="C1219" s="5" t="str">
        <f>IF(INDEX(Table2[KET],MATCH(ROW()-1,Table2[//]))="","-",INDEX(Table2[KET],MATCH(ROW()-1,Table2[//])))</f>
        <v>800 pc</v>
      </c>
    </row>
    <row r="1220" spans="1:3">
      <c r="A1220" s="3" t="str">
        <f>INDEX(Table2[NAMA BARANG],MATCH(ROW()-1,Table2[//]))</f>
        <v>Magnit 2012</v>
      </c>
      <c r="B1220" s="4">
        <f>INDEX(Table2[TT],MATCH(ROW()-1,Table2[//]))</f>
        <v>2</v>
      </c>
      <c r="C1220" s="5" t="str">
        <f>IF(INDEX(Table2[KET],MATCH(ROW()-1,Table2[//]))="","-",INDEX(Table2[KET],MATCH(ROW()-1,Table2[//])))</f>
        <v>800 pc</v>
      </c>
    </row>
    <row r="1221" spans="1:3">
      <c r="A1221" s="3" t="str">
        <f>INDEX(Table2[NAMA BARANG],MATCH(ROW()-1,Table2[//]))</f>
        <v>Magnit 30-6</v>
      </c>
      <c r="B1221" s="4">
        <f>INDEX(Table2[TT],MATCH(ROW()-1,Table2[//]))</f>
        <v>1</v>
      </c>
      <c r="C1221" s="5" t="str">
        <f>IF(INDEX(Table2[KET],MATCH(ROW()-1,Table2[//]))="","-",INDEX(Table2[KET],MATCH(ROW()-1,Table2[//])))</f>
        <v>480 pc</v>
      </c>
    </row>
    <row r="1222" spans="1:3">
      <c r="A1222" s="3" t="str">
        <f>INDEX(Table2[NAMA BARANG],MATCH(ROW()-1,Table2[//]))</f>
        <v>Magnit 8pc/ 003</v>
      </c>
      <c r="B1222" s="4">
        <f>INDEX(Table2[TT],MATCH(ROW()-1,Table2[//]))</f>
        <v>1</v>
      </c>
      <c r="C1222" s="5" t="str">
        <f>IF(INDEX(Table2[KET],MATCH(ROW()-1,Table2[//]))="","-",INDEX(Table2[KET],MATCH(ROW()-1,Table2[//])))</f>
        <v>240 set</v>
      </c>
    </row>
    <row r="1223" spans="1:3">
      <c r="A1223" s="3" t="str">
        <f>INDEX(Table2[NAMA BARANG],MATCH(ROW()-1,Table2[//]))</f>
        <v>Magnit angka 8305 Xinye first (K)</v>
      </c>
      <c r="B1223" s="4">
        <f>INDEX(Table2[TT],MATCH(ROW()-1,Table2[//]))</f>
        <v>2</v>
      </c>
      <c r="C1223" s="5" t="str">
        <f>IF(INDEX(Table2[KET],MATCH(ROW()-1,Table2[//]))="","-",INDEX(Table2[KET],MATCH(ROW()-1,Table2[//])))</f>
        <v>216 pc</v>
      </c>
    </row>
    <row r="1224" spans="1:3">
      <c r="A1224" s="3" t="str">
        <f>INDEX(Table2[NAMA BARANG],MATCH(ROW()-1,Table2[//]))</f>
        <v>Magnit S 3010 (Import)</v>
      </c>
      <c r="B1224" s="4">
        <f>INDEX(Table2[TT],MATCH(ROW()-1,Table2[//]))</f>
        <v>1</v>
      </c>
      <c r="C1224" s="5" t="str">
        <f>IF(INDEX(Table2[KET],MATCH(ROW()-1,Table2[//]))="","-",INDEX(Table2[KET],MATCH(ROW()-1,Table2[//])))</f>
        <v>400 PCS</v>
      </c>
    </row>
    <row r="1225" spans="1:3">
      <c r="A1225" s="3" t="str">
        <f>INDEX(Table2[NAMA BARANG],MATCH(ROW()-1,Table2[//]))</f>
        <v>Malam set 2312-2</v>
      </c>
      <c r="B1225" s="4">
        <f>INDEX(Table2[TT],MATCH(ROW()-1,Table2[//]))</f>
        <v>20</v>
      </c>
      <c r="C1225" s="5" t="str">
        <f>IF(INDEX(Table2[KET],MATCH(ROW()-1,Table2[//]))="","-",INDEX(Table2[KET],MATCH(ROW()-1,Table2[//])))</f>
        <v>120 set</v>
      </c>
    </row>
    <row r="1226" spans="1:3">
      <c r="A1226" s="3" t="str">
        <f>INDEX(Table2[NAMA BARANG],MATCH(ROW()-1,Table2[//]))</f>
        <v>Map 2 sap All Win2 AS</v>
      </c>
      <c r="B1226" s="4">
        <f>INDEX(Table2[TT],MATCH(ROW()-1,Table2[//]))</f>
        <v>1</v>
      </c>
      <c r="C1226" s="5" t="str">
        <f>IF(INDEX(Table2[KET],MATCH(ROW()-1,Table2[//]))="","-",INDEX(Table2[KET],MATCH(ROW()-1,Table2[//])))</f>
        <v>120 ls</v>
      </c>
    </row>
    <row r="1227" spans="1:3">
      <c r="A1227" s="3" t="str">
        <f>INDEX(Table2[NAMA BARANG],MATCH(ROW()-1,Table2[//]))</f>
        <v>Map 2015C somsi</v>
      </c>
      <c r="B1227" s="4">
        <f>INDEX(Table2[TT],MATCH(ROW()-1,Table2[//]))</f>
        <v>1</v>
      </c>
      <c r="C1227" s="5" t="str">
        <f>IF(INDEX(Table2[KET],MATCH(ROW()-1,Table2[//]))="","-",INDEX(Table2[KET],MATCH(ROW()-1,Table2[//])))</f>
        <v>96 pc</v>
      </c>
    </row>
    <row r="1228" spans="1:3">
      <c r="A1228" s="3" t="str">
        <f>INDEX(Table2[NAMA BARANG],MATCH(ROW()-1,Table2[//]))</f>
        <v>Map 3324 G&amp; G f4</v>
      </c>
      <c r="B1228" s="4">
        <f>INDEX(Table2[TT],MATCH(ROW()-1,Table2[//]))</f>
        <v>2</v>
      </c>
      <c r="C1228" s="5" t="str">
        <f>IF(INDEX(Table2[KET],MATCH(ROW()-1,Table2[//]))="","-",INDEX(Table2[KET],MATCH(ROW()-1,Table2[//])))</f>
        <v>12 pc</v>
      </c>
    </row>
    <row r="1229" spans="1:3">
      <c r="A1229" s="3" t="str">
        <f>INDEX(Table2[NAMA BARANG],MATCH(ROW()-1,Table2[//]))</f>
        <v>Map A-012 tali biru</v>
      </c>
      <c r="B1229" s="4">
        <f>INDEX(Table2[TT],MATCH(ROW()-1,Table2[//]))</f>
        <v>2</v>
      </c>
      <c r="C1229" s="5" t="str">
        <f>IF(INDEX(Table2[KET],MATCH(ROW()-1,Table2[//]))="","-",INDEX(Table2[KET],MATCH(ROW()-1,Table2[//])))</f>
        <v>160 pc</v>
      </c>
    </row>
    <row r="1230" spans="1:3">
      <c r="A1230" s="3" t="str">
        <f>INDEX(Table2[NAMA BARANG],MATCH(ROW()-1,Table2[//]))</f>
        <v>Map A6 kotak 03</v>
      </c>
      <c r="B1230" s="4">
        <f>INDEX(Table2[TT],MATCH(ROW()-1,Table2[//]))</f>
        <v>1</v>
      </c>
      <c r="C1230" s="5" t="str">
        <f>IF(INDEX(Table2[KET],MATCH(ROW()-1,Table2[//]))="","-",INDEX(Table2[KET],MATCH(ROW()-1,Table2[//])))</f>
        <v>72 ls</v>
      </c>
    </row>
    <row r="1231" spans="1:3">
      <c r="A1231" s="3" t="str">
        <f>INDEX(Table2[NAMA BARANG],MATCH(ROW()-1,Table2[//]))</f>
        <v>Map A6 Kupu</v>
      </c>
      <c r="B1231" s="4">
        <f>INDEX(Table2[TT],MATCH(ROW()-1,Table2[//]))</f>
        <v>6</v>
      </c>
      <c r="C1231" s="5" t="str">
        <f>IF(INDEX(Table2[KET],MATCH(ROW()-1,Table2[//]))="","-",INDEX(Table2[KET],MATCH(ROW()-1,Table2[//])))</f>
        <v>72 ls</v>
      </c>
    </row>
    <row r="1232" spans="1:3">
      <c r="A1232" s="3" t="str">
        <f>INDEX(Table2[NAMA BARANG],MATCH(ROW()-1,Table2[//]))</f>
        <v>Map Berdiri Ret kuning</v>
      </c>
      <c r="B1232" s="4">
        <f>INDEX(Table2[TT],MATCH(ROW()-1,Table2[//]))</f>
        <v>3</v>
      </c>
      <c r="C1232" s="5" t="str">
        <f>IF(INDEX(Table2[KET],MATCH(ROW()-1,Table2[//]))="","-",INDEX(Table2[KET],MATCH(ROW()-1,Table2[//])))</f>
        <v>240 pc</v>
      </c>
    </row>
    <row r="1233" spans="1:3">
      <c r="A1233" s="3" t="str">
        <f>INDEX(Table2[NAMA BARANG],MATCH(ROW()-1,Table2[//]))</f>
        <v>Map Clear PP 802-1</v>
      </c>
      <c r="B1233" s="4">
        <f>INDEX(Table2[TT],MATCH(ROW()-1,Table2[//]))</f>
        <v>4</v>
      </c>
      <c r="C1233" s="5" t="str">
        <f>IF(INDEX(Table2[KET],MATCH(ROW()-1,Table2[//]))="","-",INDEX(Table2[KET],MATCH(ROW()-1,Table2[//])))</f>
        <v>50 ls</v>
      </c>
    </row>
    <row r="1234" spans="1:3">
      <c r="A1234" s="3" t="str">
        <f>INDEX(Table2[NAMA BARANG],MATCH(ROW()-1,Table2[//]))</f>
        <v>Map Clear PP XS-802 mix F4 (802-2)</v>
      </c>
      <c r="B1234" s="4">
        <f>INDEX(Table2[TT],MATCH(ROW()-1,Table2[//]))</f>
        <v>3</v>
      </c>
      <c r="C1234" s="5" t="str">
        <f>IF(INDEX(Table2[KET],MATCH(ROW()-1,Table2[//]))="","-",INDEX(Table2[KET],MATCH(ROW()-1,Table2[//])))</f>
        <v>50 ls</v>
      </c>
    </row>
    <row r="1235" spans="1:3">
      <c r="A1235" s="3" t="str">
        <f>INDEX(Table2[NAMA BARANG],MATCH(ROW()-1,Table2[//]))</f>
        <v xml:space="preserve">Map Data 39571 </v>
      </c>
      <c r="B1235" s="4">
        <f>INDEX(Table2[TT],MATCH(ROW()-1,Table2[//]))</f>
        <v>3</v>
      </c>
      <c r="C1235" s="5" t="str">
        <f>IF(INDEX(Table2[KET],MATCH(ROW()-1,Table2[//]))="","-",INDEX(Table2[KET],MATCH(ROW()-1,Table2[//])))</f>
        <v>204 pc</v>
      </c>
    </row>
    <row r="1236" spans="1:3">
      <c r="A1236" s="3" t="str">
        <f>INDEX(Table2[NAMA BARANG],MATCH(ROW()-1,Table2[//]))</f>
        <v>Map Dokumen Keeper 40lb TNT 021 (moshi")</v>
      </c>
      <c r="B1236" s="4">
        <f>INDEX(Table2[TT],MATCH(ROW()-1,Table2[//]))</f>
        <v>6</v>
      </c>
      <c r="C1236" s="5" t="str">
        <f>IF(INDEX(Table2[KET],MATCH(ROW()-1,Table2[//]))="","-",INDEX(Table2[KET],MATCH(ROW()-1,Table2[//])))</f>
        <v>180 PCS</v>
      </c>
    </row>
    <row r="1237" spans="1:3">
      <c r="A1237" s="3" t="str">
        <f>INDEX(Table2[NAMA BARANG],MATCH(ROW()-1,Table2[//]))</f>
        <v>Map EN 1020</v>
      </c>
      <c r="B1237" s="4">
        <f>INDEX(Table2[TT],MATCH(ROW()-1,Table2[//]))</f>
        <v>20</v>
      </c>
      <c r="C1237" s="5" t="str">
        <f>IF(INDEX(Table2[KET],MATCH(ROW()-1,Table2[//]))="","-",INDEX(Table2[KET],MATCH(ROW()-1,Table2[//])))</f>
        <v>50 ls</v>
      </c>
    </row>
    <row r="1238" spans="1:3">
      <c r="A1238" s="3" t="str">
        <f>INDEX(Table2[NAMA BARANG],MATCH(ROW()-1,Table2[//]))</f>
        <v>Map EN 1023 FC blk</v>
      </c>
      <c r="B1238" s="4">
        <f>INDEX(Table2[TT],MATCH(ROW()-1,Table2[//]))</f>
        <v>13</v>
      </c>
      <c r="C1238" s="5" t="str">
        <f>IF(INDEX(Table2[KET],MATCH(ROW()-1,Table2[//]))="","-",INDEX(Table2[KET],MATCH(ROW()-1,Table2[//])))</f>
        <v>50 ls</v>
      </c>
    </row>
    <row r="1239" spans="1:3">
      <c r="A1239" s="3" t="str">
        <f>INDEX(Table2[NAMA BARANG],MATCH(ROW()-1,Table2[//]))</f>
        <v>Map enter Tali M(1)/ B(3)/ K(3)/ Hj(3)/ P(3)</v>
      </c>
      <c r="B1239" s="4">
        <f>INDEX(Table2[TT],MATCH(ROW()-1,Table2[//]))</f>
        <v>13</v>
      </c>
      <c r="C1239" s="5" t="str">
        <f>IF(INDEX(Table2[KET],MATCH(ROW()-1,Table2[//]))="","-",INDEX(Table2[KET],MATCH(ROW()-1,Table2[//])))</f>
        <v>50 ls</v>
      </c>
    </row>
    <row r="1240" spans="1:3">
      <c r="A1240" s="3" t="str">
        <f>INDEX(Table2[NAMA BARANG],MATCH(ROW()-1,Table2[//]))</f>
        <v>Map executive 8508/ 85082</v>
      </c>
      <c r="B1240" s="4">
        <f>INDEX(Table2[TT],MATCH(ROW()-1,Table2[//]))</f>
        <v>12</v>
      </c>
      <c r="C1240" s="5" t="str">
        <f>IF(INDEX(Table2[KET],MATCH(ROW()-1,Table2[//]))="","-",INDEX(Table2[KET],MATCH(ROW()-1,Table2[//])))</f>
        <v>4 ls</v>
      </c>
    </row>
    <row r="1241" spans="1:3">
      <c r="A1241" s="3" t="str">
        <f>INDEX(Table2[NAMA BARANG],MATCH(ROW()-1,Table2[//]))</f>
        <v>Map Fabric Case</v>
      </c>
      <c r="B1241" s="4">
        <f>INDEX(Table2[TT],MATCH(ROW()-1,Table2[//]))</f>
        <v>3</v>
      </c>
      <c r="C1241" s="5" t="str">
        <f>IF(INDEX(Table2[KET],MATCH(ROW()-1,Table2[//]))="","-",INDEX(Table2[KET],MATCH(ROW()-1,Table2[//])))</f>
        <v>24 ls</v>
      </c>
    </row>
    <row r="1242" spans="1:3">
      <c r="A1242" s="3" t="str">
        <f>INDEX(Table2[NAMA BARANG],MATCH(ROW()-1,Table2[//]))</f>
        <v>Map Fancy batik kcg 2</v>
      </c>
      <c r="B1242" s="4">
        <f>INDEX(Table2[TT],MATCH(ROW()-1,Table2[//]))</f>
        <v>1</v>
      </c>
      <c r="C1242" s="5" t="str">
        <f>IF(INDEX(Table2[KET],MATCH(ROW()-1,Table2[//]))="","-",INDEX(Table2[KET],MATCH(ROW()-1,Table2[//])))</f>
        <v>240 pc</v>
      </c>
    </row>
    <row r="1243" spans="1:3">
      <c r="A1243" s="3" t="str">
        <f>INDEX(Table2[NAMA BARANG],MATCH(ROW()-1,Table2[//]))</f>
        <v>Map file 24361-2 B5 Bening</v>
      </c>
      <c r="B1243" s="4">
        <f>INDEX(Table2[TT],MATCH(ROW()-1,Table2[//]))</f>
        <v>2</v>
      </c>
      <c r="C1243" s="5" t="str">
        <f>IF(INDEX(Table2[KET],MATCH(ROW()-1,Table2[//]))="","-",INDEX(Table2[KET],MATCH(ROW()-1,Table2[//])))</f>
        <v>2400 pc</v>
      </c>
    </row>
    <row r="1244" spans="1:3">
      <c r="A1244" s="3" t="str">
        <f>INDEX(Table2[NAMA BARANG],MATCH(ROW()-1,Table2[//]))</f>
        <v>Map file EN 1105 F</v>
      </c>
      <c r="B1244" s="4">
        <f>INDEX(Table2[TT],MATCH(ROW()-1,Table2[//]))</f>
        <v>12</v>
      </c>
      <c r="C1244" s="5" t="str">
        <f>IF(INDEX(Table2[KET],MATCH(ROW()-1,Table2[//]))="","-",INDEX(Table2[KET],MATCH(ROW()-1,Table2[//])))</f>
        <v>50 ls</v>
      </c>
    </row>
    <row r="1245" spans="1:3">
      <c r="A1245" s="3" t="str">
        <f>INDEX(Table2[NAMA BARANG],MATCH(ROW()-1,Table2[//]))</f>
        <v>Map file kcg pocket 881</v>
      </c>
      <c r="B1245" s="4">
        <f>INDEX(Table2[TT],MATCH(ROW()-1,Table2[//]))</f>
        <v>1</v>
      </c>
      <c r="C1245" s="5" t="str">
        <f>IF(INDEX(Table2[KET],MATCH(ROW()-1,Table2[//]))="","-",INDEX(Table2[KET],MATCH(ROW()-1,Table2[//])))</f>
        <v>60 ls</v>
      </c>
    </row>
    <row r="1246" spans="1:3">
      <c r="A1246" s="3" t="str">
        <f>INDEX(Table2[NAMA BARANG],MATCH(ROW()-1,Table2[//]))</f>
        <v>Map File Resleting+jala A5 1803-2</v>
      </c>
      <c r="B1246" s="4">
        <f>INDEX(Table2[TT],MATCH(ROW()-1,Table2[//]))</f>
        <v>5</v>
      </c>
      <c r="C1246" s="5" t="str">
        <f>IF(INDEX(Table2[KET],MATCH(ROW()-1,Table2[//]))="","-",INDEX(Table2[KET],MATCH(ROW()-1,Table2[//])))</f>
        <v>960 pc</v>
      </c>
    </row>
    <row r="1247" spans="1:3">
      <c r="A1247" s="3" t="str">
        <f>INDEX(Table2[NAMA BARANG],MATCH(ROW()-1,Table2[//]))</f>
        <v>Map file Ret 1801-1</v>
      </c>
      <c r="B1247" s="4">
        <f>INDEX(Table2[TT],MATCH(ROW()-1,Table2[//]))</f>
        <v>5</v>
      </c>
      <c r="C1247" s="5" t="str">
        <f>IF(INDEX(Table2[KET],MATCH(ROW()-1,Table2[//]))="","-",INDEX(Table2[KET],MATCH(ROW()-1,Table2[//])))</f>
        <v>1800 pc</v>
      </c>
    </row>
    <row r="1248" spans="1:3">
      <c r="A1248" s="3" t="str">
        <f>INDEX(Table2[NAMA BARANG],MATCH(ROW()-1,Table2[//]))</f>
        <v>Map file Ret 1801-2</v>
      </c>
      <c r="B1248" s="4">
        <f>INDEX(Table2[TT],MATCH(ROW()-1,Table2[//]))</f>
        <v>3</v>
      </c>
      <c r="C1248" s="5" t="str">
        <f>IF(INDEX(Table2[KET],MATCH(ROW()-1,Table2[//]))="","-",INDEX(Table2[KET],MATCH(ROW()-1,Table2[//])))</f>
        <v>960 pc</v>
      </c>
    </row>
    <row r="1249" spans="1:3">
      <c r="A1249" s="3" t="str">
        <f>INDEX(Table2[NAMA BARANG],MATCH(ROW()-1,Table2[//]))</f>
        <v>Map file Ret 1801-3</v>
      </c>
      <c r="B1249" s="4">
        <f>INDEX(Table2[TT],MATCH(ROW()-1,Table2[//]))</f>
        <v>8</v>
      </c>
      <c r="C1249" s="5" t="str">
        <f>IF(INDEX(Table2[KET],MATCH(ROW()-1,Table2[//]))="","-",INDEX(Table2[KET],MATCH(ROW()-1,Table2[//])))</f>
        <v>720 pc</v>
      </c>
    </row>
    <row r="1250" spans="1:3">
      <c r="A1250" s="3" t="str">
        <f>INDEX(Table2[NAMA BARANG],MATCH(ROW()-1,Table2[//]))</f>
        <v>Map file Ret 1801-4</v>
      </c>
      <c r="B1250" s="4">
        <f>INDEX(Table2[TT],MATCH(ROW()-1,Table2[//]))</f>
        <v>6</v>
      </c>
      <c r="C1250" s="5" t="str">
        <f>IF(INDEX(Table2[KET],MATCH(ROW()-1,Table2[//]))="","-",INDEX(Table2[KET],MATCH(ROW()-1,Table2[//])))</f>
        <v>600 pc</v>
      </c>
    </row>
    <row r="1251" spans="1:3">
      <c r="A1251" s="3" t="str">
        <f>INDEX(Table2[NAMA BARANG],MATCH(ROW()-1,Table2[//]))</f>
        <v>Map file Ret 1801-5 B4</v>
      </c>
      <c r="B1251" s="4">
        <f>INDEX(Table2[TT],MATCH(ROW()-1,Table2[//]))</f>
        <v>4</v>
      </c>
      <c r="C1251" s="5">
        <f>IF(INDEX(Table2[KET],MATCH(ROW()-1,Table2[//]))="","-",INDEX(Table2[KET],MATCH(ROW()-1,Table2[//])))</f>
        <v>480</v>
      </c>
    </row>
    <row r="1252" spans="1:3">
      <c r="A1252" s="3" t="str">
        <f>INDEX(Table2[NAMA BARANG],MATCH(ROW()-1,Table2[//]))</f>
        <v>Map file Ret 1802-1 A6</v>
      </c>
      <c r="B1252" s="4">
        <f>INDEX(Table2[TT],MATCH(ROW()-1,Table2[//]))</f>
        <v>3</v>
      </c>
      <c r="C1252" s="5" t="str">
        <f>IF(INDEX(Table2[KET],MATCH(ROW()-1,Table2[//]))="","-",INDEX(Table2[KET],MATCH(ROW()-1,Table2[//])))</f>
        <v>1800 pc</v>
      </c>
    </row>
    <row r="1253" spans="1:3">
      <c r="A1253" s="3" t="str">
        <f>INDEX(Table2[NAMA BARANG],MATCH(ROW()-1,Table2[//]))</f>
        <v>Map file Ret 1802-2 A5</v>
      </c>
      <c r="B1253" s="4">
        <f>INDEX(Table2[TT],MATCH(ROW()-1,Table2[//]))</f>
        <v>3</v>
      </c>
      <c r="C1253" s="5" t="str">
        <f>IF(INDEX(Table2[KET],MATCH(ROW()-1,Table2[//]))="","-",INDEX(Table2[KET],MATCH(ROW()-1,Table2[//])))</f>
        <v>960 pc</v>
      </c>
    </row>
    <row r="1254" spans="1:3">
      <c r="A1254" s="3" t="str">
        <f>INDEX(Table2[NAMA BARANG],MATCH(ROW()-1,Table2[//]))</f>
        <v>Map file Ret 1802-3 B5</v>
      </c>
      <c r="B1254" s="4">
        <f>INDEX(Table2[TT],MATCH(ROW()-1,Table2[//]))</f>
        <v>5</v>
      </c>
      <c r="C1254" s="5">
        <f>IF(INDEX(Table2[KET],MATCH(ROW()-1,Table2[//]))="","-",INDEX(Table2[KET],MATCH(ROW()-1,Table2[//])))</f>
        <v>720</v>
      </c>
    </row>
    <row r="1255" spans="1:3">
      <c r="A1255" s="3" t="str">
        <f>INDEX(Table2[NAMA BARANG],MATCH(ROW()-1,Table2[//]))</f>
        <v>Map file Ret 1803-1 A6</v>
      </c>
      <c r="B1255" s="4">
        <f>INDEX(Table2[TT],MATCH(ROW()-1,Table2[//]))</f>
        <v>2</v>
      </c>
      <c r="C1255" s="5">
        <f>IF(INDEX(Table2[KET],MATCH(ROW()-1,Table2[//]))="","-",INDEX(Table2[KET],MATCH(ROW()-1,Table2[//])))</f>
        <v>1800</v>
      </c>
    </row>
    <row r="1256" spans="1:3">
      <c r="A1256" s="3" t="str">
        <f>INDEX(Table2[NAMA BARANG],MATCH(ROW()-1,Table2[//]))</f>
        <v>Map file Ret 1803-3 B5</v>
      </c>
      <c r="B1256" s="4">
        <f>INDEX(Table2[TT],MATCH(ROW()-1,Table2[//]))</f>
        <v>3</v>
      </c>
      <c r="C1256" s="5" t="str">
        <f>IF(INDEX(Table2[KET],MATCH(ROW()-1,Table2[//]))="","-",INDEX(Table2[KET],MATCH(ROW()-1,Table2[//])))</f>
        <v>720 pc</v>
      </c>
    </row>
    <row r="1257" spans="1:3">
      <c r="A1257" s="3" t="str">
        <f>INDEX(Table2[NAMA BARANG],MATCH(ROW()-1,Table2[//]))</f>
        <v>Map file Ret 1804-1 A6</v>
      </c>
      <c r="B1257" s="4">
        <f>INDEX(Table2[TT],MATCH(ROW()-1,Table2[//]))</f>
        <v>3</v>
      </c>
      <c r="C1257" s="5" t="str">
        <f>IF(INDEX(Table2[KET],MATCH(ROW()-1,Table2[//]))="","-",INDEX(Table2[KET],MATCH(ROW()-1,Table2[//])))</f>
        <v>800 pc</v>
      </c>
    </row>
    <row r="1258" spans="1:3">
      <c r="A1258" s="3" t="str">
        <f>INDEX(Table2[NAMA BARANG],MATCH(ROW()-1,Table2[//]))</f>
        <v>Map file Ret 1804-2 A5</v>
      </c>
      <c r="B1258" s="4">
        <f>INDEX(Table2[TT],MATCH(ROW()-1,Table2[//]))</f>
        <v>1</v>
      </c>
      <c r="C1258" s="5" t="str">
        <f>IF(INDEX(Table2[KET],MATCH(ROW()-1,Table2[//]))="","-",INDEX(Table2[KET],MATCH(ROW()-1,Table2[//])))</f>
        <v>960 pc</v>
      </c>
    </row>
    <row r="1259" spans="1:3">
      <c r="A1259" s="3" t="str">
        <f>INDEX(Table2[NAMA BARANG],MATCH(ROW()-1,Table2[//]))</f>
        <v>Map file Ret 1804-3 B5</v>
      </c>
      <c r="B1259" s="4">
        <f>INDEX(Table2[TT],MATCH(ROW()-1,Table2[//]))</f>
        <v>3</v>
      </c>
      <c r="C1259" s="5" t="str">
        <f>IF(INDEX(Table2[KET],MATCH(ROW()-1,Table2[//]))="","-",INDEX(Table2[KET],MATCH(ROW()-1,Table2[//])))</f>
        <v>720 pc</v>
      </c>
    </row>
    <row r="1260" spans="1:3">
      <c r="A1260" s="3" t="str">
        <f>INDEX(Table2[NAMA BARANG],MATCH(ROW()-1,Table2[//]))</f>
        <v>Map file Ret B A5(M)</v>
      </c>
      <c r="B1260" s="4">
        <f>INDEX(Table2[TT],MATCH(ROW()-1,Table2[//]))</f>
        <v>1</v>
      </c>
      <c r="C1260" s="5" t="str">
        <f>IF(INDEX(Table2[KET],MATCH(ROW()-1,Table2[//]))="","-",INDEX(Table2[KET],MATCH(ROW()-1,Table2[//])))</f>
        <v>80 ls</v>
      </c>
    </row>
    <row r="1261" spans="1:3">
      <c r="A1261" s="3" t="str">
        <f>INDEX(Table2[NAMA BARANG],MATCH(ROW()-1,Table2[//]))</f>
        <v>Map file Ret B A6(K)</v>
      </c>
      <c r="B1261" s="4">
        <f>INDEX(Table2[TT],MATCH(ROW()-1,Table2[//]))</f>
        <v>3</v>
      </c>
      <c r="C1261" s="5" t="str">
        <f>IF(INDEX(Table2[KET],MATCH(ROW()-1,Table2[//]))="","-",INDEX(Table2[KET],MATCH(ROW()-1,Table2[//])))</f>
        <v>100 ls</v>
      </c>
    </row>
    <row r="1262" spans="1:3">
      <c r="A1262" s="3" t="str">
        <f>INDEX(Table2[NAMA BARANG],MATCH(ROW()-1,Table2[//]))</f>
        <v>Map file Ret B B5(B)</v>
      </c>
      <c r="B1262" s="4">
        <f>INDEX(Table2[TT],MATCH(ROW()-1,Table2[//]))</f>
        <v>1</v>
      </c>
      <c r="C1262" s="5" t="str">
        <f>IF(INDEX(Table2[KET],MATCH(ROW()-1,Table2[//]))="","-",INDEX(Table2[KET],MATCH(ROW()-1,Table2[//])))</f>
        <v>60 ls</v>
      </c>
    </row>
    <row r="1263" spans="1:3">
      <c r="A1263" s="3" t="str">
        <f>INDEX(Table2[NAMA BARANG],MATCH(ROW()-1,Table2[//]))</f>
        <v>Map file Ret V2 A5 (M)</v>
      </c>
      <c r="B1263" s="4">
        <f>INDEX(Table2[TT],MATCH(ROW()-1,Table2[//]))</f>
        <v>4</v>
      </c>
      <c r="C1263" s="5" t="str">
        <f>IF(INDEX(Table2[KET],MATCH(ROW()-1,Table2[//]))="","-",INDEX(Table2[KET],MATCH(ROW()-1,Table2[//])))</f>
        <v>80 ls</v>
      </c>
    </row>
    <row r="1264" spans="1:3">
      <c r="A1264" s="3" t="str">
        <f>INDEX(Table2[NAMA BARANG],MATCH(ROW()-1,Table2[//]))</f>
        <v>Map file Ret V2 A6(K)</v>
      </c>
      <c r="B1264" s="4">
        <f>INDEX(Table2[TT],MATCH(ROW()-1,Table2[//]))</f>
        <v>3</v>
      </c>
      <c r="C1264" s="5" t="str">
        <f>IF(INDEX(Table2[KET],MATCH(ROW()-1,Table2[//]))="","-",INDEX(Table2[KET],MATCH(ROW()-1,Table2[//])))</f>
        <v>100 ls</v>
      </c>
    </row>
    <row r="1265" spans="1:3">
      <c r="A1265" s="3" t="str">
        <f>INDEX(Table2[NAMA BARANG],MATCH(ROW()-1,Table2[//]))</f>
        <v>Map file Ret V2 B5 (B)</v>
      </c>
      <c r="B1265" s="4">
        <f>INDEX(Table2[TT],MATCH(ROW()-1,Table2[//]))</f>
        <v>1</v>
      </c>
      <c r="C1265" s="5" t="str">
        <f>IF(INDEX(Table2[KET],MATCH(ROW()-1,Table2[//]))="","-",INDEX(Table2[KET],MATCH(ROW()-1,Table2[//])))</f>
        <v>59 ls</v>
      </c>
    </row>
    <row r="1266" spans="1:3">
      <c r="A1266" s="3" t="str">
        <f>INDEX(Table2[NAMA BARANG],MATCH(ROW()-1,Table2[//]))</f>
        <v>Map file Ret V2 B5 (B)</v>
      </c>
      <c r="B1266" s="4">
        <f>INDEX(Table2[TT],MATCH(ROW()-1,Table2[//]))</f>
        <v>3</v>
      </c>
      <c r="C1266" s="5" t="str">
        <f>IF(INDEX(Table2[KET],MATCH(ROW()-1,Table2[//]))="","-",INDEX(Table2[KET],MATCH(ROW()-1,Table2[//])))</f>
        <v>60 ls</v>
      </c>
    </row>
    <row r="1267" spans="1:3">
      <c r="A1267" s="3" t="str">
        <f>INDEX(Table2[NAMA BARANG],MATCH(ROW()-1,Table2[//]))</f>
        <v>Map FR Zipper Frozen</v>
      </c>
      <c r="B1267" s="4">
        <f>INDEX(Table2[TT],MATCH(ROW()-1,Table2[//]))</f>
        <v>2</v>
      </c>
      <c r="C1267" s="5" t="str">
        <f>IF(INDEX(Table2[KET],MATCH(ROW()-1,Table2[//]))="","-",INDEX(Table2[KET],MATCH(ROW()-1,Table2[//])))</f>
        <v>240 pc</v>
      </c>
    </row>
    <row r="1268" spans="1:3">
      <c r="A1268" s="3" t="str">
        <f>INDEX(Table2[NAMA BARANG],MATCH(ROW()-1,Table2[//]))</f>
        <v>Map gagang kcg 2 batik nariko Hj(1) M(1) B(1) Coklat (1)</v>
      </c>
      <c r="B1268" s="4">
        <f>INDEX(Table2[TT],MATCH(ROW()-1,Table2[//]))</f>
        <v>4</v>
      </c>
      <c r="C1268" s="5">
        <f>IF(INDEX(Table2[KET],MATCH(ROW()-1,Table2[//]))="","-",INDEX(Table2[KET],MATCH(ROW()-1,Table2[//])))</f>
        <v>240</v>
      </c>
    </row>
    <row r="1269" spans="1:3">
      <c r="A1269" s="3" t="str">
        <f>INDEX(Table2[NAMA BARANG],MATCH(ROW()-1,Table2[//]))</f>
        <v>Map Hand Bag DB 201</v>
      </c>
      <c r="B1269" s="4">
        <f>INDEX(Table2[TT],MATCH(ROW()-1,Table2[//]))</f>
        <v>5</v>
      </c>
      <c r="C1269" s="5" t="str">
        <f>IF(INDEX(Table2[KET],MATCH(ROW()-1,Table2[//]))="","-",INDEX(Table2[KET],MATCH(ROW()-1,Table2[//])))</f>
        <v>600 pc</v>
      </c>
    </row>
    <row r="1270" spans="1:3">
      <c r="A1270" s="3" t="str">
        <f>INDEX(Table2[NAMA BARANG],MATCH(ROW()-1,Table2[//]))</f>
        <v>Map Harmonica batik 3603</v>
      </c>
      <c r="B1270" s="4">
        <f>INDEX(Table2[TT],MATCH(ROW()-1,Table2[//]))</f>
        <v>1</v>
      </c>
      <c r="C1270" s="5" t="str">
        <f>IF(INDEX(Table2[KET],MATCH(ROW()-1,Table2[//]))="","-",INDEX(Table2[KET],MATCH(ROW()-1,Table2[//])))</f>
        <v>120 pc</v>
      </c>
    </row>
    <row r="1271" spans="1:3">
      <c r="A1271" s="3" t="str">
        <f>INDEX(Table2[NAMA BARANG],MATCH(ROW()-1,Table2[//]))</f>
        <v>Map Holder Hujin 30F</v>
      </c>
      <c r="B1271" s="4">
        <f>INDEX(Table2[TT],MATCH(ROW()-1,Table2[//]))</f>
        <v>7</v>
      </c>
      <c r="C1271" s="5">
        <f>IF(INDEX(Table2[KET],MATCH(ROW()-1,Table2[//]))="","-",INDEX(Table2[KET],MATCH(ROW()-1,Table2[//])))</f>
        <v>240</v>
      </c>
    </row>
    <row r="1272" spans="1:3">
      <c r="A1272" s="3" t="str">
        <f>INDEX(Table2[NAMA BARANG],MATCH(ROW()-1,Table2[//]))</f>
        <v>Map Holder Hujin 30F</v>
      </c>
      <c r="B1272" s="4">
        <f>INDEX(Table2[TT],MATCH(ROW()-1,Table2[//]))</f>
        <v>15</v>
      </c>
      <c r="C1272" s="5">
        <f>IF(INDEX(Table2[KET],MATCH(ROW()-1,Table2[//]))="","-",INDEX(Table2[KET],MATCH(ROW()-1,Table2[//])))</f>
        <v>300</v>
      </c>
    </row>
    <row r="1273" spans="1:3">
      <c r="A1273" s="3" t="str">
        <f>INDEX(Table2[NAMA BARANG],MATCH(ROW()-1,Table2[//]))</f>
        <v>Map Holder Hujin 60F</v>
      </c>
      <c r="B1273" s="4">
        <f>INDEX(Table2[TT],MATCH(ROW()-1,Table2[//]))</f>
        <v>5</v>
      </c>
      <c r="C1273" s="5">
        <f>IF(INDEX(Table2[KET],MATCH(ROW()-1,Table2[//]))="","-",INDEX(Table2[KET],MATCH(ROW()-1,Table2[//])))</f>
        <v>160</v>
      </c>
    </row>
    <row r="1274" spans="1:3">
      <c r="A1274" s="3" t="str">
        <f>INDEX(Table2[NAMA BARANG],MATCH(ROW()-1,Table2[//]))</f>
        <v>Map Jala A5 enter kcg 355-2 B(4)/ M(1)</v>
      </c>
      <c r="B1274" s="4">
        <f>INDEX(Table2[TT],MATCH(ROW()-1,Table2[//]))</f>
        <v>5</v>
      </c>
      <c r="C1274" s="5" t="str">
        <f>IF(INDEX(Table2[KET],MATCH(ROW()-1,Table2[//]))="","-",INDEX(Table2[KET],MATCH(ROW()-1,Table2[//])))</f>
        <v>20 LSN</v>
      </c>
    </row>
    <row r="1275" spans="1:3">
      <c r="A1275" s="3" t="str">
        <f>INDEX(Table2[NAMA BARANG],MATCH(ROW()-1,Table2[//]))</f>
        <v>Map Jala A5 enter kcg 355-2 Hj(1)/ K(1)</v>
      </c>
      <c r="B1275" s="4">
        <f>INDEX(Table2[TT],MATCH(ROW()-1,Table2[//]))</f>
        <v>2</v>
      </c>
      <c r="C1275" s="5" t="str">
        <f>IF(INDEX(Table2[KET],MATCH(ROW()-1,Table2[//]))="","-",INDEX(Table2[KET],MATCH(ROW()-1,Table2[//])))</f>
        <v>20 LSN</v>
      </c>
    </row>
    <row r="1276" spans="1:3">
      <c r="A1276" s="3" t="str">
        <f>INDEX(Table2[NAMA BARANG],MATCH(ROW()-1,Table2[//]))</f>
        <v>Map Jala C warna moshi kancing</v>
      </c>
      <c r="B1276" s="4">
        <f>INDEX(Table2[TT],MATCH(ROW()-1,Table2[//]))</f>
        <v>1</v>
      </c>
      <c r="C1276" s="5" t="str">
        <f>IF(INDEX(Table2[KET],MATCH(ROW()-1,Table2[//]))="","-",INDEX(Table2[KET],MATCH(ROW()-1,Table2[//])))</f>
        <v>20 ls</v>
      </c>
    </row>
    <row r="1277" spans="1:3">
      <c r="A1277" s="3" t="str">
        <f>INDEX(Table2[NAMA BARANG],MATCH(ROW()-1,Table2[//]))</f>
        <v>Map Jala Rest Trans jos B(18)/ Hj(19) warna</v>
      </c>
      <c r="B1277" s="4">
        <f>INDEX(Table2[TT],MATCH(ROW()-1,Table2[//]))</f>
        <v>37</v>
      </c>
      <c r="C1277" s="5" t="str">
        <f>IF(INDEX(Table2[KET],MATCH(ROW()-1,Table2[//]))="","-",INDEX(Table2[KET],MATCH(ROW()-1,Table2[//])))</f>
        <v>20 LSN</v>
      </c>
    </row>
    <row r="1278" spans="1:3">
      <c r="A1278" s="3" t="str">
        <f>INDEX(Table2[NAMA BARANG],MATCH(ROW()-1,Table2[//]))</f>
        <v>Map Jala Rest Trans jos K(19)/ M(11) warna</v>
      </c>
      <c r="B1278" s="4">
        <f>INDEX(Table2[TT],MATCH(ROW()-1,Table2[//]))</f>
        <v>30</v>
      </c>
      <c r="C1278" s="5" t="str">
        <f>IF(INDEX(Table2[KET],MATCH(ROW()-1,Table2[//]))="","-",INDEX(Table2[KET],MATCH(ROW()-1,Table2[//])))</f>
        <v>2O LSN</v>
      </c>
    </row>
    <row r="1279" spans="1:3">
      <c r="A1279" s="3" t="str">
        <f>INDEX(Table2[NAMA BARANG],MATCH(ROW()-1,Table2[//]))</f>
        <v>Map Jala Rest Trans jos Ungu</v>
      </c>
      <c r="B1279" s="4">
        <f>INDEX(Table2[TT],MATCH(ROW()-1,Table2[//]))</f>
        <v>56</v>
      </c>
      <c r="C1279" s="5" t="str">
        <f>IF(INDEX(Table2[KET],MATCH(ROW()-1,Table2[//]))="","-",INDEX(Table2[KET],MATCH(ROW()-1,Table2[//])))</f>
        <v>20 ls</v>
      </c>
    </row>
    <row r="1280" spans="1:3">
      <c r="A1280" s="3" t="str">
        <f>INDEX(Table2[NAMA BARANG],MATCH(ROW()-1,Table2[//]))</f>
        <v>Map jaring Sleting B4 5601</v>
      </c>
      <c r="B1280" s="4">
        <f>INDEX(Table2[TT],MATCH(ROW()-1,Table2[//]))</f>
        <v>1</v>
      </c>
      <c r="C1280" s="5">
        <f>IF(INDEX(Table2[KET],MATCH(ROW()-1,Table2[//]))="","-",INDEX(Table2[KET],MATCH(ROW()-1,Table2[//])))</f>
        <v>300</v>
      </c>
    </row>
    <row r="1281" spans="1:3">
      <c r="A1281" s="3" t="str">
        <f>INDEX(Table2[NAMA BARANG],MATCH(ROW()-1,Table2[//]))</f>
        <v>Map jaring Sleting B4 5601</v>
      </c>
      <c r="B1281" s="4">
        <f>INDEX(Table2[TT],MATCH(ROW()-1,Table2[//]))</f>
        <v>1</v>
      </c>
      <c r="C1281" s="5">
        <f>IF(INDEX(Table2[KET],MATCH(ROW()-1,Table2[//]))="","-",INDEX(Table2[KET],MATCH(ROW()-1,Table2[//])))</f>
        <v>400</v>
      </c>
    </row>
    <row r="1282" spans="1:3">
      <c r="A1282" s="3" t="str">
        <f>INDEX(Table2[NAMA BARANG],MATCH(ROW()-1,Table2[//]))</f>
        <v>Map jaring Sleting B4 5601</v>
      </c>
      <c r="B1282" s="4">
        <f>INDEX(Table2[TT],MATCH(ROW()-1,Table2[//]))</f>
        <v>3</v>
      </c>
      <c r="C1282" s="5">
        <f>IF(INDEX(Table2[KET],MATCH(ROW()-1,Table2[//]))="","-",INDEX(Table2[KET],MATCH(ROW()-1,Table2[//])))</f>
        <v>350</v>
      </c>
    </row>
    <row r="1283" spans="1:3">
      <c r="A1283" s="3" t="str">
        <f>INDEX(Table2[NAMA BARANG],MATCH(ROW()-1,Table2[//]))</f>
        <v>Map jaring Sleting B4 5601</v>
      </c>
      <c r="B1283" s="4">
        <f>INDEX(Table2[TT],MATCH(ROW()-1,Table2[//]))</f>
        <v>3</v>
      </c>
      <c r="C1283" s="5">
        <f>IF(INDEX(Table2[KET],MATCH(ROW()-1,Table2[//]))="","-",INDEX(Table2[KET],MATCH(ROW()-1,Table2[//])))</f>
        <v>600</v>
      </c>
    </row>
    <row r="1284" spans="1:3">
      <c r="A1284" s="3" t="str">
        <f>INDEX(Table2[NAMA BARANG],MATCH(ROW()-1,Table2[//]))</f>
        <v>Map Jaring TZ 6003</v>
      </c>
      <c r="B1284" s="4">
        <f>INDEX(Table2[TT],MATCH(ROW()-1,Table2[//]))</f>
        <v>4</v>
      </c>
      <c r="C1284" s="5" t="str">
        <f>IF(INDEX(Table2[KET],MATCH(ROW()-1,Table2[//]))="","-",INDEX(Table2[KET],MATCH(ROW()-1,Table2[//])))</f>
        <v>80 LSN</v>
      </c>
    </row>
    <row r="1285" spans="1:3">
      <c r="A1285" s="3" t="str">
        <f>INDEX(Table2[NAMA BARANG],MATCH(ROW()-1,Table2[//]))</f>
        <v>Map jepit 85082</v>
      </c>
      <c r="B1285" s="4">
        <f>INDEX(Table2[TT],MATCH(ROW()-1,Table2[//]))</f>
        <v>5</v>
      </c>
      <c r="C1285" s="5">
        <f>IF(INDEX(Table2[KET],MATCH(ROW()-1,Table2[//]))="","-",INDEX(Table2[KET],MATCH(ROW()-1,Table2[//])))</f>
        <v>24</v>
      </c>
    </row>
    <row r="1286" spans="1:3">
      <c r="A1286" s="3" t="str">
        <f>INDEX(Table2[NAMA BARANG],MATCH(ROW()-1,Table2[//]))</f>
        <v>Map jumbo TB 168</v>
      </c>
      <c r="B1286" s="4">
        <f>INDEX(Table2[TT],MATCH(ROW()-1,Table2[//]))</f>
        <v>7</v>
      </c>
      <c r="C1286" s="5" t="str">
        <f>IF(INDEX(Table2[KET],MATCH(ROW()-1,Table2[//]))="","-",INDEX(Table2[KET],MATCH(ROW()-1,Table2[//])))</f>
        <v>50 ls</v>
      </c>
    </row>
    <row r="1287" spans="1:3">
      <c r="A1287" s="3" t="str">
        <f>INDEX(Table2[NAMA BARANG],MATCH(ROW()-1,Table2[//]))</f>
        <v>Map Kancing 2 microtop TN warna K/ B</v>
      </c>
      <c r="B1287" s="4">
        <f>INDEX(Table2[TT],MATCH(ROW()-1,Table2[//]))</f>
        <v>1</v>
      </c>
      <c r="C1287" s="5">
        <f>IF(INDEX(Table2[KET],MATCH(ROW()-1,Table2[//]))="","-",INDEX(Table2[KET],MATCH(ROW()-1,Table2[//])))</f>
        <v>240</v>
      </c>
    </row>
    <row r="1288" spans="1:3">
      <c r="A1288" s="3" t="str">
        <f>INDEX(Table2[NAMA BARANG],MATCH(ROW()-1,Table2[//]))</f>
        <v>Map Kancing Fancy M07</v>
      </c>
      <c r="B1288" s="4">
        <f>INDEX(Table2[TT],MATCH(ROW()-1,Table2[//]))</f>
        <v>14</v>
      </c>
      <c r="C1288" s="5" t="str">
        <f>IF(INDEX(Table2[KET],MATCH(ROW()-1,Table2[//]))="","-",INDEX(Table2[KET],MATCH(ROW()-1,Table2[//])))</f>
        <v>100 ls</v>
      </c>
    </row>
    <row r="1289" spans="1:3">
      <c r="A1289" s="3" t="str">
        <f>INDEX(Table2[NAMA BARANG],MATCH(ROW()-1,Table2[//]))</f>
        <v>Map Kancing FC 519 Biru muda</v>
      </c>
      <c r="B1289" s="4">
        <f>INDEX(Table2[TT],MATCH(ROW()-1,Table2[//]))</f>
        <v>3</v>
      </c>
      <c r="C1289" s="5" t="str">
        <f>IF(INDEX(Table2[KET],MATCH(ROW()-1,Table2[//]))="","-",INDEX(Table2[KET],MATCH(ROW()-1,Table2[//])))</f>
        <v>50 ls</v>
      </c>
    </row>
    <row r="1290" spans="1:3">
      <c r="A1290" s="3" t="str">
        <f>INDEX(Table2[NAMA BARANG],MATCH(ROW()-1,Table2[//]))</f>
        <v>Map Kancing FC 519 Hj</v>
      </c>
      <c r="B1290" s="4">
        <f>INDEX(Table2[TT],MATCH(ROW()-1,Table2[//]))</f>
        <v>18</v>
      </c>
      <c r="C1290" s="5" t="str">
        <f>IF(INDEX(Table2[KET],MATCH(ROW()-1,Table2[//]))="","-",INDEX(Table2[KET],MATCH(ROW()-1,Table2[//])))</f>
        <v>50 ls</v>
      </c>
    </row>
    <row r="1291" spans="1:3">
      <c r="A1291" s="3" t="str">
        <f>INDEX(Table2[NAMA BARANG],MATCH(ROW()-1,Table2[//]))</f>
        <v>Map Kancing FC 519 K</v>
      </c>
      <c r="B1291" s="4">
        <f>INDEX(Table2[TT],MATCH(ROW()-1,Table2[//]))</f>
        <v>12</v>
      </c>
      <c r="C1291" s="5" t="str">
        <f>IF(INDEX(Table2[KET],MATCH(ROW()-1,Table2[//]))="","-",INDEX(Table2[KET],MATCH(ROW()-1,Table2[//])))</f>
        <v>50 ls</v>
      </c>
    </row>
    <row r="1292" spans="1:3">
      <c r="A1292" s="3" t="str">
        <f>INDEX(Table2[NAMA BARANG],MATCH(ROW()-1,Table2[//]))</f>
        <v>Map Kancing FC 519 merah</v>
      </c>
      <c r="B1292" s="4">
        <f>INDEX(Table2[TT],MATCH(ROW()-1,Table2[//]))</f>
        <v>10</v>
      </c>
      <c r="C1292" s="5" t="str">
        <f>IF(INDEX(Table2[KET],MATCH(ROW()-1,Table2[//]))="","-",INDEX(Table2[KET],MATCH(ROW()-1,Table2[//])))</f>
        <v>50 ls</v>
      </c>
    </row>
    <row r="1293" spans="1:3">
      <c r="A1293" s="3" t="str">
        <f>INDEX(Table2[NAMA BARANG],MATCH(ROW()-1,Table2[//]))</f>
        <v>Map Kancing FC 519 orange</v>
      </c>
      <c r="B1293" s="4">
        <f>INDEX(Table2[TT],MATCH(ROW()-1,Table2[//]))</f>
        <v>2</v>
      </c>
      <c r="C1293" s="5" t="str">
        <f>IF(INDEX(Table2[KET],MATCH(ROW()-1,Table2[//]))="","-",INDEX(Table2[KET],MATCH(ROW()-1,Table2[//])))</f>
        <v>50 ls</v>
      </c>
    </row>
    <row r="1294" spans="1:3">
      <c r="A1294" s="3" t="str">
        <f>INDEX(Table2[NAMA BARANG],MATCH(ROW()-1,Table2[//]))</f>
        <v>Map Kancing Trans jos U(4)</v>
      </c>
      <c r="B1294" s="4">
        <f>INDEX(Table2[TT],MATCH(ROW()-1,Table2[//]))</f>
        <v>4</v>
      </c>
      <c r="C1294" s="5" t="str">
        <f>IF(INDEX(Table2[KET],MATCH(ROW()-1,Table2[//]))="","-",INDEX(Table2[KET],MATCH(ROW()-1,Table2[//])))</f>
        <v>20 ls</v>
      </c>
    </row>
    <row r="1295" spans="1:3">
      <c r="A1295" s="3" t="str">
        <f>INDEX(Table2[NAMA BARANG],MATCH(ROW()-1,Table2[//]))</f>
        <v>Map kcg 1 w/Spire M(3)</v>
      </c>
      <c r="B1295" s="4">
        <f>INDEX(Table2[TT],MATCH(ROW()-1,Table2[//]))</f>
        <v>3</v>
      </c>
      <c r="C1295" s="5" t="str">
        <f>IF(INDEX(Table2[KET],MATCH(ROW()-1,Table2[//]))="","-",INDEX(Table2[KET],MATCH(ROW()-1,Table2[//])))</f>
        <v>25 ls</v>
      </c>
    </row>
    <row r="1296" spans="1:3">
      <c r="A1296" s="3" t="str">
        <f>INDEX(Table2[NAMA BARANG],MATCH(ROW()-1,Table2[//]))</f>
        <v>Map kcg 2 corak K</v>
      </c>
      <c r="B1296" s="4">
        <f>INDEX(Table2[TT],MATCH(ROW()-1,Table2[//]))</f>
        <v>7</v>
      </c>
      <c r="C1296" s="5">
        <f>IF(INDEX(Table2[KET],MATCH(ROW()-1,Table2[//]))="","-",INDEX(Table2[KET],MATCH(ROW()-1,Table2[//])))</f>
        <v>240</v>
      </c>
    </row>
    <row r="1297" spans="1:3">
      <c r="A1297" s="3" t="str">
        <f>INDEX(Table2[NAMA BARANG],MATCH(ROW()-1,Table2[//]))</f>
        <v>Map kcg 2 corak M</v>
      </c>
      <c r="B1297" s="4">
        <f>INDEX(Table2[TT],MATCH(ROW()-1,Table2[//]))</f>
        <v>1</v>
      </c>
      <c r="C1297" s="5">
        <f>IF(INDEX(Table2[KET],MATCH(ROW()-1,Table2[//]))="","-",INDEX(Table2[KET],MATCH(ROW()-1,Table2[//])))</f>
        <v>240</v>
      </c>
    </row>
    <row r="1298" spans="1:3">
      <c r="A1298" s="3" t="str">
        <f>INDEX(Table2[NAMA BARANG],MATCH(ROW()-1,Table2[//]))</f>
        <v>Map kcg 2 microtop warna Hj</v>
      </c>
      <c r="B1298" s="4">
        <f>INDEX(Table2[TT],MATCH(ROW()-1,Table2[//]))</f>
        <v>1</v>
      </c>
      <c r="C1298" s="5">
        <f>IF(INDEX(Table2[KET],MATCH(ROW()-1,Table2[//]))="","-",INDEX(Table2[KET],MATCH(ROW()-1,Table2[//])))</f>
        <v>240</v>
      </c>
    </row>
    <row r="1299" spans="1:3">
      <c r="A1299" s="3" t="str">
        <f>INDEX(Table2[NAMA BARANG],MATCH(ROW()-1,Table2[//]))</f>
        <v>Map kcg 2 Paris microtop</v>
      </c>
      <c r="B1299" s="4">
        <f>INDEX(Table2[TT],MATCH(ROW()-1,Table2[//]))</f>
        <v>4</v>
      </c>
      <c r="C1299" s="5" t="str">
        <f>IF(INDEX(Table2[KET],MATCH(ROW()-1,Table2[//]))="","-",INDEX(Table2[KET],MATCH(ROW()-1,Table2[//])))</f>
        <v>240 pc</v>
      </c>
    </row>
    <row r="1300" spans="1:3">
      <c r="A1300" s="3" t="str">
        <f>INDEX(Table2[NAMA BARANG],MATCH(ROW()-1,Table2[//]))</f>
        <v>Map kcg 2 sika Hijau (3) / Merah (4)</v>
      </c>
      <c r="B1300" s="4">
        <f>INDEX(Table2[TT],MATCH(ROW()-1,Table2[//]))</f>
        <v>7</v>
      </c>
      <c r="C1300" s="5" t="str">
        <f>IF(INDEX(Table2[KET],MATCH(ROW()-1,Table2[//]))="","-",INDEX(Table2[KET],MATCH(ROW()-1,Table2[//])))</f>
        <v>50 LSN</v>
      </c>
    </row>
    <row r="1301" spans="1:3">
      <c r="A1301" s="3" t="str">
        <f>INDEX(Table2[NAMA BARANG],MATCH(ROW()-1,Table2[//]))</f>
        <v>Map kcg 4 UTN K</v>
      </c>
      <c r="B1301" s="4">
        <f>INDEX(Table2[TT],MATCH(ROW()-1,Table2[//]))</f>
        <v>1</v>
      </c>
      <c r="C1301" s="5">
        <f>IF(INDEX(Table2[KET],MATCH(ROW()-1,Table2[//]))="","-",INDEX(Table2[KET],MATCH(ROW()-1,Table2[//])))</f>
        <v>240</v>
      </c>
    </row>
    <row r="1302" spans="1:3">
      <c r="A1302" s="3" t="str">
        <f>INDEX(Table2[NAMA BARANG],MATCH(ROW()-1,Table2[//]))</f>
        <v>Map kcg 4 UTN K/ P</v>
      </c>
      <c r="B1302" s="4">
        <f>INDEX(Table2[TT],MATCH(ROW()-1,Table2[//]))</f>
        <v>1</v>
      </c>
      <c r="C1302" s="5">
        <f>IF(INDEX(Table2[KET],MATCH(ROW()-1,Table2[//]))="","-",INDEX(Table2[KET],MATCH(ROW()-1,Table2[//])))</f>
        <v>240</v>
      </c>
    </row>
    <row r="1303" spans="1:3">
      <c r="A1303" s="3" t="str">
        <f>INDEX(Table2[NAMA BARANG],MATCH(ROW()-1,Table2[//]))</f>
        <v>Map kcg corak 2 U</v>
      </c>
      <c r="B1303" s="4">
        <f>INDEX(Table2[TT],MATCH(ROW()-1,Table2[//]))</f>
        <v>1</v>
      </c>
      <c r="C1303" s="5" t="str">
        <f>IF(INDEX(Table2[KET],MATCH(ROW()-1,Table2[//]))="","-",INDEX(Table2[KET],MATCH(ROW()-1,Table2[//])))</f>
        <v>240 PCS</v>
      </c>
    </row>
    <row r="1304" spans="1:3">
      <c r="A1304" s="3" t="str">
        <f>INDEX(Table2[NAMA BARANG],MATCH(ROW()-1,Table2[//]))</f>
        <v>Map Kcg Sika B</v>
      </c>
      <c r="B1304" s="4">
        <f>INDEX(Table2[TT],MATCH(ROW()-1,Table2[//]))</f>
        <v>1</v>
      </c>
      <c r="C1304" s="5" t="str">
        <f>IF(INDEX(Table2[KET],MATCH(ROW()-1,Table2[//]))="","-",INDEX(Table2[KET],MATCH(ROW()-1,Table2[//])))</f>
        <v>50 LSN</v>
      </c>
    </row>
    <row r="1305" spans="1:3">
      <c r="A1305" s="3" t="str">
        <f>INDEX(Table2[NAMA BARANG],MATCH(ROW()-1,Table2[//]))</f>
        <v>Map kcg Sika K</v>
      </c>
      <c r="B1305" s="4">
        <f>INDEX(Table2[TT],MATCH(ROW()-1,Table2[//]))</f>
        <v>3</v>
      </c>
      <c r="C1305" s="5" t="str">
        <f>IF(INDEX(Table2[KET],MATCH(ROW()-1,Table2[//]))="","-",INDEX(Table2[KET],MATCH(ROW()-1,Table2[//])))</f>
        <v>-</v>
      </c>
    </row>
    <row r="1306" spans="1:3">
      <c r="A1306" s="3" t="str">
        <f>INDEX(Table2[NAMA BARANG],MATCH(ROW()-1,Table2[//]))</f>
        <v>Map Kcg Sika P</v>
      </c>
      <c r="B1306" s="4">
        <f>INDEX(Table2[TT],MATCH(ROW()-1,Table2[//]))</f>
        <v>2</v>
      </c>
      <c r="C1306" s="5" t="str">
        <f>IF(INDEX(Table2[KET],MATCH(ROW()-1,Table2[//]))="","-",INDEX(Table2[KET],MATCH(ROW()-1,Table2[//])))</f>
        <v>50 LSN</v>
      </c>
    </row>
    <row r="1307" spans="1:3">
      <c r="A1307" s="3" t="str">
        <f>INDEX(Table2[NAMA BARANG],MATCH(ROW()-1,Table2[//]))</f>
        <v>Map kcg Zipper warna ungu</v>
      </c>
      <c r="B1307" s="4">
        <f>INDEX(Table2[TT],MATCH(ROW()-1,Table2[//]))</f>
        <v>2</v>
      </c>
      <c r="C1307" s="5">
        <f>IF(INDEX(Table2[KET],MATCH(ROW()-1,Table2[//]))="","-",INDEX(Table2[KET],MATCH(ROW()-1,Table2[//])))</f>
        <v>240</v>
      </c>
    </row>
    <row r="1308" spans="1:3">
      <c r="A1308" s="3" t="str">
        <f>INDEX(Table2[NAMA BARANG],MATCH(ROW()-1,Table2[//]))</f>
        <v>Map L B</v>
      </c>
      <c r="B1308" s="4">
        <f>INDEX(Table2[TT],MATCH(ROW()-1,Table2[//]))</f>
        <v>3</v>
      </c>
      <c r="C1308" s="5" t="str">
        <f>IF(INDEX(Table2[KET],MATCH(ROW()-1,Table2[//]))="","-",INDEX(Table2[KET],MATCH(ROW()-1,Table2[//])))</f>
        <v>60 LSN</v>
      </c>
    </row>
    <row r="1309" spans="1:3">
      <c r="A1309" s="3" t="str">
        <f>INDEX(Table2[NAMA BARANG],MATCH(ROW()-1,Table2[//]))</f>
        <v>Map L Hj</v>
      </c>
      <c r="B1309" s="4">
        <f>INDEX(Table2[TT],MATCH(ROW()-1,Table2[//]))</f>
        <v>1</v>
      </c>
      <c r="C1309" s="5" t="str">
        <f>IF(INDEX(Table2[KET],MATCH(ROW()-1,Table2[//]))="","-",INDEX(Table2[KET],MATCH(ROW()-1,Table2[//])))</f>
        <v>60 LSN</v>
      </c>
    </row>
    <row r="1310" spans="1:3">
      <c r="A1310" s="3" t="str">
        <f>INDEX(Table2[NAMA BARANG],MATCH(ROW()-1,Table2[//]))</f>
        <v>Map L K</v>
      </c>
      <c r="B1310" s="4">
        <f>INDEX(Table2[TT],MATCH(ROW()-1,Table2[//]))</f>
        <v>4</v>
      </c>
      <c r="C1310" s="5" t="str">
        <f>IF(INDEX(Table2[KET],MATCH(ROW()-1,Table2[//]))="","-",INDEX(Table2[KET],MATCH(ROW()-1,Table2[//])))</f>
        <v>60 LSN</v>
      </c>
    </row>
    <row r="1311" spans="1:3">
      <c r="A1311" s="3" t="str">
        <f>INDEX(Table2[NAMA BARANG],MATCH(ROW()-1,Table2[//]))</f>
        <v>Map L M</v>
      </c>
      <c r="B1311" s="4">
        <f>INDEX(Table2[TT],MATCH(ROW()-1,Table2[//]))</f>
        <v>3</v>
      </c>
      <c r="C1311" s="5" t="str">
        <f>IF(INDEX(Table2[KET],MATCH(ROW()-1,Table2[//]))="","-",INDEX(Table2[KET],MATCH(ROW()-1,Table2[//])))</f>
        <v>60 LSN</v>
      </c>
    </row>
    <row r="1312" spans="1:3">
      <c r="A1312" s="3" t="str">
        <f>INDEX(Table2[NAMA BARANG],MATCH(ROW()-1,Table2[//]))</f>
        <v>Map L putih Sika</v>
      </c>
      <c r="B1312" s="4">
        <f>INDEX(Table2[TT],MATCH(ROW()-1,Table2[//]))</f>
        <v>3</v>
      </c>
      <c r="C1312" s="5" t="str">
        <f>IF(INDEX(Table2[KET],MATCH(ROW()-1,Table2[//]))="","-",INDEX(Table2[KET],MATCH(ROW()-1,Table2[//])))</f>
        <v>60 LSN</v>
      </c>
    </row>
    <row r="1313" spans="1:3">
      <c r="A1313" s="3" t="str">
        <f>INDEX(Table2[NAMA BARANG],MATCH(ROW()-1,Table2[//]))</f>
        <v>Map microtop kcg-1 MT-119 P(6)/ B(6)</v>
      </c>
      <c r="B1313" s="4">
        <f>INDEX(Table2[TT],MATCH(ROW()-1,Table2[//]))</f>
        <v>12</v>
      </c>
      <c r="C1313" s="5" t="str">
        <f>IF(INDEX(Table2[KET],MATCH(ROW()-1,Table2[//]))="","-",INDEX(Table2[KET],MATCH(ROW()-1,Table2[//])))</f>
        <v>100 ls</v>
      </c>
    </row>
    <row r="1314" spans="1:3">
      <c r="A1314" s="3" t="str">
        <f>INDEX(Table2[NAMA BARANG],MATCH(ROW()-1,Table2[//]))</f>
        <v>Map Ret Imitasi MT 1112</v>
      </c>
      <c r="B1314" s="4">
        <f>INDEX(Table2[TT],MATCH(ROW()-1,Table2[//]))</f>
        <v>3</v>
      </c>
      <c r="C1314" s="5" t="str">
        <f>IF(INDEX(Table2[KET],MATCH(ROW()-1,Table2[//]))="","-",INDEX(Table2[KET],MATCH(ROW()-1,Table2[//])))</f>
        <v>720 pc</v>
      </c>
    </row>
    <row r="1315" spans="1:3">
      <c r="A1315" s="3" t="str">
        <f>INDEX(Table2[NAMA BARANG],MATCH(ROW()-1,Table2[//]))</f>
        <v>Map school Bag corak kcg 2 ungu</v>
      </c>
      <c r="B1315" s="4">
        <f>INDEX(Table2[TT],MATCH(ROW()-1,Table2[//]))</f>
        <v>3</v>
      </c>
      <c r="C1315" s="5" t="str">
        <f>IF(INDEX(Table2[KET],MATCH(ROW()-1,Table2[//]))="","-",INDEX(Table2[KET],MATCH(ROW()-1,Table2[//])))</f>
        <v>240 pc</v>
      </c>
    </row>
    <row r="1316" spans="1:3">
      <c r="A1316" s="3" t="str">
        <f>INDEX(Table2[NAMA BARANG],MATCH(ROW()-1,Table2[//]))</f>
        <v>Map sekolah Mnk ret  Ht-202</v>
      </c>
      <c r="B1316" s="4">
        <f>INDEX(Table2[TT],MATCH(ROW()-1,Table2[//]))</f>
        <v>3</v>
      </c>
      <c r="C1316" s="5" t="str">
        <f>IF(INDEX(Table2[KET],MATCH(ROW()-1,Table2[//]))="","-",INDEX(Table2[KET],MATCH(ROW()-1,Table2[//])))</f>
        <v>120 ls</v>
      </c>
    </row>
    <row r="1317" spans="1:3">
      <c r="A1317" s="3" t="str">
        <f>INDEX(Table2[NAMA BARANG],MATCH(ROW()-1,Table2[//]))</f>
        <v>Map Smile JNT 8077 no B6 5014 F</v>
      </c>
      <c r="B1317" s="4">
        <f>INDEX(Table2[TT],MATCH(ROW()-1,Table2[//]))</f>
        <v>2</v>
      </c>
      <c r="C1317" s="5" t="str">
        <f>IF(INDEX(Table2[KET],MATCH(ROW()-1,Table2[//]))="","-",INDEX(Table2[KET],MATCH(ROW()-1,Table2[//])))</f>
        <v>50 ls</v>
      </c>
    </row>
    <row r="1318" spans="1:3">
      <c r="A1318" s="3" t="str">
        <f>INDEX(Table2[NAMA BARANG],MATCH(ROW()-1,Table2[//]))</f>
        <v>Map somssi 2010 C mini</v>
      </c>
      <c r="B1318" s="4">
        <f>INDEX(Table2[TT],MATCH(ROW()-1,Table2[//]))</f>
        <v>16</v>
      </c>
      <c r="C1318" s="5" t="str">
        <f>IF(INDEX(Table2[KET],MATCH(ROW()-1,Table2[//]))="","-",INDEX(Table2[KET],MATCH(ROW()-1,Table2[//])))</f>
        <v>240 pc</v>
      </c>
    </row>
    <row r="1319" spans="1:3">
      <c r="A1319" s="3" t="str">
        <f>INDEX(Table2[NAMA BARANG],MATCH(ROW()-1,Table2[//]))</f>
        <v>Map somssi tali 2015/S (P/K/B/M/Hj/Pink)</v>
      </c>
      <c r="B1319" s="4">
        <f>INDEX(Table2[TT],MATCH(ROW()-1,Table2[//]))</f>
        <v>28</v>
      </c>
      <c r="C1319" s="5" t="str">
        <f>IF(INDEX(Table2[KET],MATCH(ROW()-1,Table2[//]))="","-",INDEX(Table2[KET],MATCH(ROW()-1,Table2[//])))</f>
        <v>96 pc</v>
      </c>
    </row>
    <row r="1320" spans="1:3">
      <c r="A1320" s="3" t="str">
        <f>INDEX(Table2[NAMA BARANG],MATCH(ROW()-1,Table2[//]))</f>
        <v>Map Tali A4 warna polos 4164</v>
      </c>
      <c r="B1320" s="4">
        <f>INDEX(Table2[TT],MATCH(ROW()-1,Table2[//]))</f>
        <v>3</v>
      </c>
      <c r="C1320" s="5" t="str">
        <f>IF(INDEX(Table2[KET],MATCH(ROW()-1,Table2[//]))="","-",INDEX(Table2[KET],MATCH(ROW()-1,Table2[//])))</f>
        <v>160 pc</v>
      </c>
    </row>
    <row r="1321" spans="1:3">
      <c r="A1321" s="3" t="str">
        <f>INDEX(Table2[NAMA BARANG],MATCH(ROW()-1,Table2[//]))</f>
        <v>Map Tali Sika B</v>
      </c>
      <c r="B1321" s="4">
        <f>INDEX(Table2[TT],MATCH(ROW()-1,Table2[//]))</f>
        <v>2</v>
      </c>
      <c r="C1321" s="5" t="str">
        <f>IF(INDEX(Table2[KET],MATCH(ROW()-1,Table2[//]))="","-",INDEX(Table2[KET],MATCH(ROW()-1,Table2[//])))</f>
        <v>50 LSN</v>
      </c>
    </row>
    <row r="1322" spans="1:3">
      <c r="A1322" s="3" t="str">
        <f>INDEX(Table2[NAMA BARANG],MATCH(ROW()-1,Table2[//]))</f>
        <v>Map Tali Sika Hj</v>
      </c>
      <c r="B1322" s="4">
        <f>INDEX(Table2[TT],MATCH(ROW()-1,Table2[//]))</f>
        <v>2</v>
      </c>
      <c r="C1322" s="5" t="str">
        <f>IF(INDEX(Table2[KET],MATCH(ROW()-1,Table2[//]))="","-",INDEX(Table2[KET],MATCH(ROW()-1,Table2[//])))</f>
        <v>50 LSN</v>
      </c>
    </row>
    <row r="1323" spans="1:3">
      <c r="A1323" s="3" t="str">
        <f>INDEX(Table2[NAMA BARANG],MATCH(ROW()-1,Table2[//]))</f>
        <v>Map tali sika putih</v>
      </c>
      <c r="B1323" s="4">
        <f>INDEX(Table2[TT],MATCH(ROW()-1,Table2[//]))</f>
        <v>8</v>
      </c>
      <c r="C1323" s="5" t="str">
        <f>IF(INDEX(Table2[KET],MATCH(ROW()-1,Table2[//]))="","-",INDEX(Table2[KET],MATCH(ROW()-1,Table2[//])))</f>
        <v>50 LSN</v>
      </c>
    </row>
    <row r="1324" spans="1:3">
      <c r="A1324" s="3" t="str">
        <f>INDEX(Table2[NAMA BARANG],MATCH(ROW()-1,Table2[//]))</f>
        <v>Map Tenteng ZF 821 Lx</v>
      </c>
      <c r="B1324" s="4">
        <f>INDEX(Table2[TT],MATCH(ROW()-1,Table2[//]))</f>
        <v>2</v>
      </c>
      <c r="C1324" s="5" t="str">
        <f>IF(INDEX(Table2[KET],MATCH(ROW()-1,Table2[//]))="","-",INDEX(Table2[KET],MATCH(ROW()-1,Table2[//])))</f>
        <v>12 ls</v>
      </c>
    </row>
    <row r="1325" spans="1:3">
      <c r="A1325" s="3" t="str">
        <f>INDEX(Table2[NAMA BARANG],MATCH(ROW()-1,Table2[//]))</f>
        <v>Map Tenteng ZF 830</v>
      </c>
      <c r="B1325" s="4">
        <f>INDEX(Table2[TT],MATCH(ROW()-1,Table2[//]))</f>
        <v>3</v>
      </c>
      <c r="C1325" s="5" t="str">
        <f>IF(INDEX(Table2[KET],MATCH(ROW()-1,Table2[//]))="","-",INDEX(Table2[KET],MATCH(ROW()-1,Table2[//])))</f>
        <v>72 pc</v>
      </c>
    </row>
    <row r="1326" spans="1:3">
      <c r="A1326" s="3" t="str">
        <f>INDEX(Table2[NAMA BARANG],MATCH(ROW()-1,Table2[//]))</f>
        <v>Map Topla 1928 orange</v>
      </c>
      <c r="B1326" s="4">
        <f>INDEX(Table2[TT],MATCH(ROW()-1,Table2[//]))</f>
        <v>1</v>
      </c>
      <c r="C1326" s="5">
        <f>IF(INDEX(Table2[KET],MATCH(ROW()-1,Table2[//]))="","-",INDEX(Table2[KET],MATCH(ROW()-1,Table2[//])))</f>
        <v>240</v>
      </c>
    </row>
    <row r="1327" spans="1:3">
      <c r="A1327" s="3" t="str">
        <f>INDEX(Table2[NAMA BARANG],MATCH(ROW()-1,Table2[//]))</f>
        <v>Map Topla 20 lb</v>
      </c>
      <c r="B1327" s="4">
        <f>INDEX(Table2[TT],MATCH(ROW()-1,Table2[//]))</f>
        <v>1</v>
      </c>
      <c r="C1327" s="5" t="str">
        <f>IF(INDEX(Table2[KET],MATCH(ROW()-1,Table2[//]))="","-",INDEX(Table2[KET],MATCH(ROW()-1,Table2[//])))</f>
        <v>60 PCS</v>
      </c>
    </row>
    <row r="1328" spans="1:3">
      <c r="A1328" s="3" t="str">
        <f>INDEX(Table2[NAMA BARANG],MATCH(ROW()-1,Table2[//]))</f>
        <v>Map Topla 3080 Ht (1)/ B (3)</v>
      </c>
      <c r="B1328" s="4">
        <f>INDEX(Table2[TT],MATCH(ROW()-1,Table2[//]))</f>
        <v>4</v>
      </c>
      <c r="C1328" s="5" t="str">
        <f>IF(INDEX(Table2[KET],MATCH(ROW()-1,Table2[//]))="","-",INDEX(Table2[KET],MATCH(ROW()-1,Table2[//])))</f>
        <v>240 PCS</v>
      </c>
    </row>
    <row r="1329" spans="1:3">
      <c r="A1329" s="3" t="str">
        <f>INDEX(Table2[NAMA BARANG],MATCH(ROW()-1,Table2[//]))</f>
        <v>Map Topla 3080 orange (2)/ M (1)</v>
      </c>
      <c r="B1329" s="4">
        <f>INDEX(Table2[TT],MATCH(ROW()-1,Table2[//]))</f>
        <v>3</v>
      </c>
      <c r="C1329" s="5" t="str">
        <f>IF(INDEX(Table2[KET],MATCH(ROW()-1,Table2[//]))="","-",INDEX(Table2[KET],MATCH(ROW()-1,Table2[//])))</f>
        <v>240 pc</v>
      </c>
    </row>
    <row r="1330" spans="1:3">
      <c r="A1330" s="3" t="str">
        <f>INDEX(Table2[NAMA BARANG],MATCH(ROW()-1,Table2[//]))</f>
        <v>Map Topla 3080 ungu</v>
      </c>
      <c r="B1330" s="4">
        <f>INDEX(Table2[TT],MATCH(ROW()-1,Table2[//]))</f>
        <v>1</v>
      </c>
      <c r="C1330" s="5" t="str">
        <f>IF(INDEX(Table2[KET],MATCH(ROW()-1,Table2[//]))="","-",INDEX(Table2[KET],MATCH(ROW()-1,Table2[//])))</f>
        <v>240 PCS</v>
      </c>
    </row>
    <row r="1331" spans="1:3">
      <c r="A1331" s="3" t="str">
        <f>INDEX(Table2[NAMA BARANG],MATCH(ROW()-1,Table2[//]))</f>
        <v>Map Topla 3090 B</v>
      </c>
      <c r="B1331" s="4">
        <f>INDEX(Table2[TT],MATCH(ROW()-1,Table2[//]))</f>
        <v>7</v>
      </c>
      <c r="C1331" s="5" t="str">
        <f>IF(INDEX(Table2[KET],MATCH(ROW()-1,Table2[//]))="","-",INDEX(Table2[KET],MATCH(ROW()-1,Table2[//])))</f>
        <v>240 PCS</v>
      </c>
    </row>
    <row r="1332" spans="1:3">
      <c r="A1332" s="3" t="str">
        <f>INDEX(Table2[NAMA BARANG],MATCH(ROW()-1,Table2[//]))</f>
        <v>Map Topla 3090 hitam</v>
      </c>
      <c r="B1332" s="4">
        <f>INDEX(Table2[TT],MATCH(ROW()-1,Table2[//]))</f>
        <v>3</v>
      </c>
      <c r="C1332" s="5" t="str">
        <f>IF(INDEX(Table2[KET],MATCH(ROW()-1,Table2[//]))="","-",INDEX(Table2[KET],MATCH(ROW()-1,Table2[//])))</f>
        <v>240 PCS</v>
      </c>
    </row>
    <row r="1333" spans="1:3">
      <c r="A1333" s="3" t="str">
        <f>INDEX(Table2[NAMA BARANG],MATCH(ROW()-1,Table2[//]))</f>
        <v>Map Topla 3090 M(5/ K(8)</v>
      </c>
      <c r="B1333" s="4">
        <f>INDEX(Table2[TT],MATCH(ROW()-1,Table2[//]))</f>
        <v>13</v>
      </c>
      <c r="C1333" s="5" t="str">
        <f>IF(INDEX(Table2[KET],MATCH(ROW()-1,Table2[//]))="","-",INDEX(Table2[KET],MATCH(ROW()-1,Table2[//])))</f>
        <v>240 PCS</v>
      </c>
    </row>
    <row r="1334" spans="1:3">
      <c r="A1334" s="3" t="str">
        <f>INDEX(Table2[NAMA BARANG],MATCH(ROW()-1,Table2[//]))</f>
        <v>Map Topla 3090 ungu</v>
      </c>
      <c r="B1334" s="4">
        <f>INDEX(Table2[TT],MATCH(ROW()-1,Table2[//]))</f>
        <v>2</v>
      </c>
      <c r="C1334" s="5" t="str">
        <f>IF(INDEX(Table2[KET],MATCH(ROW()-1,Table2[//]))="","-",INDEX(Table2[KET],MATCH(ROW()-1,Table2[//])))</f>
        <v>240 PCS</v>
      </c>
    </row>
    <row r="1335" spans="1:3">
      <c r="A1335" s="3" t="str">
        <f>INDEX(Table2[NAMA BARANG],MATCH(ROW()-1,Table2[//]))</f>
        <v>Map Topla 60 lb</v>
      </c>
      <c r="B1335" s="4">
        <f>INDEX(Table2[TT],MATCH(ROW()-1,Table2[//]))</f>
        <v>1</v>
      </c>
      <c r="C1335" s="5" t="str">
        <f>IF(INDEX(Table2[KET],MATCH(ROW()-1,Table2[//]))="","-",INDEX(Table2[KET],MATCH(ROW()-1,Table2[//])))</f>
        <v>60 pc</v>
      </c>
    </row>
    <row r="1336" spans="1:3">
      <c r="A1336" s="3" t="str">
        <f>INDEX(Table2[NAMA BARANG],MATCH(ROW()-1,Table2[//]))</f>
        <v>Map Transparan AC 1605 B(10)/ K(8)/ M(2)</v>
      </c>
      <c r="B1336" s="4">
        <f>INDEX(Table2[TT],MATCH(ROW()-1,Table2[//]))</f>
        <v>20</v>
      </c>
      <c r="C1336" s="5">
        <f>IF(INDEX(Table2[KET],MATCH(ROW()-1,Table2[//]))="","-",INDEX(Table2[KET],MATCH(ROW()-1,Table2[//])))</f>
        <v>240</v>
      </c>
    </row>
    <row r="1337" spans="1:3">
      <c r="A1337" s="3" t="str">
        <f>INDEX(Table2[NAMA BARANG],MATCH(ROW()-1,Table2[//]))</f>
        <v>Map Transparant B4</v>
      </c>
      <c r="B1337" s="4">
        <f>INDEX(Table2[TT],MATCH(ROW()-1,Table2[//]))</f>
        <v>2</v>
      </c>
      <c r="C1337" s="5" t="str">
        <f>IF(INDEX(Table2[KET],MATCH(ROW()-1,Table2[//]))="","-",INDEX(Table2[KET],MATCH(ROW()-1,Table2[//])))</f>
        <v>1000 pc</v>
      </c>
    </row>
    <row r="1338" spans="1:3">
      <c r="A1338" s="3" t="str">
        <f>INDEX(Table2[NAMA BARANG],MATCH(ROW()-1,Table2[//]))</f>
        <v>Map UTN Dove 2w Hj muda(2)</v>
      </c>
      <c r="B1338" s="4">
        <f>INDEX(Table2[TT],MATCH(ROW()-1,Table2[//]))</f>
        <v>2</v>
      </c>
      <c r="C1338" s="5">
        <f>IF(INDEX(Table2[KET],MATCH(ROW()-1,Table2[//]))="","-",INDEX(Table2[KET],MATCH(ROW()-1,Table2[//])))</f>
        <v>240</v>
      </c>
    </row>
    <row r="1339" spans="1:3">
      <c r="A1339" s="3" t="str">
        <f>INDEX(Table2[NAMA BARANG],MATCH(ROW()-1,Table2[//]))</f>
        <v>Map UTN Dove 2w K(2)/ Hj(10)</v>
      </c>
      <c r="B1339" s="4">
        <f>INDEX(Table2[TT],MATCH(ROW()-1,Table2[//]))</f>
        <v>12</v>
      </c>
      <c r="C1339" s="5">
        <f>IF(INDEX(Table2[KET],MATCH(ROW()-1,Table2[//]))="","-",INDEX(Table2[KET],MATCH(ROW()-1,Table2[//])))</f>
        <v>240</v>
      </c>
    </row>
    <row r="1340" spans="1:3">
      <c r="A1340" s="3" t="str">
        <f>INDEX(Table2[NAMA BARANG],MATCH(ROW()-1,Table2[//]))</f>
        <v>Map UTN Dove 2w mix kcg</v>
      </c>
      <c r="B1340" s="4">
        <f>INDEX(Table2[TT],MATCH(ROW()-1,Table2[//]))</f>
        <v>8</v>
      </c>
      <c r="C1340" s="5">
        <f>IF(INDEX(Table2[KET],MATCH(ROW()-1,Table2[//]))="","-",INDEX(Table2[KET],MATCH(ROW()-1,Table2[//])))</f>
        <v>240</v>
      </c>
    </row>
    <row r="1341" spans="1:3">
      <c r="A1341" s="3" t="str">
        <f>INDEX(Table2[NAMA BARANG],MATCH(ROW()-1,Table2[//]))</f>
        <v>Map UTN Dove 2w U(1)/ Hj Stabillo(4)</v>
      </c>
      <c r="B1341" s="4">
        <f>INDEX(Table2[TT],MATCH(ROW()-1,Table2[//]))</f>
        <v>5</v>
      </c>
      <c r="C1341" s="5">
        <f>IF(INDEX(Table2[KET],MATCH(ROW()-1,Table2[//]))="","-",INDEX(Table2[KET],MATCH(ROW()-1,Table2[//])))</f>
        <v>240</v>
      </c>
    </row>
    <row r="1342" spans="1:3">
      <c r="A1342" s="3" t="str">
        <f>INDEX(Table2[NAMA BARANG],MATCH(ROW()-1,Table2[//]))</f>
        <v>Map Vtec Document Bag Type VT W209</v>
      </c>
      <c r="B1342" s="4">
        <f>INDEX(Table2[TT],MATCH(ROW()-1,Table2[//]))</f>
        <v>8</v>
      </c>
      <c r="C1342" s="5" t="str">
        <f>IF(INDEX(Table2[KET],MATCH(ROW()-1,Table2[//]))="","-",INDEX(Table2[KET],MATCH(ROW()-1,Table2[//])))</f>
        <v>120 pc</v>
      </c>
    </row>
    <row r="1343" spans="1:3">
      <c r="A1343" s="3" t="str">
        <f>INDEX(Table2[NAMA BARANG],MATCH(ROW()-1,Table2[//]))</f>
        <v>Map Zipper binder A5 kotak Topla</v>
      </c>
      <c r="B1343" s="4">
        <f>INDEX(Table2[TT],MATCH(ROW()-1,Table2[//]))</f>
        <v>1</v>
      </c>
      <c r="C1343" s="5" t="str">
        <f>IF(INDEX(Table2[KET],MATCH(ROW()-1,Table2[//]))="","-",INDEX(Table2[KET],MATCH(ROW()-1,Table2[//])))</f>
        <v>160 ls</v>
      </c>
    </row>
    <row r="1344" spans="1:3">
      <c r="A1344" s="3" t="str">
        <f>INDEX(Table2[NAMA BARANG],MATCH(ROW()-1,Table2[//]))</f>
        <v>Map Zipper Binder RB T1</v>
      </c>
      <c r="B1344" s="4">
        <f>INDEX(Table2[TT],MATCH(ROW()-1,Table2[//]))</f>
        <v>5</v>
      </c>
      <c r="C1344" s="5" t="str">
        <f>IF(INDEX(Table2[KET],MATCH(ROW()-1,Table2[//]))="","-",INDEX(Table2[KET],MATCH(ROW()-1,Table2[//])))</f>
        <v>160 pc</v>
      </c>
    </row>
    <row r="1345" spans="1:3">
      <c r="A1345" s="3" t="str">
        <f>INDEX(Table2[NAMA BARANG],MATCH(ROW()-1,Table2[//]))</f>
        <v>Map zipper HCL B4</v>
      </c>
      <c r="B1345" s="4">
        <f>INDEX(Table2[TT],MATCH(ROW()-1,Table2[//]))</f>
        <v>1</v>
      </c>
      <c r="C1345" s="5" t="str">
        <f>IF(INDEX(Table2[KET],MATCH(ROW()-1,Table2[//]))="","-",INDEX(Table2[KET],MATCH(ROW()-1,Table2[//])))</f>
        <v>1000 pc</v>
      </c>
    </row>
    <row r="1346" spans="1:3">
      <c r="A1346" s="3" t="str">
        <f>INDEX(Table2[NAMA BARANG],MATCH(ROW()-1,Table2[//]))</f>
        <v>Map Zipper JNT A036</v>
      </c>
      <c r="B1346" s="4">
        <f>INDEX(Table2[TT],MATCH(ROW()-1,Table2[//]))</f>
        <v>1</v>
      </c>
      <c r="C1346" s="5" t="str">
        <f>IF(INDEX(Table2[KET],MATCH(ROW()-1,Table2[//]))="","-",INDEX(Table2[KET],MATCH(ROW()-1,Table2[//])))</f>
        <v>1200 pc</v>
      </c>
    </row>
    <row r="1347" spans="1:3">
      <c r="A1347" s="3" t="str">
        <f>INDEX(Table2[NAMA BARANG],MATCH(ROW()-1,Table2[//]))</f>
        <v>Map Zipper KC polos Hj</v>
      </c>
      <c r="B1347" s="4">
        <f>INDEX(Table2[TT],MATCH(ROW()-1,Table2[//]))</f>
        <v>3</v>
      </c>
      <c r="C1347" s="5" t="str">
        <f>IF(INDEX(Table2[KET],MATCH(ROW()-1,Table2[//]))="","-",INDEX(Table2[KET],MATCH(ROW()-1,Table2[//])))</f>
        <v>15 ls</v>
      </c>
    </row>
    <row r="1348" spans="1:3">
      <c r="A1348" s="3" t="str">
        <f>INDEX(Table2[NAMA BARANG],MATCH(ROW()-1,Table2[//]))</f>
        <v>Map Zipper M2 13 A5-warna Hj MM/ Hj Tua</v>
      </c>
      <c r="B1348" s="4">
        <f>INDEX(Table2[TT],MATCH(ROW()-1,Table2[//]))</f>
        <v>5</v>
      </c>
      <c r="C1348" s="5" t="str">
        <f>IF(INDEX(Table2[KET],MATCH(ROW()-1,Table2[//]))="","-",INDEX(Table2[KET],MATCH(ROW()-1,Table2[//])))</f>
        <v>360 pc</v>
      </c>
    </row>
    <row r="1349" spans="1:3">
      <c r="A1349" s="3" t="str">
        <f>INDEX(Table2[NAMA BARANG],MATCH(ROW()-1,Table2[//]))</f>
        <v>Map Zipper NT A037</v>
      </c>
      <c r="B1349" s="4">
        <f>INDEX(Table2[TT],MATCH(ROW()-1,Table2[//]))</f>
        <v>2</v>
      </c>
      <c r="C1349" s="5" t="str">
        <f>IF(INDEX(Table2[KET],MATCH(ROW()-1,Table2[//]))="","-",INDEX(Table2[KET],MATCH(ROW()-1,Table2[//])))</f>
        <v>600 pc</v>
      </c>
    </row>
    <row r="1350" spans="1:3">
      <c r="A1350" s="3" t="str">
        <f>INDEX(Table2[NAMA BARANG],MATCH(ROW()-1,Table2[//]))</f>
        <v>Map Zipper pelangi</v>
      </c>
      <c r="B1350" s="4">
        <f>INDEX(Table2[TT],MATCH(ROW()-1,Table2[//]))</f>
        <v>1</v>
      </c>
      <c r="C1350" s="5" t="str">
        <f>IF(INDEX(Table2[KET],MATCH(ROW()-1,Table2[//]))="","-",INDEX(Table2[KET],MATCH(ROW()-1,Table2[//])))</f>
        <v>720 pc</v>
      </c>
    </row>
    <row r="1351" spans="1:3">
      <c r="A1351" s="3" t="str">
        <f>INDEX(Table2[NAMA BARANG],MATCH(ROW()-1,Table2[//]))</f>
        <v>Map Zipper pelangi D57</v>
      </c>
      <c r="B1351" s="4">
        <f>INDEX(Table2[TT],MATCH(ROW()-1,Table2[//]))</f>
        <v>7</v>
      </c>
      <c r="C1351" s="5" t="str">
        <f>IF(INDEX(Table2[KET],MATCH(ROW()-1,Table2[//]))="","-",INDEX(Table2[KET],MATCH(ROW()-1,Table2[//])))</f>
        <v>400 pc</v>
      </c>
    </row>
    <row r="1352" spans="1:3">
      <c r="A1352" s="3" t="str">
        <f>INDEX(Table2[NAMA BARANG],MATCH(ROW()-1,Table2[//]))</f>
        <v>Map Zipper sika kuning</v>
      </c>
      <c r="B1352" s="4">
        <f>INDEX(Table2[TT],MATCH(ROW()-1,Table2[//]))</f>
        <v>1</v>
      </c>
      <c r="C1352" s="5" t="str">
        <f>IF(INDEX(Table2[KET],MATCH(ROW()-1,Table2[//]))="","-",INDEX(Table2[KET],MATCH(ROW()-1,Table2[//])))</f>
        <v>20 ls</v>
      </c>
    </row>
    <row r="1353" spans="1:3">
      <c r="A1353" s="3" t="str">
        <f>INDEX(Table2[NAMA BARANG],MATCH(ROW()-1,Table2[//]))</f>
        <v>Map Zipper TF 22 B6 BF53</v>
      </c>
      <c r="B1353" s="4">
        <f>INDEX(Table2[TT],MATCH(ROW()-1,Table2[//]))</f>
        <v>8</v>
      </c>
      <c r="C1353" s="5" t="str">
        <f>IF(INDEX(Table2[KET],MATCH(ROW()-1,Table2[//]))="","-",INDEX(Table2[KET],MATCH(ROW()-1,Table2[//])))</f>
        <v>1440 pc</v>
      </c>
    </row>
    <row r="1354" spans="1:3">
      <c r="A1354" s="3" t="str">
        <f>INDEX(Table2[NAMA BARANG],MATCH(ROW()-1,Table2[//]))</f>
        <v>Map Zipper TF 23 A5 BF54</v>
      </c>
      <c r="B1354" s="4">
        <f>INDEX(Table2[TT],MATCH(ROW()-1,Table2[//]))</f>
        <v>23</v>
      </c>
      <c r="C1354" s="5" t="str">
        <f>IF(INDEX(Table2[KET],MATCH(ROW()-1,Table2[//]))="","-",INDEX(Table2[KET],MATCH(ROW()-1,Table2[//])))</f>
        <v>960 pc</v>
      </c>
    </row>
    <row r="1355" spans="1:3">
      <c r="A1355" s="3" t="str">
        <f>INDEX(Table2[NAMA BARANG],MATCH(ROW()-1,Table2[//]))</f>
        <v>Map Zipper TF 24 A4</v>
      </c>
      <c r="B1355" s="4">
        <f>INDEX(Table2[TT],MATCH(ROW()-1,Table2[//]))</f>
        <v>31</v>
      </c>
      <c r="C1355" s="5" t="str">
        <f>IF(INDEX(Table2[KET],MATCH(ROW()-1,Table2[//]))="","-",INDEX(Table2[KET],MATCH(ROW()-1,Table2[//])))</f>
        <v>576 pc</v>
      </c>
    </row>
    <row r="1356" spans="1:3">
      <c r="A1356" s="3" t="str">
        <f>INDEX(Table2[NAMA BARANG],MATCH(ROW()-1,Table2[//]))</f>
        <v>Map Zipper TF 25 B4</v>
      </c>
      <c r="B1356" s="4">
        <f>INDEX(Table2[TT],MATCH(ROW()-1,Table2[//]))</f>
        <v>31</v>
      </c>
      <c r="C1356" s="5" t="str">
        <f>IF(INDEX(Table2[KET],MATCH(ROW()-1,Table2[//]))="","-",INDEX(Table2[KET],MATCH(ROW()-1,Table2[//])))</f>
        <v>480 pc</v>
      </c>
    </row>
    <row r="1357" spans="1:3">
      <c r="A1357" s="3" t="str">
        <f>INDEX(Table2[NAMA BARANG],MATCH(ROW()-1,Table2[//]))</f>
        <v>Map/ Bag File EN 0103F</v>
      </c>
      <c r="B1357" s="4">
        <f>INDEX(Table2[TT],MATCH(ROW()-1,Table2[//]))</f>
        <v>3</v>
      </c>
      <c r="C1357" s="5" t="str">
        <f>IF(INDEX(Table2[KET],MATCH(ROW()-1,Table2[//]))="","-",INDEX(Table2[KET],MATCH(ROW()-1,Table2[//])))</f>
        <v>40 ls</v>
      </c>
    </row>
    <row r="1358" spans="1:3">
      <c r="A1358" s="3" t="str">
        <f>INDEX(Table2[NAMA BARANG],MATCH(ROW()-1,Table2[//]))</f>
        <v>Map/ Bag file M 6861</v>
      </c>
      <c r="B1358" s="4">
        <f>INDEX(Table2[TT],MATCH(ROW()-1,Table2[//]))</f>
        <v>2</v>
      </c>
      <c r="C1358" s="5" t="str">
        <f>IF(INDEX(Table2[KET],MATCH(ROW()-1,Table2[//]))="","-",INDEX(Table2[KET],MATCH(ROW()-1,Table2[//])))</f>
        <v>64 pc</v>
      </c>
    </row>
    <row r="1359" spans="1:3">
      <c r="A1359" s="3" t="str">
        <f>INDEX(Table2[NAMA BARANG],MATCH(ROW()-1,Table2[//]))</f>
        <v>Map/ School bag kcg 2 Zip 12</v>
      </c>
      <c r="B1359" s="4">
        <f>INDEX(Table2[TT],MATCH(ROW()-1,Table2[//]))</f>
        <v>31</v>
      </c>
      <c r="C1359" s="5">
        <f>IF(INDEX(Table2[KET],MATCH(ROW()-1,Table2[//]))="","-",INDEX(Table2[KET],MATCH(ROW()-1,Table2[//])))</f>
        <v>180</v>
      </c>
    </row>
    <row r="1360" spans="1:3">
      <c r="A1360" s="3" t="str">
        <f>INDEX(Table2[NAMA BARANG],MATCH(ROW()-1,Table2[//]))</f>
        <v>Map/ Zipper Bag trix EN 1101</v>
      </c>
      <c r="B1360" s="4">
        <f>INDEX(Table2[TT],MATCH(ROW()-1,Table2[//]))</f>
        <v>12</v>
      </c>
      <c r="C1360" s="5" t="str">
        <f>IF(INDEX(Table2[KET],MATCH(ROW()-1,Table2[//]))="","-",INDEX(Table2[KET],MATCH(ROW()-1,Table2[//])))</f>
        <v>50 ls</v>
      </c>
    </row>
    <row r="1361" spans="1:3">
      <c r="A1361" s="3" t="str">
        <f>INDEX(Table2[NAMA BARANG],MATCH(ROW()-1,Table2[//]))</f>
        <v>Masker (bonus)</v>
      </c>
      <c r="B1361" s="4">
        <f>INDEX(Table2[TT],MATCH(ROW()-1,Table2[//]))</f>
        <v>17</v>
      </c>
      <c r="C1361" s="5" t="str">
        <f>IF(INDEX(Table2[KET],MATCH(ROW()-1,Table2[//]))="","-",INDEX(Table2[KET],MATCH(ROW()-1,Table2[//])))</f>
        <v>50 PCS</v>
      </c>
    </row>
    <row r="1362" spans="1:3">
      <c r="A1362" s="3" t="str">
        <f>INDEX(Table2[NAMA BARANG],MATCH(ROW()-1,Table2[//]))</f>
        <v>Masker 3 ply</v>
      </c>
      <c r="B1362" s="4">
        <f>INDEX(Table2[TT],MATCH(ROW()-1,Table2[//]))</f>
        <v>7</v>
      </c>
      <c r="C1362" s="5" t="str">
        <f>IF(INDEX(Table2[KET],MATCH(ROW()-1,Table2[//]))="","-",INDEX(Table2[KET],MATCH(ROW()-1,Table2[//])))</f>
        <v>90 dos</v>
      </c>
    </row>
    <row r="1363" spans="1:3">
      <c r="A1363" s="3" t="str">
        <f>INDEX(Table2[NAMA BARANG],MATCH(ROW()-1,Table2[//]))</f>
        <v>Mech Deboss DBM p 300</v>
      </c>
      <c r="B1363" s="4">
        <f>INDEX(Table2[TT],MATCH(ROW()-1,Table2[//]))</f>
        <v>32</v>
      </c>
      <c r="C1363" s="5" t="str">
        <f>IF(INDEX(Table2[KET],MATCH(ROW()-1,Table2[//]))="","-",INDEX(Table2[KET],MATCH(ROW()-1,Table2[//])))</f>
        <v>240 ls</v>
      </c>
    </row>
    <row r="1364" spans="1:3">
      <c r="A1364" s="3" t="str">
        <f>INDEX(Table2[NAMA BARANG],MATCH(ROW()-1,Table2[//]))</f>
        <v>Mech pen 109 A (1x4)</v>
      </c>
      <c r="B1364" s="4">
        <f>INDEX(Table2[TT],MATCH(ROW()-1,Table2[//]))</f>
        <v>22</v>
      </c>
      <c r="C1364" s="5" t="str">
        <f>IF(INDEX(Table2[KET],MATCH(ROW()-1,Table2[//]))="","-",INDEX(Table2[KET],MATCH(ROW()-1,Table2[//])))</f>
        <v>80 pk</v>
      </c>
    </row>
    <row r="1365" spans="1:3">
      <c r="A1365" s="3" t="str">
        <f>INDEX(Table2[NAMA BARANG],MATCH(ROW()-1,Table2[//]))</f>
        <v>Mech pen 2978 (2,0)</v>
      </c>
      <c r="B1365" s="4">
        <f>INDEX(Table2[TT],MATCH(ROW()-1,Table2[//]))</f>
        <v>4</v>
      </c>
      <c r="C1365" s="5" t="str">
        <f>IF(INDEX(Table2[KET],MATCH(ROW()-1,Table2[//]))="","-",INDEX(Table2[KET],MATCH(ROW()-1,Table2[//])))</f>
        <v>144 ls</v>
      </c>
    </row>
    <row r="1366" spans="1:3">
      <c r="A1366" s="3" t="str">
        <f>INDEX(Table2[NAMA BARANG],MATCH(ROW()-1,Table2[//]))</f>
        <v>Mech pen 3049</v>
      </c>
      <c r="B1366" s="4">
        <f>INDEX(Table2[TT],MATCH(ROW()-1,Table2[//]))</f>
        <v>3</v>
      </c>
      <c r="C1366" s="5" t="str">
        <f>IF(INDEX(Table2[KET],MATCH(ROW()-1,Table2[//]))="","-",INDEX(Table2[KET],MATCH(ROW()-1,Table2[//])))</f>
        <v>144 ls</v>
      </c>
    </row>
    <row r="1367" spans="1:3">
      <c r="A1367" s="3" t="str">
        <f>INDEX(Table2[NAMA BARANG],MATCH(ROW()-1,Table2[//]))</f>
        <v>Mech pen 405</v>
      </c>
      <c r="B1367" s="4">
        <f>INDEX(Table2[TT],MATCH(ROW()-1,Table2[//]))</f>
        <v>3</v>
      </c>
      <c r="C1367" s="5" t="str">
        <f>IF(INDEX(Table2[KET],MATCH(ROW()-1,Table2[//]))="","-",INDEX(Table2[KET],MATCH(ROW()-1,Table2[//])))</f>
        <v>144 ls</v>
      </c>
    </row>
    <row r="1368" spans="1:3">
      <c r="A1368" s="3" t="str">
        <f>INDEX(Table2[NAMA BARANG],MATCH(ROW()-1,Table2[//]))</f>
        <v>Mech pen bear C10.0630 No. 3058</v>
      </c>
      <c r="B1368" s="4">
        <f>INDEX(Table2[TT],MATCH(ROW()-1,Table2[//]))</f>
        <v>18</v>
      </c>
      <c r="C1368" s="5" t="str">
        <f>IF(INDEX(Table2[KET],MATCH(ROW()-1,Table2[//]))="","-",INDEX(Table2[KET],MATCH(ROW()-1,Table2[//])))</f>
        <v>144 ls</v>
      </c>
    </row>
    <row r="1369" spans="1:3">
      <c r="A1369" s="3" t="str">
        <f>INDEX(Table2[NAMA BARANG],MATCH(ROW()-1,Table2[//]))</f>
        <v>Mech pen bensia AB/ Hk/ PR(P1260)</v>
      </c>
      <c r="B1369" s="4">
        <f>INDEX(Table2[TT],MATCH(ROW()-1,Table2[//]))</f>
        <v>8</v>
      </c>
      <c r="C1369" s="5" t="str">
        <f>IF(INDEX(Table2[KET],MATCH(ROW()-1,Table2[//]))="","-",INDEX(Table2[KET],MATCH(ROW()-1,Table2[//])))</f>
        <v>144 ls</v>
      </c>
    </row>
    <row r="1370" spans="1:3">
      <c r="A1370" s="3" t="str">
        <f>INDEX(Table2[NAMA BARANG],MATCH(ROW()-1,Table2[//]))</f>
        <v>Mech pen C10-0630 AB 8008</v>
      </c>
      <c r="B1370" s="4">
        <f>INDEX(Table2[TT],MATCH(ROW()-1,Table2[//]))</f>
        <v>7</v>
      </c>
      <c r="C1370" s="5" t="str">
        <f>IF(INDEX(Table2[KET],MATCH(ROW()-1,Table2[//]))="","-",INDEX(Table2[KET],MATCH(ROW()-1,Table2[//])))</f>
        <v>144 ls</v>
      </c>
    </row>
    <row r="1371" spans="1:3">
      <c r="A1371" s="3" t="str">
        <f>INDEX(Table2[NAMA BARANG],MATCH(ROW()-1,Table2[//]))</f>
        <v>Mech pen Colour disney C10-0348</v>
      </c>
      <c r="B1371" s="4">
        <f>INDEX(Table2[TT],MATCH(ROW()-1,Table2[//]))</f>
        <v>1</v>
      </c>
      <c r="C1371" s="5" t="str">
        <f>IF(INDEX(Table2[KET],MATCH(ROW()-1,Table2[//]))="","-",INDEX(Table2[KET],MATCH(ROW()-1,Table2[//])))</f>
        <v>108 ls</v>
      </c>
    </row>
    <row r="1372" spans="1:3">
      <c r="A1372" s="3" t="str">
        <f>INDEX(Table2[NAMA BARANG],MATCH(ROW()-1,Table2[//]))</f>
        <v>Mech pen Colour disney PR 6W(1)/ Hk(2)</v>
      </c>
      <c r="B1372" s="4">
        <f>INDEX(Table2[TT],MATCH(ROW()-1,Table2[//]))</f>
        <v>3</v>
      </c>
      <c r="C1372" s="5" t="str">
        <f>IF(INDEX(Table2[KET],MATCH(ROW()-1,Table2[//]))="","-",INDEX(Table2[KET],MATCH(ROW()-1,Table2[//])))</f>
        <v>108 ls</v>
      </c>
    </row>
    <row r="1373" spans="1:3">
      <c r="A1373" s="3" t="str">
        <f>INDEX(Table2[NAMA BARANG],MATCH(ROW()-1,Table2[//]))</f>
        <v>Mech pen debozz 12W DB-CMP 500</v>
      </c>
      <c r="B1373" s="4">
        <f>INDEX(Table2[TT],MATCH(ROW()-1,Table2[//]))</f>
        <v>1</v>
      </c>
      <c r="C1373" s="5" t="str">
        <f>IF(INDEX(Table2[KET],MATCH(ROW()-1,Table2[//]))="","-",INDEX(Table2[KET],MATCH(ROW()-1,Table2[//])))</f>
        <v>240 ls</v>
      </c>
    </row>
    <row r="1374" spans="1:3">
      <c r="A1374" s="3" t="str">
        <f>INDEX(Table2[NAMA BARANG],MATCH(ROW()-1,Table2[//]))</f>
        <v>Mech pen DF 125</v>
      </c>
      <c r="B1374" s="4">
        <f>INDEX(Table2[TT],MATCH(ROW()-1,Table2[//]))</f>
        <v>11</v>
      </c>
      <c r="C1374" s="5" t="str">
        <f>IF(INDEX(Table2[KET],MATCH(ROW()-1,Table2[//]))="","-",INDEX(Table2[KET],MATCH(ROW()-1,Table2[//])))</f>
        <v>144 ls</v>
      </c>
    </row>
    <row r="1375" spans="1:3">
      <c r="A1375" s="3" t="str">
        <f>INDEX(Table2[NAMA BARANG],MATCH(ROW()-1,Table2[//]))</f>
        <v>Mech pen HN 2003 Hanaro</v>
      </c>
      <c r="B1375" s="4">
        <f>INDEX(Table2[TT],MATCH(ROW()-1,Table2[//]))</f>
        <v>2</v>
      </c>
      <c r="C1375" s="5" t="str">
        <f>IF(INDEX(Table2[KET],MATCH(ROW()-1,Table2[//]))="","-",INDEX(Table2[KET],MATCH(ROW()-1,Table2[//])))</f>
        <v>1440 pc</v>
      </c>
    </row>
    <row r="1376" spans="1:3">
      <c r="A1376" s="3" t="str">
        <f>INDEX(Table2[NAMA BARANG],MATCH(ROW()-1,Table2[//]))</f>
        <v>Mech pen kuku malu HB-258 (@50 pc)</v>
      </c>
      <c r="B1376" s="4">
        <f>INDEX(Table2[TT],MATCH(ROW()-1,Table2[//]))</f>
        <v>1</v>
      </c>
      <c r="C1376" s="5" t="str">
        <f>IF(INDEX(Table2[KET],MATCH(ROW()-1,Table2[//]))="","-",INDEX(Table2[KET],MATCH(ROW()-1,Table2[//])))</f>
        <v>48 box</v>
      </c>
    </row>
    <row r="1377" spans="1:3">
      <c r="A1377" s="3" t="str">
        <f>INDEX(Table2[NAMA BARANG],MATCH(ROW()-1,Table2[//]))</f>
        <v>Mech pen MEC 1317 AB 1 box 12 pc</v>
      </c>
      <c r="B1377" s="4">
        <f>INDEX(Table2[TT],MATCH(ROW()-1,Table2[//]))</f>
        <v>11</v>
      </c>
      <c r="C1377" s="5" t="str">
        <f>IF(INDEX(Table2[KET],MATCH(ROW()-1,Table2[//]))="","-",INDEX(Table2[KET],MATCH(ROW()-1,Table2[//])))</f>
        <v>50 box</v>
      </c>
    </row>
    <row r="1378" spans="1:3">
      <c r="A1378" s="3" t="str">
        <f>INDEX(Table2[NAMA BARANG],MATCH(ROW()-1,Table2[//]))</f>
        <v>Mech pen Segitiga Nariko</v>
      </c>
      <c r="B1378" s="4">
        <f>INDEX(Table2[TT],MATCH(ROW()-1,Table2[//]))</f>
        <v>5</v>
      </c>
      <c r="C1378" s="5" t="str">
        <f>IF(INDEX(Table2[KET],MATCH(ROW()-1,Table2[//]))="","-",INDEX(Table2[KET],MATCH(ROW()-1,Table2[//])))</f>
        <v>60 ls</v>
      </c>
    </row>
    <row r="1379" spans="1:3">
      <c r="A1379" s="3" t="str">
        <f>INDEX(Table2[NAMA BARANG],MATCH(ROW()-1,Table2[//]))</f>
        <v>Mech pen Tizo 030 D</v>
      </c>
      <c r="B1379" s="4">
        <f>INDEX(Table2[TT],MATCH(ROW()-1,Table2[//]))</f>
        <v>1</v>
      </c>
      <c r="C1379" s="5" t="str">
        <f>IF(INDEX(Table2[KET],MATCH(ROW()-1,Table2[//]))="","-",INDEX(Table2[KET],MATCH(ROW()-1,Table2[//])))</f>
        <v>96 LSN</v>
      </c>
    </row>
    <row r="1380" spans="1:3">
      <c r="A1380" s="3" t="str">
        <f>INDEX(Table2[NAMA BARANG],MATCH(ROW()-1,Table2[//]))</f>
        <v>Mech pen Vanco 521</v>
      </c>
      <c r="B1380" s="4">
        <f>INDEX(Table2[TT],MATCH(ROW()-1,Table2[//]))</f>
        <v>5</v>
      </c>
      <c r="C1380" s="5" t="str">
        <f>IF(INDEX(Table2[KET],MATCH(ROW()-1,Table2[//]))="","-",INDEX(Table2[KET],MATCH(ROW()-1,Table2[//])))</f>
        <v>144 ls</v>
      </c>
    </row>
    <row r="1381" spans="1:3">
      <c r="A1381" s="3" t="str">
        <f>INDEX(Table2[NAMA BARANG],MATCH(ROW()-1,Table2[//]))</f>
        <v>Mechanic K 2211 0.5 bening polos</v>
      </c>
      <c r="B1381" s="4">
        <f>INDEX(Table2[TT],MATCH(ROW()-1,Table2[//]))</f>
        <v>1</v>
      </c>
      <c r="C1381" s="5" t="str">
        <f>IF(INDEX(Table2[KET],MATCH(ROW()-1,Table2[//]))="","-",INDEX(Table2[KET],MATCH(ROW()-1,Table2[//])))</f>
        <v>144 ls</v>
      </c>
    </row>
    <row r="1382" spans="1:3">
      <c r="A1382" s="3" t="str">
        <f>INDEX(Table2[NAMA BARANG],MATCH(ROW()-1,Table2[//]))</f>
        <v>Meja Belajar</v>
      </c>
      <c r="B1382" s="4">
        <f>INDEX(Table2[TT],MATCH(ROW()-1,Table2[//]))</f>
        <v>8</v>
      </c>
      <c r="C1382" s="5" t="str">
        <f>IF(INDEX(Table2[KET],MATCH(ROW()-1,Table2[//]))="","-",INDEX(Table2[KET],MATCH(ROW()-1,Table2[//])))</f>
        <v>10 PCS</v>
      </c>
    </row>
    <row r="1383" spans="1:3">
      <c r="A1383" s="3" t="str">
        <f>INDEX(Table2[NAMA BARANG],MATCH(ROW()-1,Table2[//]))</f>
        <v>Meja belajar</v>
      </c>
      <c r="B1383" s="4">
        <f>INDEX(Table2[TT],MATCH(ROW()-1,Table2[//]))</f>
        <v>4</v>
      </c>
      <c r="C1383" s="5" t="str">
        <f>IF(INDEX(Table2[KET],MATCH(ROW()-1,Table2[//]))="","-",INDEX(Table2[KET],MATCH(ROW()-1,Table2[//])))</f>
        <v>10 PCS</v>
      </c>
    </row>
    <row r="1384" spans="1:3">
      <c r="A1384" s="3" t="str">
        <f>INDEX(Table2[NAMA BARANG],MATCH(ROW()-1,Table2[//]))</f>
        <v>Memo + giant 810026</v>
      </c>
      <c r="B1384" s="4">
        <f>INDEX(Table2[TT],MATCH(ROW()-1,Table2[//]))</f>
        <v>1</v>
      </c>
      <c r="C1384" s="5" t="str">
        <f>IF(INDEX(Table2[KET],MATCH(ROW()-1,Table2[//]))="","-",INDEX(Table2[KET],MATCH(ROW()-1,Table2[//])))</f>
        <v>25 ls</v>
      </c>
    </row>
    <row r="1385" spans="1:3">
      <c r="A1385" s="3" t="str">
        <f>INDEX(Table2[NAMA BARANG],MATCH(ROW()-1,Table2[//]))</f>
        <v>Memo 105/ 104</v>
      </c>
      <c r="B1385" s="4">
        <f>INDEX(Table2[TT],MATCH(ROW()-1,Table2[//]))</f>
        <v>1</v>
      </c>
      <c r="C1385" s="5" t="str">
        <f>IF(INDEX(Table2[KET],MATCH(ROW()-1,Table2[//]))="","-",INDEX(Table2[KET],MATCH(ROW()-1,Table2[//])))</f>
        <v>52 ls</v>
      </c>
    </row>
    <row r="1386" spans="1:3">
      <c r="A1386" s="3" t="str">
        <f>INDEX(Table2[NAMA BARANG],MATCH(ROW()-1,Table2[//]))</f>
        <v>Memo 5 Dsg</v>
      </c>
      <c r="B1386" s="4">
        <f>INDEX(Table2[TT],MATCH(ROW()-1,Table2[//]))</f>
        <v>1</v>
      </c>
      <c r="C1386" s="5" t="str">
        <f>IF(INDEX(Table2[KET],MATCH(ROW()-1,Table2[//]))="","-",INDEX(Table2[KET],MATCH(ROW()-1,Table2[//])))</f>
        <v>1500 pc</v>
      </c>
    </row>
    <row r="1387" spans="1:3">
      <c r="A1387" s="3" t="str">
        <f>INDEX(Table2[NAMA BARANG],MATCH(ROW()-1,Table2[//]))</f>
        <v>Memo Fancy 0248</v>
      </c>
      <c r="B1387" s="4">
        <f>INDEX(Table2[TT],MATCH(ROW()-1,Table2[//]))</f>
        <v>1</v>
      </c>
      <c r="C1387" s="5">
        <f>IF(INDEX(Table2[KET],MATCH(ROW()-1,Table2[//]))="","-",INDEX(Table2[KET],MATCH(ROW()-1,Table2[//])))</f>
        <v>576</v>
      </c>
    </row>
    <row r="1388" spans="1:3">
      <c r="A1388" s="3" t="str">
        <f>INDEX(Table2[NAMA BARANG],MATCH(ROW()-1,Table2[//]))</f>
        <v>Memo Fancy 929</v>
      </c>
      <c r="B1388" s="4">
        <f>INDEX(Table2[TT],MATCH(ROW()-1,Table2[//]))</f>
        <v>2</v>
      </c>
      <c r="C1388" s="5" t="str">
        <f>IF(INDEX(Table2[KET],MATCH(ROW()-1,Table2[//]))="","-",INDEX(Table2[KET],MATCH(ROW()-1,Table2[//])))</f>
        <v>576 pc</v>
      </c>
    </row>
    <row r="1389" spans="1:3">
      <c r="A1389" s="3" t="str">
        <f>INDEX(Table2[NAMA BARANG],MATCH(ROW()-1,Table2[//]))</f>
        <v>Memo Holo CX-7 lilo kcl(1)</v>
      </c>
      <c r="B1389" s="4">
        <f>INDEX(Table2[TT],MATCH(ROW()-1,Table2[//]))</f>
        <v>1</v>
      </c>
      <c r="C1389" s="5" t="str">
        <f>IF(INDEX(Table2[KET],MATCH(ROW()-1,Table2[//]))="","-",INDEX(Table2[KET],MATCH(ROW()-1,Table2[//])))</f>
        <v>144 ls</v>
      </c>
    </row>
    <row r="1390" spans="1:3">
      <c r="A1390" s="3" t="str">
        <f>INDEX(Table2[NAMA BARANG],MATCH(ROW()-1,Table2[//]))</f>
        <v>Memo Holo Pkc besar</v>
      </c>
      <c r="B1390" s="4">
        <f>INDEX(Table2[TT],MATCH(ROW()-1,Table2[//]))</f>
        <v>10</v>
      </c>
      <c r="C1390" s="5" t="str">
        <f>IF(INDEX(Table2[KET],MATCH(ROW()-1,Table2[//]))="","-",INDEX(Table2[KET],MATCH(ROW()-1,Table2[//])))</f>
        <v>60 ls</v>
      </c>
    </row>
    <row r="1391" spans="1:3">
      <c r="A1391" s="3" t="str">
        <f>INDEX(Table2[NAMA BARANG],MATCH(ROW()-1,Table2[//]))</f>
        <v>Memo pad Spiral alfa 403 batik</v>
      </c>
      <c r="B1391" s="4">
        <f>INDEX(Table2[TT],MATCH(ROW()-1,Table2[//]))</f>
        <v>13</v>
      </c>
      <c r="C1391" s="5">
        <f>IF(INDEX(Table2[KET],MATCH(ROW()-1,Table2[//]))="","-",INDEX(Table2[KET],MATCH(ROW()-1,Table2[//])))</f>
        <v>384</v>
      </c>
    </row>
    <row r="1392" spans="1:3">
      <c r="A1392" s="3" t="str">
        <f>INDEX(Table2[NAMA BARANG],MATCH(ROW()-1,Table2[//]))</f>
        <v>Memo pad Spiral alfa 404 batik</v>
      </c>
      <c r="B1392" s="4">
        <f>INDEX(Table2[TT],MATCH(ROW()-1,Table2[//]))</f>
        <v>15</v>
      </c>
      <c r="C1392" s="5">
        <f>IF(INDEX(Table2[KET],MATCH(ROW()-1,Table2[//]))="","-",INDEX(Table2[KET],MATCH(ROW()-1,Table2[//])))</f>
        <v>576</v>
      </c>
    </row>
    <row r="1393" spans="1:3">
      <c r="A1393" s="3" t="str">
        <f>INDEX(Table2[NAMA BARANG],MATCH(ROW()-1,Table2[//]))</f>
        <v>Memo Tebal dos</v>
      </c>
      <c r="B1393" s="4">
        <f>INDEX(Table2[TT],MATCH(ROW()-1,Table2[//]))</f>
        <v>1</v>
      </c>
      <c r="C1393" s="5" t="str">
        <f>IF(INDEX(Table2[KET],MATCH(ROW()-1,Table2[//]))="","-",INDEX(Table2[KET],MATCH(ROW()-1,Table2[//])))</f>
        <v>48 pc</v>
      </c>
    </row>
    <row r="1394" spans="1:3">
      <c r="A1394" s="3" t="str">
        <f>INDEX(Table2[NAMA BARANG],MATCH(ROW()-1,Table2[//]))</f>
        <v>Memo Tebal dos</v>
      </c>
      <c r="B1394" s="4">
        <f>INDEX(Table2[TT],MATCH(ROW()-1,Table2[//]))</f>
        <v>2</v>
      </c>
      <c r="C1394" s="5" t="str">
        <f>IF(INDEX(Table2[KET],MATCH(ROW()-1,Table2[//]))="","-",INDEX(Table2[KET],MATCH(ROW()-1,Table2[//])))</f>
        <v>64 pc</v>
      </c>
    </row>
    <row r="1395" spans="1:3">
      <c r="A1395" s="3" t="str">
        <f>INDEX(Table2[NAMA BARANG],MATCH(ROW()-1,Table2[//]))</f>
        <v>Memo Tebal dos</v>
      </c>
      <c r="B1395" s="4">
        <f>INDEX(Table2[TT],MATCH(ROW()-1,Table2[//]))</f>
        <v>7</v>
      </c>
      <c r="C1395" s="5" t="str">
        <f>IF(INDEX(Table2[KET],MATCH(ROW()-1,Table2[//]))="","-",INDEX(Table2[KET],MATCH(ROW()-1,Table2[//])))</f>
        <v>98 pc</v>
      </c>
    </row>
    <row r="1396" spans="1:3">
      <c r="A1396" s="3" t="str">
        <f>INDEX(Table2[NAMA BARANG],MATCH(ROW()-1,Table2[//]))</f>
        <v>Memo Tebal dos</v>
      </c>
      <c r="B1396" s="4">
        <f>INDEX(Table2[TT],MATCH(ROW()-1,Table2[//]))</f>
        <v>9</v>
      </c>
      <c r="C1396" s="5" t="str">
        <f>IF(INDEX(Table2[KET],MATCH(ROW()-1,Table2[//]))="","-",INDEX(Table2[KET],MATCH(ROW()-1,Table2[//])))</f>
        <v>70 pc</v>
      </c>
    </row>
    <row r="1397" spans="1:3">
      <c r="A1397" s="3" t="str">
        <f>INDEX(Table2[NAMA BARANG],MATCH(ROW()-1,Table2[//]))</f>
        <v>Memo Tebal dos</v>
      </c>
      <c r="B1397" s="4">
        <f>INDEX(Table2[TT],MATCH(ROW()-1,Table2[//]))</f>
        <v>27</v>
      </c>
      <c r="C1397" s="5" t="str">
        <f>IF(INDEX(Table2[KET],MATCH(ROW()-1,Table2[//]))="","-",INDEX(Table2[KET],MATCH(ROW()-1,Table2[//])))</f>
        <v>88 pc</v>
      </c>
    </row>
    <row r="1398" spans="1:3">
      <c r="A1398" s="3" t="str">
        <f>INDEX(Table2[NAMA BARANG],MATCH(ROW()-1,Table2[//]))</f>
        <v>Memo WTP cmp</v>
      </c>
      <c r="B1398" s="4">
        <f>INDEX(Table2[TT],MATCH(ROW()-1,Table2[//]))</f>
        <v>3</v>
      </c>
      <c r="C1398" s="5" t="str">
        <f>IF(INDEX(Table2[KET],MATCH(ROW()-1,Table2[//]))="","-",INDEX(Table2[KET],MATCH(ROW()-1,Table2[//])))</f>
        <v>216 ls</v>
      </c>
    </row>
    <row r="1399" spans="1:3">
      <c r="A1399" s="3" t="str">
        <f>INDEX(Table2[NAMA BARANG],MATCH(ROW()-1,Table2[//]))</f>
        <v>Memo X161(11)/ 204(4)</v>
      </c>
      <c r="B1399" s="4">
        <f>INDEX(Table2[TT],MATCH(ROW()-1,Table2[//]))</f>
        <v>15</v>
      </c>
      <c r="C1399" s="5" t="str">
        <f>IF(INDEX(Table2[KET],MATCH(ROW()-1,Table2[//]))="","-",INDEX(Table2[KET],MATCH(ROW()-1,Table2[//])))</f>
        <v>400 pc</v>
      </c>
    </row>
    <row r="1400" spans="1:3">
      <c r="A1400" s="3" t="str">
        <f>INDEX(Table2[NAMA BARANG],MATCH(ROW()-1,Table2[//]))</f>
        <v>Mesin Label JA MX-3300</v>
      </c>
      <c r="B1400" s="4">
        <f>INDEX(Table2[TT],MATCH(ROW()-1,Table2[//]))</f>
        <v>5</v>
      </c>
      <c r="C1400" s="5" t="str">
        <f>IF(INDEX(Table2[KET],MATCH(ROW()-1,Table2[//]))="","-",INDEX(Table2[KET],MATCH(ROW()-1,Table2[//])))</f>
        <v>30 pc</v>
      </c>
    </row>
    <row r="1401" spans="1:3">
      <c r="A1401" s="3" t="str">
        <f>INDEX(Table2[NAMA BARANG],MATCH(ROW()-1,Table2[//]))</f>
        <v>Mesin tembak 188 Jumbo</v>
      </c>
      <c r="B1401" s="4">
        <f>INDEX(Table2[TT],MATCH(ROW()-1,Table2[//]))</f>
        <v>20</v>
      </c>
      <c r="C1401" s="5" t="str">
        <f>IF(INDEX(Table2[KET],MATCH(ROW()-1,Table2[//]))="","-",INDEX(Table2[KET],MATCH(ROW()-1,Table2[//])))</f>
        <v>48 pc</v>
      </c>
    </row>
    <row r="1402" spans="1:3">
      <c r="A1402" s="3" t="str">
        <f>INDEX(Table2[NAMA BARANG],MATCH(ROW()-1,Table2[//]))</f>
        <v>Mesin tembak 189/ 60W</v>
      </c>
      <c r="B1402" s="4">
        <f>INDEX(Table2[TT],MATCH(ROW()-1,Table2[//]))</f>
        <v>1</v>
      </c>
      <c r="C1402" s="5">
        <f>IF(INDEX(Table2[KET],MATCH(ROW()-1,Table2[//]))="","-",INDEX(Table2[KET],MATCH(ROW()-1,Table2[//])))</f>
        <v>48</v>
      </c>
    </row>
    <row r="1403" spans="1:3">
      <c r="A1403" s="3" t="str">
        <f>INDEX(Table2[NAMA BARANG],MATCH(ROW()-1,Table2[//]))</f>
        <v>Mesin Tembak Besar Bix done</v>
      </c>
      <c r="B1403" s="4">
        <f>INDEX(Table2[TT],MATCH(ROW()-1,Table2[//]))</f>
        <v>5</v>
      </c>
      <c r="C1403" s="5" t="str">
        <f>IF(INDEX(Table2[KET],MATCH(ROW()-1,Table2[//]))="","-",INDEX(Table2[KET],MATCH(ROW()-1,Table2[//])))</f>
        <v>48 pc</v>
      </c>
    </row>
    <row r="1404" spans="1:3">
      <c r="A1404" s="3" t="str">
        <f>INDEX(Table2[NAMA BARANG],MATCH(ROW()-1,Table2[//]))</f>
        <v>Mesin Tembak HE E2010 K (65 BLK)</v>
      </c>
      <c r="B1404" s="4">
        <f>INDEX(Table2[TT],MATCH(ROW()-1,Table2[//]))</f>
        <v>132</v>
      </c>
      <c r="C1404" s="5" t="str">
        <f>IF(INDEX(Table2[KET],MATCH(ROW()-1,Table2[//]))="","-",INDEX(Table2[KET],MATCH(ROW()-1,Table2[//])))</f>
        <v>100 pc</v>
      </c>
    </row>
    <row r="1405" spans="1:3">
      <c r="A1405" s="3" t="str">
        <f>INDEX(Table2[NAMA BARANG],MATCH(ROW()-1,Table2[//]))</f>
        <v>Meteran bulat 5 mt/ K07</v>
      </c>
      <c r="B1405" s="4">
        <f>INDEX(Table2[TT],MATCH(ROW()-1,Table2[//]))</f>
        <v>6</v>
      </c>
      <c r="C1405" s="5" t="str">
        <f>IF(INDEX(Table2[KET],MATCH(ROW()-1,Table2[//]))="","-",INDEX(Table2[KET],MATCH(ROW()-1,Table2[//])))</f>
        <v>20 ls</v>
      </c>
    </row>
    <row r="1406" spans="1:3">
      <c r="A1406" s="3" t="str">
        <f>INDEX(Table2[NAMA BARANG],MATCH(ROW()-1,Table2[//]))</f>
        <v>Mewarnai Pasir besar</v>
      </c>
      <c r="B1406" s="4">
        <f>INDEX(Table2[TT],MATCH(ROW()-1,Table2[//]))</f>
        <v>4</v>
      </c>
      <c r="C1406" s="5" t="str">
        <f>IF(INDEX(Table2[KET],MATCH(ROW()-1,Table2[//]))="","-",INDEX(Table2[KET],MATCH(ROW()-1,Table2[//])))</f>
        <v>1000 pc</v>
      </c>
    </row>
    <row r="1407" spans="1:3">
      <c r="A1407" s="3" t="str">
        <f>INDEX(Table2[NAMA BARANG],MATCH(ROW()-1,Table2[//]))</f>
        <v>Minyak maries 718 Surabaya</v>
      </c>
      <c r="B1407" s="4">
        <f>INDEX(Table2[TT],MATCH(ROW()-1,Table2[//]))</f>
        <v>62</v>
      </c>
      <c r="C1407" s="5" t="str">
        <f>IF(INDEX(Table2[KET],MATCH(ROW()-1,Table2[//]))="","-",INDEX(Table2[KET],MATCH(ROW()-1,Table2[//])))</f>
        <v>60 pc</v>
      </c>
    </row>
    <row r="1408" spans="1:3">
      <c r="A1408" s="3" t="str">
        <f>INDEX(Table2[NAMA BARANG],MATCH(ROW()-1,Table2[//]))</f>
        <v>Name Card 2 pc Fancy (barbie/P. Hana) PP-A282</v>
      </c>
      <c r="B1408" s="4">
        <f>INDEX(Table2[TT],MATCH(ROW()-1,Table2[//]))</f>
        <v>1</v>
      </c>
      <c r="C1408" s="5" t="str">
        <f>IF(INDEX(Table2[KET],MATCH(ROW()-1,Table2[//]))="","-",INDEX(Table2[KET],MATCH(ROW()-1,Table2[//])))</f>
        <v>750 pc</v>
      </c>
    </row>
    <row r="1409" spans="1:3">
      <c r="A1409" s="3" t="str">
        <f>INDEX(Table2[NAMA BARANG],MATCH(ROW()-1,Table2[//]))</f>
        <v>Name plate 10,5x16</v>
      </c>
      <c r="B1409" s="4">
        <f>INDEX(Table2[TT],MATCH(ROW()-1,Table2[//]))</f>
        <v>1</v>
      </c>
      <c r="C1409" s="5">
        <f>IF(INDEX(Table2[KET],MATCH(ROW()-1,Table2[//]))="","-",INDEX(Table2[KET],MATCH(ROW()-1,Table2[//])))</f>
        <v>20000</v>
      </c>
    </row>
    <row r="1410" spans="1:3">
      <c r="A1410" s="3" t="str">
        <f>INDEX(Table2[NAMA BARANG],MATCH(ROW()-1,Table2[//]))</f>
        <v>Name plate 7 x 10 kancing jepitan</v>
      </c>
      <c r="B1410" s="4">
        <f>INDEX(Table2[TT],MATCH(ROW()-1,Table2[//]))</f>
        <v>5</v>
      </c>
      <c r="C1410" s="5" t="str">
        <f>IF(INDEX(Table2[KET],MATCH(ROW()-1,Table2[//]))="","-",INDEX(Table2[KET],MATCH(ROW()-1,Table2[//])))</f>
        <v>4000 pc</v>
      </c>
    </row>
    <row r="1411" spans="1:3">
      <c r="A1411" s="3" t="str">
        <f>INDEX(Table2[NAMA BARANG],MATCH(ROW()-1,Table2[//]))</f>
        <v>Name plate 7 x 10 miring enter</v>
      </c>
      <c r="B1411" s="4">
        <f>INDEX(Table2[TT],MATCH(ROW()-1,Table2[//]))</f>
        <v>2</v>
      </c>
      <c r="C1411" s="5" t="str">
        <f>IF(INDEX(Table2[KET],MATCH(ROW()-1,Table2[//]))="","-",INDEX(Table2[KET],MATCH(ROW()-1,Table2[//])))</f>
        <v>24000 pc</v>
      </c>
    </row>
    <row r="1412" spans="1:3">
      <c r="A1412" s="3" t="str">
        <f>INDEX(Table2[NAMA BARANG],MATCH(ROW()-1,Table2[//]))</f>
        <v>Name plate 7x 10 tegak enter</v>
      </c>
      <c r="B1412" s="4">
        <f>INDEX(Table2[TT],MATCH(ROW()-1,Table2[//]))</f>
        <v>2</v>
      </c>
      <c r="C1412" s="5" t="str">
        <f>IF(INDEX(Table2[KET],MATCH(ROW()-1,Table2[//]))="","-",INDEX(Table2[KET],MATCH(ROW()-1,Table2[//])))</f>
        <v>27000 pc</v>
      </c>
    </row>
    <row r="1413" spans="1:3">
      <c r="A1413" s="3" t="str">
        <f>INDEX(Table2[NAMA BARANG],MATCH(ROW()-1,Table2[//]))</f>
        <v>Name plate Kojiko 10,5 x 14 +2 cm</v>
      </c>
      <c r="B1413" s="4">
        <f>INDEX(Table2[TT],MATCH(ROW()-1,Table2[//]))</f>
        <v>6</v>
      </c>
      <c r="C1413" s="5" t="str">
        <f>IF(INDEX(Table2[KET],MATCH(ROW()-1,Table2[//]))="","-",INDEX(Table2[KET],MATCH(ROW()-1,Table2[//])))</f>
        <v>13500 pc</v>
      </c>
    </row>
    <row r="1414" spans="1:3">
      <c r="A1414" s="3" t="str">
        <f>INDEX(Table2[NAMA BARANG],MATCH(ROW()-1,Table2[//]))</f>
        <v>Name Tag berdiri putih</v>
      </c>
      <c r="B1414" s="4">
        <f>INDEX(Table2[TT],MATCH(ROW()-1,Table2[//]))</f>
        <v>5</v>
      </c>
      <c r="C1414" s="5" t="str">
        <f>IF(INDEX(Table2[KET],MATCH(ROW()-1,Table2[//]))="","-",INDEX(Table2[KET],MATCH(ROW()-1,Table2[//])))</f>
        <v>3000 bh</v>
      </c>
    </row>
    <row r="1415" spans="1:3">
      <c r="A1415" s="3" t="str">
        <f>INDEX(Table2[NAMA BARANG],MATCH(ROW()-1,Table2[//]))</f>
        <v>Name Tag peniti polos H-56</v>
      </c>
      <c r="B1415" s="4">
        <f>INDEX(Table2[TT],MATCH(ROW()-1,Table2[//]))</f>
        <v>7</v>
      </c>
      <c r="C1415" s="5" t="str">
        <f>IF(INDEX(Table2[KET],MATCH(ROW()-1,Table2[//]))="","-",INDEX(Table2[KET],MATCH(ROW()-1,Table2[//])))</f>
        <v>3000 pc</v>
      </c>
    </row>
    <row r="1416" spans="1:3">
      <c r="A1416" s="3" t="str">
        <f>INDEX(Table2[NAMA BARANG],MATCH(ROW()-1,Table2[//]))</f>
        <v>NB 156-80</v>
      </c>
      <c r="B1416" s="4">
        <f>INDEX(Table2[TT],MATCH(ROW()-1,Table2[//]))</f>
        <v>5</v>
      </c>
      <c r="C1416" s="5" t="str">
        <f>IF(INDEX(Table2[KET],MATCH(ROW()-1,Table2[//]))="","-",INDEX(Table2[KET],MATCH(ROW()-1,Table2[//])))</f>
        <v>60 LSN</v>
      </c>
    </row>
    <row r="1417" spans="1:3">
      <c r="A1417" s="3" t="str">
        <f>INDEX(Table2[NAMA BARANG],MATCH(ROW()-1,Table2[//]))</f>
        <v>NB A5 BTS 80 biasa 25100-36</v>
      </c>
      <c r="B1417" s="4">
        <f>INDEX(Table2[TT],MATCH(ROW()-1,Table2[//]))</f>
        <v>1</v>
      </c>
      <c r="C1417" s="5">
        <f>IF(INDEX(Table2[KET],MATCH(ROW()-1,Table2[//]))="","-",INDEX(Table2[KET],MATCH(ROW()-1,Table2[//])))</f>
        <v>160</v>
      </c>
    </row>
    <row r="1418" spans="1:3">
      <c r="A1418" s="3" t="str">
        <f>INDEX(Table2[NAMA BARANG],MATCH(ROW()-1,Table2[//]))</f>
        <v>NB B64 fresh fruit (8 gambar)</v>
      </c>
      <c r="B1418" s="4">
        <f>INDEX(Table2[TT],MATCH(ROW()-1,Table2[//]))</f>
        <v>7</v>
      </c>
      <c r="C1418" s="5" t="str">
        <f>IF(INDEX(Table2[KET],MATCH(ROW()-1,Table2[//]))="","-",INDEX(Table2[KET],MATCH(ROW()-1,Table2[//])))</f>
        <v>480 pc</v>
      </c>
    </row>
    <row r="1419" spans="1:3">
      <c r="A1419" s="3" t="str">
        <f>INDEX(Table2[NAMA BARANG],MATCH(ROW()-1,Table2[//]))</f>
        <v>NB mini pocket MB 120 warna kulit</v>
      </c>
      <c r="B1419" s="4">
        <f>INDEX(Table2[TT],MATCH(ROW()-1,Table2[//]))</f>
        <v>1</v>
      </c>
      <c r="C1419" s="5" t="str">
        <f>IF(INDEX(Table2[KET],MATCH(ROW()-1,Table2[//]))="","-",INDEX(Table2[KET],MATCH(ROW()-1,Table2[//])))</f>
        <v>30 ls</v>
      </c>
    </row>
    <row r="1420" spans="1:3">
      <c r="A1420" s="3" t="str">
        <f>INDEX(Table2[NAMA BARANG],MATCH(ROW()-1,Table2[//]))</f>
        <v>NB pocket NB 4003</v>
      </c>
      <c r="B1420" s="4">
        <f>INDEX(Table2[TT],MATCH(ROW()-1,Table2[//]))</f>
        <v>93</v>
      </c>
      <c r="C1420" s="5" t="str">
        <f>IF(INDEX(Table2[KET],MATCH(ROW()-1,Table2[//]))="","-",INDEX(Table2[KET],MATCH(ROW()-1,Table2[//])))</f>
        <v>120 pc</v>
      </c>
    </row>
    <row r="1421" spans="1:3">
      <c r="A1421" s="3" t="str">
        <f>INDEX(Table2[NAMA BARANG],MATCH(ROW()-1,Table2[//]))</f>
        <v>NB Ring A5 801 Index</v>
      </c>
      <c r="B1421" s="4">
        <f>INDEX(Table2[TT],MATCH(ROW()-1,Table2[//]))</f>
        <v>9</v>
      </c>
      <c r="C1421" s="5" t="str">
        <f>IF(INDEX(Table2[KET],MATCH(ROW()-1,Table2[//]))="","-",INDEX(Table2[KET],MATCH(ROW()-1,Table2[//])))</f>
        <v>160 pc</v>
      </c>
    </row>
    <row r="1422" spans="1:3">
      <c r="A1422" s="3" t="str">
        <f>INDEX(Table2[NAMA BARANG],MATCH(ROW()-1,Table2[//]))</f>
        <v>NB Spiral 3D A6-80</v>
      </c>
      <c r="B1422" s="4">
        <f>INDEX(Table2[TT],MATCH(ROW()-1,Table2[//]))</f>
        <v>11</v>
      </c>
      <c r="C1422" s="5" t="str">
        <f>IF(INDEX(Table2[KET],MATCH(ROW()-1,Table2[//]))="","-",INDEX(Table2[KET],MATCH(ROW()-1,Table2[//])))</f>
        <v>360 pc</v>
      </c>
    </row>
    <row r="1423" spans="1:3">
      <c r="A1423" s="3" t="str">
        <f>INDEX(Table2[NAMA BARANG],MATCH(ROW()-1,Table2[//]))</f>
        <v>NB Spiral A6 SQY 190402</v>
      </c>
      <c r="B1423" s="4">
        <f>INDEX(Table2[TT],MATCH(ROW()-1,Table2[//]))</f>
        <v>15</v>
      </c>
      <c r="C1423" s="5" t="str">
        <f>IF(INDEX(Table2[KET],MATCH(ROW()-1,Table2[//]))="","-",INDEX(Table2[KET],MATCH(ROW()-1,Table2[//])))</f>
        <v>288 PCS</v>
      </c>
    </row>
    <row r="1424" spans="1:3">
      <c r="A1424" s="3" t="str">
        <f>INDEX(Table2[NAMA BARANG],MATCH(ROW()-1,Table2[//]))</f>
        <v>NB Spiral A6-801</v>
      </c>
      <c r="B1424" s="4">
        <f>INDEX(Table2[TT],MATCH(ROW()-1,Table2[//]))</f>
        <v>19</v>
      </c>
      <c r="C1424" s="5" t="str">
        <f>IF(INDEX(Table2[KET],MATCH(ROW()-1,Table2[//]))="","-",INDEX(Table2[KET],MATCH(ROW()-1,Table2[//])))</f>
        <v>380 pc</v>
      </c>
    </row>
    <row r="1425" spans="1:3">
      <c r="A1425" s="3" t="str">
        <f>INDEX(Table2[NAMA BARANG],MATCH(ROW()-1,Table2[//]))</f>
        <v>NB Spiral XQ 80K-851 (A6)</v>
      </c>
      <c r="B1425" s="4">
        <f>INDEX(Table2[TT],MATCH(ROW()-1,Table2[//]))</f>
        <v>2</v>
      </c>
      <c r="C1425" s="5" t="str">
        <f>IF(INDEX(Table2[KET],MATCH(ROW()-1,Table2[//]))="","-",INDEX(Table2[KET],MATCH(ROW()-1,Table2[//])))</f>
        <v>240 PCS</v>
      </c>
    </row>
    <row r="1426" spans="1:3">
      <c r="A1426" s="3" t="str">
        <f>INDEX(Table2[NAMA BARANG],MATCH(ROW()-1,Table2[//]))</f>
        <v>Notes 156-80</v>
      </c>
      <c r="B1426" s="4">
        <f>INDEX(Table2[TT],MATCH(ROW()-1,Table2[//]))</f>
        <v>13</v>
      </c>
      <c r="C1426" s="5" t="str">
        <f>IF(INDEX(Table2[KET],MATCH(ROW()-1,Table2[//]))="","-",INDEX(Table2[KET],MATCH(ROW()-1,Table2[//])))</f>
        <v>60 LSN</v>
      </c>
    </row>
    <row r="1427" spans="1:3">
      <c r="A1427" s="3" t="str">
        <f>INDEX(Table2[NAMA BARANG],MATCH(ROW()-1,Table2[//]))</f>
        <v>Notes Buah Spiral BH/ LC 421 worry</v>
      </c>
      <c r="B1427" s="4">
        <f>INDEX(Table2[TT],MATCH(ROW()-1,Table2[//]))</f>
        <v>1</v>
      </c>
      <c r="C1427" s="5" t="str">
        <f>IF(INDEX(Table2[KET],MATCH(ROW()-1,Table2[//]))="","-",INDEX(Table2[KET],MATCH(ROW()-1,Table2[//])))</f>
        <v>120 pc</v>
      </c>
    </row>
    <row r="1428" spans="1:3">
      <c r="A1428" s="3" t="str">
        <f>INDEX(Table2[NAMA BARANG],MATCH(ROW()-1,Table2[//]))</f>
        <v>Notes Fancy 7091 sunlight</v>
      </c>
      <c r="B1428" s="4">
        <f>INDEX(Table2[TT],MATCH(ROW()-1,Table2[//]))</f>
        <v>2</v>
      </c>
      <c r="C1428" s="5" t="str">
        <f>IF(INDEX(Table2[KET],MATCH(ROW()-1,Table2[//]))="","-",INDEX(Table2[KET],MATCH(ROW()-1,Table2[//])))</f>
        <v>128 ls</v>
      </c>
    </row>
    <row r="1429" spans="1:3">
      <c r="A1429" s="3" t="str">
        <f>INDEX(Table2[NAMA BARANG],MATCH(ROW()-1,Table2[//]))</f>
        <v>Notes spiral 062(2)/ 061(1)</v>
      </c>
      <c r="B1429" s="4">
        <f>INDEX(Table2[TT],MATCH(ROW()-1,Table2[//]))</f>
        <v>4</v>
      </c>
      <c r="C1429" s="5" t="str">
        <f>IF(INDEX(Table2[KET],MATCH(ROW()-1,Table2[//]))="","-",INDEX(Table2[KET],MATCH(ROW()-1,Table2[//])))</f>
        <v>175 ls</v>
      </c>
    </row>
    <row r="1430" spans="1:3">
      <c r="A1430" s="3" t="str">
        <f>INDEX(Table2[NAMA BARANG],MATCH(ROW()-1,Table2[//]))</f>
        <v>Notes spiral 505 kcg + Bp</v>
      </c>
      <c r="B1430" s="4">
        <f>INDEX(Table2[TT],MATCH(ROW()-1,Table2[//]))</f>
        <v>5</v>
      </c>
      <c r="C1430" s="5" t="str">
        <f>IF(INDEX(Table2[KET],MATCH(ROW()-1,Table2[//]))="","-",INDEX(Table2[KET],MATCH(ROW()-1,Table2[//])))</f>
        <v>30 ls</v>
      </c>
    </row>
    <row r="1431" spans="1:3">
      <c r="A1431" s="3" t="str">
        <f>INDEX(Table2[NAMA BARANG],MATCH(ROW()-1,Table2[//]))</f>
        <v>Notes spiral princess 708 (tenaga baru)</v>
      </c>
      <c r="B1431" s="4">
        <f>INDEX(Table2[TT],MATCH(ROW()-1,Table2[//]))</f>
        <v>4</v>
      </c>
      <c r="C1431" s="5" t="str">
        <f>IF(INDEX(Table2[KET],MATCH(ROW()-1,Table2[//]))="","-",INDEX(Table2[KET],MATCH(ROW()-1,Table2[//])))</f>
        <v>660 pc</v>
      </c>
    </row>
    <row r="1432" spans="1:3">
      <c r="A1432" s="3" t="str">
        <f>INDEX(Table2[NAMA BARANG],MATCH(ROW()-1,Table2[//]))</f>
        <v>Notes spiral Princess berdiri (Mitra)</v>
      </c>
      <c r="B1432" s="4">
        <f>INDEX(Table2[TT],MATCH(ROW()-1,Table2[//]))</f>
        <v>5</v>
      </c>
      <c r="C1432" s="5" t="str">
        <f>IF(INDEX(Table2[KET],MATCH(ROW()-1,Table2[//]))="","-",INDEX(Table2[KET],MATCH(ROW()-1,Table2[//])))</f>
        <v>280 pc</v>
      </c>
    </row>
    <row r="1433" spans="1:3">
      <c r="A1433" s="3" t="str">
        <f>INDEX(Table2[NAMA BARANG],MATCH(ROW()-1,Table2[//]))</f>
        <v>Notes yoyo</v>
      </c>
      <c r="B1433" s="4">
        <f>INDEX(Table2[TT],MATCH(ROW()-1,Table2[//]))</f>
        <v>2</v>
      </c>
      <c r="C1433" s="5" t="str">
        <f>IF(INDEX(Table2[KET],MATCH(ROW()-1,Table2[//]))="","-",INDEX(Table2[KET],MATCH(ROW()-1,Table2[//])))</f>
        <v>72 ls</v>
      </c>
    </row>
    <row r="1434" spans="1:3">
      <c r="A1434" s="3" t="str">
        <f>INDEX(Table2[NAMA BARANG],MATCH(ROW()-1,Table2[//]))</f>
        <v>Oil Colour Vanco CA 140 (9 ml)</v>
      </c>
      <c r="B1434" s="4">
        <f>INDEX(Table2[TT],MATCH(ROW()-1,Table2[//]))</f>
        <v>6</v>
      </c>
      <c r="C1434" s="5" t="str">
        <f>IF(INDEX(Table2[KET],MATCH(ROW()-1,Table2[//]))="","-",INDEX(Table2[KET],MATCH(ROW()-1,Table2[//])))</f>
        <v>120 pc</v>
      </c>
    </row>
    <row r="1435" spans="1:3">
      <c r="A1435" s="3" t="str">
        <f>INDEX(Table2[NAMA BARANG],MATCH(ROW()-1,Table2[//]))</f>
        <v>Oil marries 12W</v>
      </c>
      <c r="B1435" s="4">
        <f>INDEX(Table2[TT],MATCH(ROW()-1,Table2[//]))</f>
        <v>38</v>
      </c>
      <c r="C1435" s="5" t="str">
        <f>IF(INDEX(Table2[KET],MATCH(ROW()-1,Table2[//]))="","-",INDEX(Table2[KET],MATCH(ROW()-1,Table2[//])))</f>
        <v>5 ls</v>
      </c>
    </row>
    <row r="1436" spans="1:3">
      <c r="A1436" s="3" t="str">
        <f>INDEX(Table2[NAMA BARANG],MATCH(ROW()-1,Table2[//]))</f>
        <v>Oil Marries E 1387B 14w</v>
      </c>
      <c r="B1436" s="4">
        <f>INDEX(Table2[TT],MATCH(ROW()-1,Table2[//]))</f>
        <v>35</v>
      </c>
      <c r="C1436" s="5" t="str">
        <f>IF(INDEX(Table2[KET],MATCH(ROW()-1,Table2[//]))="","-",INDEX(Table2[KET],MATCH(ROW()-1,Table2[//])))</f>
        <v>3 ls</v>
      </c>
    </row>
    <row r="1437" spans="1:3">
      <c r="A1437" s="3" t="str">
        <f>INDEX(Table2[NAMA BARANG],MATCH(ROW()-1,Table2[//]))</f>
        <v>Oil Marries E 1388B 18w</v>
      </c>
      <c r="B1437" s="4">
        <f>INDEX(Table2[TT],MATCH(ROW()-1,Table2[//]))</f>
        <v>68</v>
      </c>
      <c r="C1437" s="5" t="str">
        <f>IF(INDEX(Table2[KET],MATCH(ROW()-1,Table2[//]))="","-",INDEX(Table2[KET],MATCH(ROW()-1,Table2[//])))</f>
        <v>3 ls</v>
      </c>
    </row>
    <row r="1438" spans="1:3">
      <c r="A1438" s="3" t="str">
        <f>INDEX(Table2[NAMA BARANG],MATCH(ROW()-1,Table2[//]))</f>
        <v>Oil pastel 24w Tbg Deboss 670-24</v>
      </c>
      <c r="B1438" s="4">
        <f>INDEX(Table2[TT],MATCH(ROW()-1,Table2[//]))</f>
        <v>30</v>
      </c>
      <c r="C1438" s="5">
        <f>IF(INDEX(Table2[KET],MATCH(ROW()-1,Table2[//]))="","-",INDEX(Table2[KET],MATCH(ROW()-1,Table2[//])))</f>
        <v>72</v>
      </c>
    </row>
    <row r="1439" spans="1:3">
      <c r="A1439" s="3" t="str">
        <f>INDEX(Table2[NAMA BARANG],MATCH(ROW()-1,Table2[//]))</f>
        <v>Oil pastel artist greeble 12W</v>
      </c>
      <c r="B1439" s="4">
        <f>INDEX(Table2[TT],MATCH(ROW()-1,Table2[//]))</f>
        <v>1</v>
      </c>
      <c r="C1439" s="5" t="str">
        <f>IF(INDEX(Table2[KET],MATCH(ROW()-1,Table2[//]))="","-",INDEX(Table2[KET],MATCH(ROW()-1,Table2[//])))</f>
        <v>96 pc</v>
      </c>
    </row>
    <row r="1440" spans="1:3">
      <c r="A1440" s="3" t="str">
        <f>INDEX(Table2[NAMA BARANG],MATCH(ROW()-1,Table2[//]))</f>
        <v>Oil pastel chung hwa 36W</v>
      </c>
      <c r="B1440" s="4">
        <f>INDEX(Table2[TT],MATCH(ROW()-1,Table2[//]))</f>
        <v>1</v>
      </c>
      <c r="C1440" s="5">
        <f>IF(INDEX(Table2[KET],MATCH(ROW()-1,Table2[//]))="","-",INDEX(Table2[KET],MATCH(ROW()-1,Table2[//])))</f>
        <v>36</v>
      </c>
    </row>
    <row r="1441" spans="1:3">
      <c r="A1441" s="3" t="str">
        <f>INDEX(Table2[NAMA BARANG],MATCH(ROW()-1,Table2[//]))</f>
        <v>Oil pastel dady bear JX 8156-12</v>
      </c>
      <c r="B1441" s="4">
        <f>INDEX(Table2[TT],MATCH(ROW()-1,Table2[//]))</f>
        <v>1</v>
      </c>
      <c r="C1441" s="5" t="str">
        <f>IF(INDEX(Table2[KET],MATCH(ROW()-1,Table2[//]))="","-",INDEX(Table2[KET],MATCH(ROW()-1,Table2[//])))</f>
        <v>144 set</v>
      </c>
    </row>
    <row r="1442" spans="1:3">
      <c r="A1442" s="3" t="str">
        <f>INDEX(Table2[NAMA BARANG],MATCH(ROW()-1,Table2[//]))</f>
        <v>Oil pastel dady bear JX 8156-18</v>
      </c>
      <c r="B1442" s="4">
        <f>INDEX(Table2[TT],MATCH(ROW()-1,Table2[//]))</f>
        <v>4</v>
      </c>
      <c r="C1442" s="5" t="str">
        <f>IF(INDEX(Table2[KET],MATCH(ROW()-1,Table2[//]))="","-",INDEX(Table2[KET],MATCH(ROW()-1,Table2[//])))</f>
        <v>96 set</v>
      </c>
    </row>
    <row r="1443" spans="1:3">
      <c r="A1443" s="3" t="str">
        <f>INDEX(Table2[NAMA BARANG],MATCH(ROW()-1,Table2[//]))</f>
        <v>Oil Pastel Debozz 12</v>
      </c>
      <c r="B1443" s="4">
        <f>INDEX(Table2[TT],MATCH(ROW()-1,Table2[//]))</f>
        <v>45</v>
      </c>
      <c r="C1443" s="5">
        <f>IF(INDEX(Table2[KET],MATCH(ROW()-1,Table2[//]))="","-",INDEX(Table2[KET],MATCH(ROW()-1,Table2[//])))</f>
        <v>144</v>
      </c>
    </row>
    <row r="1444" spans="1:3">
      <c r="A1444" s="3" t="str">
        <f>INDEX(Table2[NAMA BARANG],MATCH(ROW()-1,Table2[//]))</f>
        <v>Oil Pastel Debozz 18</v>
      </c>
      <c r="B1444" s="4">
        <f>INDEX(Table2[TT],MATCH(ROW()-1,Table2[//]))</f>
        <v>24</v>
      </c>
      <c r="C1444" s="5">
        <f>IF(INDEX(Table2[KET],MATCH(ROW()-1,Table2[//]))="","-",INDEX(Table2[KET],MATCH(ROW()-1,Table2[//])))</f>
        <v>72</v>
      </c>
    </row>
    <row r="1445" spans="1:3">
      <c r="A1445" s="3" t="str">
        <f>INDEX(Table2[NAMA BARANG],MATCH(ROW()-1,Table2[//]))</f>
        <v>Oil Pastel Debozz 24</v>
      </c>
      <c r="B1445" s="4">
        <f>INDEX(Table2[TT],MATCH(ROW()-1,Table2[//]))</f>
        <v>2</v>
      </c>
      <c r="C1445" s="5">
        <f>IF(INDEX(Table2[KET],MATCH(ROW()-1,Table2[//]))="","-",INDEX(Table2[KET],MATCH(ROW()-1,Table2[//])))</f>
        <v>60</v>
      </c>
    </row>
    <row r="1446" spans="1:3">
      <c r="A1446" s="3" t="str">
        <f>INDEX(Table2[NAMA BARANG],MATCH(ROW()-1,Table2[//]))</f>
        <v>Oil pastel holo mika 36W bear</v>
      </c>
      <c r="B1446" s="4">
        <f>INDEX(Table2[TT],MATCH(ROW()-1,Table2[//]))</f>
        <v>1</v>
      </c>
      <c r="C1446" s="5" t="str">
        <f>IF(INDEX(Table2[KET],MATCH(ROW()-1,Table2[//]))="","-",INDEX(Table2[KET],MATCH(ROW()-1,Table2[//])))</f>
        <v>60 set</v>
      </c>
    </row>
    <row r="1447" spans="1:3">
      <c r="A1447" s="3" t="str">
        <f>INDEX(Table2[NAMA BARANG],MATCH(ROW()-1,Table2[//]))</f>
        <v>Oil pastel joy star jumbo OPD 24W</v>
      </c>
      <c r="B1447" s="4">
        <f>INDEX(Table2[TT],MATCH(ROW()-1,Table2[//]))</f>
        <v>1</v>
      </c>
      <c r="C1447" s="5" t="str">
        <f>IF(INDEX(Table2[KET],MATCH(ROW()-1,Table2[//]))="","-",INDEX(Table2[KET],MATCH(ROW()-1,Table2[//])))</f>
        <v>12 ls</v>
      </c>
    </row>
    <row r="1448" spans="1:3">
      <c r="A1448" s="3" t="str">
        <f>INDEX(Table2[NAMA BARANG],MATCH(ROW()-1,Table2[//]))</f>
        <v>Oil pastel OP 08</v>
      </c>
      <c r="B1448" s="4">
        <f>INDEX(Table2[TT],MATCH(ROW()-1,Table2[//]))</f>
        <v>19</v>
      </c>
      <c r="C1448" s="5" t="str">
        <f>IF(INDEX(Table2[KET],MATCH(ROW()-1,Table2[//]))="","-",INDEX(Table2[KET],MATCH(ROW()-1,Table2[//])))</f>
        <v>192 set</v>
      </c>
    </row>
    <row r="1449" spans="1:3">
      <c r="A1449" s="3" t="str">
        <f>INDEX(Table2[NAMA BARANG],MATCH(ROW()-1,Table2[//]))</f>
        <v>Oil Pastel putar 12w pdk 1011 Box</v>
      </c>
      <c r="B1449" s="4">
        <f>INDEX(Table2[TT],MATCH(ROW()-1,Table2[//]))</f>
        <v>37</v>
      </c>
      <c r="C1449" s="5" t="str">
        <f>IF(INDEX(Table2[KET],MATCH(ROW()-1,Table2[//]))="","-",INDEX(Table2[KET],MATCH(ROW()-1,Table2[//])))</f>
        <v>192 pc</v>
      </c>
    </row>
    <row r="1450" spans="1:3">
      <c r="A1450" s="3" t="str">
        <f>INDEX(Table2[NAMA BARANG],MATCH(ROW()-1,Table2[//]))</f>
        <v>Oil pastel putar 12W ZJ 660 MM</v>
      </c>
      <c r="B1450" s="4">
        <f>INDEX(Table2[TT],MATCH(ROW()-1,Table2[//]))</f>
        <v>1</v>
      </c>
      <c r="C1450" s="5" t="str">
        <f>IF(INDEX(Table2[KET],MATCH(ROW()-1,Table2[//]))="","-",INDEX(Table2[KET],MATCH(ROW()-1,Table2[//])))</f>
        <v xml:space="preserve"> 288 pc</v>
      </c>
    </row>
    <row r="1451" spans="1:3">
      <c r="A1451" s="3" t="str">
        <f>INDEX(Table2[NAMA BARANG],MATCH(ROW()-1,Table2[//]))</f>
        <v>Oil pastel Selectrum 24W</v>
      </c>
      <c r="B1451" s="4">
        <f>INDEX(Table2[TT],MATCH(ROW()-1,Table2[//]))</f>
        <v>5</v>
      </c>
      <c r="C1451" s="5" t="str">
        <f>IF(INDEX(Table2[KET],MATCH(ROW()-1,Table2[//]))="","-",INDEX(Table2[KET],MATCH(ROW()-1,Table2[//])))</f>
        <v>4 ls</v>
      </c>
    </row>
    <row r="1452" spans="1:3">
      <c r="A1452" s="3" t="str">
        <f>INDEX(Table2[NAMA BARANG],MATCH(ROW()-1,Table2[//]))</f>
        <v>Oil pastel T-crew 18W (dos)</v>
      </c>
      <c r="B1452" s="4">
        <f>INDEX(Table2[TT],MATCH(ROW()-1,Table2[//]))</f>
        <v>3</v>
      </c>
      <c r="C1452" s="5" t="str">
        <f>IF(INDEX(Table2[KET],MATCH(ROW()-1,Table2[//]))="","-",INDEX(Table2[KET],MATCH(ROW()-1,Table2[//])))</f>
        <v>96 pc</v>
      </c>
    </row>
    <row r="1453" spans="1:3">
      <c r="A1453" s="3" t="str">
        <f>INDEX(Table2[NAMA BARANG],MATCH(ROW()-1,Table2[//]))</f>
        <v>Oil pastel T-crew 24W (dos)</v>
      </c>
      <c r="B1453" s="4">
        <f>INDEX(Table2[TT],MATCH(ROW()-1,Table2[//]))</f>
        <v>2</v>
      </c>
      <c r="C1453" s="5" t="str">
        <f>IF(INDEX(Table2[KET],MATCH(ROW()-1,Table2[//]))="","-",INDEX(Table2[KET],MATCH(ROW()-1,Table2[//])))</f>
        <v>96 pc</v>
      </c>
    </row>
    <row r="1454" spans="1:3">
      <c r="A1454" s="3" t="str">
        <f>INDEX(Table2[NAMA BARANG],MATCH(ROW()-1,Table2[//]))</f>
        <v>Oil pastel TTS 6612-12W dos (BT)</v>
      </c>
      <c r="B1454" s="4">
        <f>INDEX(Table2[TT],MATCH(ROW()-1,Table2[//]))</f>
        <v>3</v>
      </c>
      <c r="C1454" s="5" t="str">
        <f>IF(INDEX(Table2[KET],MATCH(ROW()-1,Table2[//]))="","-",INDEX(Table2[KET],MATCH(ROW()-1,Table2[//])))</f>
        <v>144 pc</v>
      </c>
    </row>
    <row r="1455" spans="1:3">
      <c r="A1455" s="3" t="str">
        <f>INDEX(Table2[NAMA BARANG],MATCH(ROW()-1,Table2[//]))</f>
        <v>Oil Pastel twister TF 003</v>
      </c>
      <c r="B1455" s="4">
        <f>INDEX(Table2[TT],MATCH(ROW()-1,Table2[//]))</f>
        <v>4</v>
      </c>
      <c r="C1455" s="5" t="str">
        <f>IF(INDEX(Table2[KET],MATCH(ROW()-1,Table2[//]))="","-",INDEX(Table2[KET],MATCH(ROW()-1,Table2[//])))</f>
        <v>72 pc</v>
      </c>
    </row>
    <row r="1456" spans="1:3">
      <c r="A1456" s="3" t="str">
        <f>INDEX(Table2[NAMA BARANG],MATCH(ROW()-1,Table2[//]))</f>
        <v>Oil Pastel twister TF 029</v>
      </c>
      <c r="B1456" s="4">
        <f>INDEX(Table2[TT],MATCH(ROW()-1,Table2[//]))</f>
        <v>17</v>
      </c>
      <c r="C1456" s="5" t="str">
        <f>IF(INDEX(Table2[KET],MATCH(ROW()-1,Table2[//]))="","-",INDEX(Table2[KET],MATCH(ROW()-1,Table2[//])))</f>
        <v>48 set</v>
      </c>
    </row>
    <row r="1457" spans="1:3">
      <c r="A1457" s="3" t="str">
        <f>INDEX(Table2[NAMA BARANG],MATCH(ROW()-1,Table2[//]))</f>
        <v>Palet Anggur</v>
      </c>
      <c r="B1457" s="4">
        <f>INDEX(Table2[TT],MATCH(ROW()-1,Table2[//]))</f>
        <v>1</v>
      </c>
      <c r="C1457" s="5" t="str">
        <f>IF(INDEX(Table2[KET],MATCH(ROW()-1,Table2[//]))="","-",INDEX(Table2[KET],MATCH(ROW()-1,Table2[//])))</f>
        <v>60 LSN</v>
      </c>
    </row>
    <row r="1458" spans="1:3">
      <c r="A1458" s="3" t="str">
        <f>INDEX(Table2[NAMA BARANG],MATCH(ROW()-1,Table2[//]))</f>
        <v>Palet brush 2801</v>
      </c>
      <c r="B1458" s="4">
        <f>INDEX(Table2[TT],MATCH(ROW()-1,Table2[//]))</f>
        <v>1</v>
      </c>
      <c r="C1458" s="5" t="str">
        <f>IF(INDEX(Table2[KET],MATCH(ROW()-1,Table2[//]))="","-",INDEX(Table2[KET],MATCH(ROW()-1,Table2[//])))</f>
        <v>600 set</v>
      </c>
    </row>
    <row r="1459" spans="1:3">
      <c r="A1459" s="3" t="str">
        <f>INDEX(Table2[NAMA BARANG],MATCH(ROW()-1,Table2[//]))</f>
        <v>Palet Cat air 081</v>
      </c>
      <c r="B1459" s="4">
        <f>INDEX(Table2[TT],MATCH(ROW()-1,Table2[//]))</f>
        <v>5</v>
      </c>
      <c r="C1459" s="5" t="str">
        <f>IF(INDEX(Table2[KET],MATCH(ROW()-1,Table2[//]))="","-",INDEX(Table2[KET],MATCH(ROW()-1,Table2[//])))</f>
        <v>375 ls</v>
      </c>
    </row>
    <row r="1460" spans="1:3">
      <c r="A1460" s="3" t="str">
        <f>INDEX(Table2[NAMA BARANG],MATCH(ROW()-1,Table2[//]))</f>
        <v>Palet Cat air 1019</v>
      </c>
      <c r="B1460" s="4">
        <f>INDEX(Table2[TT],MATCH(ROW()-1,Table2[//]))</f>
        <v>6</v>
      </c>
      <c r="C1460" s="5" t="str">
        <f>IF(INDEX(Table2[KET],MATCH(ROW()-1,Table2[//]))="","-",INDEX(Table2[KET],MATCH(ROW()-1,Table2[//])))</f>
        <v>384 pc</v>
      </c>
    </row>
    <row r="1461" spans="1:3">
      <c r="A1461" s="3" t="str">
        <f>INDEX(Table2[NAMA BARANG],MATCH(ROW()-1,Table2[//]))</f>
        <v>Palet Cat air Sakura Biasa DOF</v>
      </c>
      <c r="B1461" s="4">
        <f>INDEX(Table2[TT],MATCH(ROW()-1,Table2[//]))</f>
        <v>9</v>
      </c>
      <c r="C1461" s="5" t="str">
        <f>IF(INDEX(Table2[KET],MATCH(ROW()-1,Table2[//]))="","-",INDEX(Table2[KET],MATCH(ROW()-1,Table2[//])))</f>
        <v>84 ls</v>
      </c>
    </row>
    <row r="1462" spans="1:3">
      <c r="A1462" s="3" t="str">
        <f>INDEX(Table2[NAMA BARANG],MATCH(ROW()-1,Table2[//]))</f>
        <v>Palet Cat air Sakura Trans</v>
      </c>
      <c r="B1462" s="4">
        <f>INDEX(Table2[TT],MATCH(ROW()-1,Table2[//]))</f>
        <v>15</v>
      </c>
      <c r="C1462" s="5" t="str">
        <f>IF(INDEX(Table2[KET],MATCH(ROW()-1,Table2[//]))="","-",INDEX(Table2[KET],MATCH(ROW()-1,Table2[//])))</f>
        <v>84 ls</v>
      </c>
    </row>
    <row r="1463" spans="1:3">
      <c r="A1463" s="3" t="str">
        <f>INDEX(Table2[NAMA BARANG],MATCH(ROW()-1,Table2[//]))</f>
        <v>Palet gambar 1010 Buah APEL</v>
      </c>
      <c r="B1463" s="4">
        <f>INDEX(Table2[TT],MATCH(ROW()-1,Table2[//]))</f>
        <v>6</v>
      </c>
      <c r="C1463" s="5" t="str">
        <f>IF(INDEX(Table2[KET],MATCH(ROW()-1,Table2[//]))="","-",INDEX(Table2[KET],MATCH(ROW()-1,Table2[//])))</f>
        <v>40 ls</v>
      </c>
    </row>
    <row r="1464" spans="1:3">
      <c r="A1464" s="3" t="str">
        <f>INDEX(Table2[NAMA BARANG],MATCH(ROW()-1,Table2[//]))</f>
        <v>Palet gambar 1011 Kumbang</v>
      </c>
      <c r="B1464" s="4">
        <f>INDEX(Table2[TT],MATCH(ROW()-1,Table2[//]))</f>
        <v>5</v>
      </c>
      <c r="C1464" s="5" t="str">
        <f>IF(INDEX(Table2[KET],MATCH(ROW()-1,Table2[//]))="","-",INDEX(Table2[KET],MATCH(ROW()-1,Table2[//])))</f>
        <v>48 ls</v>
      </c>
    </row>
    <row r="1465" spans="1:3">
      <c r="A1465" s="3" t="str">
        <f>INDEX(Table2[NAMA BARANG],MATCH(ROW()-1,Table2[//]))</f>
        <v>Palet gambar G5321</v>
      </c>
      <c r="B1465" s="4">
        <f>INDEX(Table2[TT],MATCH(ROW()-1,Table2[//]))</f>
        <v>3</v>
      </c>
      <c r="C1465" s="5" t="str">
        <f>IF(INDEX(Table2[KET],MATCH(ROW()-1,Table2[//]))="","-",INDEX(Table2[KET],MATCH(ROW()-1,Table2[//])))</f>
        <v>480 pc</v>
      </c>
    </row>
    <row r="1466" spans="1:3">
      <c r="A1466" s="3" t="str">
        <f>INDEX(Table2[NAMA BARANG],MATCH(ROW()-1,Table2[//]))</f>
        <v>Palet plastik 21,5 x 27,5/ R B9</v>
      </c>
      <c r="B1466" s="4">
        <f>INDEX(Table2[TT],MATCH(ROW()-1,Table2[//]))</f>
        <v>2</v>
      </c>
      <c r="C1466" s="5" t="str">
        <f>IF(INDEX(Table2[KET],MATCH(ROW()-1,Table2[//]))="","-",INDEX(Table2[KET],MATCH(ROW()-1,Table2[//])))</f>
        <v>200 pc</v>
      </c>
    </row>
    <row r="1467" spans="1:3">
      <c r="A1467" s="3" t="str">
        <f>INDEX(Table2[NAMA BARANG],MATCH(ROW()-1,Table2[//]))</f>
        <v>Palet PLT 006</v>
      </c>
      <c r="B1467" s="4">
        <f>INDEX(Table2[TT],MATCH(ROW()-1,Table2[//]))</f>
        <v>4</v>
      </c>
      <c r="C1467" s="5" t="str">
        <f>IF(INDEX(Table2[KET],MATCH(ROW()-1,Table2[//]))="","-",INDEX(Table2[KET],MATCH(ROW()-1,Table2[//])))</f>
        <v>50 ls</v>
      </c>
    </row>
    <row r="1468" spans="1:3">
      <c r="A1468" s="3" t="str">
        <f>INDEX(Table2[NAMA BARANG],MATCH(ROW()-1,Table2[//]))</f>
        <v>Palet putih UTN</v>
      </c>
      <c r="B1468" s="4">
        <f>INDEX(Table2[TT],MATCH(ROW()-1,Table2[//]))</f>
        <v>19</v>
      </c>
      <c r="C1468" s="5" t="str">
        <f>IF(INDEX(Table2[KET],MATCH(ROW()-1,Table2[//]))="","-",INDEX(Table2[KET],MATCH(ROW()-1,Table2[//])))</f>
        <v>125 ls</v>
      </c>
    </row>
    <row r="1469" spans="1:3">
      <c r="A1469" s="3" t="str">
        <f>INDEX(Table2[NAMA BARANG],MATCH(ROW()-1,Table2[//]))</f>
        <v>Palet Sakura Nariko</v>
      </c>
      <c r="B1469" s="4">
        <f>INDEX(Table2[TT],MATCH(ROW()-1,Table2[//]))</f>
        <v>3</v>
      </c>
      <c r="C1469" s="5" t="str">
        <f>IF(INDEX(Table2[KET],MATCH(ROW()-1,Table2[//]))="","-",INDEX(Table2[KET],MATCH(ROW()-1,Table2[//])))</f>
        <v>25 ls</v>
      </c>
    </row>
    <row r="1470" spans="1:3">
      <c r="A1470" s="3" t="str">
        <f>INDEX(Table2[NAMA BARANG],MATCH(ROW()-1,Table2[//]))</f>
        <v>Palet Super Butek</v>
      </c>
      <c r="B1470" s="4">
        <f>INDEX(Table2[TT],MATCH(ROW()-1,Table2[//]))</f>
        <v>3</v>
      </c>
      <c r="C1470" s="5" t="str">
        <f>IF(INDEX(Table2[KET],MATCH(ROW()-1,Table2[//]))="","-",INDEX(Table2[KET],MATCH(ROW()-1,Table2[//])))</f>
        <v>120 ls</v>
      </c>
    </row>
    <row r="1471" spans="1:3">
      <c r="A1471" s="3" t="str">
        <f>INDEX(Table2[NAMA BARANG],MATCH(ROW()-1,Table2[//]))</f>
        <v>Papan W/B Besar 50x70</v>
      </c>
      <c r="B1471" s="4">
        <f>INDEX(Table2[TT],MATCH(ROW()-1,Table2[//]))</f>
        <v>1</v>
      </c>
      <c r="C1471" s="5" t="str">
        <f>IF(INDEX(Table2[KET],MATCH(ROW()-1,Table2[//]))="","-",INDEX(Table2[KET],MATCH(ROW()-1,Table2[//])))</f>
        <v>12 pc</v>
      </c>
    </row>
    <row r="1472" spans="1:3">
      <c r="A1472" s="3" t="str">
        <f>INDEX(Table2[NAMA BARANG],MATCH(ROW()-1,Table2[//]))</f>
        <v>Paper Clip V Tec kecil VT 001</v>
      </c>
      <c r="B1472" s="4">
        <f>INDEX(Table2[TT],MATCH(ROW()-1,Table2[//]))</f>
        <v>2</v>
      </c>
      <c r="C1472" s="5">
        <f>IF(INDEX(Table2[KET],MATCH(ROW()-1,Table2[//]))="","-",INDEX(Table2[KET],MATCH(ROW()-1,Table2[//])))</f>
        <v>288</v>
      </c>
    </row>
    <row r="1473" spans="1:3">
      <c r="A1473" s="3" t="str">
        <f>INDEX(Table2[NAMA BARANG],MATCH(ROW()-1,Table2[//]))</f>
        <v>Paper Clip warna kecil 28 (733)</v>
      </c>
      <c r="B1473" s="4">
        <f>INDEX(Table2[TT],MATCH(ROW()-1,Table2[//]))</f>
        <v>4</v>
      </c>
      <c r="C1473" s="5" t="str">
        <f>IF(INDEX(Table2[KET],MATCH(ROW()-1,Table2[//]))="","-",INDEX(Table2[KET],MATCH(ROW()-1,Table2[//])))</f>
        <v>1000 pc</v>
      </c>
    </row>
    <row r="1474" spans="1:3">
      <c r="A1474" s="3" t="str">
        <f>INDEX(Table2[NAMA BARANG],MATCH(ROW()-1,Table2[//]))</f>
        <v>Payet 2008</v>
      </c>
      <c r="B1474" s="4">
        <f>INDEX(Table2[TT],MATCH(ROW()-1,Table2[//]))</f>
        <v>8</v>
      </c>
      <c r="C1474" s="5" t="str">
        <f>IF(INDEX(Table2[KET],MATCH(ROW()-1,Table2[//]))="","-",INDEX(Table2[KET],MATCH(ROW()-1,Table2[//])))</f>
        <v>288 Disp</v>
      </c>
    </row>
    <row r="1475" spans="1:3">
      <c r="A1475" s="3" t="str">
        <f>INDEX(Table2[NAMA BARANG],MATCH(ROW()-1,Table2[//]))</f>
        <v>PC 16852 (2)</v>
      </c>
      <c r="B1475" s="4">
        <f>INDEX(Table2[TT],MATCH(ROW()-1,Table2[//]))</f>
        <v>2</v>
      </c>
      <c r="C1475" s="5" t="str">
        <f>IF(INDEX(Table2[KET],MATCH(ROW()-1,Table2[//]))="","-",INDEX(Table2[KET],MATCH(ROW()-1,Table2[//])))</f>
        <v>120 pc</v>
      </c>
    </row>
    <row r="1476" spans="1:3">
      <c r="A1476" s="3" t="str">
        <f>INDEX(Table2[NAMA BARANG],MATCH(ROW()-1,Table2[//]))</f>
        <v>PC 2013/VA 30 papan tulis</v>
      </c>
      <c r="B1476" s="4">
        <f>INDEX(Table2[TT],MATCH(ROW()-1,Table2[//]))</f>
        <v>46</v>
      </c>
      <c r="C1476" s="5" t="str">
        <f>IF(INDEX(Table2[KET],MATCH(ROW()-1,Table2[//]))="","-",INDEX(Table2[KET],MATCH(ROW()-1,Table2[//])))</f>
        <v>144 pc</v>
      </c>
    </row>
    <row r="1477" spans="1:3">
      <c r="A1477" s="3" t="str">
        <f>INDEX(Table2[NAMA BARANG],MATCH(ROW()-1,Table2[//]))</f>
        <v>PC 2201</v>
      </c>
      <c r="B1477" s="4">
        <f>INDEX(Table2[TT],MATCH(ROW()-1,Table2[//]))</f>
        <v>2</v>
      </c>
      <c r="C1477" s="5" t="str">
        <f>IF(INDEX(Table2[KET],MATCH(ROW()-1,Table2[//]))="","-",INDEX(Table2[KET],MATCH(ROW()-1,Table2[//])))</f>
        <v>96 pc</v>
      </c>
    </row>
    <row r="1478" spans="1:3">
      <c r="A1478" s="3" t="str">
        <f>INDEX(Table2[NAMA BARANG],MATCH(ROW()-1,Table2[//]))</f>
        <v>PC 3D calculator LT 1060</v>
      </c>
      <c r="B1478" s="4">
        <f>INDEX(Table2[TT],MATCH(ROW()-1,Table2[//]))</f>
        <v>1</v>
      </c>
      <c r="C1478" s="5" t="str">
        <f>IF(INDEX(Table2[KET],MATCH(ROW()-1,Table2[//]))="","-",INDEX(Table2[KET],MATCH(ROW()-1,Table2[//])))</f>
        <v>144 pc</v>
      </c>
    </row>
    <row r="1479" spans="1:3">
      <c r="A1479" s="3" t="str">
        <f>INDEX(Table2[NAMA BARANG],MATCH(ROW()-1,Table2[//]))</f>
        <v>PC 8425</v>
      </c>
      <c r="B1479" s="4">
        <f>INDEX(Table2[TT],MATCH(ROW()-1,Table2[//]))</f>
        <v>1</v>
      </c>
      <c r="C1479" s="5" t="str">
        <f>IF(INDEX(Table2[KET],MATCH(ROW()-1,Table2[//]))="","-",INDEX(Table2[KET],MATCH(ROW()-1,Table2[//])))</f>
        <v>60 ls</v>
      </c>
    </row>
    <row r="1480" spans="1:3">
      <c r="A1480" s="3" t="str">
        <f>INDEX(Table2[NAMA BARANG],MATCH(ROW()-1,Table2[//]))</f>
        <v>PC 8887 kepiting</v>
      </c>
      <c r="B1480" s="4">
        <f>INDEX(Table2[TT],MATCH(ROW()-1,Table2[//]))</f>
        <v>2</v>
      </c>
      <c r="C1480" s="5" t="str">
        <f>IF(INDEX(Table2[KET],MATCH(ROW()-1,Table2[//]))="","-",INDEX(Table2[KET],MATCH(ROW()-1,Table2[//])))</f>
        <v>12 ls</v>
      </c>
    </row>
    <row r="1481" spans="1:3">
      <c r="A1481" s="3" t="str">
        <f>INDEX(Table2[NAMA BARANG],MATCH(ROW()-1,Table2[//]))</f>
        <v>PC 9002 (4)/ 9008(1)</v>
      </c>
      <c r="B1481" s="4">
        <f>INDEX(Table2[TT],MATCH(ROW()-1,Table2[//]))</f>
        <v>5</v>
      </c>
      <c r="C1481" s="5" t="str">
        <f>IF(INDEX(Table2[KET],MATCH(ROW()-1,Table2[//]))="","-",INDEX(Table2[KET],MATCH(ROW()-1,Table2[//])))</f>
        <v>16 LSN</v>
      </c>
    </row>
    <row r="1482" spans="1:3">
      <c r="A1482" s="3" t="str">
        <f>INDEX(Table2[NAMA BARANG],MATCH(ROW()-1,Table2[//]))</f>
        <v>PC A 6855</v>
      </c>
      <c r="B1482" s="4">
        <f>INDEX(Table2[TT],MATCH(ROW()-1,Table2[//]))</f>
        <v>1</v>
      </c>
      <c r="C1482" s="5" t="str">
        <f>IF(INDEX(Table2[KET],MATCH(ROW()-1,Table2[//]))="","-",INDEX(Table2[KET],MATCH(ROW()-1,Table2[//])))</f>
        <v>144 PCS</v>
      </c>
    </row>
    <row r="1483" spans="1:3">
      <c r="A1483" s="3" t="str">
        <f>INDEX(Table2[NAMA BARANG],MATCH(ROW()-1,Table2[//]))</f>
        <v>PC A2-27 PC 8110 KT</v>
      </c>
      <c r="B1483" s="4">
        <f>INDEX(Table2[TT],MATCH(ROW()-1,Table2[//]))</f>
        <v>1</v>
      </c>
      <c r="C1483" s="5" t="str">
        <f>IF(INDEX(Table2[KET],MATCH(ROW()-1,Table2[//]))="","-",INDEX(Table2[KET],MATCH(ROW()-1,Table2[//])))</f>
        <v>96 pc</v>
      </c>
    </row>
    <row r="1484" spans="1:3">
      <c r="A1484" s="3" t="str">
        <f>INDEX(Table2[NAMA BARANG],MATCH(ROW()-1,Table2[//]))</f>
        <v>PC A2-3 PC 3311</v>
      </c>
      <c r="B1484" s="4">
        <f>INDEX(Table2[TT],MATCH(ROW()-1,Table2[//]))</f>
        <v>1</v>
      </c>
      <c r="C1484" s="5" t="str">
        <f>IF(INDEX(Table2[KET],MATCH(ROW()-1,Table2[//]))="","-",INDEX(Table2[KET],MATCH(ROW()-1,Table2[//])))</f>
        <v>192 pc</v>
      </c>
    </row>
    <row r="1485" spans="1:3">
      <c r="A1485" s="3" t="str">
        <f>INDEX(Table2[NAMA BARANG],MATCH(ROW()-1,Table2[//]))</f>
        <v>Pc AD 030</v>
      </c>
      <c r="B1485" s="4">
        <f>INDEX(Table2[TT],MATCH(ROW()-1,Table2[//]))</f>
        <v>18</v>
      </c>
      <c r="C1485" s="5" t="str">
        <f>IF(INDEX(Table2[KET],MATCH(ROW()-1,Table2[//]))="","-",INDEX(Table2[KET],MATCH(ROW()-1,Table2[//])))</f>
        <v>144 pc</v>
      </c>
    </row>
    <row r="1486" spans="1:3">
      <c r="A1486" s="3" t="str">
        <f>INDEX(Table2[NAMA BARANG],MATCH(ROW()-1,Table2[//]))</f>
        <v>PC angel restleting/ DM 2-28</v>
      </c>
      <c r="B1486" s="4">
        <f>INDEX(Table2[TT],MATCH(ROW()-1,Table2[//]))</f>
        <v>2</v>
      </c>
      <c r="C1486" s="5" t="str">
        <f>IF(INDEX(Table2[KET],MATCH(ROW()-1,Table2[//]))="","-",INDEX(Table2[KET],MATCH(ROW()-1,Table2[//])))</f>
        <v>33 ls</v>
      </c>
    </row>
    <row r="1487" spans="1:3">
      <c r="A1487" s="3" t="str">
        <f>INDEX(Table2[NAMA BARANG],MATCH(ROW()-1,Table2[//]))</f>
        <v>PC arc type 3185</v>
      </c>
      <c r="B1487" s="4">
        <f>INDEX(Table2[TT],MATCH(ROW()-1,Table2[//]))</f>
        <v>3</v>
      </c>
      <c r="C1487" s="5" t="str">
        <f>IF(INDEX(Table2[KET],MATCH(ROW()-1,Table2[//]))="","-",INDEX(Table2[KET],MATCH(ROW()-1,Table2[//])))</f>
        <v>144 pc</v>
      </c>
    </row>
    <row r="1488" spans="1:3">
      <c r="A1488" s="3" t="str">
        <f>INDEX(Table2[NAMA BARANG],MATCH(ROW()-1,Table2[//]))</f>
        <v>PC arc type 8852</v>
      </c>
      <c r="B1488" s="4">
        <f>INDEX(Table2[TT],MATCH(ROW()-1,Table2[//]))</f>
        <v>1</v>
      </c>
      <c r="C1488" s="5" t="str">
        <f>IF(INDEX(Table2[KET],MATCH(ROW()-1,Table2[//]))="","-",INDEX(Table2[KET],MATCH(ROW()-1,Table2[//])))</f>
        <v>96 pc</v>
      </c>
    </row>
    <row r="1489" spans="1:3">
      <c r="A1489" s="3" t="str">
        <f>INDEX(Table2[NAMA BARANG],MATCH(ROW()-1,Table2[//]))</f>
        <v>PC B 249</v>
      </c>
      <c r="B1489" s="4">
        <f>INDEX(Table2[TT],MATCH(ROW()-1,Table2[//]))</f>
        <v>1</v>
      </c>
      <c r="C1489" s="5" t="str">
        <f>IF(INDEX(Table2[KET],MATCH(ROW()-1,Table2[//]))="","-",INDEX(Table2[KET],MATCH(ROW()-1,Table2[//])))</f>
        <v>10 ls</v>
      </c>
    </row>
    <row r="1490" spans="1:3">
      <c r="A1490" s="3" t="str">
        <f>INDEX(Table2[NAMA BARANG],MATCH(ROW()-1,Table2[//]))</f>
        <v>Pc botol bts 1063 (BLK)</v>
      </c>
      <c r="B1490" s="4">
        <f>INDEX(Table2[TT],MATCH(ROW()-1,Table2[//]))</f>
        <v>5</v>
      </c>
      <c r="C1490" s="5" t="str">
        <f>IF(INDEX(Table2[KET],MATCH(ROW()-1,Table2[//]))="","-",INDEX(Table2[KET],MATCH(ROW()-1,Table2[//])))</f>
        <v>28 ls</v>
      </c>
    </row>
    <row r="1491" spans="1:3">
      <c r="A1491" s="3" t="str">
        <f>INDEX(Table2[NAMA BARANG],MATCH(ROW()-1,Table2[//]))</f>
        <v>PC Box 121106 blk+ktk</v>
      </c>
      <c r="B1491" s="4">
        <f>INDEX(Table2[TT],MATCH(ROW()-1,Table2[//]))</f>
        <v>1</v>
      </c>
      <c r="C1491" s="5" t="str">
        <f>IF(INDEX(Table2[KET],MATCH(ROW()-1,Table2[//]))="","-",INDEX(Table2[KET],MATCH(ROW()-1,Table2[//])))</f>
        <v>144 pc</v>
      </c>
    </row>
    <row r="1492" spans="1:3">
      <c r="A1492" s="3" t="str">
        <f>INDEX(Table2[NAMA BARANG],MATCH(ROW()-1,Table2[//]))</f>
        <v>PC Box 121126 blk+ktk</v>
      </c>
      <c r="B1492" s="4">
        <f>INDEX(Table2[TT],MATCH(ROW()-1,Table2[//]))</f>
        <v>2</v>
      </c>
      <c r="C1492" s="5" t="str">
        <f>IF(INDEX(Table2[KET],MATCH(ROW()-1,Table2[//]))="","-",INDEX(Table2[KET],MATCH(ROW()-1,Table2[//])))</f>
        <v>288 pc</v>
      </c>
    </row>
    <row r="1493" spans="1:3">
      <c r="A1493" s="3" t="str">
        <f>INDEX(Table2[NAMA BARANG],MATCH(ROW()-1,Table2[//]))</f>
        <v>PC Box 802</v>
      </c>
      <c r="B1493" s="4">
        <f>INDEX(Table2[TT],MATCH(ROW()-1,Table2[//]))</f>
        <v>1</v>
      </c>
      <c r="C1493" s="5" t="str">
        <f>IF(INDEX(Table2[KET],MATCH(ROW()-1,Table2[//]))="","-",INDEX(Table2[KET],MATCH(ROW()-1,Table2[//])))</f>
        <v>384 pc</v>
      </c>
    </row>
    <row r="1494" spans="1:3">
      <c r="A1494" s="3" t="str">
        <f>INDEX(Table2[NAMA BARANG],MATCH(ROW()-1,Table2[//]))</f>
        <v>PC Box 8872 Big Hero</v>
      </c>
      <c r="B1494" s="4">
        <f>INDEX(Table2[TT],MATCH(ROW()-1,Table2[//]))</f>
        <v>2</v>
      </c>
      <c r="C1494" s="5" t="str">
        <f>IF(INDEX(Table2[KET],MATCH(ROW()-1,Table2[//]))="","-",INDEX(Table2[KET],MATCH(ROW()-1,Table2[//])))</f>
        <v>96 pc</v>
      </c>
    </row>
    <row r="1495" spans="1:3">
      <c r="A1495" s="3" t="str">
        <f>INDEX(Table2[NAMA BARANG],MATCH(ROW()-1,Table2[//]))</f>
        <v>PC Box Fy 58M</v>
      </c>
      <c r="B1495" s="4">
        <f>INDEX(Table2[TT],MATCH(ROW()-1,Table2[//]))</f>
        <v>3</v>
      </c>
      <c r="C1495" s="5" t="str">
        <f>IF(INDEX(Table2[KET],MATCH(ROW()-1,Table2[//]))="","-",INDEX(Table2[KET],MATCH(ROW()-1,Table2[//])))</f>
        <v>192 pc</v>
      </c>
    </row>
    <row r="1496" spans="1:3">
      <c r="A1496" s="3" t="str">
        <f>INDEX(Table2[NAMA BARANG],MATCH(ROW()-1,Table2[//]))</f>
        <v>PC Box Fy 59M</v>
      </c>
      <c r="B1496" s="4">
        <f>INDEX(Table2[TT],MATCH(ROW()-1,Table2[//]))</f>
        <v>4</v>
      </c>
      <c r="C1496" s="5" t="str">
        <f>IF(INDEX(Table2[KET],MATCH(ROW()-1,Table2[//]))="","-",INDEX(Table2[KET],MATCH(ROW()-1,Table2[//])))</f>
        <v>192 pc</v>
      </c>
    </row>
    <row r="1497" spans="1:3">
      <c r="A1497" s="3" t="str">
        <f>INDEX(Table2[NAMA BARANG],MATCH(ROW()-1,Table2[//]))</f>
        <v>PC Box K 56A</v>
      </c>
      <c r="B1497" s="4">
        <f>INDEX(Table2[TT],MATCH(ROW()-1,Table2[//]))</f>
        <v>8</v>
      </c>
      <c r="C1497" s="5" t="str">
        <f>IF(INDEX(Table2[KET],MATCH(ROW()-1,Table2[//]))="","-",INDEX(Table2[KET],MATCH(ROW()-1,Table2[//])))</f>
        <v>144 pc</v>
      </c>
    </row>
    <row r="1498" spans="1:3">
      <c r="A1498" s="3" t="str">
        <f>INDEX(Table2[NAMA BARANG],MATCH(ROW()-1,Table2[//]))</f>
        <v>PC Box magnit DF 08 (9)/ DF 09 (7)</v>
      </c>
      <c r="B1498" s="4">
        <f>INDEX(Table2[TT],MATCH(ROW()-1,Table2[//]))</f>
        <v>16</v>
      </c>
      <c r="C1498" s="5">
        <f>IF(INDEX(Table2[KET],MATCH(ROW()-1,Table2[//]))="","-",INDEX(Table2[KET],MATCH(ROW()-1,Table2[//])))</f>
        <v>240</v>
      </c>
    </row>
    <row r="1499" spans="1:3">
      <c r="A1499" s="3" t="str">
        <f>INDEX(Table2[NAMA BARANG],MATCH(ROW()-1,Table2[//]))</f>
        <v>PC Box P1036</v>
      </c>
      <c r="B1499" s="4">
        <f>INDEX(Table2[TT],MATCH(ROW()-1,Table2[//]))</f>
        <v>9</v>
      </c>
      <c r="C1499" s="5">
        <f>IF(INDEX(Table2[KET],MATCH(ROW()-1,Table2[//]))="","-",INDEX(Table2[KET],MATCH(ROW()-1,Table2[//])))</f>
        <v>240</v>
      </c>
    </row>
    <row r="1500" spans="1:3">
      <c r="A1500" s="3" t="str">
        <f>INDEX(Table2[NAMA BARANG],MATCH(ROW()-1,Table2[//]))</f>
        <v>PC Frozen mix Design B2002</v>
      </c>
      <c r="B1500" s="4">
        <f>INDEX(Table2[TT],MATCH(ROW()-1,Table2[//]))</f>
        <v>1</v>
      </c>
      <c r="C1500" s="5" t="str">
        <f>IF(INDEX(Table2[KET],MATCH(ROW()-1,Table2[//]))="","-",INDEX(Table2[KET],MATCH(ROW()-1,Table2[//])))</f>
        <v>12 ls</v>
      </c>
    </row>
    <row r="1501" spans="1:3">
      <c r="A1501" s="3" t="str">
        <f>INDEX(Table2[NAMA BARANG],MATCH(ROW()-1,Table2[//]))</f>
        <v>PC G 3901 PR</v>
      </c>
      <c r="B1501" s="4">
        <f>INDEX(Table2[TT],MATCH(ROW()-1,Table2[//]))</f>
        <v>6</v>
      </c>
      <c r="C1501" s="5" t="str">
        <f>IF(INDEX(Table2[KET],MATCH(ROW()-1,Table2[//]))="","-",INDEX(Table2[KET],MATCH(ROW()-1,Table2[//])))</f>
        <v>1440 pc</v>
      </c>
    </row>
    <row r="1502" spans="1:3">
      <c r="A1502" s="3" t="str">
        <f>INDEX(Table2[NAMA BARANG],MATCH(ROW()-1,Table2[//]))</f>
        <v>Pc GP 9315</v>
      </c>
      <c r="B1502" s="4">
        <f>INDEX(Table2[TT],MATCH(ROW()-1,Table2[//]))</f>
        <v>5</v>
      </c>
      <c r="C1502" s="5" t="str">
        <f>IF(INDEX(Table2[KET],MATCH(ROW()-1,Table2[//]))="","-",INDEX(Table2[KET],MATCH(ROW()-1,Table2[//])))</f>
        <v>240 pc</v>
      </c>
    </row>
    <row r="1503" spans="1:3">
      <c r="A1503" s="3" t="str">
        <f>INDEX(Table2[NAMA BARANG],MATCH(ROW()-1,Table2[//]))</f>
        <v>PC Ht 405 A</v>
      </c>
      <c r="B1503" s="4">
        <f>INDEX(Table2[TT],MATCH(ROW()-1,Table2[//]))</f>
        <v>4</v>
      </c>
      <c r="C1503" s="5" t="str">
        <f>IF(INDEX(Table2[KET],MATCH(ROW()-1,Table2[//]))="","-",INDEX(Table2[KET],MATCH(ROW()-1,Table2[//])))</f>
        <v>144 pc</v>
      </c>
    </row>
    <row r="1504" spans="1:3">
      <c r="A1504" s="3" t="str">
        <f>INDEX(Table2[NAMA BARANG],MATCH(ROW()-1,Table2[//]))</f>
        <v>PC Imitasi 252 Rest</v>
      </c>
      <c r="B1504" s="4">
        <f>INDEX(Table2[TT],MATCH(ROW()-1,Table2[//]))</f>
        <v>1</v>
      </c>
      <c r="C1504" s="5" t="str">
        <f>IF(INDEX(Table2[KET],MATCH(ROW()-1,Table2[//]))="","-",INDEX(Table2[KET],MATCH(ROW()-1,Table2[//])))</f>
        <v>36 ls</v>
      </c>
    </row>
    <row r="1505" spans="1:3">
      <c r="A1505" s="3" t="str">
        <f>INDEX(Table2[NAMA BARANG],MATCH(ROW()-1,Table2[//]))</f>
        <v>PC Imitasi 338/ Flag</v>
      </c>
      <c r="B1505" s="4">
        <f>INDEX(Table2[TT],MATCH(ROW()-1,Table2[//]))</f>
        <v>1</v>
      </c>
      <c r="C1505" s="5" t="str">
        <f>IF(INDEX(Table2[KET],MATCH(ROW()-1,Table2[//]))="","-",INDEX(Table2[KET],MATCH(ROW()-1,Table2[//])))</f>
        <v>30 ls</v>
      </c>
    </row>
    <row r="1506" spans="1:3">
      <c r="A1506" s="3" t="str">
        <f>INDEX(Table2[NAMA BARANG],MATCH(ROW()-1,Table2[//]))</f>
        <v>PC Imitasi 372</v>
      </c>
      <c r="B1506" s="4">
        <f>INDEX(Table2[TT],MATCH(ROW()-1,Table2[//]))</f>
        <v>3</v>
      </c>
      <c r="C1506" s="5" t="str">
        <f>IF(INDEX(Table2[KET],MATCH(ROW()-1,Table2[//]))="","-",INDEX(Table2[KET],MATCH(ROW()-1,Table2[//])))</f>
        <v>30 ls</v>
      </c>
    </row>
    <row r="1507" spans="1:3">
      <c r="A1507" s="3" t="str">
        <f>INDEX(Table2[NAMA BARANG],MATCH(ROW()-1,Table2[//]))</f>
        <v>PC Imitasi 373 vintage</v>
      </c>
      <c r="B1507" s="4">
        <f>INDEX(Table2[TT],MATCH(ROW()-1,Table2[//]))</f>
        <v>8</v>
      </c>
      <c r="C1507" s="5" t="str">
        <f>IF(INDEX(Table2[KET],MATCH(ROW()-1,Table2[//]))="","-",INDEX(Table2[KET],MATCH(ROW()-1,Table2[//])))</f>
        <v>30 ls</v>
      </c>
    </row>
    <row r="1508" spans="1:3">
      <c r="A1508" s="3" t="str">
        <f>INDEX(Table2[NAMA BARANG],MATCH(ROW()-1,Table2[//]))</f>
        <v>PC isi F4575 A3235 (Blk)</v>
      </c>
      <c r="B1508" s="4">
        <f>INDEX(Table2[TT],MATCH(ROW()-1,Table2[//]))</f>
        <v>4</v>
      </c>
      <c r="C1508" s="5" t="str">
        <f>IF(INDEX(Table2[KET],MATCH(ROW()-1,Table2[//]))="","-",INDEX(Table2[KET],MATCH(ROW()-1,Table2[//])))</f>
        <v>12 ls</v>
      </c>
    </row>
    <row r="1509" spans="1:3">
      <c r="A1509" s="3" t="str">
        <f>INDEX(Table2[NAMA BARANG],MATCH(ROW()-1,Table2[//]))</f>
        <v>PC JX 3852</v>
      </c>
      <c r="B1509" s="4">
        <f>INDEX(Table2[TT],MATCH(ROW()-1,Table2[//]))</f>
        <v>5</v>
      </c>
      <c r="C1509" s="5" t="str">
        <f>IF(INDEX(Table2[KET],MATCH(ROW()-1,Table2[//]))="","-",INDEX(Table2[KET],MATCH(ROW()-1,Table2[//])))</f>
        <v>168 pc</v>
      </c>
    </row>
    <row r="1510" spans="1:3">
      <c r="A1510" s="3" t="str">
        <f>INDEX(Table2[NAMA BARANG],MATCH(ROW()-1,Table2[//]))</f>
        <v>PC Kain berdiri MM</v>
      </c>
      <c r="B1510" s="4">
        <f>INDEX(Table2[TT],MATCH(ROW()-1,Table2[//]))</f>
        <v>2</v>
      </c>
      <c r="C1510" s="5" t="str">
        <f>IF(INDEX(Table2[KET],MATCH(ROW()-1,Table2[//]))="","-",INDEX(Table2[KET],MATCH(ROW()-1,Table2[//])))</f>
        <v>50 ls</v>
      </c>
    </row>
    <row r="1511" spans="1:3">
      <c r="A1511" s="3" t="str">
        <f>INDEX(Table2[NAMA BARANG],MATCH(ROW()-1,Table2[//]))</f>
        <v>PC Kain Instar Tenaga Baru</v>
      </c>
      <c r="B1511" s="4">
        <f>INDEX(Table2[TT],MATCH(ROW()-1,Table2[//]))</f>
        <v>2</v>
      </c>
      <c r="C1511" s="5" t="str">
        <f>IF(INDEX(Table2[KET],MATCH(ROW()-1,Table2[//]))="","-",INDEX(Table2[KET],MATCH(ROW()-1,Table2[//])))</f>
        <v>36 ls</v>
      </c>
    </row>
    <row r="1512" spans="1:3">
      <c r="A1512" s="3" t="str">
        <f>INDEX(Table2[NAMA BARANG],MATCH(ROW()-1,Table2[//]))</f>
        <v>Pc Karton 1 susun biasa 8003</v>
      </c>
      <c r="B1512" s="4">
        <f>INDEX(Table2[TT],MATCH(ROW()-1,Table2[//]))</f>
        <v>15</v>
      </c>
      <c r="C1512" s="5" t="str">
        <f>IF(INDEX(Table2[KET],MATCH(ROW()-1,Table2[//]))="","-",INDEX(Table2[KET],MATCH(ROW()-1,Table2[//])))</f>
        <v>168 PCS</v>
      </c>
    </row>
    <row r="1513" spans="1:3">
      <c r="A1513" s="3" t="str">
        <f>INDEX(Table2[NAMA BARANG],MATCH(ROW()-1,Table2[//]))</f>
        <v>PC Karton My 001-004 BLK</v>
      </c>
      <c r="B1513" s="4">
        <f>INDEX(Table2[TT],MATCH(ROW()-1,Table2[//]))</f>
        <v>8</v>
      </c>
      <c r="C1513" s="5">
        <f>IF(INDEX(Table2[KET],MATCH(ROW()-1,Table2[//]))="","-",INDEX(Table2[KET],MATCH(ROW()-1,Table2[//])))</f>
        <v>240</v>
      </c>
    </row>
    <row r="1514" spans="1:3">
      <c r="A1514" s="3" t="str">
        <f>INDEX(Table2[NAMA BARANG],MATCH(ROW()-1,Table2[//]))</f>
        <v>PC Karton Wy 1257</v>
      </c>
      <c r="B1514" s="4">
        <f>INDEX(Table2[TT],MATCH(ROW()-1,Table2[//]))</f>
        <v>5</v>
      </c>
      <c r="C1514" s="5" t="str">
        <f>IF(INDEX(Table2[KET],MATCH(ROW()-1,Table2[//]))="","-",INDEX(Table2[KET],MATCH(ROW()-1,Table2[//])))</f>
        <v>240 pc</v>
      </c>
    </row>
    <row r="1515" spans="1:3">
      <c r="A1515" s="3" t="str">
        <f>INDEX(Table2[NAMA BARANG],MATCH(ROW()-1,Table2[//]))</f>
        <v>PC Karton Wy 1258</v>
      </c>
      <c r="B1515" s="4">
        <f>INDEX(Table2[TT],MATCH(ROW()-1,Table2[//]))</f>
        <v>15</v>
      </c>
      <c r="C1515" s="5" t="str">
        <f>IF(INDEX(Table2[KET],MATCH(ROW()-1,Table2[//]))="","-",INDEX(Table2[KET],MATCH(ROW()-1,Table2[//])))</f>
        <v>240 pc</v>
      </c>
    </row>
    <row r="1516" spans="1:3">
      <c r="A1516" s="3" t="str">
        <f>INDEX(Table2[NAMA BARANG],MATCH(ROW()-1,Table2[//]))</f>
        <v>PC Karton Wy 1263 sorok</v>
      </c>
      <c r="B1516" s="4">
        <f>INDEX(Table2[TT],MATCH(ROW()-1,Table2[//]))</f>
        <v>10</v>
      </c>
      <c r="C1516" s="5" t="str">
        <f>IF(INDEX(Table2[KET],MATCH(ROW()-1,Table2[//]))="","-",INDEX(Table2[KET],MATCH(ROW()-1,Table2[//])))</f>
        <v>288 pc</v>
      </c>
    </row>
    <row r="1517" spans="1:3">
      <c r="A1517" s="3" t="str">
        <f>INDEX(Table2[NAMA BARANG],MATCH(ROW()-1,Table2[//]))</f>
        <v>PC Karton Wy 1270 Blk</v>
      </c>
      <c r="B1517" s="4">
        <f>INDEX(Table2[TT],MATCH(ROW()-1,Table2[//]))</f>
        <v>5</v>
      </c>
      <c r="C1517" s="5" t="str">
        <f>IF(INDEX(Table2[KET],MATCH(ROW()-1,Table2[//]))="","-",INDEX(Table2[KET],MATCH(ROW()-1,Table2[//])))</f>
        <v>240 pc</v>
      </c>
    </row>
    <row r="1518" spans="1:3">
      <c r="A1518" s="3" t="str">
        <f>INDEX(Table2[NAMA BARANG],MATCH(ROW()-1,Table2[//]))</f>
        <v>Pc Kayagi 1160/ 6159</v>
      </c>
      <c r="B1518" s="4">
        <f>INDEX(Table2[TT],MATCH(ROW()-1,Table2[//]))</f>
        <v>2</v>
      </c>
      <c r="C1518" s="5" t="str">
        <f>IF(INDEX(Table2[KET],MATCH(ROW()-1,Table2[//]))="","-",INDEX(Table2[KET],MATCH(ROW()-1,Table2[//])))</f>
        <v>12 ls</v>
      </c>
    </row>
    <row r="1519" spans="1:3">
      <c r="A1519" s="3" t="str">
        <f>INDEX(Table2[NAMA BARANG],MATCH(ROW()-1,Table2[//]))</f>
        <v>Pc klg 1609</v>
      </c>
      <c r="B1519" s="4">
        <f>INDEX(Table2[TT],MATCH(ROW()-1,Table2[//]))</f>
        <v>13</v>
      </c>
      <c r="C1519" s="5" t="str">
        <f>IF(INDEX(Table2[KET],MATCH(ROW()-1,Table2[//]))="","-",INDEX(Table2[KET],MATCH(ROW()-1,Table2[//])))</f>
        <v>144 ls</v>
      </c>
    </row>
    <row r="1520" spans="1:3">
      <c r="A1520" s="3" t="str">
        <f>INDEX(Table2[NAMA BARANG],MATCH(ROW()-1,Table2[//]))</f>
        <v>Pc klg 19-15</v>
      </c>
      <c r="B1520" s="4">
        <f>INDEX(Table2[TT],MATCH(ROW()-1,Table2[//]))</f>
        <v>1</v>
      </c>
      <c r="C1520" s="5" t="str">
        <f>IF(INDEX(Table2[KET],MATCH(ROW()-1,Table2[//]))="","-",INDEX(Table2[KET],MATCH(ROW()-1,Table2[//])))</f>
        <v>144 PCS</v>
      </c>
    </row>
    <row r="1521" spans="1:3">
      <c r="A1521" s="3" t="str">
        <f>INDEX(Table2[NAMA BARANG],MATCH(ROW()-1,Table2[//]))</f>
        <v>Pc Klg 3348 (x2) Peppa Pig</v>
      </c>
      <c r="B1521" s="4">
        <f>INDEX(Table2[TT],MATCH(ROW()-1,Table2[//]))</f>
        <v>1</v>
      </c>
      <c r="C1521" s="5" t="str">
        <f>IF(INDEX(Table2[KET],MATCH(ROW()-1,Table2[//]))="","-",INDEX(Table2[KET],MATCH(ROW()-1,Table2[//])))</f>
        <v>192 PCS</v>
      </c>
    </row>
    <row r="1522" spans="1:3">
      <c r="A1522" s="3" t="str">
        <f>INDEX(Table2[NAMA BARANG],MATCH(ROW()-1,Table2[//]))</f>
        <v>Pc Klg 3348 D G000</v>
      </c>
      <c r="B1522" s="4">
        <f>INDEX(Table2[TT],MATCH(ROW()-1,Table2[//]))</f>
        <v>1</v>
      </c>
      <c r="C1522" s="5" t="str">
        <f>IF(INDEX(Table2[KET],MATCH(ROW()-1,Table2[//]))="","-",INDEX(Table2[KET],MATCH(ROW()-1,Table2[//])))</f>
        <v>192 PCS</v>
      </c>
    </row>
    <row r="1523" spans="1:3">
      <c r="A1523" s="3" t="str">
        <f>INDEX(Table2[NAMA BARANG],MATCH(ROW()-1,Table2[//]))</f>
        <v>Pc Klg 3348 D Hk</v>
      </c>
      <c r="B1523" s="4">
        <f>INDEX(Table2[TT],MATCH(ROW()-1,Table2[//]))</f>
        <v>1</v>
      </c>
      <c r="C1523" s="5" t="str">
        <f>IF(INDEX(Table2[KET],MATCH(ROW()-1,Table2[//]))="","-",INDEX(Table2[KET],MATCH(ROW()-1,Table2[//])))</f>
        <v>192 PCS</v>
      </c>
    </row>
    <row r="1524" spans="1:3">
      <c r="A1524" s="3" t="str">
        <f>INDEX(Table2[NAMA BARANG],MATCH(ROW()-1,Table2[//]))</f>
        <v>Pc Klg 3348 D set MM</v>
      </c>
      <c r="B1524" s="4">
        <f>INDEX(Table2[TT],MATCH(ROW()-1,Table2[//]))</f>
        <v>1</v>
      </c>
      <c r="C1524" s="5" t="str">
        <f>IF(INDEX(Table2[KET],MATCH(ROW()-1,Table2[//]))="","-",INDEX(Table2[KET],MATCH(ROW()-1,Table2[//])))</f>
        <v>192 PCS</v>
      </c>
    </row>
    <row r="1525" spans="1:3">
      <c r="A1525" s="3" t="str">
        <f>INDEX(Table2[NAMA BARANG],MATCH(ROW()-1,Table2[//]))</f>
        <v>Pc Klg 3348 D set TSUM</v>
      </c>
      <c r="B1525" s="4">
        <f>INDEX(Table2[TT],MATCH(ROW()-1,Table2[//]))</f>
        <v>1</v>
      </c>
      <c r="C1525" s="5" t="str">
        <f>IF(INDEX(Table2[KET],MATCH(ROW()-1,Table2[//]))="","-",INDEX(Table2[KET],MATCH(ROW()-1,Table2[//])))</f>
        <v>192 PCS</v>
      </c>
    </row>
    <row r="1526" spans="1:3">
      <c r="A1526" s="3" t="str">
        <f>INDEX(Table2[NAMA BARANG],MATCH(ROW()-1,Table2[//]))</f>
        <v>Pc Klg 3348 D World</v>
      </c>
      <c r="B1526" s="4">
        <f>INDEX(Table2[TT],MATCH(ROW()-1,Table2[//]))</f>
        <v>1</v>
      </c>
      <c r="C1526" s="5" t="str">
        <f>IF(INDEX(Table2[KET],MATCH(ROW()-1,Table2[//]))="","-",INDEX(Table2[KET],MATCH(ROW()-1,Table2[//])))</f>
        <v>192 PCS</v>
      </c>
    </row>
    <row r="1527" spans="1:3">
      <c r="A1527" s="3" t="str">
        <f>INDEX(Table2[NAMA BARANG],MATCH(ROW()-1,Table2[//]))</f>
        <v>Pc Klg 3348 Minion</v>
      </c>
      <c r="B1527" s="4">
        <f>INDEX(Table2[TT],MATCH(ROW()-1,Table2[//]))</f>
        <v>1</v>
      </c>
      <c r="C1527" s="5" t="str">
        <f>IF(INDEX(Table2[KET],MATCH(ROW()-1,Table2[//]))="","-",INDEX(Table2[KET],MATCH(ROW()-1,Table2[//])))</f>
        <v>192 PCS</v>
      </c>
    </row>
    <row r="1528" spans="1:3">
      <c r="A1528" s="3" t="str">
        <f>INDEX(Table2[NAMA BARANG],MATCH(ROW()-1,Table2[//]))</f>
        <v>PC Klg 9888 mobil 3SS</v>
      </c>
      <c r="B1528" s="4">
        <f>INDEX(Table2[TT],MATCH(ROW()-1,Table2[//]))</f>
        <v>15</v>
      </c>
      <c r="C1528" s="5" t="str">
        <f>IF(INDEX(Table2[KET],MATCH(ROW()-1,Table2[//]))="","-",INDEX(Table2[KET],MATCH(ROW()-1,Table2[//])))</f>
        <v>144 pc</v>
      </c>
    </row>
    <row r="1529" spans="1:3">
      <c r="A1529" s="3" t="str">
        <f>INDEX(Table2[NAMA BARANG],MATCH(ROW()-1,Table2[//]))</f>
        <v>PC Klg B 569-05</v>
      </c>
      <c r="B1529" s="4">
        <f>INDEX(Table2[TT],MATCH(ROW()-1,Table2[//]))</f>
        <v>1</v>
      </c>
      <c r="C1529" s="5" t="str">
        <f>IF(INDEX(Table2[KET],MATCH(ROW()-1,Table2[//]))="","-",INDEX(Table2[KET],MATCH(ROW()-1,Table2[//])))</f>
        <v>120 pc</v>
      </c>
    </row>
    <row r="1530" spans="1:3">
      <c r="A1530" s="3" t="str">
        <f>INDEX(Table2[NAMA BARANG],MATCH(ROW()-1,Table2[//]))</f>
        <v>PC Klg B 569-10</v>
      </c>
      <c r="B1530" s="4">
        <f>INDEX(Table2[TT],MATCH(ROW()-1,Table2[//]))</f>
        <v>2</v>
      </c>
      <c r="C1530" s="5" t="str">
        <f>IF(INDEX(Table2[KET],MATCH(ROW()-1,Table2[//]))="","-",INDEX(Table2[KET],MATCH(ROW()-1,Table2[//])))</f>
        <v>60 pc</v>
      </c>
    </row>
    <row r="1531" spans="1:3">
      <c r="A1531" s="3" t="str">
        <f>INDEX(Table2[NAMA BARANG],MATCH(ROW()-1,Table2[//]))</f>
        <v>PC klg B 652</v>
      </c>
      <c r="B1531" s="4">
        <f>INDEX(Table2[TT],MATCH(ROW()-1,Table2[//]))</f>
        <v>11</v>
      </c>
      <c r="C1531" s="5" t="str">
        <f>IF(INDEX(Table2[KET],MATCH(ROW()-1,Table2[//]))="","-",INDEX(Table2[KET],MATCH(ROW()-1,Table2[//])))</f>
        <v>200 pc</v>
      </c>
    </row>
    <row r="1532" spans="1:3">
      <c r="A1532" s="3" t="str">
        <f>INDEX(Table2[NAMA BARANG],MATCH(ROW()-1,Table2[//]))</f>
        <v>PC Klg car smurf B6815/ 6816</v>
      </c>
      <c r="B1532" s="4">
        <f>INDEX(Table2[TT],MATCH(ROW()-1,Table2[//]))</f>
        <v>4</v>
      </c>
      <c r="C1532" s="5" t="str">
        <f>IF(INDEX(Table2[KET],MATCH(ROW()-1,Table2[//]))="","-",INDEX(Table2[KET],MATCH(ROW()-1,Table2[//])))</f>
        <v>12 ls</v>
      </c>
    </row>
    <row r="1533" spans="1:3">
      <c r="A1533" s="3" t="str">
        <f>INDEX(Table2[NAMA BARANG],MATCH(ROW()-1,Table2[//]))</f>
        <v>PC Klg D-13</v>
      </c>
      <c r="B1533" s="4">
        <f>INDEX(Table2[TT],MATCH(ROW()-1,Table2[//]))</f>
        <v>60</v>
      </c>
      <c r="C1533" s="5" t="str">
        <f>IF(INDEX(Table2[KET],MATCH(ROW()-1,Table2[//]))="","-",INDEX(Table2[KET],MATCH(ROW()-1,Table2[//])))</f>
        <v>10 ls</v>
      </c>
    </row>
    <row r="1534" spans="1:3">
      <c r="A1534" s="3" t="str">
        <f>INDEX(Table2[NAMA BARANG],MATCH(ROW()-1,Table2[//]))</f>
        <v>PC Klg D-8</v>
      </c>
      <c r="B1534" s="4">
        <f>INDEX(Table2[TT],MATCH(ROW()-1,Table2[//]))</f>
        <v>4</v>
      </c>
      <c r="C1534" s="5" t="str">
        <f>IF(INDEX(Table2[KET],MATCH(ROW()-1,Table2[//]))="","-",INDEX(Table2[KET],MATCH(ROW()-1,Table2[//])))</f>
        <v>10 ls</v>
      </c>
    </row>
    <row r="1535" spans="1:3">
      <c r="A1535" s="3" t="str">
        <f>INDEX(Table2[NAMA BARANG],MATCH(ROW()-1,Table2[//]))</f>
        <v>PC Klg Disney Smurf F43 (C12 0106)</v>
      </c>
      <c r="B1535" s="4">
        <f>INDEX(Table2[TT],MATCH(ROW()-1,Table2[//]))</f>
        <v>16</v>
      </c>
      <c r="C1535" s="5" t="str">
        <f>IF(INDEX(Table2[KET],MATCH(ROW()-1,Table2[//]))="","-",INDEX(Table2[KET],MATCH(ROW()-1,Table2[//])))</f>
        <v>12 ls</v>
      </c>
    </row>
    <row r="1536" spans="1:3">
      <c r="A1536" s="3" t="str">
        <f>INDEX(Table2[NAMA BARANG],MATCH(ROW()-1,Table2[//]))</f>
        <v>PC Klg Dkk 288</v>
      </c>
      <c r="B1536" s="4">
        <f>INDEX(Table2[TT],MATCH(ROW()-1,Table2[//]))</f>
        <v>2</v>
      </c>
      <c r="C1536" s="5" t="str">
        <f>IF(INDEX(Table2[KET],MATCH(ROW()-1,Table2[//]))="","-",INDEX(Table2[KET],MATCH(ROW()-1,Table2[//])))</f>
        <v>72 pc</v>
      </c>
    </row>
    <row r="1537" spans="1:3">
      <c r="A1537" s="3" t="str">
        <f>INDEX(Table2[NAMA BARANG],MATCH(ROW()-1,Table2[//]))</f>
        <v>PC Klg DM 6305</v>
      </c>
      <c r="B1537" s="4">
        <f>INDEX(Table2[TT],MATCH(ROW()-1,Table2[//]))</f>
        <v>2</v>
      </c>
      <c r="C1537" s="5" t="str">
        <f>IF(INDEX(Table2[KET],MATCH(ROW()-1,Table2[//]))="","-",INDEX(Table2[KET],MATCH(ROW()-1,Table2[//])))</f>
        <v>96 pc</v>
      </c>
    </row>
    <row r="1538" spans="1:3">
      <c r="A1538" s="3" t="str">
        <f>INDEX(Table2[NAMA BARANG],MATCH(ROW()-1,Table2[//]))</f>
        <v>PC Klg DM 6610</v>
      </c>
      <c r="B1538" s="4">
        <f>INDEX(Table2[TT],MATCH(ROW()-1,Table2[//]))</f>
        <v>1</v>
      </c>
      <c r="C1538" s="5" t="str">
        <f>IF(INDEX(Table2[KET],MATCH(ROW()-1,Table2[//]))="","-",INDEX(Table2[KET],MATCH(ROW()-1,Table2[//])))</f>
        <v>12 ls</v>
      </c>
    </row>
    <row r="1539" spans="1:3">
      <c r="A1539" s="3" t="str">
        <f>INDEX(Table2[NAMA BARANG],MATCH(ROW()-1,Table2[//]))</f>
        <v>Pc klg GP 008</v>
      </c>
      <c r="B1539" s="4">
        <f>INDEX(Table2[TT],MATCH(ROW()-1,Table2[//]))</f>
        <v>1</v>
      </c>
      <c r="C1539" s="5" t="str">
        <f>IF(INDEX(Table2[KET],MATCH(ROW()-1,Table2[//]))="","-",INDEX(Table2[KET],MATCH(ROW()-1,Table2[//])))</f>
        <v>120 PCS</v>
      </c>
    </row>
    <row r="1540" spans="1:3">
      <c r="A1540" s="3" t="str">
        <f>INDEX(Table2[NAMA BARANG],MATCH(ROW()-1,Table2[//]))</f>
        <v>PC Klg H1113 Sheep (C12.014)</v>
      </c>
      <c r="B1540" s="4">
        <f>INDEX(Table2[TT],MATCH(ROW()-1,Table2[//]))</f>
        <v>28</v>
      </c>
      <c r="C1540" s="5" t="str">
        <f>IF(INDEX(Table2[KET],MATCH(ROW()-1,Table2[//]))="","-",INDEX(Table2[KET],MATCH(ROW()-1,Table2[//])))</f>
        <v>200 pc</v>
      </c>
    </row>
    <row r="1541" spans="1:3">
      <c r="A1541" s="3" t="str">
        <f>INDEX(Table2[NAMA BARANG],MATCH(ROW()-1,Table2[//]))</f>
        <v>PC Klg K 367</v>
      </c>
      <c r="B1541" s="4">
        <f>INDEX(Table2[TT],MATCH(ROW()-1,Table2[//]))</f>
        <v>6</v>
      </c>
      <c r="C1541" s="5" t="str">
        <f>IF(INDEX(Table2[KET],MATCH(ROW()-1,Table2[//]))="","-",INDEX(Table2[KET],MATCH(ROW()-1,Table2[//])))</f>
        <v>144 pc</v>
      </c>
    </row>
    <row r="1542" spans="1:3">
      <c r="A1542" s="3" t="str">
        <f>INDEX(Table2[NAMA BARANG],MATCH(ROW()-1,Table2[//]))</f>
        <v>PC Klg karakter SN 7109</v>
      </c>
      <c r="B1542" s="4">
        <f>INDEX(Table2[TT],MATCH(ROW()-1,Table2[//]))</f>
        <v>1</v>
      </c>
      <c r="C1542" s="5" t="str">
        <f>IF(INDEX(Table2[KET],MATCH(ROW()-1,Table2[//]))="","-",INDEX(Table2[KET],MATCH(ROW()-1,Table2[//])))</f>
        <v>144 pc</v>
      </c>
    </row>
    <row r="1543" spans="1:3">
      <c r="A1543" s="3" t="str">
        <f>INDEX(Table2[NAMA BARANG],MATCH(ROW()-1,Table2[//]))</f>
        <v>PC Klg QZ 101-1 Kalkulator</v>
      </c>
      <c r="B1543" s="4">
        <f>INDEX(Table2[TT],MATCH(ROW()-1,Table2[//]))</f>
        <v>19</v>
      </c>
      <c r="C1543" s="5" t="str">
        <f>IF(INDEX(Table2[KET],MATCH(ROW()-1,Table2[//]))="","-",INDEX(Table2[KET],MATCH(ROW()-1,Table2[//])))</f>
        <v>160 pc</v>
      </c>
    </row>
    <row r="1544" spans="1:3">
      <c r="A1544" s="3" t="str">
        <f>INDEX(Table2[NAMA BARANG],MATCH(ROW()-1,Table2[//]))</f>
        <v>PC Klg QZ 9011</v>
      </c>
      <c r="B1544" s="4">
        <f>INDEX(Table2[TT],MATCH(ROW()-1,Table2[//]))</f>
        <v>17</v>
      </c>
      <c r="C1544" s="5" t="str">
        <f>IF(INDEX(Table2[KET],MATCH(ROW()-1,Table2[//]))="","-",INDEX(Table2[KET],MATCH(ROW()-1,Table2[//])))</f>
        <v>90 pc</v>
      </c>
    </row>
    <row r="1545" spans="1:3">
      <c r="A1545" s="3" t="str">
        <f>INDEX(Table2[NAMA BARANG],MATCH(ROW()-1,Table2[//]))</f>
        <v>PC Klg ret A - 84</v>
      </c>
      <c r="B1545" s="4">
        <f>INDEX(Table2[TT],MATCH(ROW()-1,Table2[//]))</f>
        <v>2</v>
      </c>
      <c r="C1545" s="5" t="str">
        <f>IF(INDEX(Table2[KET],MATCH(ROW()-1,Table2[//]))="","-",INDEX(Table2[KET],MATCH(ROW()-1,Table2[//])))</f>
        <v>192 pc</v>
      </c>
    </row>
    <row r="1546" spans="1:3">
      <c r="A1546" s="3" t="str">
        <f>INDEX(Table2[NAMA BARANG],MATCH(ROW()-1,Table2[//]))</f>
        <v>PC Klg ret D - 94 kotak</v>
      </c>
      <c r="B1546" s="4">
        <f>INDEX(Table2[TT],MATCH(ROW()-1,Table2[//]))</f>
        <v>4</v>
      </c>
      <c r="C1546" s="5" t="str">
        <f>IF(INDEX(Table2[KET],MATCH(ROW()-1,Table2[//]))="","-",INDEX(Table2[KET],MATCH(ROW()-1,Table2[//])))</f>
        <v>180 pc</v>
      </c>
    </row>
    <row r="1547" spans="1:3">
      <c r="A1547" s="3" t="str">
        <f>INDEX(Table2[NAMA BARANG],MATCH(ROW()-1,Table2[//]))</f>
        <v>PC Klg set KT 6601 (BLK)</v>
      </c>
      <c r="B1547" s="4">
        <f>INDEX(Table2[TT],MATCH(ROW()-1,Table2[//]))</f>
        <v>52</v>
      </c>
      <c r="C1547" s="5">
        <f>IF(INDEX(Table2[KET],MATCH(ROW()-1,Table2[//]))="","-",INDEX(Table2[KET],MATCH(ROW()-1,Table2[//])))</f>
        <v>192</v>
      </c>
    </row>
    <row r="1548" spans="1:3">
      <c r="A1548" s="3" t="str">
        <f>INDEX(Table2[NAMA BARANG],MATCH(ROW()-1,Table2[//]))</f>
        <v>PC Klg susun-sika</v>
      </c>
      <c r="B1548" s="4">
        <f>INDEX(Table2[TT],MATCH(ROW()-1,Table2[//]))</f>
        <v>15</v>
      </c>
      <c r="C1548" s="5" t="str">
        <f>IF(INDEX(Table2[KET],MATCH(ROW()-1,Table2[//]))="","-",INDEX(Table2[KET],MATCH(ROW()-1,Table2[//])))</f>
        <v>20 ls</v>
      </c>
    </row>
    <row r="1549" spans="1:3">
      <c r="A1549" s="3" t="str">
        <f>INDEX(Table2[NAMA BARANG],MATCH(ROW()-1,Table2[//]))</f>
        <v>Pc Klg XD 9555 WB</v>
      </c>
      <c r="B1549" s="4">
        <f>INDEX(Table2[TT],MATCH(ROW()-1,Table2[//]))</f>
        <v>15</v>
      </c>
      <c r="C1549" s="5" t="str">
        <f>IF(INDEX(Table2[KET],MATCH(ROW()-1,Table2[//]))="","-",INDEX(Table2[KET],MATCH(ROW()-1,Table2[//])))</f>
        <v>72 pc</v>
      </c>
    </row>
    <row r="1550" spans="1:3">
      <c r="A1550" s="3" t="str">
        <f>INDEX(Table2[NAMA BARANG],MATCH(ROW()-1,Table2[//]))</f>
        <v>PC Klg ZG-6913</v>
      </c>
      <c r="B1550" s="4">
        <f>INDEX(Table2[TT],MATCH(ROW()-1,Table2[//]))</f>
        <v>18</v>
      </c>
      <c r="C1550" s="5" t="str">
        <f>IF(INDEX(Table2[KET],MATCH(ROW()-1,Table2[//]))="","-",INDEX(Table2[KET],MATCH(ROW()-1,Table2[//])))</f>
        <v>12 ls</v>
      </c>
    </row>
    <row r="1551" spans="1:3">
      <c r="A1551" s="3" t="str">
        <f>INDEX(Table2[NAMA BARANG],MATCH(ROW()-1,Table2[//]))</f>
        <v>PC KM 2 WTP</v>
      </c>
      <c r="B1551" s="4">
        <f>INDEX(Table2[TT],MATCH(ROW()-1,Table2[//]))</f>
        <v>2</v>
      </c>
      <c r="C1551" s="5" t="str">
        <f>IF(INDEX(Table2[KET],MATCH(ROW()-1,Table2[//]))="","-",INDEX(Table2[KET],MATCH(ROW()-1,Table2[//])))</f>
        <v>12 LSN</v>
      </c>
    </row>
    <row r="1552" spans="1:3">
      <c r="A1552" s="3" t="str">
        <f>INDEX(Table2[NAMA BARANG],MATCH(ROW()-1,Table2[//]))</f>
        <v>PC KM 21(5)/ 311A(2)</v>
      </c>
      <c r="B1552" s="4">
        <f>INDEX(Table2[TT],MATCH(ROW()-1,Table2[//]))</f>
        <v>7</v>
      </c>
      <c r="C1552" s="5" t="str">
        <f>IF(INDEX(Table2[KET],MATCH(ROW()-1,Table2[//]))="","-",INDEX(Table2[KET],MATCH(ROW()-1,Table2[//])))</f>
        <v>12 ls</v>
      </c>
    </row>
    <row r="1553" spans="1:3">
      <c r="A1553" s="3" t="str">
        <f>INDEX(Table2[NAMA BARANG],MATCH(ROW()-1,Table2[//]))</f>
        <v>PC KM 22(11)/ KM 23(7)</v>
      </c>
      <c r="B1553" s="4">
        <f>INDEX(Table2[TT],MATCH(ROW()-1,Table2[//]))</f>
        <v>18</v>
      </c>
      <c r="C1553" s="5" t="str">
        <f>IF(INDEX(Table2[KET],MATCH(ROW()-1,Table2[//]))="","-",INDEX(Table2[KET],MATCH(ROW()-1,Table2[//])))</f>
        <v>12 ls</v>
      </c>
    </row>
    <row r="1554" spans="1:3">
      <c r="A1554" s="3" t="str">
        <f>INDEX(Table2[NAMA BARANG],MATCH(ROW()-1,Table2[//]))</f>
        <v>PC KM 30C (Blk)</v>
      </c>
      <c r="B1554" s="4">
        <f>INDEX(Table2[TT],MATCH(ROW()-1,Table2[//]))</f>
        <v>10</v>
      </c>
      <c r="C1554" s="5" t="str">
        <f>IF(INDEX(Table2[KET],MATCH(ROW()-1,Table2[//]))="","-",INDEX(Table2[KET],MATCH(ROW()-1,Table2[//])))</f>
        <v>16 ls</v>
      </c>
    </row>
    <row r="1555" spans="1:3">
      <c r="A1555" s="3" t="str">
        <f>INDEX(Table2[NAMA BARANG],MATCH(ROW()-1,Table2[//]))</f>
        <v>Pc KM 3115</v>
      </c>
      <c r="B1555" s="4">
        <f>INDEX(Table2[TT],MATCH(ROW()-1,Table2[//]))</f>
        <v>1</v>
      </c>
      <c r="C1555" s="5" t="str">
        <f>IF(INDEX(Table2[KET],MATCH(ROW()-1,Table2[//]))="","-",INDEX(Table2[KET],MATCH(ROW()-1,Table2[//])))</f>
        <v>-</v>
      </c>
    </row>
    <row r="1556" spans="1:3">
      <c r="A1556" s="3" t="str">
        <f>INDEX(Table2[NAMA BARANG],MATCH(ROW()-1,Table2[//]))</f>
        <v>PC Kode K 22</v>
      </c>
      <c r="B1556" s="4">
        <f>INDEX(Table2[TT],MATCH(ROW()-1,Table2[//]))</f>
        <v>46</v>
      </c>
      <c r="C1556" s="5" t="str">
        <f>IF(INDEX(Table2[KET],MATCH(ROW()-1,Table2[//]))="","-",INDEX(Table2[KET],MATCH(ROW()-1,Table2[//])))</f>
        <v>168 pc</v>
      </c>
    </row>
    <row r="1557" spans="1:3">
      <c r="A1557" s="3" t="str">
        <f>INDEX(Table2[NAMA BARANG],MATCH(ROW()-1,Table2[//]))</f>
        <v>PC KRT 2C 8D (faktur)</v>
      </c>
      <c r="B1557" s="4">
        <f>INDEX(Table2[TT],MATCH(ROW()-1,Table2[//]))</f>
        <v>3</v>
      </c>
      <c r="C1557" s="5" t="str">
        <f>IF(INDEX(Table2[KET],MATCH(ROW()-1,Table2[//]))="","-",INDEX(Table2[KET],MATCH(ROW()-1,Table2[//])))</f>
        <v>100 PCS</v>
      </c>
    </row>
    <row r="1558" spans="1:3">
      <c r="A1558" s="3" t="str">
        <f>INDEX(Table2[NAMA BARANG],MATCH(ROW()-1,Table2[//]))</f>
        <v>PC KW 2255</v>
      </c>
      <c r="B1558" s="4">
        <f>INDEX(Table2[TT],MATCH(ROW()-1,Table2[//]))</f>
        <v>1</v>
      </c>
      <c r="C1558" s="5" t="str">
        <f>IF(INDEX(Table2[KET],MATCH(ROW()-1,Table2[//]))="","-",INDEX(Table2[KET],MATCH(ROW()-1,Table2[//])))</f>
        <v>72 pc</v>
      </c>
    </row>
    <row r="1559" spans="1:3">
      <c r="A1559" s="3" t="str">
        <f>INDEX(Table2[NAMA BARANG],MATCH(ROW()-1,Table2[//]))</f>
        <v>PC KX 201-02 Disney C16-161 (ATAS)</v>
      </c>
      <c r="B1559" s="4">
        <f>INDEX(Table2[TT],MATCH(ROW()-1,Table2[//]))</f>
        <v>1</v>
      </c>
      <c r="C1559" s="5" t="str">
        <f>IF(INDEX(Table2[KET],MATCH(ROW()-1,Table2[//]))="","-",INDEX(Table2[KET],MATCH(ROW()-1,Table2[//])))</f>
        <v>160 pc</v>
      </c>
    </row>
    <row r="1560" spans="1:3">
      <c r="A1560" s="3" t="str">
        <f>INDEX(Table2[NAMA BARANG],MATCH(ROW()-1,Table2[//]))</f>
        <v>PC L CE 393/ A/ Segi</v>
      </c>
      <c r="B1560" s="4">
        <f>INDEX(Table2[TT],MATCH(ROW()-1,Table2[//]))</f>
        <v>1</v>
      </c>
      <c r="C1560" s="5" t="str">
        <f>IF(INDEX(Table2[KET],MATCH(ROW()-1,Table2[//]))="","-",INDEX(Table2[KET],MATCH(ROW()-1,Table2[//])))</f>
        <v>300 pc</v>
      </c>
    </row>
    <row r="1561" spans="1:3">
      <c r="A1561" s="3" t="str">
        <f>INDEX(Table2[NAMA BARANG],MATCH(ROW()-1,Table2[//]))</f>
        <v>PC L XT 9907</v>
      </c>
      <c r="B1561" s="4">
        <f>INDEX(Table2[TT],MATCH(ROW()-1,Table2[//]))</f>
        <v>1</v>
      </c>
      <c r="C1561" s="5" t="str">
        <f>IF(INDEX(Table2[KET],MATCH(ROW()-1,Table2[//]))="","-",INDEX(Table2[KET],MATCH(ROW()-1,Table2[//])))</f>
        <v>300 pc</v>
      </c>
    </row>
    <row r="1562" spans="1:3">
      <c r="A1562" s="3" t="str">
        <f>INDEX(Table2[NAMA BARANG],MATCH(ROW()-1,Table2[//]))</f>
        <v>PC L ZM 3452</v>
      </c>
      <c r="B1562" s="4">
        <f>INDEX(Table2[TT],MATCH(ROW()-1,Table2[//]))</f>
        <v>1</v>
      </c>
      <c r="C1562" s="5" t="str">
        <f>IF(INDEX(Table2[KET],MATCH(ROW()-1,Table2[//]))="","-",INDEX(Table2[KET],MATCH(ROW()-1,Table2[//])))</f>
        <v>180 pc</v>
      </c>
    </row>
    <row r="1563" spans="1:3">
      <c r="A1563" s="3" t="str">
        <f>INDEX(Table2[NAMA BARANG],MATCH(ROW()-1,Table2[//]))</f>
        <v>Pc lampu 6635-1 Unicorn</v>
      </c>
      <c r="B1563" s="4">
        <f>INDEX(Table2[TT],MATCH(ROW()-1,Table2[//]))</f>
        <v>1</v>
      </c>
      <c r="C1563" s="5" t="str">
        <f>IF(INDEX(Table2[KET],MATCH(ROW()-1,Table2[//]))="","-",INDEX(Table2[KET],MATCH(ROW()-1,Table2[//])))</f>
        <v>288 pc</v>
      </c>
    </row>
    <row r="1564" spans="1:3">
      <c r="A1564" s="3" t="str">
        <f>INDEX(Table2[NAMA BARANG],MATCH(ROW()-1,Table2[//]))</f>
        <v>Pc lampu 6635-2 LOL</v>
      </c>
      <c r="B1564" s="4">
        <f>INDEX(Table2[TT],MATCH(ROW()-1,Table2[//]))</f>
        <v>2</v>
      </c>
      <c r="C1564" s="5" t="str">
        <f>IF(INDEX(Table2[KET],MATCH(ROW()-1,Table2[//]))="","-",INDEX(Table2[KET],MATCH(ROW()-1,Table2[//])))</f>
        <v>288 pc</v>
      </c>
    </row>
    <row r="1565" spans="1:3">
      <c r="A1565" s="3" t="str">
        <f>INDEX(Table2[NAMA BARANG],MATCH(ROW()-1,Table2[//]))</f>
        <v>Pc lampu 6635-2 LOL</v>
      </c>
      <c r="B1565" s="4">
        <f>INDEX(Table2[TT],MATCH(ROW()-1,Table2[//]))</f>
        <v>4</v>
      </c>
      <c r="C1565" s="5" t="str">
        <f>IF(INDEX(Table2[KET],MATCH(ROW()-1,Table2[//]))="","-",INDEX(Table2[KET],MATCH(ROW()-1,Table2[//])))</f>
        <v>432 pc</v>
      </c>
    </row>
    <row r="1566" spans="1:3">
      <c r="A1566" s="3" t="str">
        <f>INDEX(Table2[NAMA BARANG],MATCH(ROW()-1,Table2[//]))</f>
        <v>Pc lampu 6635-5 BTS</v>
      </c>
      <c r="B1566" s="4">
        <f>INDEX(Table2[TT],MATCH(ROW()-1,Table2[//]))</f>
        <v>5</v>
      </c>
      <c r="C1566" s="5" t="str">
        <f>IF(INDEX(Table2[KET],MATCH(ROW()-1,Table2[//]))="","-",INDEX(Table2[KET],MATCH(ROW()-1,Table2[//])))</f>
        <v>432 pc</v>
      </c>
    </row>
    <row r="1567" spans="1:3">
      <c r="A1567" s="3" t="str">
        <f>INDEX(Table2[NAMA BARANG],MATCH(ROW()-1,Table2[//]))</f>
        <v>Pc lampu 6636-1 Unicorn</v>
      </c>
      <c r="B1567" s="4">
        <f>INDEX(Table2[TT],MATCH(ROW()-1,Table2[//]))</f>
        <v>1</v>
      </c>
      <c r="C1567" s="5" t="str">
        <f>IF(INDEX(Table2[KET],MATCH(ROW()-1,Table2[//]))="","-",INDEX(Table2[KET],MATCH(ROW()-1,Table2[//])))</f>
        <v>432 pc</v>
      </c>
    </row>
    <row r="1568" spans="1:3">
      <c r="A1568" s="3" t="str">
        <f>INDEX(Table2[NAMA BARANG],MATCH(ROW()-1,Table2[//]))</f>
        <v>Pc lampu 6636-2 LOL</v>
      </c>
      <c r="B1568" s="4">
        <f>INDEX(Table2[TT],MATCH(ROW()-1,Table2[//]))</f>
        <v>4</v>
      </c>
      <c r="C1568" s="5" t="str">
        <f>IF(INDEX(Table2[KET],MATCH(ROW()-1,Table2[//]))="","-",INDEX(Table2[KET],MATCH(ROW()-1,Table2[//])))</f>
        <v>288 pc</v>
      </c>
    </row>
    <row r="1569" spans="1:3">
      <c r="A1569" s="3" t="str">
        <f>INDEX(Table2[NAMA BARANG],MATCH(ROW()-1,Table2[//]))</f>
        <v>Pc lampu 6636-2 LOL</v>
      </c>
      <c r="B1569" s="4">
        <f>INDEX(Table2[TT],MATCH(ROW()-1,Table2[//]))</f>
        <v>5</v>
      </c>
      <c r="C1569" s="5" t="str">
        <f>IF(INDEX(Table2[KET],MATCH(ROW()-1,Table2[//]))="","-",INDEX(Table2[KET],MATCH(ROW()-1,Table2[//])))</f>
        <v>432 pc</v>
      </c>
    </row>
    <row r="1570" spans="1:3">
      <c r="A1570" s="3" t="str">
        <f>INDEX(Table2[NAMA BARANG],MATCH(ROW()-1,Table2[//]))</f>
        <v>Pc lampu 6636-3 Avenger</v>
      </c>
      <c r="B1570" s="4">
        <f>INDEX(Table2[TT],MATCH(ROW()-1,Table2[//]))</f>
        <v>2</v>
      </c>
      <c r="C1570" s="5" t="str">
        <f>IF(INDEX(Table2[KET],MATCH(ROW()-1,Table2[//]))="","-",INDEX(Table2[KET],MATCH(ROW()-1,Table2[//])))</f>
        <v>432 pc</v>
      </c>
    </row>
    <row r="1571" spans="1:3">
      <c r="A1571" s="3" t="str">
        <f>INDEX(Table2[NAMA BARANG],MATCH(ROW()-1,Table2[//]))</f>
        <v>Pc lampu 6636-6 BT21</v>
      </c>
      <c r="B1571" s="4">
        <f>INDEX(Table2[TT],MATCH(ROW()-1,Table2[//]))</f>
        <v>24</v>
      </c>
      <c r="C1571" s="5" t="str">
        <f>IF(INDEX(Table2[KET],MATCH(ROW()-1,Table2[//]))="","-",INDEX(Table2[KET],MATCH(ROW()-1,Table2[//])))</f>
        <v>432 pc</v>
      </c>
    </row>
    <row r="1572" spans="1:3">
      <c r="A1572" s="3" t="str">
        <f>INDEX(Table2[NAMA BARANG],MATCH(ROW()-1,Table2[//]))</f>
        <v>PC M 65009 KB</v>
      </c>
      <c r="B1572" s="4">
        <f>INDEX(Table2[TT],MATCH(ROW()-1,Table2[//]))</f>
        <v>1</v>
      </c>
      <c r="C1572" s="5" t="str">
        <f>IF(INDEX(Table2[KET],MATCH(ROW()-1,Table2[//]))="","-",INDEX(Table2[KET],MATCH(ROW()-1,Table2[//])))</f>
        <v>120 pc</v>
      </c>
    </row>
    <row r="1573" spans="1:3">
      <c r="A1573" s="3" t="str">
        <f>INDEX(Table2[NAMA BARANG],MATCH(ROW()-1,Table2[//]))</f>
        <v>Pc M A 6682</v>
      </c>
      <c r="B1573" s="4">
        <f>INDEX(Table2[TT],MATCH(ROW()-1,Table2[//]))</f>
        <v>24</v>
      </c>
      <c r="C1573" s="5" t="str">
        <f>IF(INDEX(Table2[KET],MATCH(ROW()-1,Table2[//]))="","-",INDEX(Table2[KET],MATCH(ROW()-1,Table2[//])))</f>
        <v>120 PCS</v>
      </c>
    </row>
    <row r="1574" spans="1:3">
      <c r="A1574" s="3" t="str">
        <f>INDEX(Table2[NAMA BARANG],MATCH(ROW()-1,Table2[//]))</f>
        <v>Pc magnit 0-022 (biasa)</v>
      </c>
      <c r="B1574" s="4">
        <f>INDEX(Table2[TT],MATCH(ROW()-1,Table2[//]))</f>
        <v>1</v>
      </c>
      <c r="C1574" s="5" t="str">
        <f>IF(INDEX(Table2[KET],MATCH(ROW()-1,Table2[//]))="","-",INDEX(Table2[KET],MATCH(ROW()-1,Table2[//])))</f>
        <v>96 PCS</v>
      </c>
    </row>
    <row r="1575" spans="1:3">
      <c r="A1575" s="3" t="str">
        <f>INDEX(Table2[NAMA BARANG],MATCH(ROW()-1,Table2[//]))</f>
        <v>Pc magnit 0-022 (F)</v>
      </c>
      <c r="B1575" s="4">
        <f>INDEX(Table2[TT],MATCH(ROW()-1,Table2[//]))</f>
        <v>4</v>
      </c>
      <c r="C1575" s="5" t="str">
        <f>IF(INDEX(Table2[KET],MATCH(ROW()-1,Table2[//]))="","-",INDEX(Table2[KET],MATCH(ROW()-1,Table2[//])))</f>
        <v>96 PCS</v>
      </c>
    </row>
    <row r="1576" spans="1:3">
      <c r="A1576" s="3" t="str">
        <f>INDEX(Table2[NAMA BARANG],MATCH(ROW()-1,Table2[//]))</f>
        <v>PC Magnit 0110 disney/ 0110 apple bear</v>
      </c>
      <c r="B1576" s="4">
        <f>INDEX(Table2[TT],MATCH(ROW()-1,Table2[//]))</f>
        <v>1</v>
      </c>
      <c r="C1576" s="5" t="str">
        <f>IF(INDEX(Table2[KET],MATCH(ROW()-1,Table2[//]))="","-",INDEX(Table2[KET],MATCH(ROW()-1,Table2[//])))</f>
        <v>96 pc</v>
      </c>
    </row>
    <row r="1577" spans="1:3">
      <c r="A1577" s="3" t="str">
        <f>INDEX(Table2[NAMA BARANG],MATCH(ROW()-1,Table2[//]))</f>
        <v>PC Magnit 051 MM blk</v>
      </c>
      <c r="B1577" s="4">
        <f>INDEX(Table2[TT],MATCH(ROW()-1,Table2[//]))</f>
        <v>22</v>
      </c>
      <c r="C1577" s="5" t="str">
        <f>IF(INDEX(Table2[KET],MATCH(ROW()-1,Table2[//]))="","-",INDEX(Table2[KET],MATCH(ROW()-1,Table2[//])))</f>
        <v>72 pc</v>
      </c>
    </row>
    <row r="1578" spans="1:3">
      <c r="A1578" s="3" t="str">
        <f>INDEX(Table2[NAMA BARANG],MATCH(ROW()-1,Table2[//]))</f>
        <v>PC Magnit 1151</v>
      </c>
      <c r="B1578" s="4">
        <f>INDEX(Table2[TT],MATCH(ROW()-1,Table2[//]))</f>
        <v>3</v>
      </c>
      <c r="C1578" s="5" t="str">
        <f>IF(INDEX(Table2[KET],MATCH(ROW()-1,Table2[//]))="","-",INDEX(Table2[KET],MATCH(ROW()-1,Table2[//])))</f>
        <v>144 pc</v>
      </c>
    </row>
    <row r="1579" spans="1:3">
      <c r="A1579" s="3" t="str">
        <f>INDEX(Table2[NAMA BARANG],MATCH(ROW()-1,Table2[//]))</f>
        <v>Pc magnit 35128</v>
      </c>
      <c r="B1579" s="4">
        <f>INDEX(Table2[TT],MATCH(ROW()-1,Table2[//]))</f>
        <v>4</v>
      </c>
      <c r="C1579" s="5" t="str">
        <f>IF(INDEX(Table2[KET],MATCH(ROW()-1,Table2[//]))="","-",INDEX(Table2[KET],MATCH(ROW()-1,Table2[//])))</f>
        <v>96 pc</v>
      </c>
    </row>
    <row r="1580" spans="1:3">
      <c r="A1580" s="3" t="str">
        <f>INDEX(Table2[NAMA BARANG],MATCH(ROW()-1,Table2[//]))</f>
        <v>Pc magnit 35138-21 (F)</v>
      </c>
      <c r="B1580" s="4">
        <f>INDEX(Table2[TT],MATCH(ROW()-1,Table2[//]))</f>
        <v>5</v>
      </c>
      <c r="C1580" s="5" t="str">
        <f>IF(INDEX(Table2[KET],MATCH(ROW()-1,Table2[//]))="","-",INDEX(Table2[KET],MATCH(ROW()-1,Table2[//])))</f>
        <v>96 PCS</v>
      </c>
    </row>
    <row r="1581" spans="1:3">
      <c r="A1581" s="3" t="str">
        <f>INDEX(Table2[NAMA BARANG],MATCH(ROW()-1,Table2[//]))</f>
        <v>Pc magnit 35139</v>
      </c>
      <c r="B1581" s="4">
        <f>INDEX(Table2[TT],MATCH(ROW()-1,Table2[//]))</f>
        <v>25</v>
      </c>
      <c r="C1581" s="5" t="str">
        <f>IF(INDEX(Table2[KET],MATCH(ROW()-1,Table2[//]))="","-",INDEX(Table2[KET],MATCH(ROW()-1,Table2[//])))</f>
        <v>96 pc</v>
      </c>
    </row>
    <row r="1582" spans="1:3">
      <c r="A1582" s="3" t="str">
        <f>INDEX(Table2[NAMA BARANG],MATCH(ROW()-1,Table2[//]))</f>
        <v>Pc magnit 35145 (biasa)</v>
      </c>
      <c r="B1582" s="4">
        <f>INDEX(Table2[TT],MATCH(ROW()-1,Table2[//]))</f>
        <v>8</v>
      </c>
      <c r="C1582" s="5" t="str">
        <f>IF(INDEX(Table2[KET],MATCH(ROW()-1,Table2[//]))="","-",INDEX(Table2[KET],MATCH(ROW()-1,Table2[//])))</f>
        <v>96 PCS</v>
      </c>
    </row>
    <row r="1583" spans="1:3">
      <c r="A1583" s="3" t="str">
        <f>INDEX(Table2[NAMA BARANG],MATCH(ROW()-1,Table2[//]))</f>
        <v>PC Magnit 3515-02</v>
      </c>
      <c r="B1583" s="4">
        <f>INDEX(Table2[TT],MATCH(ROW()-1,Table2[//]))</f>
        <v>1</v>
      </c>
      <c r="C1583" s="5" t="str">
        <f>IF(INDEX(Table2[KET],MATCH(ROW()-1,Table2[//]))="","-",INDEX(Table2[KET],MATCH(ROW()-1,Table2[//])))</f>
        <v>144 pc</v>
      </c>
    </row>
    <row r="1584" spans="1:3">
      <c r="A1584" s="3" t="str">
        <f>INDEX(Table2[NAMA BARANG],MATCH(ROW()-1,Table2[//]))</f>
        <v>Pc magnit 35165 (biasa)</v>
      </c>
      <c r="B1584" s="4">
        <f>INDEX(Table2[TT],MATCH(ROW()-1,Table2[//]))</f>
        <v>2</v>
      </c>
      <c r="C1584" s="5" t="str">
        <f>IF(INDEX(Table2[KET],MATCH(ROW()-1,Table2[//]))="","-",INDEX(Table2[KET],MATCH(ROW()-1,Table2[//])))</f>
        <v>96 PCS</v>
      </c>
    </row>
    <row r="1585" spans="1:3">
      <c r="A1585" s="3" t="str">
        <f>INDEX(Table2[NAMA BARANG],MATCH(ROW()-1,Table2[//]))</f>
        <v>Pc magnit 35165 (F)</v>
      </c>
      <c r="B1585" s="4">
        <f>INDEX(Table2[TT],MATCH(ROW()-1,Table2[//]))</f>
        <v>5</v>
      </c>
      <c r="C1585" s="5" t="str">
        <f>IF(INDEX(Table2[KET],MATCH(ROW()-1,Table2[//]))="","-",INDEX(Table2[KET],MATCH(ROW()-1,Table2[//])))</f>
        <v>96 PCS</v>
      </c>
    </row>
    <row r="1586" spans="1:3">
      <c r="A1586" s="3" t="str">
        <f>INDEX(Table2[NAMA BARANG],MATCH(ROW()-1,Table2[//]))</f>
        <v>Pc magnit 3569-19</v>
      </c>
      <c r="B1586" s="4">
        <f>INDEX(Table2[TT],MATCH(ROW()-1,Table2[//]))</f>
        <v>4</v>
      </c>
      <c r="C1586" s="5" t="str">
        <f>IF(INDEX(Table2[KET],MATCH(ROW()-1,Table2[//]))="","-",INDEX(Table2[KET],MATCH(ROW()-1,Table2[//])))</f>
        <v>96 pc</v>
      </c>
    </row>
    <row r="1587" spans="1:3">
      <c r="A1587" s="3" t="str">
        <f>INDEX(Table2[NAMA BARANG],MATCH(ROW()-1,Table2[//]))</f>
        <v>PC Magnit 3578-20</v>
      </c>
      <c r="B1587" s="4">
        <f>INDEX(Table2[TT],MATCH(ROW()-1,Table2[//]))</f>
        <v>5</v>
      </c>
      <c r="C1587" s="5" t="str">
        <f>IF(INDEX(Table2[KET],MATCH(ROW()-1,Table2[//]))="","-",INDEX(Table2[KET],MATCH(ROW()-1,Table2[//])))</f>
        <v>96 pc</v>
      </c>
    </row>
    <row r="1588" spans="1:3">
      <c r="A1588" s="3" t="str">
        <f>INDEX(Table2[NAMA BARANG],MATCH(ROW()-1,Table2[//]))</f>
        <v>PC Magnit 3D KT 8158</v>
      </c>
      <c r="B1588" s="4">
        <f>INDEX(Table2[TT],MATCH(ROW()-1,Table2[//]))</f>
        <v>2</v>
      </c>
      <c r="C1588" s="5" t="str">
        <f>IF(INDEX(Table2[KET],MATCH(ROW()-1,Table2[//]))="","-",INDEX(Table2[KET],MATCH(ROW()-1,Table2[//])))</f>
        <v>144 pc</v>
      </c>
    </row>
    <row r="1589" spans="1:3">
      <c r="A1589" s="3" t="str">
        <f>INDEX(Table2[NAMA BARANG],MATCH(ROW()-1,Table2[//]))</f>
        <v>PC Magnit 5501 Besar</v>
      </c>
      <c r="B1589" s="4">
        <f>INDEX(Table2[TT],MATCH(ROW()-1,Table2[//]))</f>
        <v>1</v>
      </c>
      <c r="C1589" s="5" t="str">
        <f>IF(INDEX(Table2[KET],MATCH(ROW()-1,Table2[//]))="","-",INDEX(Table2[KET],MATCH(ROW()-1,Table2[//])))</f>
        <v>96 pc</v>
      </c>
    </row>
    <row r="1590" spans="1:3">
      <c r="A1590" s="3" t="str">
        <f>INDEX(Table2[NAMA BARANG],MATCH(ROW()-1,Table2[//]))</f>
        <v>PC Magnit 65005 (Baru)</v>
      </c>
      <c r="B1590" s="4">
        <f>INDEX(Table2[TT],MATCH(ROW()-1,Table2[//]))</f>
        <v>3</v>
      </c>
      <c r="C1590" s="5" t="str">
        <f>IF(INDEX(Table2[KET],MATCH(ROW()-1,Table2[//]))="","-",INDEX(Table2[KET],MATCH(ROW()-1,Table2[//])))</f>
        <v>144 pc</v>
      </c>
    </row>
    <row r="1591" spans="1:3">
      <c r="A1591" s="3" t="str">
        <f>INDEX(Table2[NAMA BARANG],MATCH(ROW()-1,Table2[//]))</f>
        <v>PC Magnit 65005 FR</v>
      </c>
      <c r="B1591" s="4">
        <f>INDEX(Table2[TT],MATCH(ROW()-1,Table2[//]))</f>
        <v>4</v>
      </c>
      <c r="C1591" s="5" t="str">
        <f>IF(INDEX(Table2[KET],MATCH(ROW()-1,Table2[//]))="","-",INDEX(Table2[KET],MATCH(ROW()-1,Table2[//])))</f>
        <v>144 pc</v>
      </c>
    </row>
    <row r="1592" spans="1:3">
      <c r="A1592" s="3" t="str">
        <f>INDEX(Table2[NAMA BARANG],MATCH(ROW()-1,Table2[//]))</f>
        <v>Pc Magnit 9315</v>
      </c>
      <c r="B1592" s="4">
        <f>INDEX(Table2[TT],MATCH(ROW()-1,Table2[//]))</f>
        <v>6</v>
      </c>
      <c r="C1592" s="5" t="str">
        <f>IF(INDEX(Table2[KET],MATCH(ROW()-1,Table2[//]))="","-",INDEX(Table2[KET],MATCH(ROW()-1,Table2[//])))</f>
        <v>240 PCS</v>
      </c>
    </row>
    <row r="1593" spans="1:3">
      <c r="A1593" s="3" t="str">
        <f>INDEX(Table2[NAMA BARANG],MATCH(ROW()-1,Table2[//]))</f>
        <v>Pc magnit 9342</v>
      </c>
      <c r="B1593" s="4">
        <f>INDEX(Table2[TT],MATCH(ROW()-1,Table2[//]))</f>
        <v>2</v>
      </c>
      <c r="C1593" s="5" t="str">
        <f>IF(INDEX(Table2[KET],MATCH(ROW()-1,Table2[//]))="","-",INDEX(Table2[KET],MATCH(ROW()-1,Table2[//])))</f>
        <v>168 pc</v>
      </c>
    </row>
    <row r="1594" spans="1:3">
      <c r="A1594" s="3" t="str">
        <f>INDEX(Table2[NAMA BARANG],MATCH(ROW()-1,Table2[//]))</f>
        <v>Pc magnit 9354</v>
      </c>
      <c r="B1594" s="4">
        <f>INDEX(Table2[TT],MATCH(ROW()-1,Table2[//]))</f>
        <v>1</v>
      </c>
      <c r="C1594" s="5" t="str">
        <f>IF(INDEX(Table2[KET],MATCH(ROW()-1,Table2[//]))="","-",INDEX(Table2[KET],MATCH(ROW()-1,Table2[//])))</f>
        <v>192 pc</v>
      </c>
    </row>
    <row r="1595" spans="1:3">
      <c r="A1595" s="3" t="str">
        <f>INDEX(Table2[NAMA BARANG],MATCH(ROW()-1,Table2[//]))</f>
        <v>PC Magnit A6857/ 3 kal</v>
      </c>
      <c r="B1595" s="4">
        <f>INDEX(Table2[TT],MATCH(ROW()-1,Table2[//]))</f>
        <v>3</v>
      </c>
      <c r="C1595" s="5" t="str">
        <f>IF(INDEX(Table2[KET],MATCH(ROW()-1,Table2[//]))="","-",INDEX(Table2[KET],MATCH(ROW()-1,Table2[//])))</f>
        <v>144 pc</v>
      </c>
    </row>
    <row r="1596" spans="1:3">
      <c r="A1596" s="3" t="str">
        <f>INDEX(Table2[NAMA BARANG],MATCH(ROW()-1,Table2[//]))</f>
        <v>PC Magnit A853</v>
      </c>
      <c r="B1596" s="4">
        <f>INDEX(Table2[TT],MATCH(ROW()-1,Table2[//]))</f>
        <v>11</v>
      </c>
      <c r="C1596" s="5" t="str">
        <f>IF(INDEX(Table2[KET],MATCH(ROW()-1,Table2[//]))="","-",INDEX(Table2[KET],MATCH(ROW()-1,Table2[//])))</f>
        <v>96 pc</v>
      </c>
    </row>
    <row r="1597" spans="1:3">
      <c r="A1597" s="3" t="str">
        <f>INDEX(Table2[NAMA BARANG],MATCH(ROW()-1,Table2[//]))</f>
        <v>PC Magnit asahan meja 70SS Hk/ AB</v>
      </c>
      <c r="B1597" s="4">
        <f>INDEX(Table2[TT],MATCH(ROW()-1,Table2[//]))</f>
        <v>28</v>
      </c>
      <c r="C1597" s="5" t="str">
        <f>IF(INDEX(Table2[KET],MATCH(ROW()-1,Table2[//]))="","-",INDEX(Table2[KET],MATCH(ROW()-1,Table2[//])))</f>
        <v>120 pc</v>
      </c>
    </row>
    <row r="1598" spans="1:3">
      <c r="A1598" s="3" t="str">
        <f>INDEX(Table2[NAMA BARANG],MATCH(ROW()-1,Table2[//]))</f>
        <v>PC Magnit AZ 3300 blk</v>
      </c>
      <c r="B1598" s="4">
        <f>INDEX(Table2[TT],MATCH(ROW()-1,Table2[//]))</f>
        <v>17</v>
      </c>
      <c r="C1598" s="5" t="str">
        <f>IF(INDEX(Table2[KET],MATCH(ROW()-1,Table2[//]))="","-",INDEX(Table2[KET],MATCH(ROW()-1,Table2[//])))</f>
        <v>96 pc</v>
      </c>
    </row>
    <row r="1599" spans="1:3">
      <c r="A1599" s="3" t="str">
        <f>INDEX(Table2[NAMA BARANG],MATCH(ROW()-1,Table2[//]))</f>
        <v>PC Magnit AZ 3301 blk</v>
      </c>
      <c r="B1599" s="4">
        <f>INDEX(Table2[TT],MATCH(ROW()-1,Table2[//]))</f>
        <v>56</v>
      </c>
      <c r="C1599" s="5" t="str">
        <f>IF(INDEX(Table2[KET],MATCH(ROW()-1,Table2[//]))="","-",INDEX(Table2[KET],MATCH(ROW()-1,Table2[//])))</f>
        <v>96 pc</v>
      </c>
    </row>
    <row r="1600" spans="1:3">
      <c r="A1600" s="3" t="str">
        <f>INDEX(Table2[NAMA BARANG],MATCH(ROW()-1,Table2[//]))</f>
        <v>PC Magnit AZ 3302 blk</v>
      </c>
      <c r="B1600" s="4">
        <f>INDEX(Table2[TT],MATCH(ROW()-1,Table2[//]))</f>
        <v>56</v>
      </c>
      <c r="C1600" s="5" t="str">
        <f>IF(INDEX(Table2[KET],MATCH(ROW()-1,Table2[//]))="","-",INDEX(Table2[KET],MATCH(ROW()-1,Table2[//])))</f>
        <v>96 pc</v>
      </c>
    </row>
    <row r="1601" spans="1:3">
      <c r="A1601" s="3" t="str">
        <f>INDEX(Table2[NAMA BARANG],MATCH(ROW()-1,Table2[//]))</f>
        <v>PC Magnit B 0011</v>
      </c>
      <c r="B1601" s="4">
        <f>INDEX(Table2[TT],MATCH(ROW()-1,Table2[//]))</f>
        <v>6</v>
      </c>
      <c r="C1601" s="5" t="str">
        <f>IF(INDEX(Table2[KET],MATCH(ROW()-1,Table2[//]))="","-",INDEX(Table2[KET],MATCH(ROW()-1,Table2[//])))</f>
        <v>144 pc</v>
      </c>
    </row>
    <row r="1602" spans="1:3">
      <c r="A1602" s="3" t="str">
        <f>INDEX(Table2[NAMA BARANG],MATCH(ROW()-1,Table2[//]))</f>
        <v>PC Magnit B 120 S 8065</v>
      </c>
      <c r="B1602" s="4">
        <f>INDEX(Table2[TT],MATCH(ROW()-1,Table2[//]))</f>
        <v>17</v>
      </c>
      <c r="C1602" s="5" t="str">
        <f>IF(INDEX(Table2[KET],MATCH(ROW()-1,Table2[//]))="","-",INDEX(Table2[KET],MATCH(ROW()-1,Table2[//])))</f>
        <v>144 pc</v>
      </c>
    </row>
    <row r="1603" spans="1:3">
      <c r="A1603" s="3" t="str">
        <f>INDEX(Table2[NAMA BARANG],MATCH(ROW()-1,Table2[//]))</f>
        <v>PC Magnit B 1902</v>
      </c>
      <c r="B1603" s="4">
        <f>INDEX(Table2[TT],MATCH(ROW()-1,Table2[//]))</f>
        <v>3</v>
      </c>
      <c r="C1603" s="5" t="str">
        <f>IF(INDEX(Table2[KET],MATCH(ROW()-1,Table2[//]))="","-",INDEX(Table2[KET],MATCH(ROW()-1,Table2[//])))</f>
        <v>96 pc</v>
      </c>
    </row>
    <row r="1604" spans="1:3">
      <c r="A1604" s="3" t="str">
        <f>INDEX(Table2[NAMA BARANG],MATCH(ROW()-1,Table2[//]))</f>
        <v>PC Magnit B 2008</v>
      </c>
      <c r="B1604" s="4">
        <f>INDEX(Table2[TT],MATCH(ROW()-1,Table2[//]))</f>
        <v>3</v>
      </c>
      <c r="C1604" s="5" t="str">
        <f>IF(INDEX(Table2[KET],MATCH(ROW()-1,Table2[//]))="","-",INDEX(Table2[KET],MATCH(ROW()-1,Table2[//])))</f>
        <v>160 pc</v>
      </c>
    </row>
    <row r="1605" spans="1:3">
      <c r="A1605" s="3" t="str">
        <f>INDEX(Table2[NAMA BARANG],MATCH(ROW()-1,Table2[//]))</f>
        <v>PC Magnit B 200k/ 388</v>
      </c>
      <c r="B1605" s="4">
        <f>INDEX(Table2[TT],MATCH(ROW()-1,Table2[//]))</f>
        <v>3</v>
      </c>
      <c r="C1605" s="5" t="str">
        <f>IF(INDEX(Table2[KET],MATCH(ROW()-1,Table2[//]))="","-",INDEX(Table2[KET],MATCH(ROW()-1,Table2[//])))</f>
        <v>12 ls</v>
      </c>
    </row>
    <row r="1606" spans="1:3">
      <c r="A1606" s="3" t="str">
        <f>INDEX(Table2[NAMA BARANG],MATCH(ROW()-1,Table2[//]))</f>
        <v>PC Magnit B 206</v>
      </c>
      <c r="B1606" s="4">
        <f>INDEX(Table2[TT],MATCH(ROW()-1,Table2[//]))</f>
        <v>2</v>
      </c>
      <c r="C1606" s="5" t="str">
        <f>IF(INDEX(Table2[KET],MATCH(ROW()-1,Table2[//]))="","-",INDEX(Table2[KET],MATCH(ROW()-1,Table2[//])))</f>
        <v>144 pc</v>
      </c>
    </row>
    <row r="1607" spans="1:3">
      <c r="A1607" s="3" t="str">
        <f>INDEX(Table2[NAMA BARANG],MATCH(ROW()-1,Table2[//]))</f>
        <v>PC Magnit B 222 mainan</v>
      </c>
      <c r="B1607" s="4">
        <f>INDEX(Table2[TT],MATCH(ROW()-1,Table2[//]))</f>
        <v>3</v>
      </c>
      <c r="C1607" s="5" t="str">
        <f>IF(INDEX(Table2[KET],MATCH(ROW()-1,Table2[//]))="","-",INDEX(Table2[KET],MATCH(ROW()-1,Table2[//])))</f>
        <v>96 pc</v>
      </c>
    </row>
    <row r="1608" spans="1:3">
      <c r="A1608" s="3" t="str">
        <f>INDEX(Table2[NAMA BARANG],MATCH(ROW()-1,Table2[//]))</f>
        <v>Pc magnit B 3513-15 (biasa)</v>
      </c>
      <c r="B1608" s="4">
        <f>INDEX(Table2[TT],MATCH(ROW()-1,Table2[//]))</f>
        <v>1</v>
      </c>
      <c r="C1608" s="5" t="str">
        <f>IF(INDEX(Table2[KET],MATCH(ROW()-1,Table2[//]))="","-",INDEX(Table2[KET],MATCH(ROW()-1,Table2[//])))</f>
        <v>96 PCS</v>
      </c>
    </row>
    <row r="1609" spans="1:3">
      <c r="A1609" s="3" t="str">
        <f>INDEX(Table2[NAMA BARANG],MATCH(ROW()-1,Table2[//]))</f>
        <v>Pc magnit B 3513-15 (F)</v>
      </c>
      <c r="B1609" s="4">
        <f>INDEX(Table2[TT],MATCH(ROW()-1,Table2[//]))</f>
        <v>5</v>
      </c>
      <c r="C1609" s="5" t="str">
        <f>IF(INDEX(Table2[KET],MATCH(ROW()-1,Table2[//]))="","-",INDEX(Table2[KET],MATCH(ROW()-1,Table2[//])))</f>
        <v>96 PCS</v>
      </c>
    </row>
    <row r="1610" spans="1:3">
      <c r="A1610" s="3" t="str">
        <f>INDEX(Table2[NAMA BARANG],MATCH(ROW()-1,Table2[//]))</f>
        <v>Pc magnit B 35145 (F)</v>
      </c>
      <c r="B1610" s="4">
        <f>INDEX(Table2[TT],MATCH(ROW()-1,Table2[//]))</f>
        <v>4</v>
      </c>
      <c r="C1610" s="5" t="str">
        <f>IF(INDEX(Table2[KET],MATCH(ROW()-1,Table2[//]))="","-",INDEX(Table2[KET],MATCH(ROW()-1,Table2[//])))</f>
        <v>96 PCS</v>
      </c>
    </row>
    <row r="1611" spans="1:3">
      <c r="A1611" s="3" t="str">
        <f>INDEX(Table2[NAMA BARANG],MATCH(ROW()-1,Table2[//]))</f>
        <v>PC Magnit B 39 Y 262</v>
      </c>
      <c r="B1611" s="4">
        <f>INDEX(Table2[TT],MATCH(ROW()-1,Table2[//]))</f>
        <v>6</v>
      </c>
      <c r="C1611" s="5" t="str">
        <f>IF(INDEX(Table2[KET],MATCH(ROW()-1,Table2[//]))="","-",INDEX(Table2[KET],MATCH(ROW()-1,Table2[//])))</f>
        <v>192 pc</v>
      </c>
    </row>
    <row r="1612" spans="1:3">
      <c r="A1612" s="3" t="str">
        <f>INDEX(Table2[NAMA BARANG],MATCH(ROW()-1,Table2[//]))</f>
        <v>PC Magnit B-018 disney</v>
      </c>
      <c r="B1612" s="4">
        <f>INDEX(Table2[TT],MATCH(ROW()-1,Table2[//]))</f>
        <v>5</v>
      </c>
      <c r="C1612" s="5" t="str">
        <f>IF(INDEX(Table2[KET],MATCH(ROW()-1,Table2[//]))="","-",INDEX(Table2[KET],MATCH(ROW()-1,Table2[//])))</f>
        <v>144 pc</v>
      </c>
    </row>
    <row r="1613" spans="1:3">
      <c r="A1613" s="3" t="str">
        <f>INDEX(Table2[NAMA BARANG],MATCH(ROW()-1,Table2[//]))</f>
        <v>PC Magnit C 9962 blk set</v>
      </c>
      <c r="B1613" s="4">
        <f>INDEX(Table2[TT],MATCH(ROW()-1,Table2[//]))</f>
        <v>10</v>
      </c>
      <c r="C1613" s="5" t="str">
        <f>IF(INDEX(Table2[KET],MATCH(ROW()-1,Table2[//]))="","-",INDEX(Table2[KET],MATCH(ROW()-1,Table2[//])))</f>
        <v>144 pc</v>
      </c>
    </row>
    <row r="1614" spans="1:3">
      <c r="A1614" s="3" t="str">
        <f>INDEX(Table2[NAMA BARANG],MATCH(ROW()-1,Table2[//]))</f>
        <v>PC Magnit C-2118 barbie/ princess/ MM/ WTP</v>
      </c>
      <c r="B1614" s="4">
        <f>INDEX(Table2[TT],MATCH(ROW()-1,Table2[//]))</f>
        <v>3</v>
      </c>
      <c r="C1614" s="5" t="str">
        <f>IF(INDEX(Table2[KET],MATCH(ROW()-1,Table2[//]))="","-",INDEX(Table2[KET],MATCH(ROW()-1,Table2[//])))</f>
        <v>144 pc</v>
      </c>
    </row>
    <row r="1615" spans="1:3">
      <c r="A1615" s="3" t="str">
        <f>INDEX(Table2[NAMA BARANG],MATCH(ROW()-1,Table2[//]))</f>
        <v>Pc Magnit call MC 7121 BLK</v>
      </c>
      <c r="B1615" s="4">
        <f>INDEX(Table2[TT],MATCH(ROW()-1,Table2[//]))</f>
        <v>30</v>
      </c>
      <c r="C1615" s="5" t="str">
        <f>IF(INDEX(Table2[KET],MATCH(ROW()-1,Table2[//]))="","-",INDEX(Table2[KET],MATCH(ROW()-1,Table2[//])))</f>
        <v>96 PCS</v>
      </c>
    </row>
    <row r="1616" spans="1:3">
      <c r="A1616" s="3" t="str">
        <f>INDEX(Table2[NAMA BARANG],MATCH(ROW()-1,Table2[//]))</f>
        <v>PC Magnit Card CC 101 2B</v>
      </c>
      <c r="B1616" s="4">
        <f>INDEX(Table2[TT],MATCH(ROW()-1,Table2[//]))</f>
        <v>58</v>
      </c>
      <c r="C1616" s="5" t="str">
        <f>IF(INDEX(Table2[KET],MATCH(ROW()-1,Table2[//]))="","-",INDEX(Table2[KET],MATCH(ROW()-1,Table2[//])))</f>
        <v>96 pc</v>
      </c>
    </row>
    <row r="1617" spans="1:3">
      <c r="A1617" s="3" t="str">
        <f>INDEX(Table2[NAMA BARANG],MATCH(ROW()-1,Table2[//]))</f>
        <v>PC Magnit Card CC 101 7B</v>
      </c>
      <c r="B1617" s="4">
        <f>INDEX(Table2[TT],MATCH(ROW()-1,Table2[//]))</f>
        <v>6</v>
      </c>
      <c r="C1617" s="5" t="str">
        <f>IF(INDEX(Table2[KET],MATCH(ROW()-1,Table2[//]))="","-",INDEX(Table2[KET],MATCH(ROW()-1,Table2[//])))</f>
        <v>144 pc</v>
      </c>
    </row>
    <row r="1618" spans="1:3">
      <c r="A1618" s="3" t="str">
        <f>INDEX(Table2[NAMA BARANG],MATCH(ROW()-1,Table2[//]))</f>
        <v>PC Magnit CC 856</v>
      </c>
      <c r="B1618" s="4">
        <f>INDEX(Table2[TT],MATCH(ROW()-1,Table2[//]))</f>
        <v>5</v>
      </c>
      <c r="C1618" s="5" t="str">
        <f>IF(INDEX(Table2[KET],MATCH(ROW()-1,Table2[//]))="","-",INDEX(Table2[KET],MATCH(ROW()-1,Table2[//])))</f>
        <v>144 pc</v>
      </c>
    </row>
    <row r="1619" spans="1:3">
      <c r="A1619" s="3" t="str">
        <f>INDEX(Table2[NAMA BARANG],MATCH(ROW()-1,Table2[//]))</f>
        <v>PC Magnit D 0052</v>
      </c>
      <c r="B1619" s="4">
        <f>INDEX(Table2[TT],MATCH(ROW()-1,Table2[//]))</f>
        <v>1</v>
      </c>
      <c r="C1619" s="5" t="str">
        <f>IF(INDEX(Table2[KET],MATCH(ROW()-1,Table2[//]))="","-",INDEX(Table2[KET],MATCH(ROW()-1,Table2[//])))</f>
        <v>96 pc</v>
      </c>
    </row>
    <row r="1620" spans="1:3">
      <c r="A1620" s="3" t="str">
        <f>INDEX(Table2[NAMA BARANG],MATCH(ROW()-1,Table2[//]))</f>
        <v>PC Magnit Dkk 9907</v>
      </c>
      <c r="B1620" s="4">
        <f>INDEX(Table2[TT],MATCH(ROW()-1,Table2[//]))</f>
        <v>15</v>
      </c>
      <c r="C1620" s="5" t="str">
        <f>IF(INDEX(Table2[KET],MATCH(ROW()-1,Table2[//]))="","-",INDEX(Table2[KET],MATCH(ROW()-1,Table2[//])))</f>
        <v>160 pc</v>
      </c>
    </row>
    <row r="1621" spans="1:3">
      <c r="A1621" s="3" t="str">
        <f>INDEX(Table2[NAMA BARANG],MATCH(ROW()-1,Table2[//]))</f>
        <v>PC Magnit Dkk 9908</v>
      </c>
      <c r="B1621" s="4">
        <f>INDEX(Table2[TT],MATCH(ROW()-1,Table2[//]))</f>
        <v>21</v>
      </c>
      <c r="C1621" s="5" t="str">
        <f>IF(INDEX(Table2[KET],MATCH(ROW()-1,Table2[//]))="","-",INDEX(Table2[KET],MATCH(ROW()-1,Table2[//])))</f>
        <v>160 pc</v>
      </c>
    </row>
    <row r="1622" spans="1:3">
      <c r="A1622" s="3" t="str">
        <f>INDEX(Table2[NAMA BARANG],MATCH(ROW()-1,Table2[//]))</f>
        <v>PC Magnit Dkk 9910</v>
      </c>
      <c r="B1622" s="4">
        <f>INDEX(Table2[TT],MATCH(ROW()-1,Table2[//]))</f>
        <v>21</v>
      </c>
      <c r="C1622" s="5" t="str">
        <f>IF(INDEX(Table2[KET],MATCH(ROW()-1,Table2[//]))="","-",INDEX(Table2[KET],MATCH(ROW()-1,Table2[//])))</f>
        <v>160 bh</v>
      </c>
    </row>
    <row r="1623" spans="1:3">
      <c r="A1623" s="3" t="str">
        <f>INDEX(Table2[NAMA BARANG],MATCH(ROW()-1,Table2[//]))</f>
        <v>PC Magnit jumbo 3575-19</v>
      </c>
      <c r="B1623" s="4">
        <f>INDEX(Table2[TT],MATCH(ROW()-1,Table2[//]))</f>
        <v>29</v>
      </c>
      <c r="C1623" s="5" t="str">
        <f>IF(INDEX(Table2[KET],MATCH(ROW()-1,Table2[//]))="","-",INDEX(Table2[KET],MATCH(ROW()-1,Table2[//])))</f>
        <v>72 pc</v>
      </c>
    </row>
    <row r="1624" spans="1:3">
      <c r="A1624" s="3" t="str">
        <f>INDEX(Table2[NAMA BARANG],MATCH(ROW()-1,Table2[//]))</f>
        <v>PC Magnit jumbo B 3576-19</v>
      </c>
      <c r="B1624" s="4">
        <f>INDEX(Table2[TT],MATCH(ROW()-1,Table2[//]))</f>
        <v>1</v>
      </c>
      <c r="C1624" s="5">
        <f>IF(INDEX(Table2[KET],MATCH(ROW()-1,Table2[//]))="","-",INDEX(Table2[KET],MATCH(ROW()-1,Table2[//])))</f>
        <v>48</v>
      </c>
    </row>
    <row r="1625" spans="1:3">
      <c r="A1625" s="3" t="str">
        <f>INDEX(Table2[NAMA BARANG],MATCH(ROW()-1,Table2[//]))</f>
        <v>PC Magnit Jumbo kalkulator PB33</v>
      </c>
      <c r="B1625" s="4">
        <f>INDEX(Table2[TT],MATCH(ROW()-1,Table2[//]))</f>
        <v>4</v>
      </c>
      <c r="C1625" s="5" t="str">
        <f>IF(INDEX(Table2[KET],MATCH(ROW()-1,Table2[//]))="","-",INDEX(Table2[KET],MATCH(ROW()-1,Table2[//])))</f>
        <v>96 pc</v>
      </c>
    </row>
    <row r="1626" spans="1:3">
      <c r="A1626" s="3" t="str">
        <f>INDEX(Table2[NAMA BARANG],MATCH(ROW()-1,Table2[//]))</f>
        <v>PC Magnit K 27</v>
      </c>
      <c r="B1626" s="4">
        <f>INDEX(Table2[TT],MATCH(ROW()-1,Table2[//]))</f>
        <v>4</v>
      </c>
      <c r="C1626" s="5" t="str">
        <f>IF(INDEX(Table2[KET],MATCH(ROW()-1,Table2[//]))="","-",INDEX(Table2[KET],MATCH(ROW()-1,Table2[//])))</f>
        <v>12 ls</v>
      </c>
    </row>
    <row r="1627" spans="1:3">
      <c r="A1627" s="3" t="str">
        <f>INDEX(Table2[NAMA BARANG],MATCH(ROW()-1,Table2[//]))</f>
        <v>PC Magnit K 61 Box magnit</v>
      </c>
      <c r="B1627" s="4">
        <f>INDEX(Table2[TT],MATCH(ROW()-1,Table2[//]))</f>
        <v>33</v>
      </c>
      <c r="C1627" s="5" t="str">
        <f>IF(INDEX(Table2[KET],MATCH(ROW()-1,Table2[//]))="","-",INDEX(Table2[KET],MATCH(ROW()-1,Table2[//])))</f>
        <v>120 pc</v>
      </c>
    </row>
    <row r="1628" spans="1:3">
      <c r="A1628" s="3" t="str">
        <f>INDEX(Table2[NAMA BARANG],MATCH(ROW()-1,Table2[//]))</f>
        <v>PC Magnit K 62A Box magnit</v>
      </c>
      <c r="B1628" s="4">
        <f>INDEX(Table2[TT],MATCH(ROW()-1,Table2[//]))</f>
        <v>27</v>
      </c>
      <c r="C1628" s="5" t="str">
        <f>IF(INDEX(Table2[KET],MATCH(ROW()-1,Table2[//]))="","-",INDEX(Table2[KET],MATCH(ROW()-1,Table2[//])))</f>
        <v>144 pc</v>
      </c>
    </row>
    <row r="1629" spans="1:3">
      <c r="A1629" s="3" t="str">
        <f>INDEX(Table2[NAMA BARANG],MATCH(ROW()-1,Table2[//]))</f>
        <v>PC Magnit KM 8837-6</v>
      </c>
      <c r="B1629" s="4">
        <f>INDEX(Table2[TT],MATCH(ROW()-1,Table2[//]))</f>
        <v>1</v>
      </c>
      <c r="C1629" s="5" t="str">
        <f>IF(INDEX(Table2[KET],MATCH(ROW()-1,Table2[//]))="","-",INDEX(Table2[KET],MATCH(ROW()-1,Table2[//])))</f>
        <v>96 pc</v>
      </c>
    </row>
    <row r="1630" spans="1:3">
      <c r="A1630" s="3" t="str">
        <f>INDEX(Table2[NAMA BARANG],MATCH(ROW()-1,Table2[//]))</f>
        <v>PC Magnit KPM-3551-03</v>
      </c>
      <c r="B1630" s="4">
        <f>INDEX(Table2[TT],MATCH(ROW()-1,Table2[//]))</f>
        <v>2</v>
      </c>
      <c r="C1630" s="5" t="str">
        <f>IF(INDEX(Table2[KET],MATCH(ROW()-1,Table2[//]))="","-",INDEX(Table2[KET],MATCH(ROW()-1,Table2[//])))</f>
        <v>96 pc</v>
      </c>
    </row>
    <row r="1631" spans="1:3">
      <c r="A1631" s="3" t="str">
        <f>INDEX(Table2[NAMA BARANG],MATCH(ROW()-1,Table2[//]))</f>
        <v>PC Magnit KT 06</v>
      </c>
      <c r="B1631" s="4">
        <f>INDEX(Table2[TT],MATCH(ROW()-1,Table2[//]))</f>
        <v>2</v>
      </c>
      <c r="C1631" s="5" t="str">
        <f>IF(INDEX(Table2[KET],MATCH(ROW()-1,Table2[//]))="","-",INDEX(Table2[KET],MATCH(ROW()-1,Table2[//])))</f>
        <v>144 pc</v>
      </c>
    </row>
    <row r="1632" spans="1:3">
      <c r="A1632" s="3" t="str">
        <f>INDEX(Table2[NAMA BARANG],MATCH(ROW()-1,Table2[//]))</f>
        <v>PC Magnit KT 07</v>
      </c>
      <c r="B1632" s="4">
        <f>INDEX(Table2[TT],MATCH(ROW()-1,Table2[//]))</f>
        <v>27</v>
      </c>
      <c r="C1632" s="5" t="str">
        <f>IF(INDEX(Table2[KET],MATCH(ROW()-1,Table2[//]))="","-",INDEX(Table2[KET],MATCH(ROW()-1,Table2[//])))</f>
        <v>144 pc</v>
      </c>
    </row>
    <row r="1633" spans="1:3">
      <c r="A1633" s="3" t="str">
        <f>INDEX(Table2[NAMA BARANG],MATCH(ROW()-1,Table2[//]))</f>
        <v>PC Magnit KT 532</v>
      </c>
      <c r="B1633" s="4">
        <f>INDEX(Table2[TT],MATCH(ROW()-1,Table2[//]))</f>
        <v>1</v>
      </c>
      <c r="C1633" s="5" t="str">
        <f>IF(INDEX(Table2[KET],MATCH(ROW()-1,Table2[//]))="","-",INDEX(Table2[KET],MATCH(ROW()-1,Table2[//])))</f>
        <v>144 pc</v>
      </c>
    </row>
    <row r="1634" spans="1:3">
      <c r="A1634" s="3" t="str">
        <f>INDEX(Table2[NAMA BARANG],MATCH(ROW()-1,Table2[//]))</f>
        <v>PC Magnit KT 858</v>
      </c>
      <c r="B1634" s="4">
        <f>INDEX(Table2[TT],MATCH(ROW()-1,Table2[//]))</f>
        <v>5</v>
      </c>
      <c r="C1634" s="5" t="str">
        <f>IF(INDEX(Table2[KET],MATCH(ROW()-1,Table2[//]))="","-",INDEX(Table2[KET],MATCH(ROW()-1,Table2[//])))</f>
        <v>144 pc</v>
      </c>
    </row>
    <row r="1635" spans="1:3">
      <c r="A1635" s="3" t="str">
        <f>INDEX(Table2[NAMA BARANG],MATCH(ROW()-1,Table2[//]))</f>
        <v>PC Magnit KT 877(4)</v>
      </c>
      <c r="B1635" s="4">
        <f>INDEX(Table2[TT],MATCH(ROW()-1,Table2[//]))</f>
        <v>1</v>
      </c>
      <c r="C1635" s="5" t="str">
        <f>IF(INDEX(Table2[KET],MATCH(ROW()-1,Table2[//]))="","-",INDEX(Table2[KET],MATCH(ROW()-1,Table2[//])))</f>
        <v>120 pc</v>
      </c>
    </row>
    <row r="1636" spans="1:3">
      <c r="A1636" s="3" t="str">
        <f>INDEX(Table2[NAMA BARANG],MATCH(ROW()-1,Table2[//]))</f>
        <v>PC Magnit KX 1673-2 lebar + WB</v>
      </c>
      <c r="B1636" s="4">
        <f>INDEX(Table2[TT],MATCH(ROW()-1,Table2[//]))</f>
        <v>48</v>
      </c>
      <c r="C1636" s="5" t="str">
        <f>IF(INDEX(Table2[KET],MATCH(ROW()-1,Table2[//]))="","-",INDEX(Table2[KET],MATCH(ROW()-1,Table2[//])))</f>
        <v>72 pc</v>
      </c>
    </row>
    <row r="1637" spans="1:3">
      <c r="A1637" s="3" t="str">
        <f>INDEX(Table2[NAMA BARANG],MATCH(ROW()-1,Table2[//]))</f>
        <v>PC Magnit Ky 779 blk</v>
      </c>
      <c r="B1637" s="4">
        <f>INDEX(Table2[TT],MATCH(ROW()-1,Table2[//]))</f>
        <v>6</v>
      </c>
      <c r="C1637" s="5" t="str">
        <f>IF(INDEX(Table2[KET],MATCH(ROW()-1,Table2[//]))="","-",INDEX(Table2[KET],MATCH(ROW()-1,Table2[//])))</f>
        <v>144 pc</v>
      </c>
    </row>
    <row r="1638" spans="1:3">
      <c r="A1638" s="3" t="str">
        <f>INDEX(Table2[NAMA BARANG],MATCH(ROW()-1,Table2[//]))</f>
        <v>PC Magnit LC 5510 lipat WB</v>
      </c>
      <c r="B1638" s="4">
        <f>INDEX(Table2[TT],MATCH(ROW()-1,Table2[//]))</f>
        <v>17</v>
      </c>
      <c r="C1638" s="5" t="str">
        <f>IF(INDEX(Table2[KET],MATCH(ROW()-1,Table2[//]))="","-",INDEX(Table2[KET],MATCH(ROW()-1,Table2[//])))</f>
        <v>144 pc</v>
      </c>
    </row>
    <row r="1639" spans="1:3">
      <c r="A1639" s="3" t="str">
        <f>INDEX(Table2[NAMA BARANG],MATCH(ROW()-1,Table2[//]))</f>
        <v>PC Magnit LC 8088</v>
      </c>
      <c r="B1639" s="4">
        <f>INDEX(Table2[TT],MATCH(ROW()-1,Table2[//]))</f>
        <v>12</v>
      </c>
      <c r="C1639" s="5" t="str">
        <f>IF(INDEX(Table2[KET],MATCH(ROW()-1,Table2[//]))="","-",INDEX(Table2[KET],MATCH(ROW()-1,Table2[//])))</f>
        <v>144 pc</v>
      </c>
    </row>
    <row r="1640" spans="1:3">
      <c r="A1640" s="3" t="str">
        <f>INDEX(Table2[NAMA BARANG],MATCH(ROW()-1,Table2[//]))</f>
        <v>PC Magnit MC 8086</v>
      </c>
      <c r="B1640" s="4">
        <f>INDEX(Table2[TT],MATCH(ROW()-1,Table2[//]))</f>
        <v>4</v>
      </c>
      <c r="C1640" s="5" t="str">
        <f>IF(INDEX(Table2[KET],MATCH(ROW()-1,Table2[//]))="","-",INDEX(Table2[KET],MATCH(ROW()-1,Table2[//])))</f>
        <v>144 pc</v>
      </c>
    </row>
    <row r="1641" spans="1:3">
      <c r="A1641" s="3" t="str">
        <f>INDEX(Table2[NAMA BARANG],MATCH(ROW()-1,Table2[//]))</f>
        <v>PC Magnit MC 8088 Timbul</v>
      </c>
      <c r="B1641" s="4">
        <f>INDEX(Table2[TT],MATCH(ROW()-1,Table2[//]))</f>
        <v>12</v>
      </c>
      <c r="C1641" s="5" t="str">
        <f>IF(INDEX(Table2[KET],MATCH(ROW()-1,Table2[//]))="","-",INDEX(Table2[KET],MATCH(ROW()-1,Table2[//])))</f>
        <v>144 pc</v>
      </c>
    </row>
    <row r="1642" spans="1:3">
      <c r="A1642" s="3" t="str">
        <f>INDEX(Table2[NAMA BARANG],MATCH(ROW()-1,Table2[//]))</f>
        <v>PC Magnit minion A 720</v>
      </c>
      <c r="B1642" s="4">
        <f>INDEX(Table2[TT],MATCH(ROW()-1,Table2[//]))</f>
        <v>6</v>
      </c>
      <c r="C1642" s="5" t="str">
        <f>IF(INDEX(Table2[KET],MATCH(ROW()-1,Table2[//]))="","-",INDEX(Table2[KET],MATCH(ROW()-1,Table2[//])))</f>
        <v>144 pc</v>
      </c>
    </row>
    <row r="1643" spans="1:3">
      <c r="A1643" s="3" t="str">
        <f>INDEX(Table2[NAMA BARANG],MATCH(ROW()-1,Table2[//]))</f>
        <v>PC Magnit minion KT 535</v>
      </c>
      <c r="B1643" s="4">
        <f>INDEX(Table2[TT],MATCH(ROW()-1,Table2[//]))</f>
        <v>2</v>
      </c>
      <c r="C1643" s="5" t="str">
        <f>IF(INDEX(Table2[KET],MATCH(ROW()-1,Table2[//]))="","-",INDEX(Table2[KET],MATCH(ROW()-1,Table2[//])))</f>
        <v>144 pc</v>
      </c>
    </row>
    <row r="1644" spans="1:3">
      <c r="A1644" s="3" t="str">
        <f>INDEX(Table2[NAMA BARANG],MATCH(ROW()-1,Table2[//]))</f>
        <v>PC Magnit minion KT 569</v>
      </c>
      <c r="B1644" s="4">
        <f>INDEX(Table2[TT],MATCH(ROW()-1,Table2[//]))</f>
        <v>2</v>
      </c>
      <c r="C1644" s="5" t="str">
        <f>IF(INDEX(Table2[KET],MATCH(ROW()-1,Table2[//]))="","-",INDEX(Table2[KET],MATCH(ROW()-1,Table2[//])))</f>
        <v>144 pc</v>
      </c>
    </row>
    <row r="1645" spans="1:3">
      <c r="A1645" s="3" t="str">
        <f>INDEX(Table2[NAMA BARANG],MATCH(ROW()-1,Table2[//]))</f>
        <v>PC Magnit MS 9022 Bus Set Roda</v>
      </c>
      <c r="B1645" s="4">
        <f>INDEX(Table2[TT],MATCH(ROW()-1,Table2[//]))</f>
        <v>11</v>
      </c>
      <c r="C1645" s="5" t="str">
        <f>IF(INDEX(Table2[KET],MATCH(ROW()-1,Table2[//]))="","-",INDEX(Table2[KET],MATCH(ROW()-1,Table2[//])))</f>
        <v>120 pc</v>
      </c>
    </row>
    <row r="1646" spans="1:3">
      <c r="A1646" s="3" t="str">
        <f>INDEX(Table2[NAMA BARANG],MATCH(ROW()-1,Table2[//]))</f>
        <v>PC Magnit QM-079 Disney</v>
      </c>
      <c r="B1646" s="4">
        <f>INDEX(Table2[TT],MATCH(ROW()-1,Table2[//]))</f>
        <v>5</v>
      </c>
      <c r="C1646" s="5" t="str">
        <f>IF(INDEX(Table2[KET],MATCH(ROW()-1,Table2[//]))="","-",INDEX(Table2[KET],MATCH(ROW()-1,Table2[//])))</f>
        <v>144 pc</v>
      </c>
    </row>
    <row r="1647" spans="1:3">
      <c r="A1647" s="3" t="str">
        <f>INDEX(Table2[NAMA BARANG],MATCH(ROW()-1,Table2[//]))</f>
        <v>PC Magnit S-8088+WB Princess/ MM/ WTP</v>
      </c>
      <c r="B1647" s="4">
        <f>INDEX(Table2[TT],MATCH(ROW()-1,Table2[//]))</f>
        <v>13</v>
      </c>
      <c r="C1647" s="5" t="str">
        <f>IF(INDEX(Table2[KET],MATCH(ROW()-1,Table2[//]))="","-",INDEX(Table2[KET],MATCH(ROW()-1,Table2[//])))</f>
        <v>120 pc</v>
      </c>
    </row>
    <row r="1648" spans="1:3">
      <c r="A1648" s="3" t="str">
        <f>INDEX(Table2[NAMA BARANG],MATCH(ROW()-1,Table2[//]))</f>
        <v>PC Magnit X 501</v>
      </c>
      <c r="B1648" s="4">
        <f>INDEX(Table2[TT],MATCH(ROW()-1,Table2[//]))</f>
        <v>16</v>
      </c>
      <c r="C1648" s="5" t="str">
        <f>IF(INDEX(Table2[KET],MATCH(ROW()-1,Table2[//]))="","-",INDEX(Table2[KET],MATCH(ROW()-1,Table2[//])))</f>
        <v>144 pc</v>
      </c>
    </row>
    <row r="1649" spans="1:3">
      <c r="A1649" s="3" t="str">
        <f>INDEX(Table2[NAMA BARANG],MATCH(ROW()-1,Table2[//]))</f>
        <v>PC Magnit XDC 6102</v>
      </c>
      <c r="B1649" s="4">
        <f>INDEX(Table2[TT],MATCH(ROW()-1,Table2[//]))</f>
        <v>4</v>
      </c>
      <c r="C1649" s="5" t="str">
        <f>IF(INDEX(Table2[KET],MATCH(ROW()-1,Table2[//]))="","-",INDEX(Table2[KET],MATCH(ROW()-1,Table2[//])))</f>
        <v>144 pc</v>
      </c>
    </row>
    <row r="1650" spans="1:3">
      <c r="A1650" s="3" t="str">
        <f>INDEX(Table2[NAMA BARANG],MATCH(ROW()-1,Table2[//]))</f>
        <v>PC Magnit XPM-5190-10 Sandal</v>
      </c>
      <c r="B1650" s="4">
        <f>INDEX(Table2[TT],MATCH(ROW()-1,Table2[//]))</f>
        <v>1</v>
      </c>
      <c r="C1650" s="5" t="str">
        <f>IF(INDEX(Table2[KET],MATCH(ROW()-1,Table2[//]))="","-",INDEX(Table2[KET],MATCH(ROW()-1,Table2[//])))</f>
        <v>96 pc</v>
      </c>
    </row>
    <row r="1651" spans="1:3">
      <c r="A1651" s="3" t="str">
        <f>INDEX(Table2[NAMA BARANG],MATCH(ROW()-1,Table2[//]))</f>
        <v>PC Magnit XU 0030 Call (BLK)</v>
      </c>
      <c r="B1651" s="4">
        <f>INDEX(Table2[TT],MATCH(ROW()-1,Table2[//]))</f>
        <v>3</v>
      </c>
      <c r="C1651" s="5" t="str">
        <f>IF(INDEX(Table2[KET],MATCH(ROW()-1,Table2[//]))="","-",INDEX(Table2[KET],MATCH(ROW()-1,Table2[//])))</f>
        <v>144 pc</v>
      </c>
    </row>
    <row r="1652" spans="1:3">
      <c r="A1652" s="3" t="str">
        <f>INDEX(Table2[NAMA BARANG],MATCH(ROW()-1,Table2[//]))</f>
        <v>PC Magnit XU 1219 putar</v>
      </c>
      <c r="B1652" s="4">
        <f>INDEX(Table2[TT],MATCH(ROW()-1,Table2[//]))</f>
        <v>7</v>
      </c>
      <c r="C1652" s="5" t="str">
        <f>IF(INDEX(Table2[KET],MATCH(ROW()-1,Table2[//]))="","-",INDEX(Table2[KET],MATCH(ROW()-1,Table2[//])))</f>
        <v>120 pc</v>
      </c>
    </row>
    <row r="1653" spans="1:3">
      <c r="A1653" s="3" t="str">
        <f>INDEX(Table2[NAMA BARANG],MATCH(ROW()-1,Table2[//]))</f>
        <v>PC Magnit XU 6605 white Board</v>
      </c>
      <c r="B1653" s="4">
        <f>INDEX(Table2[TT],MATCH(ROW()-1,Table2[//]))</f>
        <v>1</v>
      </c>
      <c r="C1653" s="5" t="str">
        <f>IF(INDEX(Table2[KET],MATCH(ROW()-1,Table2[//]))="","-",INDEX(Table2[KET],MATCH(ROW()-1,Table2[//])))</f>
        <v>120 pc</v>
      </c>
    </row>
    <row r="1654" spans="1:3">
      <c r="A1654" s="3" t="str">
        <f>INDEX(Table2[NAMA BARANG],MATCH(ROW()-1,Table2[//]))</f>
        <v>PC Mainan 8054</v>
      </c>
      <c r="B1654" s="4">
        <f>INDEX(Table2[TT],MATCH(ROW()-1,Table2[//]))</f>
        <v>2</v>
      </c>
      <c r="C1654" s="5" t="str">
        <f>IF(INDEX(Table2[KET],MATCH(ROW()-1,Table2[//]))="","-",INDEX(Table2[KET],MATCH(ROW()-1,Table2[//])))</f>
        <v>288 pc</v>
      </c>
    </row>
    <row r="1655" spans="1:3">
      <c r="A1655" s="3" t="str">
        <f>INDEX(Table2[NAMA BARANG],MATCH(ROW()-1,Table2[//]))</f>
        <v>PC Metal box A 311 Klg (DS 3914)</v>
      </c>
      <c r="B1655" s="4">
        <f>INDEX(Table2[TT],MATCH(ROW()-1,Table2[//]))</f>
        <v>4</v>
      </c>
      <c r="C1655" s="5" t="str">
        <f>IF(INDEX(Table2[KET],MATCH(ROW()-1,Table2[//]))="","-",INDEX(Table2[KET],MATCH(ROW()-1,Table2[//])))</f>
        <v>10 ls</v>
      </c>
    </row>
    <row r="1656" spans="1:3">
      <c r="A1656" s="3" t="str">
        <f>INDEX(Table2[NAMA BARANG],MATCH(ROW()-1,Table2[//]))</f>
        <v>PC mika cermin PC 218</v>
      </c>
      <c r="B1656" s="4">
        <f>INDEX(Table2[TT],MATCH(ROW()-1,Table2[//]))</f>
        <v>5</v>
      </c>
      <c r="C1656" s="5" t="str">
        <f>IF(INDEX(Table2[KET],MATCH(ROW()-1,Table2[//]))="","-",INDEX(Table2[KET],MATCH(ROW()-1,Table2[//])))</f>
        <v>288 pc</v>
      </c>
    </row>
    <row r="1657" spans="1:3">
      <c r="A1657" s="3" t="str">
        <f>INDEX(Table2[NAMA BARANG],MATCH(ROW()-1,Table2[//]))</f>
        <v>Pc oval BTS 1067 (BLK)</v>
      </c>
      <c r="B1657" s="4">
        <f>INDEX(Table2[TT],MATCH(ROW()-1,Table2[//]))</f>
        <v>2</v>
      </c>
      <c r="C1657" s="5" t="str">
        <f>IF(INDEX(Table2[KET],MATCH(ROW()-1,Table2[//]))="","-",INDEX(Table2[KET],MATCH(ROW()-1,Table2[//])))</f>
        <v>26 ls</v>
      </c>
    </row>
    <row r="1658" spans="1:3">
      <c r="A1658" s="3" t="str">
        <f>INDEX(Table2[NAMA BARANG],MATCH(ROW()-1,Table2[//]))</f>
        <v>PC P A0960 mobil tarik</v>
      </c>
      <c r="B1658" s="4">
        <f>INDEX(Table2[TT],MATCH(ROW()-1,Table2[//]))</f>
        <v>3</v>
      </c>
      <c r="C1658" s="5" t="str">
        <f>IF(INDEX(Table2[KET],MATCH(ROW()-1,Table2[//]))="","-",INDEX(Table2[KET],MATCH(ROW()-1,Table2[//])))</f>
        <v>96 pc</v>
      </c>
    </row>
    <row r="1659" spans="1:3">
      <c r="A1659" s="3" t="str">
        <f>INDEX(Table2[NAMA BARANG],MATCH(ROW()-1,Table2[//]))</f>
        <v>PC PB 22</v>
      </c>
      <c r="B1659" s="4">
        <f>INDEX(Table2[TT],MATCH(ROW()-1,Table2[//]))</f>
        <v>18</v>
      </c>
      <c r="C1659" s="5" t="str">
        <f>IF(INDEX(Table2[KET],MATCH(ROW()-1,Table2[//]))="","-",INDEX(Table2[KET],MATCH(ROW()-1,Table2[//])))</f>
        <v>96 pc</v>
      </c>
    </row>
    <row r="1660" spans="1:3">
      <c r="A1660" s="3" t="str">
        <f>INDEX(Table2[NAMA BARANG],MATCH(ROW()-1,Table2[//]))</f>
        <v>PC pkm 8861</v>
      </c>
      <c r="B1660" s="4">
        <f>INDEX(Table2[TT],MATCH(ROW()-1,Table2[//]))</f>
        <v>2</v>
      </c>
      <c r="C1660" s="5" t="str">
        <f>IF(INDEX(Table2[KET],MATCH(ROW()-1,Table2[//]))="","-",INDEX(Table2[KET],MATCH(ROW()-1,Table2[//])))</f>
        <v>144 PCS</v>
      </c>
    </row>
    <row r="1661" spans="1:3">
      <c r="A1661" s="3" t="str">
        <f>INDEX(Table2[NAMA BARANG],MATCH(ROW()-1,Table2[//]))</f>
        <v>PC Plst 0093</v>
      </c>
      <c r="B1661" s="4">
        <f>INDEX(Table2[TT],MATCH(ROW()-1,Table2[//]))</f>
        <v>2</v>
      </c>
      <c r="C1661" s="5" t="str">
        <f>IF(INDEX(Table2[KET],MATCH(ROW()-1,Table2[//]))="","-",INDEX(Table2[KET],MATCH(ROW()-1,Table2[//])))</f>
        <v>192 pc</v>
      </c>
    </row>
    <row r="1662" spans="1:3">
      <c r="A1662" s="3" t="str">
        <f>INDEX(Table2[NAMA BARANG],MATCH(ROW()-1,Table2[//]))</f>
        <v>PC Plst 20107 WB</v>
      </c>
      <c r="B1662" s="4">
        <f>INDEX(Table2[TT],MATCH(ROW()-1,Table2[//]))</f>
        <v>2</v>
      </c>
      <c r="C1662" s="5" t="str">
        <f>IF(INDEX(Table2[KET],MATCH(ROW()-1,Table2[//]))="","-",INDEX(Table2[KET],MATCH(ROW()-1,Table2[//])))</f>
        <v>96 pc</v>
      </c>
    </row>
    <row r="1663" spans="1:3">
      <c r="A1663" s="3" t="str">
        <f>INDEX(Table2[NAMA BARANG],MATCH(ROW()-1,Table2[//]))</f>
        <v>PC Plst 908 Sailormoon</v>
      </c>
      <c r="B1663" s="4">
        <f>INDEX(Table2[TT],MATCH(ROW()-1,Table2[//]))</f>
        <v>3</v>
      </c>
      <c r="C1663" s="5" t="str">
        <f>IF(INDEX(Table2[KET],MATCH(ROW()-1,Table2[//]))="","-",INDEX(Table2[KET],MATCH(ROW()-1,Table2[//])))</f>
        <v>24 ls</v>
      </c>
    </row>
    <row r="1664" spans="1:3">
      <c r="A1664" s="3" t="str">
        <f>INDEX(Table2[NAMA BARANG],MATCH(ROW()-1,Table2[//]))</f>
        <v>PC Plst Disney 0093/ SB-36-2 M Mouse</v>
      </c>
      <c r="B1664" s="4">
        <f>INDEX(Table2[TT],MATCH(ROW()-1,Table2[//]))</f>
        <v>3</v>
      </c>
      <c r="C1664" s="5" t="str">
        <f>IF(INDEX(Table2[KET],MATCH(ROW()-1,Table2[//]))="","-",INDEX(Table2[KET],MATCH(ROW()-1,Table2[//])))</f>
        <v>192 pc</v>
      </c>
    </row>
    <row r="1665" spans="1:3">
      <c r="A1665" s="3" t="str">
        <f>INDEX(Table2[NAMA BARANG],MATCH(ROW()-1,Table2[//]))</f>
        <v>PC Plst HT 1024 minion</v>
      </c>
      <c r="B1665" s="4">
        <f>INDEX(Table2[TT],MATCH(ROW()-1,Table2[//]))</f>
        <v>6</v>
      </c>
      <c r="C1665" s="5" t="str">
        <f>IF(INDEX(Table2[KET],MATCH(ROW()-1,Table2[//]))="","-",INDEX(Table2[KET],MATCH(ROW()-1,Table2[//])))</f>
        <v>216 pc</v>
      </c>
    </row>
    <row r="1666" spans="1:3">
      <c r="A1666" s="3" t="str">
        <f>INDEX(Table2[NAMA BARANG],MATCH(ROW()-1,Table2[//]))</f>
        <v>PC Plst HT 406</v>
      </c>
      <c r="B1666" s="4">
        <f>INDEX(Table2[TT],MATCH(ROW()-1,Table2[//]))</f>
        <v>7</v>
      </c>
      <c r="C1666" s="5" t="str">
        <f>IF(INDEX(Table2[KET],MATCH(ROW()-1,Table2[//]))="","-",INDEX(Table2[KET],MATCH(ROW()-1,Table2[//])))</f>
        <v>288 pc</v>
      </c>
    </row>
    <row r="1667" spans="1:3">
      <c r="A1667" s="3" t="str">
        <f>INDEX(Table2[NAMA BARANG],MATCH(ROW()-1,Table2[//]))</f>
        <v>PC Plst kotak B 1F 1502</v>
      </c>
      <c r="B1667" s="4">
        <f>INDEX(Table2[TT],MATCH(ROW()-1,Table2[//]))</f>
        <v>24</v>
      </c>
      <c r="C1667" s="5" t="str">
        <f>IF(INDEX(Table2[KET],MATCH(ROW()-1,Table2[//]))="","-",INDEX(Table2[KET],MATCH(ROW()-1,Table2[//])))</f>
        <v>20 ls</v>
      </c>
    </row>
    <row r="1668" spans="1:3">
      <c r="A1668" s="3" t="str">
        <f>INDEX(Table2[NAMA BARANG],MATCH(ROW()-1,Table2[//]))</f>
        <v>PC Plst kotak B 1F 1504</v>
      </c>
      <c r="B1668" s="4">
        <f>INDEX(Table2[TT],MATCH(ROW()-1,Table2[//]))</f>
        <v>19</v>
      </c>
      <c r="C1668" s="5" t="str">
        <f>IF(INDEX(Table2[KET],MATCH(ROW()-1,Table2[//]))="","-",INDEX(Table2[KET],MATCH(ROW()-1,Table2[//])))</f>
        <v>25 ls</v>
      </c>
    </row>
    <row r="1669" spans="1:3">
      <c r="A1669" s="3" t="str">
        <f>INDEX(Table2[NAMA BARANG],MATCH(ROW()-1,Table2[//]))</f>
        <v>PC Plst PC-102 PB (Princess/ Disney)</v>
      </c>
      <c r="B1669" s="4">
        <f>INDEX(Table2[TT],MATCH(ROW()-1,Table2[//]))</f>
        <v>2</v>
      </c>
      <c r="C1669" s="5" t="str">
        <f>IF(INDEX(Table2[KET],MATCH(ROW()-1,Table2[//]))="","-",INDEX(Table2[KET],MATCH(ROW()-1,Table2[//])))</f>
        <v>57 ls</v>
      </c>
    </row>
    <row r="1670" spans="1:3">
      <c r="A1670" s="3" t="str">
        <f>INDEX(Table2[NAMA BARANG],MATCH(ROW()-1,Table2[//]))</f>
        <v>PC Plst SH 0121</v>
      </c>
      <c r="B1670" s="4">
        <f>INDEX(Table2[TT],MATCH(ROW()-1,Table2[//]))</f>
        <v>3</v>
      </c>
      <c r="C1670" s="5" t="str">
        <f>IF(INDEX(Table2[KET],MATCH(ROW()-1,Table2[//]))="","-",INDEX(Table2[KET],MATCH(ROW()-1,Table2[//])))</f>
        <v>96 pc</v>
      </c>
    </row>
    <row r="1671" spans="1:3">
      <c r="A1671" s="3" t="str">
        <f>INDEX(Table2[NAMA BARANG],MATCH(ROW()-1,Table2[//]))</f>
        <v>PC Plst SN 7206</v>
      </c>
      <c r="B1671" s="4">
        <f>INDEX(Table2[TT],MATCH(ROW()-1,Table2[//]))</f>
        <v>3</v>
      </c>
      <c r="C1671" s="5">
        <f>IF(INDEX(Table2[KET],MATCH(ROW()-1,Table2[//]))="","-",INDEX(Table2[KET],MATCH(ROW()-1,Table2[//])))</f>
        <v>96</v>
      </c>
    </row>
    <row r="1672" spans="1:3">
      <c r="A1672" s="3" t="str">
        <f>INDEX(Table2[NAMA BARANG],MATCH(ROW()-1,Table2[//]))</f>
        <v>PC Plst Topla PBC-05</v>
      </c>
      <c r="B1672" s="4">
        <f>INDEX(Table2[TT],MATCH(ROW()-1,Table2[//]))</f>
        <v>6</v>
      </c>
      <c r="C1672" s="5" t="str">
        <f>IF(INDEX(Table2[KET],MATCH(ROW()-1,Table2[//]))="","-",INDEX(Table2[KET],MATCH(ROW()-1,Table2[//])))</f>
        <v>20 ls</v>
      </c>
    </row>
    <row r="1673" spans="1:3">
      <c r="A1673" s="3" t="str">
        <f>INDEX(Table2[NAMA BARANG],MATCH(ROW()-1,Table2[//]))</f>
        <v>PC Plst TT 6800-6802 kitty</v>
      </c>
      <c r="B1673" s="4">
        <f>INDEX(Table2[TT],MATCH(ROW()-1,Table2[//]))</f>
        <v>5</v>
      </c>
      <c r="C1673" s="5" t="str">
        <f>IF(INDEX(Table2[KET],MATCH(ROW()-1,Table2[//]))="","-",INDEX(Table2[KET],MATCH(ROW()-1,Table2[//])))</f>
        <v>96 pc</v>
      </c>
    </row>
    <row r="1674" spans="1:3">
      <c r="A1674" s="3" t="str">
        <f>INDEX(Table2[NAMA BARANG],MATCH(ROW()-1,Table2[//]))</f>
        <v>PC Plst TT 6800-6802 Thomas</v>
      </c>
      <c r="B1674" s="4">
        <f>INDEX(Table2[TT],MATCH(ROW()-1,Table2[//]))</f>
        <v>2</v>
      </c>
      <c r="C1674" s="5" t="str">
        <f>IF(INDEX(Table2[KET],MATCH(ROW()-1,Table2[//]))="","-",INDEX(Table2[KET],MATCH(ROW()-1,Table2[//])))</f>
        <v>96 pc</v>
      </c>
    </row>
    <row r="1675" spans="1:3">
      <c r="A1675" s="3" t="str">
        <f>INDEX(Table2[NAMA BARANG],MATCH(ROW()-1,Table2[//]))</f>
        <v>PC Plst WB-20108</v>
      </c>
      <c r="B1675" s="4">
        <f>INDEX(Table2[TT],MATCH(ROW()-1,Table2[//]))</f>
        <v>1</v>
      </c>
      <c r="C1675" s="5" t="str">
        <f>IF(INDEX(Table2[KET],MATCH(ROW()-1,Table2[//]))="","-",INDEX(Table2[KET],MATCH(ROW()-1,Table2[//])))</f>
        <v>96 pc</v>
      </c>
    </row>
    <row r="1676" spans="1:3">
      <c r="A1676" s="3" t="str">
        <f>INDEX(Table2[NAMA BARANG],MATCH(ROW()-1,Table2[//]))</f>
        <v>Pc PS 002</v>
      </c>
      <c r="B1676" s="4">
        <f>INDEX(Table2[TT],MATCH(ROW()-1,Table2[//]))</f>
        <v>11</v>
      </c>
      <c r="C1676" s="5" t="str">
        <f>IF(INDEX(Table2[KET],MATCH(ROW()-1,Table2[//]))="","-",INDEX(Table2[KET],MATCH(ROW()-1,Table2[//])))</f>
        <v>120 pc</v>
      </c>
    </row>
    <row r="1677" spans="1:3">
      <c r="A1677" s="3" t="str">
        <f>INDEX(Table2[NAMA BARANG],MATCH(ROW()-1,Table2[//]))</f>
        <v>PC r 64</v>
      </c>
      <c r="B1677" s="4">
        <f>INDEX(Table2[TT],MATCH(ROW()-1,Table2[//]))</f>
        <v>4</v>
      </c>
      <c r="C1677" s="5" t="str">
        <f>IF(INDEX(Table2[KET],MATCH(ROW()-1,Table2[//]))="","-",INDEX(Table2[KET],MATCH(ROW()-1,Table2[//])))</f>
        <v>216 pc</v>
      </c>
    </row>
    <row r="1678" spans="1:3">
      <c r="A1678" s="3" t="str">
        <f>INDEX(Table2[NAMA BARANG],MATCH(ROW()-1,Table2[//]))</f>
        <v>Pc rest 8833</v>
      </c>
      <c r="B1678" s="4">
        <f>INDEX(Table2[TT],MATCH(ROW()-1,Table2[//]))</f>
        <v>1</v>
      </c>
      <c r="C1678" s="5" t="str">
        <f>IF(INDEX(Table2[KET],MATCH(ROW()-1,Table2[//]))="","-",INDEX(Table2[KET],MATCH(ROW()-1,Table2[//])))</f>
        <v>-</v>
      </c>
    </row>
    <row r="1679" spans="1:3">
      <c r="A1679" s="3" t="str">
        <f>INDEX(Table2[NAMA BARANG],MATCH(ROW()-1,Table2[//]))</f>
        <v>Pc rest 8906</v>
      </c>
      <c r="B1679" s="4">
        <f>INDEX(Table2[TT],MATCH(ROW()-1,Table2[//]))</f>
        <v>1</v>
      </c>
      <c r="C1679" s="5" t="str">
        <f>IF(INDEX(Table2[KET],MATCH(ROW()-1,Table2[//]))="","-",INDEX(Table2[KET],MATCH(ROW()-1,Table2[//])))</f>
        <v>-</v>
      </c>
    </row>
    <row r="1680" spans="1:3">
      <c r="A1680" s="3" t="str">
        <f>INDEX(Table2[NAMA BARANG],MATCH(ROW()-1,Table2[//]))</f>
        <v>Pc rest jahitan 385</v>
      </c>
      <c r="B1680" s="4">
        <f>INDEX(Table2[TT],MATCH(ROW()-1,Table2[//]))</f>
        <v>1</v>
      </c>
      <c r="C1680" s="5" t="str">
        <f>IF(INDEX(Table2[KET],MATCH(ROW()-1,Table2[//]))="","-",INDEX(Table2[KET],MATCH(ROW()-1,Table2[//])))</f>
        <v>27 LSN</v>
      </c>
    </row>
    <row r="1681" spans="1:3">
      <c r="A1681" s="3" t="str">
        <f>INDEX(Table2[NAMA BARANG],MATCH(ROW()-1,Table2[//]))</f>
        <v>PC Ret 1006</v>
      </c>
      <c r="B1681" s="4">
        <f>INDEX(Table2[TT],MATCH(ROW()-1,Table2[//]))</f>
        <v>15</v>
      </c>
      <c r="C1681" s="5" t="str">
        <f>IF(INDEX(Table2[KET],MATCH(ROW()-1,Table2[//]))="","-",INDEX(Table2[KET],MATCH(ROW()-1,Table2[//])))</f>
        <v>432 pc</v>
      </c>
    </row>
    <row r="1682" spans="1:3">
      <c r="A1682" s="3" t="str">
        <f>INDEX(Table2[NAMA BARANG],MATCH(ROW()-1,Table2[//]))</f>
        <v>PC Ret 1123</v>
      </c>
      <c r="B1682" s="4">
        <f>INDEX(Table2[TT],MATCH(ROW()-1,Table2[//]))</f>
        <v>1</v>
      </c>
      <c r="C1682" s="5" t="str">
        <f>IF(INDEX(Table2[KET],MATCH(ROW()-1,Table2[//]))="","-",INDEX(Table2[KET],MATCH(ROW()-1,Table2[//])))</f>
        <v>18 ls</v>
      </c>
    </row>
    <row r="1683" spans="1:3">
      <c r="A1683" s="3" t="str">
        <f>INDEX(Table2[NAMA BARANG],MATCH(ROW()-1,Table2[//]))</f>
        <v>PC Ret 192 coffee</v>
      </c>
      <c r="B1683" s="4">
        <f>INDEX(Table2[TT],MATCH(ROW()-1,Table2[//]))</f>
        <v>2</v>
      </c>
      <c r="C1683" s="5" t="str">
        <f>IF(INDEX(Table2[KET],MATCH(ROW()-1,Table2[//]))="","-",INDEX(Table2[KET],MATCH(ROW()-1,Table2[//])))</f>
        <v>240 pc</v>
      </c>
    </row>
    <row r="1684" spans="1:3">
      <c r="A1684" s="3" t="str">
        <f>INDEX(Table2[NAMA BARANG],MATCH(ROW()-1,Table2[//]))</f>
        <v>PC Ret 2 oval Burung Hantu</v>
      </c>
      <c r="B1684" s="4">
        <f>INDEX(Table2[TT],MATCH(ROW()-1,Table2[//]))</f>
        <v>1</v>
      </c>
      <c r="C1684" s="5" t="str">
        <f>IF(INDEX(Table2[KET],MATCH(ROW()-1,Table2[//]))="","-",INDEX(Table2[KET],MATCH(ROW()-1,Table2[//])))</f>
        <v>40 ls</v>
      </c>
    </row>
    <row r="1685" spans="1:3">
      <c r="A1685" s="3" t="str">
        <f>INDEX(Table2[NAMA BARANG],MATCH(ROW()-1,Table2[//]))</f>
        <v>PC Ret 2M 8126A</v>
      </c>
      <c r="B1685" s="4">
        <f>INDEX(Table2[TT],MATCH(ROW()-1,Table2[//]))</f>
        <v>1</v>
      </c>
      <c r="C1685" s="5" t="str">
        <f>IF(INDEX(Table2[KET],MATCH(ROW()-1,Table2[//]))="","-",INDEX(Table2[KET],MATCH(ROW()-1,Table2[//])))</f>
        <v>168 pc</v>
      </c>
    </row>
    <row r="1686" spans="1:3">
      <c r="A1686" s="3" t="str">
        <f>INDEX(Table2[NAMA BARANG],MATCH(ROW()-1,Table2[//]))</f>
        <v>PC Ret 2T 8850</v>
      </c>
      <c r="B1686" s="4">
        <f>INDEX(Table2[TT],MATCH(ROW()-1,Table2[//]))</f>
        <v>1</v>
      </c>
      <c r="C1686" s="5" t="str">
        <f>IF(INDEX(Table2[KET],MATCH(ROW()-1,Table2[//]))="","-",INDEX(Table2[KET],MATCH(ROW()-1,Table2[//])))</f>
        <v>-</v>
      </c>
    </row>
    <row r="1687" spans="1:3">
      <c r="A1687" s="3" t="str">
        <f>INDEX(Table2[NAMA BARANG],MATCH(ROW()-1,Table2[//]))</f>
        <v>PC Ret 337</v>
      </c>
      <c r="B1687" s="4">
        <f>INDEX(Table2[TT],MATCH(ROW()-1,Table2[//]))</f>
        <v>2</v>
      </c>
      <c r="C1687" s="5" t="str">
        <f>IF(INDEX(Table2[KET],MATCH(ROW()-1,Table2[//]))="","-",INDEX(Table2[KET],MATCH(ROW()-1,Table2[//])))</f>
        <v>-</v>
      </c>
    </row>
    <row r="1688" spans="1:3">
      <c r="A1688" s="3" t="str">
        <f>INDEX(Table2[NAMA BARANG],MATCH(ROW()-1,Table2[//]))</f>
        <v>PC Ret 3478</v>
      </c>
      <c r="B1688" s="4">
        <f>INDEX(Table2[TT],MATCH(ROW()-1,Table2[//]))</f>
        <v>2</v>
      </c>
      <c r="C1688" s="5" t="str">
        <f>IF(INDEX(Table2[KET],MATCH(ROW()-1,Table2[//]))="","-",INDEX(Table2[KET],MATCH(ROW()-1,Table2[//])))</f>
        <v>1200 pc</v>
      </c>
    </row>
    <row r="1689" spans="1:3">
      <c r="A1689" s="3" t="str">
        <f>INDEX(Table2[NAMA BARANG],MATCH(ROW()-1,Table2[//]))</f>
        <v>PC Ret 5080</v>
      </c>
      <c r="B1689" s="4">
        <f>INDEX(Table2[TT],MATCH(ROW()-1,Table2[//]))</f>
        <v>1</v>
      </c>
      <c r="C1689" s="5" t="str">
        <f>IF(INDEX(Table2[KET],MATCH(ROW()-1,Table2[//]))="","-",INDEX(Table2[KET],MATCH(ROW()-1,Table2[//])))</f>
        <v>216 PCS</v>
      </c>
    </row>
    <row r="1690" spans="1:3">
      <c r="A1690" s="3" t="str">
        <f>INDEX(Table2[NAMA BARANG],MATCH(ROW()-1,Table2[//]))</f>
        <v>PC Ret 5198</v>
      </c>
      <c r="B1690" s="4">
        <f>INDEX(Table2[TT],MATCH(ROW()-1,Table2[//]))</f>
        <v>4</v>
      </c>
      <c r="C1690" s="5" t="str">
        <f>IF(INDEX(Table2[KET],MATCH(ROW()-1,Table2[//]))="","-",INDEX(Table2[KET],MATCH(ROW()-1,Table2[//])))</f>
        <v>8 ls</v>
      </c>
    </row>
    <row r="1691" spans="1:3">
      <c r="A1691" s="3" t="str">
        <f>INDEX(Table2[NAMA BARANG],MATCH(ROW()-1,Table2[//]))</f>
        <v>PC Ret 6658</v>
      </c>
      <c r="B1691" s="4">
        <f>INDEX(Table2[TT],MATCH(ROW()-1,Table2[//]))</f>
        <v>2</v>
      </c>
      <c r="C1691" s="5" t="str">
        <f>IF(INDEX(Table2[KET],MATCH(ROW()-1,Table2[//]))="","-",INDEX(Table2[KET],MATCH(ROW()-1,Table2[//])))</f>
        <v>10 ls</v>
      </c>
    </row>
    <row r="1692" spans="1:3">
      <c r="A1692" s="3" t="str">
        <f>INDEX(Table2[NAMA BARANG],MATCH(ROW()-1,Table2[//]))</f>
        <v>PC Ret 6806 (6813)/ 6808</v>
      </c>
      <c r="B1692" s="4">
        <f>INDEX(Table2[TT],MATCH(ROW()-1,Table2[//]))</f>
        <v>8</v>
      </c>
      <c r="C1692" s="5" t="str">
        <f>IF(INDEX(Table2[KET],MATCH(ROW()-1,Table2[//]))="","-",INDEX(Table2[KET],MATCH(ROW()-1,Table2[//])))</f>
        <v>20 ls</v>
      </c>
    </row>
    <row r="1693" spans="1:3">
      <c r="A1693" s="3" t="str">
        <f>INDEX(Table2[NAMA BARANG],MATCH(ROW()-1,Table2[//]))</f>
        <v>PC Ret 686</v>
      </c>
      <c r="B1693" s="4">
        <f>INDEX(Table2[TT],MATCH(ROW()-1,Table2[//]))</f>
        <v>2</v>
      </c>
      <c r="C1693" s="5" t="str">
        <f>IF(INDEX(Table2[KET],MATCH(ROW()-1,Table2[//]))="","-",INDEX(Table2[KET],MATCH(ROW()-1,Table2[//])))</f>
        <v>10 ls</v>
      </c>
    </row>
    <row r="1694" spans="1:3">
      <c r="A1694" s="3" t="str">
        <f>INDEX(Table2[NAMA BARANG],MATCH(ROW()-1,Table2[//]))</f>
        <v>PC Ret 802(2)/ 8031(2)</v>
      </c>
      <c r="B1694" s="4">
        <f>INDEX(Table2[TT],MATCH(ROW()-1,Table2[//]))</f>
        <v>2</v>
      </c>
      <c r="C1694" s="5" t="str">
        <f>IF(INDEX(Table2[KET],MATCH(ROW()-1,Table2[//]))="","-",INDEX(Table2[KET],MATCH(ROW()-1,Table2[//])))</f>
        <v>18 ls</v>
      </c>
    </row>
    <row r="1695" spans="1:3">
      <c r="A1695" s="3" t="str">
        <f>INDEX(Table2[NAMA BARANG],MATCH(ROW()-1,Table2[//]))</f>
        <v>PC Ret 8155(2)/ Ret 8118 (1)</v>
      </c>
      <c r="B1695" s="4">
        <f>INDEX(Table2[TT],MATCH(ROW()-1,Table2[//]))</f>
        <v>3</v>
      </c>
      <c r="C1695" s="5">
        <f>IF(INDEX(Table2[KET],MATCH(ROW()-1,Table2[//]))="","-",INDEX(Table2[KET],MATCH(ROW()-1,Table2[//])))</f>
        <v>198</v>
      </c>
    </row>
    <row r="1696" spans="1:3">
      <c r="A1696" s="3" t="str">
        <f>INDEX(Table2[NAMA BARANG],MATCH(ROW()-1,Table2[//]))</f>
        <v xml:space="preserve">PC Ret 8298 </v>
      </c>
      <c r="B1696" s="4">
        <f>INDEX(Table2[TT],MATCH(ROW()-1,Table2[//]))</f>
        <v>1</v>
      </c>
      <c r="C1696" s="5" t="str">
        <f>IF(INDEX(Table2[KET],MATCH(ROW()-1,Table2[//]))="","-",INDEX(Table2[KET],MATCH(ROW()-1,Table2[//])))</f>
        <v>18 ls</v>
      </c>
    </row>
    <row r="1697" spans="1:3">
      <c r="A1697" s="3" t="str">
        <f>INDEX(Table2[NAMA BARANG],MATCH(ROW()-1,Table2[//]))</f>
        <v>PC Ret 8360</v>
      </c>
      <c r="B1697" s="4">
        <f>INDEX(Table2[TT],MATCH(ROW()-1,Table2[//]))</f>
        <v>1</v>
      </c>
      <c r="C1697" s="5" t="str">
        <f>IF(INDEX(Table2[KET],MATCH(ROW()-1,Table2[//]))="","-",INDEX(Table2[KET],MATCH(ROW()-1,Table2[//])))</f>
        <v>18 ls</v>
      </c>
    </row>
    <row r="1698" spans="1:3">
      <c r="A1698" s="3" t="str">
        <f>INDEX(Table2[NAMA BARANG],MATCH(ROW()-1,Table2[//]))</f>
        <v>PC Ret 8963</v>
      </c>
      <c r="B1698" s="4">
        <f>INDEX(Table2[TT],MATCH(ROW()-1,Table2[//]))</f>
        <v>1</v>
      </c>
      <c r="C1698" s="5" t="str">
        <f>IF(INDEX(Table2[KET],MATCH(ROW()-1,Table2[//]))="","-",INDEX(Table2[KET],MATCH(ROW()-1,Table2[//])))</f>
        <v>216 pc</v>
      </c>
    </row>
    <row r="1699" spans="1:3">
      <c r="A1699" s="3" t="str">
        <f>INDEX(Table2[NAMA BARANG],MATCH(ROW()-1,Table2[//]))</f>
        <v>PC Ret 906 (6181)</v>
      </c>
      <c r="B1699" s="4">
        <f>INDEX(Table2[TT],MATCH(ROW()-1,Table2[//]))</f>
        <v>7</v>
      </c>
      <c r="C1699" s="5" t="str">
        <f>IF(INDEX(Table2[KET],MATCH(ROW()-1,Table2[//]))="","-",INDEX(Table2[KET],MATCH(ROW()-1,Table2[//])))</f>
        <v>20 ls</v>
      </c>
    </row>
    <row r="1700" spans="1:3">
      <c r="A1700" s="3" t="str">
        <f>INDEX(Table2[NAMA BARANG],MATCH(ROW()-1,Table2[//]))</f>
        <v>PC Ret 908</v>
      </c>
      <c r="B1700" s="4">
        <f>INDEX(Table2[TT],MATCH(ROW()-1,Table2[//]))</f>
        <v>17</v>
      </c>
      <c r="C1700" s="5" t="str">
        <f>IF(INDEX(Table2[KET],MATCH(ROW()-1,Table2[//]))="","-",INDEX(Table2[KET],MATCH(ROW()-1,Table2[//])))</f>
        <v>20 ls</v>
      </c>
    </row>
    <row r="1701" spans="1:3">
      <c r="A1701" s="3" t="str">
        <f>INDEX(Table2[NAMA BARANG],MATCH(ROW()-1,Table2[//]))</f>
        <v>PC Ret 9207 Strong</v>
      </c>
      <c r="B1701" s="4">
        <f>INDEX(Table2[TT],MATCH(ROW()-1,Table2[//]))</f>
        <v>2</v>
      </c>
      <c r="C1701" s="5" t="str">
        <f>IF(INDEX(Table2[KET],MATCH(ROW()-1,Table2[//]))="","-",INDEX(Table2[KET],MATCH(ROW()-1,Table2[//])))</f>
        <v>20 ls</v>
      </c>
    </row>
    <row r="1702" spans="1:3">
      <c r="A1702" s="3" t="str">
        <f>INDEX(Table2[NAMA BARANG],MATCH(ROW()-1,Table2[//]))</f>
        <v>PC Ret 9308</v>
      </c>
      <c r="B1702" s="4">
        <f>INDEX(Table2[TT],MATCH(ROW()-1,Table2[//]))</f>
        <v>1</v>
      </c>
      <c r="C1702" s="5" t="str">
        <f>IF(INDEX(Table2[KET],MATCH(ROW()-1,Table2[//]))="","-",INDEX(Table2[KET],MATCH(ROW()-1,Table2[//])))</f>
        <v>15 ls</v>
      </c>
    </row>
    <row r="1703" spans="1:3">
      <c r="A1703" s="3" t="str">
        <f>INDEX(Table2[NAMA BARANG],MATCH(ROW()-1,Table2[//]))</f>
        <v>PC Ret Beile Dog 8881(1)/ 8882 restleting(3)</v>
      </c>
      <c r="B1703" s="4">
        <f>INDEX(Table2[TT],MATCH(ROW()-1,Table2[//]))</f>
        <v>4</v>
      </c>
      <c r="C1703" s="5" t="str">
        <f>IF(INDEX(Table2[KET],MATCH(ROW()-1,Table2[//]))="","-",INDEX(Table2[KET],MATCH(ROW()-1,Table2[//])))</f>
        <v>20 ls</v>
      </c>
    </row>
    <row r="1704" spans="1:3">
      <c r="A1704" s="3" t="str">
        <f>INDEX(Table2[NAMA BARANG],MATCH(ROW()-1,Table2[//]))</f>
        <v>PC Ret Cool Zone 8848</v>
      </c>
      <c r="B1704" s="4">
        <f>INDEX(Table2[TT],MATCH(ROW()-1,Table2[//]))</f>
        <v>1</v>
      </c>
      <c r="C1704" s="5" t="str">
        <f>IF(INDEX(Table2[KET],MATCH(ROW()-1,Table2[//]))="","-",INDEX(Table2[KET],MATCH(ROW()-1,Table2[//])))</f>
        <v>16 ls</v>
      </c>
    </row>
    <row r="1705" spans="1:3">
      <c r="A1705" s="3" t="str">
        <f>INDEX(Table2[NAMA BARANG],MATCH(ROW()-1,Table2[//]))</f>
        <v>PC Ret CQ9-052</v>
      </c>
      <c r="B1705" s="4">
        <f>INDEX(Table2[TT],MATCH(ROW()-1,Table2[//]))</f>
        <v>1</v>
      </c>
      <c r="C1705" s="5" t="str">
        <f>IF(INDEX(Table2[KET],MATCH(ROW()-1,Table2[//]))="","-",INDEX(Table2[KET],MATCH(ROW()-1,Table2[//])))</f>
        <v>198 pc</v>
      </c>
    </row>
    <row r="1706" spans="1:3">
      <c r="A1706" s="3" t="str">
        <f>INDEX(Table2[NAMA BARANG],MATCH(ROW()-1,Table2[//]))</f>
        <v>PC Ret DM 6210</v>
      </c>
      <c r="B1706" s="4">
        <f>INDEX(Table2[TT],MATCH(ROW()-1,Table2[//]))</f>
        <v>1</v>
      </c>
      <c r="C1706" s="5" t="str">
        <f>IF(INDEX(Table2[KET],MATCH(ROW()-1,Table2[//]))="","-",INDEX(Table2[KET],MATCH(ROW()-1,Table2[//])))</f>
        <v>180 pc</v>
      </c>
    </row>
    <row r="1707" spans="1:3">
      <c r="A1707" s="3" t="str">
        <f>INDEX(Table2[NAMA BARANG],MATCH(ROW()-1,Table2[//]))</f>
        <v>PC Ret Hj D 4167</v>
      </c>
      <c r="B1707" s="4">
        <f>INDEX(Table2[TT],MATCH(ROW()-1,Table2[//]))</f>
        <v>1</v>
      </c>
      <c r="C1707" s="5" t="str">
        <f>IF(INDEX(Table2[KET],MATCH(ROW()-1,Table2[//]))="","-",INDEX(Table2[KET],MATCH(ROW()-1,Table2[//])))</f>
        <v>192 pc</v>
      </c>
    </row>
    <row r="1708" spans="1:3">
      <c r="A1708" s="3" t="str">
        <f>INDEX(Table2[NAMA BARANG],MATCH(ROW()-1,Table2[//]))</f>
        <v>PC Ret Imitasi Disney Mbl/ Ben-10/ Boneka/ Naruto/ Brb/ Strobery/ Spider</v>
      </c>
      <c r="B1708" s="4">
        <f>INDEX(Table2[TT],MATCH(ROW()-1,Table2[//]))</f>
        <v>10</v>
      </c>
      <c r="C1708" s="5" t="str">
        <f>IF(INDEX(Table2[KET],MATCH(ROW()-1,Table2[//]))="","-",INDEX(Table2[KET],MATCH(ROW()-1,Table2[//])))</f>
        <v>60 ls</v>
      </c>
    </row>
    <row r="1709" spans="1:3">
      <c r="A1709" s="3" t="str">
        <f>INDEX(Table2[NAMA BARANG],MATCH(ROW()-1,Table2[//]))</f>
        <v>PC Ret JX-5626 MM</v>
      </c>
      <c r="B1709" s="4">
        <f>INDEX(Table2[TT],MATCH(ROW()-1,Table2[//]))</f>
        <v>4</v>
      </c>
      <c r="C1709" s="5" t="str">
        <f>IF(INDEX(Table2[KET],MATCH(ROW()-1,Table2[//]))="","-",INDEX(Table2[KET],MATCH(ROW()-1,Table2[//])))</f>
        <v>360 pc</v>
      </c>
    </row>
    <row r="1710" spans="1:3">
      <c r="A1710" s="3" t="str">
        <f>INDEX(Table2[NAMA BARANG],MATCH(ROW()-1,Table2[//]))</f>
        <v>PC Ret JX-93007</v>
      </c>
      <c r="B1710" s="4">
        <f>INDEX(Table2[TT],MATCH(ROW()-1,Table2[//]))</f>
        <v>1</v>
      </c>
      <c r="C1710" s="5" t="str">
        <f>IF(INDEX(Table2[KET],MATCH(ROW()-1,Table2[//]))="","-",INDEX(Table2[KET],MATCH(ROW()-1,Table2[//])))</f>
        <v>144 pc</v>
      </c>
    </row>
    <row r="1711" spans="1:3">
      <c r="A1711" s="3" t="str">
        <f>INDEX(Table2[NAMA BARANG],MATCH(ROW()-1,Table2[//]))</f>
        <v>PC Ret Kain 1245 FR(11)/ 3175(1)</v>
      </c>
      <c r="B1711" s="4">
        <f>INDEX(Table2[TT],MATCH(ROW()-1,Table2[//]))</f>
        <v>12</v>
      </c>
      <c r="C1711" s="5" t="str">
        <f>IF(INDEX(Table2[KET],MATCH(ROW()-1,Table2[//]))="","-",INDEX(Table2[KET],MATCH(ROW()-1,Table2[//])))</f>
        <v>160 pc</v>
      </c>
    </row>
    <row r="1712" spans="1:3">
      <c r="A1712" s="3" t="str">
        <f>INDEX(Table2[NAMA BARANG],MATCH(ROW()-1,Table2[//]))</f>
        <v>PC Ret Kain XD 3308 FR</v>
      </c>
      <c r="B1712" s="4">
        <f>INDEX(Table2[TT],MATCH(ROW()-1,Table2[//]))</f>
        <v>12</v>
      </c>
      <c r="C1712" s="5" t="str">
        <f>IF(INDEX(Table2[KET],MATCH(ROW()-1,Table2[//]))="","-",INDEX(Table2[KET],MATCH(ROW()-1,Table2[//])))</f>
        <v>160 pc</v>
      </c>
    </row>
    <row r="1713" spans="1:3">
      <c r="A1713" s="3" t="str">
        <f>INDEX(Table2[NAMA BARANG],MATCH(ROW()-1,Table2[//]))</f>
        <v>PC Ret Ky 1114</v>
      </c>
      <c r="B1713" s="4">
        <f>INDEX(Table2[TT],MATCH(ROW()-1,Table2[//]))</f>
        <v>9</v>
      </c>
      <c r="C1713" s="5" t="str">
        <f>IF(INDEX(Table2[KET],MATCH(ROW()-1,Table2[//]))="","-",INDEX(Table2[KET],MATCH(ROW()-1,Table2[//])))</f>
        <v>144 pc</v>
      </c>
    </row>
    <row r="1714" spans="1:3">
      <c r="A1714" s="3" t="str">
        <f>INDEX(Table2[NAMA BARANG],MATCH(ROW()-1,Table2[//]))</f>
        <v>PC Ret Ky 1123</v>
      </c>
      <c r="B1714" s="4">
        <f>INDEX(Table2[TT],MATCH(ROW()-1,Table2[//]))</f>
        <v>4</v>
      </c>
      <c r="C1714" s="5" t="str">
        <f>IF(INDEX(Table2[KET],MATCH(ROW()-1,Table2[//]))="","-",INDEX(Table2[KET],MATCH(ROW()-1,Table2[//])))</f>
        <v>144 pc</v>
      </c>
    </row>
    <row r="1715" spans="1:3">
      <c r="A1715" s="3" t="str">
        <f>INDEX(Table2[NAMA BARANG],MATCH(ROW()-1,Table2[//]))</f>
        <v>PC Ret Ky 1186(1)/ 1203(3)</v>
      </c>
      <c r="B1715" s="4">
        <f>INDEX(Table2[TT],MATCH(ROW()-1,Table2[//]))</f>
        <v>4</v>
      </c>
      <c r="C1715" s="5" t="str">
        <f>IF(INDEX(Table2[KET],MATCH(ROW()-1,Table2[//]))="","-",INDEX(Table2[KET],MATCH(ROW()-1,Table2[//])))</f>
        <v>144 PCS</v>
      </c>
    </row>
    <row r="1716" spans="1:3">
      <c r="A1716" s="3" t="str">
        <f>INDEX(Table2[NAMA BARANG],MATCH(ROW()-1,Table2[//]))</f>
        <v>PC Ret Ky 1194</v>
      </c>
      <c r="B1716" s="4">
        <f>INDEX(Table2[TT],MATCH(ROW()-1,Table2[//]))</f>
        <v>5</v>
      </c>
      <c r="C1716" s="5" t="str">
        <f>IF(INDEX(Table2[KET],MATCH(ROW()-1,Table2[//]))="","-",INDEX(Table2[KET],MATCH(ROW()-1,Table2[//])))</f>
        <v>144 pc</v>
      </c>
    </row>
    <row r="1717" spans="1:3">
      <c r="A1717" s="3" t="str">
        <f>INDEX(Table2[NAMA BARANG],MATCH(ROW()-1,Table2[//]))</f>
        <v>PC Ret Ky 1196</v>
      </c>
      <c r="B1717" s="4">
        <f>INDEX(Table2[TT],MATCH(ROW()-1,Table2[//]))</f>
        <v>15</v>
      </c>
      <c r="C1717" s="5" t="str">
        <f>IF(INDEX(Table2[KET],MATCH(ROW()-1,Table2[//]))="","-",INDEX(Table2[KET],MATCH(ROW()-1,Table2[//])))</f>
        <v>144 pc</v>
      </c>
    </row>
    <row r="1718" spans="1:3">
      <c r="A1718" s="3" t="str">
        <f>INDEX(Table2[NAMA BARANG],MATCH(ROW()-1,Table2[//]))</f>
        <v>PC Ret Ky 1202</v>
      </c>
      <c r="B1718" s="4">
        <f>INDEX(Table2[TT],MATCH(ROW()-1,Table2[//]))</f>
        <v>3</v>
      </c>
      <c r="C1718" s="5" t="str">
        <f>IF(INDEX(Table2[KET],MATCH(ROW()-1,Table2[//]))="","-",INDEX(Table2[KET],MATCH(ROW()-1,Table2[//])))</f>
        <v>144 PCS</v>
      </c>
    </row>
    <row r="1719" spans="1:3">
      <c r="A1719" s="3" t="str">
        <f>INDEX(Table2[NAMA BARANG],MATCH(ROW()-1,Table2[//]))</f>
        <v>PC Ret Ky 6159</v>
      </c>
      <c r="B1719" s="4">
        <f>INDEX(Table2[TT],MATCH(ROW()-1,Table2[//]))</f>
        <v>9</v>
      </c>
      <c r="C1719" s="5" t="str">
        <f>IF(INDEX(Table2[KET],MATCH(ROW()-1,Table2[//]))="","-",INDEX(Table2[KET],MATCH(ROW()-1,Table2[//])))</f>
        <v>144 pc</v>
      </c>
    </row>
    <row r="1720" spans="1:3">
      <c r="A1720" s="3" t="str">
        <f>INDEX(Table2[NAMA BARANG],MATCH(ROW()-1,Table2[//]))</f>
        <v>PC Ret Ky 6173</v>
      </c>
      <c r="B1720" s="4">
        <f>INDEX(Table2[TT],MATCH(ROW()-1,Table2[//]))</f>
        <v>8</v>
      </c>
      <c r="C1720" s="5" t="str">
        <f>IF(INDEX(Table2[KET],MATCH(ROW()-1,Table2[//]))="","-",INDEX(Table2[KET],MATCH(ROW()-1,Table2[//])))</f>
        <v>144 pc</v>
      </c>
    </row>
    <row r="1721" spans="1:3">
      <c r="A1721" s="3" t="str">
        <f>INDEX(Table2[NAMA BARANG],MATCH(ROW()-1,Table2[//]))</f>
        <v>PC Ret Ky 6186</v>
      </c>
      <c r="B1721" s="4">
        <f>INDEX(Table2[TT],MATCH(ROW()-1,Table2[//]))</f>
        <v>3</v>
      </c>
      <c r="C1721" s="5" t="str">
        <f>IF(INDEX(Table2[KET],MATCH(ROW()-1,Table2[//]))="","-",INDEX(Table2[KET],MATCH(ROW()-1,Table2[//])))</f>
        <v>144 pc</v>
      </c>
    </row>
    <row r="1722" spans="1:3">
      <c r="A1722" s="3" t="str">
        <f>INDEX(Table2[NAMA BARANG],MATCH(ROW()-1,Table2[//]))</f>
        <v>PC Ret Ky 6197</v>
      </c>
      <c r="B1722" s="4">
        <f>INDEX(Table2[TT],MATCH(ROW()-1,Table2[//]))</f>
        <v>11</v>
      </c>
      <c r="C1722" s="5" t="str">
        <f>IF(INDEX(Table2[KET],MATCH(ROW()-1,Table2[//]))="","-",INDEX(Table2[KET],MATCH(ROW()-1,Table2[//])))</f>
        <v>144 pc</v>
      </c>
    </row>
    <row r="1723" spans="1:3">
      <c r="A1723" s="3" t="str">
        <f>INDEX(Table2[NAMA BARANG],MATCH(ROW()-1,Table2[//]))</f>
        <v>PC Ret Ky 6203(5)/ 6214 (1)</v>
      </c>
      <c r="B1723" s="4">
        <f>INDEX(Table2[TT],MATCH(ROW()-1,Table2[//]))</f>
        <v>6</v>
      </c>
      <c r="C1723" s="5" t="str">
        <f>IF(INDEX(Table2[KET],MATCH(ROW()-1,Table2[//]))="","-",INDEX(Table2[KET],MATCH(ROW()-1,Table2[//])))</f>
        <v>144 PCS</v>
      </c>
    </row>
    <row r="1724" spans="1:3">
      <c r="A1724" s="3" t="str">
        <f>INDEX(Table2[NAMA BARANG],MATCH(ROW()-1,Table2[//]))</f>
        <v>PC Ret Ky A 6201</v>
      </c>
      <c r="B1724" s="4">
        <f>INDEX(Table2[TT],MATCH(ROW()-1,Table2[//]))</f>
        <v>3</v>
      </c>
      <c r="C1724" s="5" t="str">
        <f>IF(INDEX(Table2[KET],MATCH(ROW()-1,Table2[//]))="","-",INDEX(Table2[KET],MATCH(ROW()-1,Table2[//])))</f>
        <v>144 PCS</v>
      </c>
    </row>
    <row r="1725" spans="1:3">
      <c r="A1725" s="3" t="str">
        <f>INDEX(Table2[NAMA BARANG],MATCH(ROW()-1,Table2[//]))</f>
        <v>PC Ret oval 2 Bunga</v>
      </c>
      <c r="B1725" s="4">
        <f>INDEX(Table2[TT],MATCH(ROW()-1,Table2[//]))</f>
        <v>2</v>
      </c>
      <c r="C1725" s="5" t="str">
        <f>IF(INDEX(Table2[KET],MATCH(ROW()-1,Table2[//]))="","-",INDEX(Table2[KET],MATCH(ROW()-1,Table2[//])))</f>
        <v>40 ls</v>
      </c>
    </row>
    <row r="1726" spans="1:3">
      <c r="A1726" s="3" t="str">
        <f>INDEX(Table2[NAMA BARANG],MATCH(ROW()-1,Table2[//]))</f>
        <v>PC Ret SF 1508 pita (30)</v>
      </c>
      <c r="B1726" s="4">
        <f>INDEX(Table2[TT],MATCH(ROW()-1,Table2[//]))</f>
        <v>2</v>
      </c>
      <c r="C1726" s="5" t="str">
        <f>IF(INDEX(Table2[KET],MATCH(ROW()-1,Table2[//]))="","-",INDEX(Table2[KET],MATCH(ROW()-1,Table2[//])))</f>
        <v>270 pc</v>
      </c>
    </row>
    <row r="1727" spans="1:3">
      <c r="A1727" s="3" t="str">
        <f>INDEX(Table2[NAMA BARANG],MATCH(ROW()-1,Table2[//]))</f>
        <v>PC Ret SF 54 77</v>
      </c>
      <c r="B1727" s="4">
        <f>INDEX(Table2[TT],MATCH(ROW()-1,Table2[//]))</f>
        <v>14</v>
      </c>
      <c r="C1727" s="5" t="str">
        <f>IF(INDEX(Table2[KET],MATCH(ROW()-1,Table2[//]))="","-",INDEX(Table2[KET],MATCH(ROW()-1,Table2[//])))</f>
        <v>100 ls</v>
      </c>
    </row>
    <row r="1728" spans="1:3">
      <c r="A1728" s="3" t="str">
        <f>INDEX(Table2[NAMA BARANG],MATCH(ROW()-1,Table2[//]))</f>
        <v>PC Ret SGp 2</v>
      </c>
      <c r="B1728" s="4">
        <f>INDEX(Table2[TT],MATCH(ROW()-1,Table2[//]))</f>
        <v>2</v>
      </c>
      <c r="C1728" s="5" t="str">
        <f>IF(INDEX(Table2[KET],MATCH(ROW()-1,Table2[//]))="","-",INDEX(Table2[KET],MATCH(ROW()-1,Table2[//])))</f>
        <v>50 ls</v>
      </c>
    </row>
    <row r="1729" spans="1:3">
      <c r="A1729" s="3" t="str">
        <f>INDEX(Table2[NAMA BARANG],MATCH(ROW()-1,Table2[//]))</f>
        <v>PC Ret SH 7256/ jaring</v>
      </c>
      <c r="B1729" s="4">
        <f>INDEX(Table2[TT],MATCH(ROW()-1,Table2[//]))</f>
        <v>3</v>
      </c>
      <c r="C1729" s="5">
        <f>IF(INDEX(Table2[KET],MATCH(ROW()-1,Table2[//]))="","-",INDEX(Table2[KET],MATCH(ROW()-1,Table2[//])))</f>
        <v>288</v>
      </c>
    </row>
    <row r="1730" spans="1:3">
      <c r="A1730" s="3" t="str">
        <f>INDEX(Table2[NAMA BARANG],MATCH(ROW()-1,Table2[//]))</f>
        <v>PC Ret Strong moshi</v>
      </c>
      <c r="B1730" s="4">
        <f>INDEX(Table2[TT],MATCH(ROW()-1,Table2[//]))</f>
        <v>1</v>
      </c>
      <c r="C1730" s="5" t="str">
        <f>IF(INDEX(Table2[KET],MATCH(ROW()-1,Table2[//]))="","-",INDEX(Table2[KET],MATCH(ROW()-1,Table2[//])))</f>
        <v>33 ls</v>
      </c>
    </row>
    <row r="1731" spans="1:3">
      <c r="A1731" s="3" t="str">
        <f>INDEX(Table2[NAMA BARANG],MATCH(ROW()-1,Table2[//]))</f>
        <v>PC Ret TZ 1179</v>
      </c>
      <c r="B1731" s="4">
        <f>INDEX(Table2[TT],MATCH(ROW()-1,Table2[//]))</f>
        <v>2</v>
      </c>
      <c r="C1731" s="5" t="str">
        <f>IF(INDEX(Table2[KET],MATCH(ROW()-1,Table2[//]))="","-",INDEX(Table2[KET],MATCH(ROW()-1,Table2[//])))</f>
        <v>432 pc</v>
      </c>
    </row>
    <row r="1732" spans="1:3">
      <c r="A1732" s="3" t="str">
        <f>INDEX(Table2[NAMA BARANG],MATCH(ROW()-1,Table2[//]))</f>
        <v>PC Ret Worry WJ-2198</v>
      </c>
      <c r="B1732" s="4">
        <f>INDEX(Table2[TT],MATCH(ROW()-1,Table2[//]))</f>
        <v>4</v>
      </c>
      <c r="C1732" s="5" t="str">
        <f>IF(INDEX(Table2[KET],MATCH(ROW()-1,Table2[//]))="","-",INDEX(Table2[KET],MATCH(ROW()-1,Table2[//])))</f>
        <v>360 pc</v>
      </c>
    </row>
    <row r="1733" spans="1:3">
      <c r="A1733" s="3" t="str">
        <f>INDEX(Table2[NAMA BARANG],MATCH(ROW()-1,Table2[//]))</f>
        <v>PC Ret XD 3305K</v>
      </c>
      <c r="B1733" s="4">
        <f>INDEX(Table2[TT],MATCH(ROW()-1,Table2[//]))</f>
        <v>4</v>
      </c>
      <c r="C1733" s="5">
        <f>IF(INDEX(Table2[KET],MATCH(ROW()-1,Table2[//]))="","-",INDEX(Table2[KET],MATCH(ROW()-1,Table2[//])))</f>
        <v>240</v>
      </c>
    </row>
    <row r="1734" spans="1:3">
      <c r="A1734" s="3" t="str">
        <f>INDEX(Table2[NAMA BARANG],MATCH(ROW()-1,Table2[//]))</f>
        <v>PC Ret XS 29N LoL garis black</v>
      </c>
      <c r="B1734" s="4">
        <f>INDEX(Table2[TT],MATCH(ROW()-1,Table2[//]))</f>
        <v>37</v>
      </c>
      <c r="C1734" s="5">
        <f>IF(INDEX(Table2[KET],MATCH(ROW()-1,Table2[//]))="","-",INDEX(Table2[KET],MATCH(ROW()-1,Table2[//])))</f>
        <v>144</v>
      </c>
    </row>
    <row r="1735" spans="1:3">
      <c r="A1735" s="3" t="str">
        <f>INDEX(Table2[NAMA BARANG],MATCH(ROW()-1,Table2[//]))</f>
        <v>PC Ret Zhili 8952</v>
      </c>
      <c r="B1735" s="4">
        <f>INDEX(Table2[TT],MATCH(ROW()-1,Table2[//]))</f>
        <v>1</v>
      </c>
      <c r="C1735" s="5" t="str">
        <f>IF(INDEX(Table2[KET],MATCH(ROW()-1,Table2[//]))="","-",INDEX(Table2[KET],MATCH(ROW()-1,Table2[//])))</f>
        <v>216 pc</v>
      </c>
    </row>
    <row r="1736" spans="1:3">
      <c r="A1736" s="3" t="str">
        <f>INDEX(Table2[NAMA BARANG],MATCH(ROW()-1,Table2[//]))</f>
        <v>PC Sandal km 16 Bk</v>
      </c>
      <c r="B1736" s="4">
        <f>INDEX(Table2[TT],MATCH(ROW()-1,Table2[//]))</f>
        <v>2</v>
      </c>
      <c r="C1736" s="5" t="str">
        <f>IF(INDEX(Table2[KET],MATCH(ROW()-1,Table2[//]))="","-",INDEX(Table2[KET],MATCH(ROW()-1,Table2[//])))</f>
        <v>144 pc</v>
      </c>
    </row>
    <row r="1737" spans="1:3">
      <c r="A1737" s="3" t="str">
        <f>INDEX(Table2[NAMA BARANG],MATCH(ROW()-1,Table2[//]))</f>
        <v>PC Set 8015 (A-008)</v>
      </c>
      <c r="B1737" s="4">
        <f>INDEX(Table2[TT],MATCH(ROW()-1,Table2[//]))</f>
        <v>7</v>
      </c>
      <c r="C1737" s="5" t="str">
        <f>IF(INDEX(Table2[KET],MATCH(ROW()-1,Table2[//]))="","-",INDEX(Table2[KET],MATCH(ROW()-1,Table2[//])))</f>
        <v>360 pc</v>
      </c>
    </row>
    <row r="1738" spans="1:3">
      <c r="A1738" s="3" t="str">
        <f>INDEX(Table2[NAMA BARANG],MATCH(ROW()-1,Table2[//]))</f>
        <v>PC Spoon M. Mouse</v>
      </c>
      <c r="B1738" s="4">
        <f>INDEX(Table2[TT],MATCH(ROW()-1,Table2[//]))</f>
        <v>14</v>
      </c>
      <c r="C1738" s="5" t="str">
        <f>IF(INDEX(Table2[KET],MATCH(ROW()-1,Table2[//]))="","-",INDEX(Table2[KET],MATCH(ROW()-1,Table2[//])))</f>
        <v>24 ls</v>
      </c>
    </row>
    <row r="1739" spans="1:3">
      <c r="A1739" s="3" t="str">
        <f>INDEX(Table2[NAMA BARANG],MATCH(ROW()-1,Table2[//]))</f>
        <v>PC Susun Saka 2 susun</v>
      </c>
      <c r="B1739" s="4">
        <f>INDEX(Table2[TT],MATCH(ROW()-1,Table2[//]))</f>
        <v>14</v>
      </c>
      <c r="C1739" s="5" t="str">
        <f>IF(INDEX(Table2[KET],MATCH(ROW()-1,Table2[//]))="","-",INDEX(Table2[KET],MATCH(ROW()-1,Table2[//])))</f>
        <v>20 ls</v>
      </c>
    </row>
    <row r="1740" spans="1:3">
      <c r="A1740" s="3" t="str">
        <f>INDEX(Table2[NAMA BARANG],MATCH(ROW()-1,Table2[//]))</f>
        <v>PC Susun Sika FIR</v>
      </c>
      <c r="B1740" s="4">
        <f>INDEX(Table2[TT],MATCH(ROW()-1,Table2[//]))</f>
        <v>12</v>
      </c>
      <c r="C1740" s="5" t="str">
        <f>IF(INDEX(Table2[KET],MATCH(ROW()-1,Table2[//]))="","-",INDEX(Table2[KET],MATCH(ROW()-1,Table2[//])))</f>
        <v>16 ls</v>
      </c>
    </row>
    <row r="1741" spans="1:3">
      <c r="A1741" s="3" t="str">
        <f>INDEX(Table2[NAMA BARANG],MATCH(ROW()-1,Table2[//]))</f>
        <v>PC Tesla TS 777</v>
      </c>
      <c r="B1741" s="4">
        <f>INDEX(Table2[TT],MATCH(ROW()-1,Table2[//]))</f>
        <v>7</v>
      </c>
      <c r="C1741" s="5" t="str">
        <f>IF(INDEX(Table2[KET],MATCH(ROW()-1,Table2[//]))="","-",INDEX(Table2[KET],MATCH(ROW()-1,Table2[//])))</f>
        <v>24 ls</v>
      </c>
    </row>
    <row r="1742" spans="1:3">
      <c r="A1742" s="3" t="str">
        <f>INDEX(Table2[NAMA BARANG],MATCH(ROW()-1,Table2[//]))</f>
        <v>PC Topla PL 05</v>
      </c>
      <c r="B1742" s="4">
        <f>INDEX(Table2[TT],MATCH(ROW()-1,Table2[//]))</f>
        <v>4</v>
      </c>
      <c r="C1742" s="5" t="str">
        <f>IF(INDEX(Table2[KET],MATCH(ROW()-1,Table2[//]))="","-",INDEX(Table2[KET],MATCH(ROW()-1,Table2[//])))</f>
        <v>240 ls</v>
      </c>
    </row>
    <row r="1743" spans="1:3">
      <c r="A1743" s="3" t="str">
        <f>INDEX(Table2[NAMA BARANG],MATCH(ROW()-1,Table2[//]))</f>
        <v xml:space="preserve">PC WLT 9905 </v>
      </c>
      <c r="B1743" s="4">
        <f>INDEX(Table2[TT],MATCH(ROW()-1,Table2[//]))</f>
        <v>3</v>
      </c>
      <c r="C1743" s="5" t="str">
        <f>IF(INDEX(Table2[KET],MATCH(ROW()-1,Table2[//]))="","-",INDEX(Table2[KET],MATCH(ROW()-1,Table2[//])))</f>
        <v>24 ls</v>
      </c>
    </row>
    <row r="1744" spans="1:3">
      <c r="A1744" s="3" t="str">
        <f>INDEX(Table2[NAMA BARANG],MATCH(ROW()-1,Table2[//]))</f>
        <v xml:space="preserve">PC WLT 9906 </v>
      </c>
      <c r="B1744" s="4">
        <f>INDEX(Table2[TT],MATCH(ROW()-1,Table2[//]))</f>
        <v>12</v>
      </c>
      <c r="C1744" s="5" t="str">
        <f>IF(INDEX(Table2[KET],MATCH(ROW()-1,Table2[//]))="","-",INDEX(Table2[KET],MATCH(ROW()-1,Table2[//])))</f>
        <v>288 pc</v>
      </c>
    </row>
    <row r="1745" spans="1:3">
      <c r="A1745" s="3" t="str">
        <f>INDEX(Table2[NAMA BARANG],MATCH(ROW()-1,Table2[//]))</f>
        <v>PC WLT 9907</v>
      </c>
      <c r="B1745" s="4">
        <f>INDEX(Table2[TT],MATCH(ROW()-1,Table2[//]))</f>
        <v>5</v>
      </c>
      <c r="C1745" s="5" t="str">
        <f>IF(INDEX(Table2[KET],MATCH(ROW()-1,Table2[//]))="","-",INDEX(Table2[KET],MATCH(ROW()-1,Table2[//])))</f>
        <v>288 pc</v>
      </c>
    </row>
    <row r="1746" spans="1:3">
      <c r="A1746" s="3" t="str">
        <f>INDEX(Table2[NAMA BARANG],MATCH(ROW()-1,Table2[//]))</f>
        <v>PC WLT 9908</v>
      </c>
      <c r="B1746" s="4">
        <f>INDEX(Table2[TT],MATCH(ROW()-1,Table2[//]))</f>
        <v>7</v>
      </c>
      <c r="C1746" s="5" t="str">
        <f>IF(INDEX(Table2[KET],MATCH(ROW()-1,Table2[//]))="","-",INDEX(Table2[KET],MATCH(ROW()-1,Table2[//])))</f>
        <v>288 pc</v>
      </c>
    </row>
    <row r="1747" spans="1:3">
      <c r="A1747" s="3" t="str">
        <f>INDEX(Table2[NAMA BARANG],MATCH(ROW()-1,Table2[//]))</f>
        <v>PC WLT 9909</v>
      </c>
      <c r="B1747" s="4">
        <f>INDEX(Table2[TT],MATCH(ROW()-1,Table2[//]))</f>
        <v>12</v>
      </c>
      <c r="C1747" s="5" t="str">
        <f>IF(INDEX(Table2[KET],MATCH(ROW()-1,Table2[//]))="","-",INDEX(Table2[KET],MATCH(ROW()-1,Table2[//])))</f>
        <v>24 ls</v>
      </c>
    </row>
    <row r="1748" spans="1:3">
      <c r="A1748" s="3" t="str">
        <f>INDEX(Table2[NAMA BARANG],MATCH(ROW()-1,Table2[//]))</f>
        <v>PC WLT 9910</v>
      </c>
      <c r="B1748" s="4">
        <f>INDEX(Table2[TT],MATCH(ROW()-1,Table2[//]))</f>
        <v>3</v>
      </c>
      <c r="C1748" s="5" t="str">
        <f>IF(INDEX(Table2[KET],MATCH(ROW()-1,Table2[//]))="","-",INDEX(Table2[KET],MATCH(ROW()-1,Table2[//])))</f>
        <v>24 ls</v>
      </c>
    </row>
    <row r="1749" spans="1:3">
      <c r="A1749" s="3" t="str">
        <f>INDEX(Table2[NAMA BARANG],MATCH(ROW()-1,Table2[//]))</f>
        <v>PC XM 7222 Hk</v>
      </c>
      <c r="B1749" s="4">
        <f>INDEX(Table2[TT],MATCH(ROW()-1,Table2[//]))</f>
        <v>6</v>
      </c>
      <c r="C1749" s="5" t="str">
        <f>IF(INDEX(Table2[KET],MATCH(ROW()-1,Table2[//]))="","-",INDEX(Table2[KET],MATCH(ROW()-1,Table2[//])))</f>
        <v>192 pc</v>
      </c>
    </row>
    <row r="1750" spans="1:3">
      <c r="A1750" s="3" t="str">
        <f>INDEX(Table2[NAMA BARANG],MATCH(ROW()-1,Table2[//]))</f>
        <v>PC XM D222 FR</v>
      </c>
      <c r="B1750" s="4">
        <f>INDEX(Table2[TT],MATCH(ROW()-1,Table2[//]))</f>
        <v>6</v>
      </c>
      <c r="C1750" s="5" t="str">
        <f>IF(INDEX(Table2[KET],MATCH(ROW()-1,Table2[//]))="","-",INDEX(Table2[KET],MATCH(ROW()-1,Table2[//])))</f>
        <v>192 pc</v>
      </c>
    </row>
    <row r="1751" spans="1:3">
      <c r="A1751" s="3" t="str">
        <f>INDEX(Table2[NAMA BARANG],MATCH(ROW()-1,Table2[//]))</f>
        <v>PC/ Stationery set 8801</v>
      </c>
      <c r="B1751" s="4">
        <f>INDEX(Table2[TT],MATCH(ROW()-1,Table2[//]))</f>
        <v>1</v>
      </c>
      <c r="C1751" s="5" t="str">
        <f>IF(INDEX(Table2[KET],MATCH(ROW()-1,Table2[//]))="","-",INDEX(Table2[KET],MATCH(ROW()-1,Table2[//])))</f>
        <v>480 pc</v>
      </c>
    </row>
    <row r="1752" spans="1:3">
      <c r="A1752" s="3" t="str">
        <f>INDEX(Table2[NAMA BARANG],MATCH(ROW()-1,Table2[//]))</f>
        <v>PC/ Stationery set 8801 kantong blk</v>
      </c>
      <c r="B1752" s="4">
        <f>INDEX(Table2[TT],MATCH(ROW()-1,Table2[//]))</f>
        <v>10</v>
      </c>
      <c r="C1752" s="5" t="str">
        <f>IF(INDEX(Table2[KET],MATCH(ROW()-1,Table2[//]))="","-",INDEX(Table2[KET],MATCH(ROW()-1,Table2[//])))</f>
        <v>600 pc</v>
      </c>
    </row>
    <row r="1753" spans="1:3">
      <c r="A1753" s="3" t="str">
        <f>INDEX(Table2[NAMA BARANG],MATCH(ROW()-1,Table2[//]))</f>
        <v>PC/ Stationery set 8802</v>
      </c>
      <c r="B1753" s="4">
        <f>INDEX(Table2[TT],MATCH(ROW()-1,Table2[//]))</f>
        <v>2</v>
      </c>
      <c r="C1753" s="5" t="str">
        <f>IF(INDEX(Table2[KET],MATCH(ROW()-1,Table2[//]))="","-",INDEX(Table2[KET],MATCH(ROW()-1,Table2[//])))</f>
        <v>720 pc</v>
      </c>
    </row>
    <row r="1754" spans="1:3">
      <c r="A1754" s="3" t="str">
        <f>INDEX(Table2[NAMA BARANG],MATCH(ROW()-1,Table2[//]))</f>
        <v>PC/ Stationery Tp set 2233 Blk</v>
      </c>
      <c r="B1754" s="4">
        <f>INDEX(Table2[TT],MATCH(ROW()-1,Table2[//]))</f>
        <v>5</v>
      </c>
      <c r="C1754" s="5" t="str">
        <f>IF(INDEX(Table2[KET],MATCH(ROW()-1,Table2[//]))="","-",INDEX(Table2[KET],MATCH(ROW()-1,Table2[//])))</f>
        <v>480 pc</v>
      </c>
    </row>
    <row r="1755" spans="1:3">
      <c r="A1755" s="3" t="str">
        <f>INDEX(Table2[NAMA BARANG],MATCH(ROW()-1,Table2[//]))</f>
        <v>Pembatas/ L Leaf Nariko 690</v>
      </c>
      <c r="B1755" s="4">
        <f>INDEX(Table2[TT],MATCH(ROW()-1,Table2[//]))</f>
        <v>10</v>
      </c>
      <c r="C1755" s="5" t="str">
        <f>IF(INDEX(Table2[KET],MATCH(ROW()-1,Table2[//]))="","-",INDEX(Table2[KET],MATCH(ROW()-1,Table2[//])))</f>
        <v>800 pc</v>
      </c>
    </row>
    <row r="1756" spans="1:3">
      <c r="A1756" s="3" t="str">
        <f>INDEX(Table2[NAMA BARANG],MATCH(ROW()-1,Table2[//]))</f>
        <v>Pen Stand JX 3811</v>
      </c>
      <c r="B1756" s="4">
        <f>INDEX(Table2[TT],MATCH(ROW()-1,Table2[//]))</f>
        <v>1</v>
      </c>
      <c r="C1756" s="5" t="str">
        <f>IF(INDEX(Table2[KET],MATCH(ROW()-1,Table2[//]))="","-",INDEX(Table2[KET],MATCH(ROW()-1,Table2[//])))</f>
        <v>144 pc</v>
      </c>
    </row>
    <row r="1757" spans="1:3">
      <c r="A1757" s="3" t="str">
        <f>INDEX(Table2[NAMA BARANG],MATCH(ROW()-1,Table2[//]))</f>
        <v>Penghapus W/B B 803 Enter</v>
      </c>
      <c r="B1757" s="4">
        <f>INDEX(Table2[TT],MATCH(ROW()-1,Table2[//]))</f>
        <v>2</v>
      </c>
      <c r="C1757" s="5" t="str">
        <f>IF(INDEX(Table2[KET],MATCH(ROW()-1,Table2[//]))="","-",INDEX(Table2[KET],MATCH(ROW()-1,Table2[//])))</f>
        <v>48 LSN</v>
      </c>
    </row>
    <row r="1758" spans="1:3">
      <c r="A1758" s="3" t="str">
        <f>INDEX(Table2[NAMA BARANG],MATCH(ROW()-1,Table2[//]))</f>
        <v>Penghapus W/B clear Besar</v>
      </c>
      <c r="B1758" s="4">
        <f>INDEX(Table2[TT],MATCH(ROW()-1,Table2[//]))</f>
        <v>7</v>
      </c>
      <c r="C1758" s="5" t="str">
        <f>IF(INDEX(Table2[KET],MATCH(ROW()-1,Table2[//]))="","-",INDEX(Table2[KET],MATCH(ROW()-1,Table2[//])))</f>
        <v>48 LSN</v>
      </c>
    </row>
    <row r="1759" spans="1:3">
      <c r="A1759" s="3" t="str">
        <f>INDEX(Table2[NAMA BARANG],MATCH(ROW()-1,Table2[//]))</f>
        <v>Penghapus W/B clear kecil</v>
      </c>
      <c r="B1759" s="4">
        <f>INDEX(Table2[TT],MATCH(ROW()-1,Table2[//]))</f>
        <v>1</v>
      </c>
      <c r="C1759" s="5" t="str">
        <f>IF(INDEX(Table2[KET],MATCH(ROW()-1,Table2[//]))="","-",INDEX(Table2[KET],MATCH(ROW()-1,Table2[//])))</f>
        <v>60 LSN</v>
      </c>
    </row>
    <row r="1760" spans="1:3">
      <c r="A1760" s="3" t="str">
        <f>INDEX(Table2[NAMA BARANG],MATCH(ROW()-1,Table2[//]))</f>
        <v>Penghapus W/B Enter Kecil 823</v>
      </c>
      <c r="B1760" s="4">
        <f>INDEX(Table2[TT],MATCH(ROW()-1,Table2[//]))</f>
        <v>1</v>
      </c>
      <c r="C1760" s="5" t="str">
        <f>IF(INDEX(Table2[KET],MATCH(ROW()-1,Table2[//]))="","-",INDEX(Table2[KET],MATCH(ROW()-1,Table2[//])))</f>
        <v>60 LSN</v>
      </c>
    </row>
    <row r="1761" spans="1:3">
      <c r="A1761" s="3" t="str">
        <f>INDEX(Table2[NAMA BARANG],MATCH(ROW()-1,Table2[//]))</f>
        <v>Penghapus W/B Kenjoy lubang K</v>
      </c>
      <c r="B1761" s="4">
        <f>INDEX(Table2[TT],MATCH(ROW()-1,Table2[//]))</f>
        <v>4</v>
      </c>
      <c r="C1761" s="5" t="str">
        <f>IF(INDEX(Table2[KET],MATCH(ROW()-1,Table2[//]))="","-",INDEX(Table2[KET],MATCH(ROW()-1,Table2[//])))</f>
        <v>60 ls</v>
      </c>
    </row>
    <row r="1762" spans="1:3">
      <c r="A1762" s="3" t="str">
        <f>INDEX(Table2[NAMA BARANG],MATCH(ROW()-1,Table2[//]))</f>
        <v>Pensil (SBS) 1 Set</v>
      </c>
      <c r="B1762" s="4">
        <f>INDEX(Table2[TT],MATCH(ROW()-1,Table2[//]))</f>
        <v>3</v>
      </c>
      <c r="C1762" s="5" t="str">
        <f>IF(INDEX(Table2[KET],MATCH(ROW()-1,Table2[//]))="","-",INDEX(Table2[KET],MATCH(ROW()-1,Table2[//])))</f>
        <v>3600pc</v>
      </c>
    </row>
    <row r="1763" spans="1:3">
      <c r="A1763" s="3" t="str">
        <f>INDEX(Table2[NAMA BARANG],MATCH(ROW()-1,Table2[//]))</f>
        <v>Pensil + Kuas Staedler 256-261</v>
      </c>
      <c r="B1763" s="4">
        <f>INDEX(Table2[TT],MATCH(ROW()-1,Table2[//]))</f>
        <v>2</v>
      </c>
      <c r="C1763" s="5" t="str">
        <f>IF(INDEX(Table2[KET],MATCH(ROW()-1,Table2[//]))="","-",INDEX(Table2[KET],MATCH(ROW()-1,Table2[//])))</f>
        <v>7 1/2 grs</v>
      </c>
    </row>
    <row r="1764" spans="1:3">
      <c r="A1764" s="3" t="str">
        <f>INDEX(Table2[NAMA BARANG],MATCH(ROW()-1,Table2[//]))</f>
        <v>Pensil + Stip 378 mobil (36)</v>
      </c>
      <c r="B1764" s="4">
        <f>INDEX(Table2[TT],MATCH(ROW()-1,Table2[//]))</f>
        <v>2</v>
      </c>
      <c r="C1764" s="5" t="str">
        <f>IF(INDEX(Table2[KET],MATCH(ROW()-1,Table2[//]))="","-",INDEX(Table2[KET],MATCH(ROW()-1,Table2[//])))</f>
        <v>24 box</v>
      </c>
    </row>
    <row r="1765" spans="1:3">
      <c r="A1765" s="3" t="str">
        <f>INDEX(Table2[NAMA BARANG],MATCH(ROW()-1,Table2[//]))</f>
        <v>Pensil + Stip 5221 Ninja</v>
      </c>
      <c r="B1765" s="4">
        <f>INDEX(Table2[TT],MATCH(ROW()-1,Table2[//]))</f>
        <v>1</v>
      </c>
      <c r="C1765" s="5" t="str">
        <f>IF(INDEX(Table2[KET],MATCH(ROW()-1,Table2[//]))="","-",INDEX(Table2[KET],MATCH(ROW()-1,Table2[//])))</f>
        <v>20 box</v>
      </c>
    </row>
    <row r="1766" spans="1:3">
      <c r="A1766" s="3" t="str">
        <f>INDEX(Table2[NAMA BARANG],MATCH(ROW()-1,Table2[//]))</f>
        <v>Pensil + Stip 5221 Ninja</v>
      </c>
      <c r="B1766" s="4">
        <f>INDEX(Table2[TT],MATCH(ROW()-1,Table2[//]))</f>
        <v>1</v>
      </c>
      <c r="C1766" s="5" t="str">
        <f>IF(INDEX(Table2[KET],MATCH(ROW()-1,Table2[//]))="","-",INDEX(Table2[KET],MATCH(ROW()-1,Table2[//])))</f>
        <v>23 box</v>
      </c>
    </row>
    <row r="1767" spans="1:3">
      <c r="A1767" s="3" t="str">
        <f>INDEX(Table2[NAMA BARANG],MATCH(ROW()-1,Table2[//]))</f>
        <v>Pensil + Stip Boneka 5520 (36)</v>
      </c>
      <c r="B1767" s="4">
        <f>INDEX(Table2[TT],MATCH(ROW()-1,Table2[//]))</f>
        <v>1</v>
      </c>
      <c r="C1767" s="5" t="str">
        <f>IF(INDEX(Table2[KET],MATCH(ROW()-1,Table2[//]))="","-",INDEX(Table2[KET],MATCH(ROW()-1,Table2[//])))</f>
        <v>27 box</v>
      </c>
    </row>
    <row r="1768" spans="1:3">
      <c r="A1768" s="3" t="str">
        <f>INDEX(Table2[NAMA BARANG],MATCH(ROW()-1,Table2[//]))</f>
        <v>Pensil + Stip Klg KB-147 (30)</v>
      </c>
      <c r="B1768" s="4">
        <f>INDEX(Table2[TT],MATCH(ROW()-1,Table2[//]))</f>
        <v>5</v>
      </c>
      <c r="C1768" s="5" t="str">
        <f>IF(INDEX(Table2[KET],MATCH(ROW()-1,Table2[//]))="","-",INDEX(Table2[KET],MATCH(ROW()-1,Table2[//])))</f>
        <v>96 tabung</v>
      </c>
    </row>
    <row r="1769" spans="1:3">
      <c r="A1769" s="3" t="str">
        <f>INDEX(Table2[NAMA BARANG],MATCH(ROW()-1,Table2[//]))</f>
        <v>Pensil + Stip Klg KB-148</v>
      </c>
      <c r="B1769" s="4">
        <f>INDEX(Table2[TT],MATCH(ROW()-1,Table2[//]))</f>
        <v>4</v>
      </c>
      <c r="C1769" s="5" t="str">
        <f>IF(INDEX(Table2[KET],MATCH(ROW()-1,Table2[//]))="","-",INDEX(Table2[KET],MATCH(ROW()-1,Table2[//])))</f>
        <v>96 tabung</v>
      </c>
    </row>
    <row r="1770" spans="1:3">
      <c r="A1770" s="3" t="str">
        <f>INDEX(Table2[NAMA BARANG],MATCH(ROW()-1,Table2[//]))</f>
        <v>Pensil + Stip Kodok 033</v>
      </c>
      <c r="B1770" s="4">
        <f>INDEX(Table2[TT],MATCH(ROW()-1,Table2[//]))</f>
        <v>1</v>
      </c>
      <c r="C1770" s="5" t="str">
        <f>IF(INDEX(Table2[KET],MATCH(ROW()-1,Table2[//]))="","-",INDEX(Table2[KET],MATCH(ROW()-1,Table2[//])))</f>
        <v>19 box</v>
      </c>
    </row>
    <row r="1771" spans="1:3">
      <c r="A1771" s="3" t="str">
        <f>INDEX(Table2[NAMA BARANG],MATCH(ROW()-1,Table2[//]))</f>
        <v>Pensil 2B Fancy (36) 8 Seri</v>
      </c>
      <c r="B1771" s="4">
        <f>INDEX(Table2[TT],MATCH(ROW()-1,Table2[//]))</f>
        <v>1</v>
      </c>
      <c r="C1771" s="5" t="str">
        <f>IF(INDEX(Table2[KET],MATCH(ROW()-1,Table2[//]))="","-",INDEX(Table2[KET],MATCH(ROW()-1,Table2[//])))</f>
        <v>80 pk</v>
      </c>
    </row>
    <row r="1772" spans="1:3">
      <c r="A1772" s="3" t="str">
        <f>INDEX(Table2[NAMA BARANG],MATCH(ROW()-1,Table2[//]))</f>
        <v>Pensil 2B Fancy Ky FPP50</v>
      </c>
      <c r="B1772" s="4">
        <f>INDEX(Table2[TT],MATCH(ROW()-1,Table2[//]))</f>
        <v>8</v>
      </c>
      <c r="C1772" s="5" t="str">
        <f>IF(INDEX(Table2[KET],MATCH(ROW()-1,Table2[//]))="","-",INDEX(Table2[KET],MATCH(ROW()-1,Table2[//])))</f>
        <v>60 pot</v>
      </c>
    </row>
    <row r="1773" spans="1:3">
      <c r="A1773" s="3" t="str">
        <f>INDEX(Table2[NAMA BARANG],MATCH(ROW()-1,Table2[//]))</f>
        <v>Pensil 2B Flouren Zendi 288 (36)</v>
      </c>
      <c r="B1773" s="4">
        <f>INDEX(Table2[TT],MATCH(ROW()-1,Table2[//]))</f>
        <v>62</v>
      </c>
      <c r="C1773" s="5" t="str">
        <f>IF(INDEX(Table2[KET],MATCH(ROW()-1,Table2[//]))="","-",INDEX(Table2[KET],MATCH(ROW()-1,Table2[//])))</f>
        <v>48 box</v>
      </c>
    </row>
    <row r="1774" spans="1:3">
      <c r="A1774" s="3" t="str">
        <f>INDEX(Table2[NAMA BARANG],MATCH(ROW()-1,Table2[//]))</f>
        <v>Pensil 2B Flouren+stip 388(36)</v>
      </c>
      <c r="B1774" s="4">
        <f>INDEX(Table2[TT],MATCH(ROW()-1,Table2[//]))</f>
        <v>50</v>
      </c>
      <c r="C1774" s="5" t="str">
        <f>IF(INDEX(Table2[KET],MATCH(ROW()-1,Table2[//]))="","-",INDEX(Table2[KET],MATCH(ROW()-1,Table2[//])))</f>
        <v>48 box</v>
      </c>
    </row>
    <row r="1775" spans="1:3">
      <c r="A1775" s="3" t="str">
        <f>INDEX(Table2[NAMA BARANG],MATCH(ROW()-1,Table2[//]))</f>
        <v>Pensil 2B Holoscop</v>
      </c>
      <c r="B1775" s="4">
        <f>INDEX(Table2[TT],MATCH(ROW()-1,Table2[//]))</f>
        <v>4</v>
      </c>
      <c r="C1775" s="5" t="str">
        <f>IF(INDEX(Table2[KET],MATCH(ROW()-1,Table2[//]))="","-",INDEX(Table2[KET],MATCH(ROW()-1,Table2[//])))</f>
        <v>30 gr</v>
      </c>
    </row>
    <row r="1776" spans="1:3">
      <c r="A1776" s="3" t="str">
        <f>INDEX(Table2[NAMA BARANG],MATCH(ROW()-1,Table2[//]))</f>
        <v>Pensil 6925 A putar</v>
      </c>
      <c r="B1776" s="4">
        <f>INDEX(Table2[TT],MATCH(ROW()-1,Table2[//]))</f>
        <v>2</v>
      </c>
      <c r="C1776" s="5" t="str">
        <f>IF(INDEX(Table2[KET],MATCH(ROW()-1,Table2[//]))="","-",INDEX(Table2[KET],MATCH(ROW()-1,Table2[//])))</f>
        <v>40 box</v>
      </c>
    </row>
    <row r="1777" spans="1:3">
      <c r="A1777" s="3" t="str">
        <f>INDEX(Table2[NAMA BARANG],MATCH(ROW()-1,Table2[//]))</f>
        <v>Pensil 6925 ATAS</v>
      </c>
      <c r="B1777" s="4">
        <f>INDEX(Table2[TT],MATCH(ROW()-1,Table2[//]))</f>
        <v>38</v>
      </c>
      <c r="C1777" s="5" t="str">
        <f>IF(INDEX(Table2[KET],MATCH(ROW()-1,Table2[//]))="","-",INDEX(Table2[KET],MATCH(ROW()-1,Table2[//])))</f>
        <v>40 box</v>
      </c>
    </row>
    <row r="1778" spans="1:3">
      <c r="A1778" s="3" t="str">
        <f>INDEX(Table2[NAMA BARANG],MATCH(ROW()-1,Table2[//]))</f>
        <v>Pensil Chung Hwa 2B 6151</v>
      </c>
      <c r="B1778" s="4">
        <f>INDEX(Table2[TT],MATCH(ROW()-1,Table2[//]))</f>
        <v>5</v>
      </c>
      <c r="C1778" s="5" t="str">
        <f>IF(INDEX(Table2[KET],MATCH(ROW()-1,Table2[//]))="","-",INDEX(Table2[KET],MATCH(ROW()-1,Table2[//])))</f>
        <v>30 grs</v>
      </c>
    </row>
    <row r="1779" spans="1:3">
      <c r="A1779" s="3" t="str">
        <f>INDEX(Table2[NAMA BARANG],MATCH(ROW()-1,Table2[//]))</f>
        <v>Pensil Chung Hwa 6161 2B</v>
      </c>
      <c r="B1779" s="4">
        <f>INDEX(Table2[TT],MATCH(ROW()-1,Table2[//]))</f>
        <v>2</v>
      </c>
      <c r="C1779" s="5" t="str">
        <f>IF(INDEX(Table2[KET],MATCH(ROW()-1,Table2[//]))="","-",INDEX(Table2[KET],MATCH(ROW()-1,Table2[//])))</f>
        <v>30 gr</v>
      </c>
    </row>
    <row r="1780" spans="1:3">
      <c r="A1780" s="3" t="str">
        <f>INDEX(Table2[NAMA BARANG],MATCH(ROW()-1,Table2[//]))</f>
        <v>Pensil Collen 2B Fancy</v>
      </c>
      <c r="B1780" s="4">
        <f>INDEX(Table2[TT],MATCH(ROW()-1,Table2[//]))</f>
        <v>8</v>
      </c>
      <c r="C1780" s="5" t="str">
        <f>IF(INDEX(Table2[KET],MATCH(ROW()-1,Table2[//]))="","-",INDEX(Table2[KET],MATCH(ROW()-1,Table2[//])))</f>
        <v>40 box</v>
      </c>
    </row>
    <row r="1781" spans="1:3">
      <c r="A1781" s="3" t="str">
        <f>INDEX(Table2[NAMA BARANG],MATCH(ROW()-1,Table2[//]))</f>
        <v>Pensil Cowry 2B Fancy</v>
      </c>
      <c r="B1781" s="4">
        <f>INDEX(Table2[TT],MATCH(ROW()-1,Table2[//]))</f>
        <v>65</v>
      </c>
      <c r="C1781" s="5" t="str">
        <f>IF(INDEX(Table2[KET],MATCH(ROW()-1,Table2[//]))="","-",INDEX(Table2[KET],MATCH(ROW()-1,Table2[//])))</f>
        <v>20 gr</v>
      </c>
    </row>
    <row r="1782" spans="1:3">
      <c r="A1782" s="3" t="str">
        <f>INDEX(Table2[NAMA BARANG],MATCH(ROW()-1,Table2[//]))</f>
        <v>Pensil DM 5188</v>
      </c>
      <c r="B1782" s="4">
        <f>INDEX(Table2[TT],MATCH(ROW()-1,Table2[//]))</f>
        <v>44</v>
      </c>
      <c r="C1782" s="5" t="str">
        <f>IF(INDEX(Table2[KET],MATCH(ROW()-1,Table2[//]))="","-",INDEX(Table2[KET],MATCH(ROW()-1,Table2[//])))</f>
        <v>240 ls</v>
      </c>
    </row>
    <row r="1783" spans="1:3">
      <c r="A1783" s="3" t="str">
        <f>INDEX(Table2[NAMA BARANG],MATCH(ROW()-1,Table2[//]))</f>
        <v>Pensil DM 7812</v>
      </c>
      <c r="B1783" s="4">
        <f>INDEX(Table2[TT],MATCH(ROW()-1,Table2[//]))</f>
        <v>3</v>
      </c>
      <c r="C1783" s="5" t="str">
        <f>IF(INDEX(Table2[KET],MATCH(ROW()-1,Table2[//]))="","-",INDEX(Table2[KET],MATCH(ROW()-1,Table2[//])))</f>
        <v>10 box</v>
      </c>
    </row>
    <row r="1784" spans="1:3">
      <c r="A1784" s="3" t="str">
        <f>INDEX(Table2[NAMA BARANG],MATCH(ROW()-1,Table2[//]))</f>
        <v>Pensil Fancy 2B Dsy Tp Stip 001</v>
      </c>
      <c r="B1784" s="4">
        <f>INDEX(Table2[TT],MATCH(ROW()-1,Table2[//]))</f>
        <v>18</v>
      </c>
      <c r="C1784" s="5" t="str">
        <f>IF(INDEX(Table2[KET],MATCH(ROW()-1,Table2[//]))="","-",INDEX(Table2[KET],MATCH(ROW()-1,Table2[//])))</f>
        <v>40 gr</v>
      </c>
    </row>
    <row r="1785" spans="1:3">
      <c r="A1785" s="3" t="str">
        <f>INDEX(Table2[NAMA BARANG],MATCH(ROW()-1,Table2[//]))</f>
        <v>Pensil Fancy lucu (100)</v>
      </c>
      <c r="B1785" s="4">
        <f>INDEX(Table2[TT],MATCH(ROW()-1,Table2[//]))</f>
        <v>32</v>
      </c>
      <c r="C1785" s="5" t="str">
        <f>IF(INDEX(Table2[KET],MATCH(ROW()-1,Table2[//]))="","-",INDEX(Table2[KET],MATCH(ROW()-1,Table2[//])))</f>
        <v>24 dos</v>
      </c>
    </row>
    <row r="1786" spans="1:3">
      <c r="A1786" s="3" t="str">
        <f>INDEX(Table2[NAMA BARANG],MATCH(ROW()-1,Table2[//]))</f>
        <v>Pensil Grebell paket ujian</v>
      </c>
      <c r="B1786" s="4">
        <f>INDEX(Table2[TT],MATCH(ROW()-1,Table2[//]))</f>
        <v>8</v>
      </c>
      <c r="C1786" s="5" t="str">
        <f>IF(INDEX(Table2[KET],MATCH(ROW()-1,Table2[//]))="","-",INDEX(Table2[KET],MATCH(ROW()-1,Table2[//])))</f>
        <v>288 set</v>
      </c>
    </row>
    <row r="1787" spans="1:3">
      <c r="A1787" s="3" t="str">
        <f>INDEX(Table2[NAMA BARANG],MATCH(ROW()-1,Table2[//]))</f>
        <v>Pensil HB RT 6 (makro)</v>
      </c>
      <c r="B1787" s="4">
        <f>INDEX(Table2[TT],MATCH(ROW()-1,Table2[//]))</f>
        <v>1</v>
      </c>
      <c r="C1787" s="5" t="str">
        <f>IF(INDEX(Table2[KET],MATCH(ROW()-1,Table2[//]))="","-",INDEX(Table2[KET],MATCH(ROW()-1,Table2[//])))</f>
        <v>40 dos</v>
      </c>
    </row>
    <row r="1788" spans="1:3">
      <c r="A1788" s="3" t="str">
        <f>INDEX(Table2[NAMA BARANG],MATCH(ROW()-1,Table2[//]))</f>
        <v>Pensil Jumbo + asahan (458)</v>
      </c>
      <c r="B1788" s="4">
        <f>INDEX(Table2[TT],MATCH(ROW()-1,Table2[//]))</f>
        <v>4</v>
      </c>
      <c r="C1788" s="5" t="str">
        <f>IF(INDEX(Table2[KET],MATCH(ROW()-1,Table2[//]))="","-",INDEX(Table2[KET],MATCH(ROW()-1,Table2[//])))</f>
        <v>50 ls</v>
      </c>
    </row>
    <row r="1789" spans="1:3">
      <c r="A1789" s="3" t="str">
        <f>INDEX(Table2[NAMA BARANG],MATCH(ROW()-1,Table2[//]))</f>
        <v>Pensil Jumbo biasa (1058)</v>
      </c>
      <c r="B1789" s="4">
        <f>INDEX(Table2[TT],MATCH(ROW()-1,Table2[//]))</f>
        <v>10</v>
      </c>
      <c r="C1789" s="5" t="str">
        <f>IF(INDEX(Table2[KET],MATCH(ROW()-1,Table2[//]))="","-",INDEX(Table2[KET],MATCH(ROW()-1,Table2[//])))</f>
        <v>100 ls</v>
      </c>
    </row>
    <row r="1790" spans="1:3">
      <c r="A1790" s="3" t="str">
        <f>INDEX(Table2[NAMA BARANG],MATCH(ROW()-1,Table2[//]))</f>
        <v>Pensil L Tree S 3062</v>
      </c>
      <c r="B1790" s="4">
        <f>INDEX(Table2[TT],MATCH(ROW()-1,Table2[//]))</f>
        <v>1</v>
      </c>
      <c r="C1790" s="5" t="str">
        <f>IF(INDEX(Table2[KET],MATCH(ROW()-1,Table2[//]))="","-",INDEX(Table2[KET],MATCH(ROW()-1,Table2[//])))</f>
        <v>40 box</v>
      </c>
    </row>
    <row r="1791" spans="1:3">
      <c r="A1791" s="3" t="str">
        <f>INDEX(Table2[NAMA BARANG],MATCH(ROW()-1,Table2[//]))</f>
        <v>Pensil metalik white word</v>
      </c>
      <c r="B1791" s="4">
        <f>INDEX(Table2[TT],MATCH(ROW()-1,Table2[//]))</f>
        <v>2</v>
      </c>
      <c r="C1791" s="5" t="str">
        <f>IF(INDEX(Table2[KET],MATCH(ROW()-1,Table2[//]))="","-",INDEX(Table2[KET],MATCH(ROW()-1,Table2[//])))</f>
        <v>240 ls</v>
      </c>
    </row>
    <row r="1792" spans="1:3">
      <c r="A1792" s="3" t="str">
        <f>INDEX(Table2[NAMA BARANG],MATCH(ROW()-1,Table2[//]))</f>
        <v>Pensil TF 88 S</v>
      </c>
      <c r="B1792" s="4">
        <f>INDEX(Table2[TT],MATCH(ROW()-1,Table2[//]))</f>
        <v>104</v>
      </c>
      <c r="C1792" s="5" t="str">
        <f>IF(INDEX(Table2[KET],MATCH(ROW()-1,Table2[//]))="","-",INDEX(Table2[KET],MATCH(ROW()-1,Table2[//])))</f>
        <v>20 gr</v>
      </c>
    </row>
    <row r="1793" spans="1:3">
      <c r="A1793" s="3" t="str">
        <f>INDEX(Table2[NAMA BARANG],MATCH(ROW()-1,Table2[//]))</f>
        <v>Pensil TF 99 S</v>
      </c>
      <c r="B1793" s="4">
        <f>INDEX(Table2[TT],MATCH(ROW()-1,Table2[//]))</f>
        <v>51</v>
      </c>
      <c r="C1793" s="5" t="str">
        <f>IF(INDEX(Table2[KET],MATCH(ROW()-1,Table2[//]))="","-",INDEX(Table2[KET],MATCH(ROW()-1,Table2[//])))</f>
        <v>20 gr</v>
      </c>
    </row>
    <row r="1794" spans="1:3">
      <c r="A1794" s="3" t="str">
        <f>INDEX(Table2[NAMA BARANG],MATCH(ROW()-1,Table2[//]))</f>
        <v>Pensil TZ Pc LE</v>
      </c>
      <c r="B1794" s="4">
        <f>INDEX(Table2[TT],MATCH(ROW()-1,Table2[//]))</f>
        <v>5</v>
      </c>
      <c r="C1794" s="5" t="str">
        <f>IF(INDEX(Table2[KET],MATCH(ROW()-1,Table2[//]))="","-",INDEX(Table2[KET],MATCH(ROW()-1,Table2[//])))</f>
        <v>60 box</v>
      </c>
    </row>
    <row r="1795" spans="1:3">
      <c r="A1795" s="3" t="str">
        <f>INDEX(Table2[NAMA BARANG],MATCH(ROW()-1,Table2[//]))</f>
        <v>Pensil Unicorn P588 (50)</v>
      </c>
      <c r="B1795" s="4">
        <f>INDEX(Table2[TT],MATCH(ROW()-1,Table2[//]))</f>
        <v>8</v>
      </c>
      <c r="C1795" s="5" t="str">
        <f>IF(INDEX(Table2[KET],MATCH(ROW()-1,Table2[//]))="","-",INDEX(Table2[KET],MATCH(ROW()-1,Table2[//])))</f>
        <v>72 box</v>
      </c>
    </row>
    <row r="1796" spans="1:3">
      <c r="A1796" s="3" t="str">
        <f>INDEX(Table2[NAMA BARANG],MATCH(ROW()-1,Table2[//]))</f>
        <v>Pensil Venox (Bensia) (100)</v>
      </c>
      <c r="B1796" s="4">
        <f>INDEX(Table2[TT],MATCH(ROW()-1,Table2[//]))</f>
        <v>93</v>
      </c>
      <c r="C1796" s="5" t="str">
        <f>IF(INDEX(Table2[KET],MATCH(ROW()-1,Table2[//]))="","-",INDEX(Table2[KET],MATCH(ROW()-1,Table2[//])))</f>
        <v>32 box</v>
      </c>
    </row>
    <row r="1797" spans="1:3">
      <c r="A1797" s="3" t="str">
        <f>INDEX(Table2[NAMA BARANG],MATCH(ROW()-1,Table2[//]))</f>
        <v>Pensil warna 12w pjg Zoo</v>
      </c>
      <c r="B1797" s="4">
        <f>INDEX(Table2[TT],MATCH(ROW()-1,Table2[//]))</f>
        <v>24</v>
      </c>
      <c r="C1797" s="5" t="str">
        <f>IF(INDEX(Table2[KET],MATCH(ROW()-1,Table2[//]))="","-",INDEX(Table2[KET],MATCH(ROW()-1,Table2[//])))</f>
        <v>240 pc</v>
      </c>
    </row>
    <row r="1798" spans="1:3">
      <c r="A1798" s="3" t="str">
        <f>INDEX(Table2[NAMA BARANG],MATCH(ROW()-1,Table2[//]))</f>
        <v>Pensil XD 2071 (40)</v>
      </c>
      <c r="B1798" s="4">
        <f>INDEX(Table2[TT],MATCH(ROW()-1,Table2[//]))</f>
        <v>6</v>
      </c>
      <c r="C1798" s="5" t="str">
        <f>IF(INDEX(Table2[KET],MATCH(ROW()-1,Table2[//]))="","-",INDEX(Table2[KET],MATCH(ROW()-1,Table2[//])))</f>
        <v>40 box</v>
      </c>
    </row>
    <row r="1799" spans="1:3">
      <c r="A1799" s="3" t="str">
        <f>INDEX(Table2[NAMA BARANG],MATCH(ROW()-1,Table2[//]))</f>
        <v>Pensil Zhong hwa M/B kecil 120</v>
      </c>
      <c r="B1799" s="4">
        <f>INDEX(Table2[TT],MATCH(ROW()-1,Table2[//]))</f>
        <v>4</v>
      </c>
      <c r="C1799" s="5" t="str">
        <f>IF(INDEX(Table2[KET],MATCH(ROW()-1,Table2[//]))="","-",INDEX(Table2[KET],MATCH(ROW()-1,Table2[//])))</f>
        <v>30 grs</v>
      </c>
    </row>
    <row r="1800" spans="1:3">
      <c r="A1800" s="3" t="str">
        <f>INDEX(Table2[NAMA BARANG],MATCH(ROW()-1,Table2[//]))</f>
        <v>Pianika Brother P</v>
      </c>
      <c r="B1800" s="4">
        <f>INDEX(Table2[TT],MATCH(ROW()-1,Table2[//]))</f>
        <v>3</v>
      </c>
      <c r="C1800" s="5" t="str">
        <f>IF(INDEX(Table2[KET],MATCH(ROW()-1,Table2[//]))="","-",INDEX(Table2[KET],MATCH(ROW()-1,Table2[//])))</f>
        <v>12 PCS</v>
      </c>
    </row>
    <row r="1801" spans="1:3">
      <c r="A1801" s="3" t="str">
        <f>INDEX(Table2[NAMA BARANG],MATCH(ROW()-1,Table2[//]))</f>
        <v>Pianika Koper Fluffy</v>
      </c>
      <c r="B1801" s="4">
        <f>INDEX(Table2[TT],MATCH(ROW()-1,Table2[//]))</f>
        <v>9</v>
      </c>
      <c r="C1801" s="5" t="str">
        <f>IF(INDEX(Table2[KET],MATCH(ROW()-1,Table2[//]))="","-",INDEX(Table2[KET],MATCH(ROW()-1,Table2[//])))</f>
        <v>10 PCS</v>
      </c>
    </row>
    <row r="1802" spans="1:3">
      <c r="A1802" s="3" t="str">
        <f>INDEX(Table2[NAMA BARANG],MATCH(ROW()-1,Table2[//]))</f>
        <v>Piring Cat air 006 B Kumbang</v>
      </c>
      <c r="B1802" s="4">
        <f>INDEX(Table2[TT],MATCH(ROW()-1,Table2[//]))</f>
        <v>7</v>
      </c>
      <c r="C1802" s="5" t="str">
        <f>IF(INDEX(Table2[KET],MATCH(ROW()-1,Table2[//]))="","-",INDEX(Table2[KET],MATCH(ROW()-1,Table2[//])))</f>
        <v>48 ls</v>
      </c>
    </row>
    <row r="1803" spans="1:3">
      <c r="A1803" s="3" t="str">
        <f>INDEX(Table2[NAMA BARANG],MATCH(ROW()-1,Table2[//]))</f>
        <v>Piring Cat air 009 B Boneka</v>
      </c>
      <c r="B1803" s="4">
        <f>INDEX(Table2[TT],MATCH(ROW()-1,Table2[//]))</f>
        <v>14</v>
      </c>
      <c r="C1803" s="5" t="str">
        <f>IF(INDEX(Table2[KET],MATCH(ROW()-1,Table2[//]))="","-",INDEX(Table2[KET],MATCH(ROW()-1,Table2[//])))</f>
        <v>48 ls</v>
      </c>
    </row>
    <row r="1804" spans="1:3">
      <c r="A1804" s="3" t="str">
        <f>INDEX(Table2[NAMA BARANG],MATCH(ROW()-1,Table2[//]))</f>
        <v>Piring Cat air Bunga</v>
      </c>
      <c r="B1804" s="4">
        <f>INDEX(Table2[TT],MATCH(ROW()-1,Table2[//]))</f>
        <v>2</v>
      </c>
      <c r="C1804" s="5" t="str">
        <f>IF(INDEX(Table2[KET],MATCH(ROW()-1,Table2[//]))="","-",INDEX(Table2[KET],MATCH(ROW()-1,Table2[//])))</f>
        <v>60 ls</v>
      </c>
    </row>
    <row r="1805" spans="1:3">
      <c r="A1805" s="3" t="str">
        <f>INDEX(Table2[NAMA BARANG],MATCH(ROW()-1,Table2[//]))</f>
        <v>Piring cat air Nakoya 108</v>
      </c>
      <c r="B1805" s="4">
        <f>INDEX(Table2[TT],MATCH(ROW()-1,Table2[//]))</f>
        <v>1</v>
      </c>
      <c r="C1805" s="5" t="str">
        <f>IF(INDEX(Table2[KET],MATCH(ROW()-1,Table2[//]))="","-",INDEX(Table2[KET],MATCH(ROW()-1,Table2[//])))</f>
        <v>24 ls</v>
      </c>
    </row>
    <row r="1806" spans="1:3">
      <c r="A1806" s="3" t="str">
        <f>INDEX(Table2[NAMA BARANG],MATCH(ROW()-1,Table2[//]))</f>
        <v>Piring Cat air segi (L Ku)</v>
      </c>
      <c r="B1806" s="4">
        <f>INDEX(Table2[TT],MATCH(ROW()-1,Table2[//]))</f>
        <v>2</v>
      </c>
      <c r="C1806" s="5" t="str">
        <f>IF(INDEX(Table2[KET],MATCH(ROW()-1,Table2[//]))="","-",INDEX(Table2[KET],MATCH(ROW()-1,Table2[//])))</f>
        <v>72 ls</v>
      </c>
    </row>
    <row r="1807" spans="1:3">
      <c r="A1807" s="3" t="str">
        <f>INDEX(Table2[NAMA BARANG],MATCH(ROW()-1,Table2[//]))</f>
        <v>Piring Cat air segi (L Ku)</v>
      </c>
      <c r="B1807" s="4">
        <f>INDEX(Table2[TT],MATCH(ROW()-1,Table2[//]))</f>
        <v>19</v>
      </c>
      <c r="C1807" s="5" t="str">
        <f>IF(INDEX(Table2[KET],MATCH(ROW()-1,Table2[//]))="","-",INDEX(Table2[KET],MATCH(ROW()-1,Table2[//])))</f>
        <v>80 ls</v>
      </c>
    </row>
    <row r="1808" spans="1:3">
      <c r="A1808" s="3" t="str">
        <f>INDEX(Table2[NAMA BARANG],MATCH(ROW()-1,Table2[//]))</f>
        <v>Pisau ukir 4 pc</v>
      </c>
      <c r="B1808" s="4">
        <f>INDEX(Table2[TT],MATCH(ROW()-1,Table2[//]))</f>
        <v>1</v>
      </c>
      <c r="C1808" s="5" t="str">
        <f>IF(INDEX(Table2[KET],MATCH(ROW()-1,Table2[//]))="","-",INDEX(Table2[KET],MATCH(ROW()-1,Table2[//])))</f>
        <v>360 pc</v>
      </c>
    </row>
    <row r="1809" spans="1:3">
      <c r="A1809" s="3" t="str">
        <f>INDEX(Table2[NAMA BARANG],MATCH(ROW()-1,Table2[//]))</f>
        <v>Pita 18 polos motif</v>
      </c>
      <c r="B1809" s="4">
        <f>INDEX(Table2[TT],MATCH(ROW()-1,Table2[//]))</f>
        <v>3</v>
      </c>
      <c r="C1809" s="5">
        <f>IF(INDEX(Table2[KET],MATCH(ROW()-1,Table2[//]))="","-",INDEX(Table2[KET],MATCH(ROW()-1,Table2[//])))</f>
        <v>2400</v>
      </c>
    </row>
    <row r="1810" spans="1:3">
      <c r="A1810" s="3" t="str">
        <f>INDEX(Table2[NAMA BARANG],MATCH(ROW()-1,Table2[//]))</f>
        <v>Pita gold 1cm-19/ gold glitter</v>
      </c>
      <c r="B1810" s="4">
        <f>INDEX(Table2[TT],MATCH(ROW()-1,Table2[//]))</f>
        <v>4</v>
      </c>
      <c r="C1810" s="5">
        <f>IF(INDEX(Table2[KET],MATCH(ROW()-1,Table2[//]))="","-",INDEX(Table2[KET],MATCH(ROW()-1,Table2[//])))</f>
        <v>120</v>
      </c>
    </row>
    <row r="1811" spans="1:3">
      <c r="A1811" s="3" t="str">
        <f>INDEX(Table2[NAMA BARANG],MATCH(ROW()-1,Table2[//]))</f>
        <v>Pita gold 1cm-19/ silver glitter</v>
      </c>
      <c r="B1811" s="4">
        <f>INDEX(Table2[TT],MATCH(ROW()-1,Table2[//]))</f>
        <v>2</v>
      </c>
      <c r="C1811" s="5">
        <f>IF(INDEX(Table2[KET],MATCH(ROW()-1,Table2[//]))="","-",INDEX(Table2[KET],MATCH(ROW()-1,Table2[//])))</f>
        <v>120</v>
      </c>
    </row>
    <row r="1812" spans="1:3">
      <c r="A1812" s="3" t="str">
        <f>INDEX(Table2[NAMA BARANG],MATCH(ROW()-1,Table2[//]))</f>
        <v>Pita gold 2cm-20/ gold glitter</v>
      </c>
      <c r="B1812" s="4">
        <f>INDEX(Table2[TT],MATCH(ROW()-1,Table2[//]))</f>
        <v>2</v>
      </c>
      <c r="C1812" s="5" t="str">
        <f>IF(INDEX(Table2[KET],MATCH(ROW()-1,Table2[//]))="","-",INDEX(Table2[KET],MATCH(ROW()-1,Table2[//])))</f>
        <v>60 SLOP</v>
      </c>
    </row>
    <row r="1813" spans="1:3">
      <c r="A1813" s="3" t="str">
        <f>INDEX(Table2[NAMA BARANG],MATCH(ROW()-1,Table2[//]))</f>
        <v>Pita gold 2cm-20/ silver glitter</v>
      </c>
      <c r="B1813" s="4">
        <f>INDEX(Table2[TT],MATCH(ROW()-1,Table2[//]))</f>
        <v>9</v>
      </c>
      <c r="C1813" s="5" t="str">
        <f>IF(INDEX(Table2[KET],MATCH(ROW()-1,Table2[//]))="","-",INDEX(Table2[KET],MATCH(ROW()-1,Table2[//])))</f>
        <v>60 SLOP</v>
      </c>
    </row>
    <row r="1814" spans="1:3">
      <c r="A1814" s="3" t="str">
        <f>INDEX(Table2[NAMA BARANG],MATCH(ROW()-1,Table2[//]))</f>
        <v>Pita jepang motif</v>
      </c>
      <c r="B1814" s="4">
        <f>INDEX(Table2[TT],MATCH(ROW()-1,Table2[//]))</f>
        <v>7</v>
      </c>
      <c r="C1814" s="5">
        <f>IF(INDEX(Table2[KET],MATCH(ROW()-1,Table2[//]))="","-",INDEX(Table2[KET],MATCH(ROW()-1,Table2[//])))</f>
        <v>40</v>
      </c>
    </row>
    <row r="1815" spans="1:3">
      <c r="A1815" s="3" t="str">
        <f>INDEX(Table2[NAMA BARANG],MATCH(ROW()-1,Table2[//]))</f>
        <v>Pita jepang polos B</v>
      </c>
      <c r="B1815" s="4">
        <f>INDEX(Table2[TT],MATCH(ROW()-1,Table2[//]))</f>
        <v>2</v>
      </c>
      <c r="C1815" s="5">
        <f>IF(INDEX(Table2[KET],MATCH(ROW()-1,Table2[//]))="","-",INDEX(Table2[KET],MATCH(ROW()-1,Table2[//])))</f>
        <v>40</v>
      </c>
    </row>
    <row r="1816" spans="1:3">
      <c r="A1816" s="3" t="str">
        <f>INDEX(Table2[NAMA BARANG],MATCH(ROW()-1,Table2[//]))</f>
        <v>Pita kado LS 30-1</v>
      </c>
      <c r="B1816" s="4">
        <f>INDEX(Table2[TT],MATCH(ROW()-1,Table2[//]))</f>
        <v>2</v>
      </c>
      <c r="C1816" s="5">
        <f>IF(INDEX(Table2[KET],MATCH(ROW()-1,Table2[//]))="","-",INDEX(Table2[KET],MATCH(ROW()-1,Table2[//])))</f>
        <v>1500</v>
      </c>
    </row>
    <row r="1817" spans="1:3">
      <c r="A1817" s="3" t="str">
        <f>INDEX(Table2[NAMA BARANG],MATCH(ROW()-1,Table2[//]))</f>
        <v>Pita tarik 18 renda motif</v>
      </c>
      <c r="B1817" s="4">
        <f>INDEX(Table2[TT],MATCH(ROW()-1,Table2[//]))</f>
        <v>9</v>
      </c>
      <c r="C1817" s="5">
        <f>IF(INDEX(Table2[KET],MATCH(ROW()-1,Table2[//]))="","-",INDEX(Table2[KET],MATCH(ROW()-1,Table2[//])))</f>
        <v>2400</v>
      </c>
    </row>
    <row r="1818" spans="1:3">
      <c r="A1818" s="3" t="str">
        <f>INDEX(Table2[NAMA BARANG],MATCH(ROW()-1,Table2[//]))</f>
        <v>Pita tarik 23 list gold</v>
      </c>
      <c r="B1818" s="4">
        <f>INDEX(Table2[TT],MATCH(ROW()-1,Table2[//]))</f>
        <v>5</v>
      </c>
      <c r="C1818" s="5">
        <f>IF(INDEX(Table2[KET],MATCH(ROW()-1,Table2[//]))="","-",INDEX(Table2[KET],MATCH(ROW()-1,Table2[//])))</f>
        <v>2000</v>
      </c>
    </row>
    <row r="1819" spans="1:3">
      <c r="A1819" s="3" t="str">
        <f>INDEX(Table2[NAMA BARANG],MATCH(ROW()-1,Table2[//]))</f>
        <v>Pita tarik 23 motif polos</v>
      </c>
      <c r="B1819" s="4">
        <f>INDEX(Table2[TT],MATCH(ROW()-1,Table2[//]))</f>
        <v>3</v>
      </c>
      <c r="C1819" s="5">
        <f>IF(INDEX(Table2[KET],MATCH(ROW()-1,Table2[//]))="","-",INDEX(Table2[KET],MATCH(ROW()-1,Table2[//])))</f>
        <v>2000</v>
      </c>
    </row>
    <row r="1820" spans="1:3">
      <c r="A1820" s="3" t="str">
        <f>INDEX(Table2[NAMA BARANG],MATCH(ROW()-1,Table2[//]))</f>
        <v>Pita tarik 30 list emas</v>
      </c>
      <c r="B1820" s="4">
        <f>INDEX(Table2[TT],MATCH(ROW()-1,Table2[//]))</f>
        <v>14</v>
      </c>
      <c r="C1820" s="5" t="str">
        <f>IF(INDEX(Table2[KET],MATCH(ROW()-1,Table2[//]))="","-",INDEX(Table2[KET],MATCH(ROW()-1,Table2[//])))</f>
        <v>1000 pc</v>
      </c>
    </row>
    <row r="1821" spans="1:3">
      <c r="A1821" s="3" t="str">
        <f>INDEX(Table2[NAMA BARANG],MATCH(ROW()-1,Table2[//]))</f>
        <v>Pompa balon 020-1 (B)</v>
      </c>
      <c r="B1821" s="4">
        <f>INDEX(Table2[TT],MATCH(ROW()-1,Table2[//]))</f>
        <v>9</v>
      </c>
      <c r="C1821" s="5">
        <f>IF(INDEX(Table2[KET],MATCH(ROW()-1,Table2[//]))="","-",INDEX(Table2[KET],MATCH(ROW()-1,Table2[//])))</f>
        <v>100</v>
      </c>
    </row>
    <row r="1822" spans="1:3">
      <c r="A1822" s="3" t="str">
        <f>INDEX(Table2[NAMA BARANG],MATCH(ROW()-1,Table2[//]))</f>
        <v>Pompa balon 020-3 / 001-4 (k)</v>
      </c>
      <c r="B1822" s="4">
        <f>INDEX(Table2[TT],MATCH(ROW()-1,Table2[//]))</f>
        <v>8</v>
      </c>
      <c r="C1822" s="5">
        <f>IF(INDEX(Table2[KET],MATCH(ROW()-1,Table2[//]))="","-",INDEX(Table2[KET],MATCH(ROW()-1,Table2[//])))</f>
        <v>100</v>
      </c>
    </row>
    <row r="1823" spans="1:3">
      <c r="A1823" s="3" t="str">
        <f>INDEX(Table2[NAMA BARANG],MATCH(ROW()-1,Table2[//]))</f>
        <v>Post it 889 K pony</v>
      </c>
      <c r="B1823" s="4">
        <f>INDEX(Table2[TT],MATCH(ROW()-1,Table2[//]))</f>
        <v>4</v>
      </c>
      <c r="C1823" s="5">
        <f>IF(INDEX(Table2[KET],MATCH(ROW()-1,Table2[//]))="","-",INDEX(Table2[KET],MATCH(ROW()-1,Table2[//])))</f>
        <v>1200</v>
      </c>
    </row>
    <row r="1824" spans="1:3">
      <c r="A1824" s="3" t="str">
        <f>INDEX(Table2[NAMA BARANG],MATCH(ROW()-1,Table2[//]))</f>
        <v>Post it 96-15</v>
      </c>
      <c r="B1824" s="4">
        <f>INDEX(Table2[TT],MATCH(ROW()-1,Table2[//]))</f>
        <v>1</v>
      </c>
      <c r="C1824" s="5">
        <f>IF(INDEX(Table2[KET],MATCH(ROW()-1,Table2[//]))="","-",INDEX(Table2[KET],MATCH(ROW()-1,Table2[//])))</f>
        <v>1200</v>
      </c>
    </row>
    <row r="1825" spans="1:3">
      <c r="A1825" s="3" t="str">
        <f>INDEX(Table2[NAMA BARANG],MATCH(ROW()-1,Table2[//]))</f>
        <v>Post it 96-20</v>
      </c>
      <c r="B1825" s="4">
        <f>INDEX(Table2[TT],MATCH(ROW()-1,Table2[//]))</f>
        <v>1</v>
      </c>
      <c r="C1825" s="5">
        <f>IF(INDEX(Table2[KET],MATCH(ROW()-1,Table2[//]))="","-",INDEX(Table2[KET],MATCH(ROW()-1,Table2[//])))</f>
        <v>1200</v>
      </c>
    </row>
    <row r="1826" spans="1:3">
      <c r="A1826" s="3" t="str">
        <f>INDEX(Table2[NAMA BARANG],MATCH(ROW()-1,Table2[//]))</f>
        <v>Post it 96-21</v>
      </c>
      <c r="B1826" s="4">
        <f>INDEX(Table2[TT],MATCH(ROW()-1,Table2[//]))</f>
        <v>19</v>
      </c>
      <c r="C1826" s="5">
        <f>IF(INDEX(Table2[KET],MATCH(ROW()-1,Table2[//]))="","-",INDEX(Table2[KET],MATCH(ROW()-1,Table2[//])))</f>
        <v>1200</v>
      </c>
    </row>
    <row r="1827" spans="1:3">
      <c r="A1827" s="3" t="str">
        <f>INDEX(Table2[NAMA BARANG],MATCH(ROW()-1,Table2[//]))</f>
        <v>Post it kertas 8899 Y</v>
      </c>
      <c r="B1827" s="4">
        <f>INDEX(Table2[TT],MATCH(ROW()-1,Table2[//]))</f>
        <v>2</v>
      </c>
      <c r="C1827" s="5">
        <f>IF(INDEX(Table2[KET],MATCH(ROW()-1,Table2[//]))="","-",INDEX(Table2[KET],MATCH(ROW()-1,Table2[//])))</f>
        <v>1200</v>
      </c>
    </row>
    <row r="1828" spans="1:3">
      <c r="A1828" s="3" t="str">
        <f>INDEX(Table2[NAMA BARANG],MATCH(ROW()-1,Table2[//]))</f>
        <v>Post it PF 1368</v>
      </c>
      <c r="B1828" s="4">
        <f>INDEX(Table2[TT],MATCH(ROW()-1,Table2[//]))</f>
        <v>6</v>
      </c>
      <c r="C1828" s="5" t="str">
        <f>IF(INDEX(Table2[KET],MATCH(ROW()-1,Table2[//]))="","-",INDEX(Table2[KET],MATCH(ROW()-1,Table2[//])))</f>
        <v>1152 pc</v>
      </c>
    </row>
    <row r="1829" spans="1:3">
      <c r="A1829" s="3" t="str">
        <f>INDEX(Table2[NAMA BARANG],MATCH(ROW()-1,Table2[//]))</f>
        <v>Post it PF 1899(1)/ 2899(8)</v>
      </c>
      <c r="B1829" s="4">
        <f>INDEX(Table2[TT],MATCH(ROW()-1,Table2[//]))</f>
        <v>9</v>
      </c>
      <c r="C1829" s="5" t="str">
        <f>IF(INDEX(Table2[KET],MATCH(ROW()-1,Table2[//]))="","-",INDEX(Table2[KET],MATCH(ROW()-1,Table2[//])))</f>
        <v>1152 pc</v>
      </c>
    </row>
    <row r="1830" spans="1:3">
      <c r="A1830" s="3" t="str">
        <f>INDEX(Table2[NAMA BARANG],MATCH(ROW()-1,Table2[//]))</f>
        <v>Post it PF 2368</v>
      </c>
      <c r="B1830" s="4">
        <f>INDEX(Table2[TT],MATCH(ROW()-1,Table2[//]))</f>
        <v>1</v>
      </c>
      <c r="C1830" s="5" t="str">
        <f>IF(INDEX(Table2[KET],MATCH(ROW()-1,Table2[//]))="","-",INDEX(Table2[KET],MATCH(ROW()-1,Table2[//])))</f>
        <v>1152 pc</v>
      </c>
    </row>
    <row r="1831" spans="1:3">
      <c r="A1831" s="3" t="str">
        <f>INDEX(Table2[NAMA BARANG],MATCH(ROW()-1,Table2[//]))</f>
        <v>Post it PF 3368(5)/ 4368(4)</v>
      </c>
      <c r="B1831" s="4">
        <f>INDEX(Table2[TT],MATCH(ROW()-1,Table2[//]))</f>
        <v>9</v>
      </c>
      <c r="C1831" s="5" t="str">
        <f>IF(INDEX(Table2[KET],MATCH(ROW()-1,Table2[//]))="","-",INDEX(Table2[KET],MATCH(ROW()-1,Table2[//])))</f>
        <v>1152 pc</v>
      </c>
    </row>
    <row r="1832" spans="1:3">
      <c r="A1832" s="3" t="str">
        <f>INDEX(Table2[NAMA BARANG],MATCH(ROW()-1,Table2[//]))</f>
        <v>Post it PF 3899</v>
      </c>
      <c r="B1832" s="4">
        <f>INDEX(Table2[TT],MATCH(ROW()-1,Table2[//]))</f>
        <v>5</v>
      </c>
      <c r="C1832" s="5" t="str">
        <f>IF(INDEX(Table2[KET],MATCH(ROW()-1,Table2[//]))="","-",INDEX(Table2[KET],MATCH(ROW()-1,Table2[//])))</f>
        <v>1152 pc</v>
      </c>
    </row>
    <row r="1833" spans="1:3">
      <c r="A1833" s="3" t="str">
        <f>INDEX(Table2[NAMA BARANG],MATCH(ROW()-1,Table2[//]))</f>
        <v>Post it PF 5368(3)/ 6368(6)</v>
      </c>
      <c r="B1833" s="4">
        <f>INDEX(Table2[TT],MATCH(ROW()-1,Table2[//]))</f>
        <v>9</v>
      </c>
      <c r="C1833" s="5" t="str">
        <f>IF(INDEX(Table2[KET],MATCH(ROW()-1,Table2[//]))="","-",INDEX(Table2[KET],MATCH(ROW()-1,Table2[//])))</f>
        <v>1152 pc</v>
      </c>
    </row>
    <row r="1834" spans="1:3">
      <c r="A1834" s="3" t="str">
        <f>INDEX(Table2[NAMA BARANG],MATCH(ROW()-1,Table2[//]))</f>
        <v>Post it PF 5899(2)/ 6899(2)</v>
      </c>
      <c r="B1834" s="4">
        <f>INDEX(Table2[TT],MATCH(ROW()-1,Table2[//]))</f>
        <v>4</v>
      </c>
      <c r="C1834" s="5" t="str">
        <f>IF(INDEX(Table2[KET],MATCH(ROW()-1,Table2[//]))="","-",INDEX(Table2[KET],MATCH(ROW()-1,Table2[//])))</f>
        <v>1152 pc</v>
      </c>
    </row>
    <row r="1835" spans="1:3">
      <c r="A1835" s="3" t="str">
        <f>INDEX(Table2[NAMA BARANG],MATCH(ROW()-1,Table2[//]))</f>
        <v>Post it Post A</v>
      </c>
      <c r="B1835" s="4">
        <f>INDEX(Table2[TT],MATCH(ROW()-1,Table2[//]))</f>
        <v>1</v>
      </c>
      <c r="C1835" s="5" t="str">
        <f>IF(INDEX(Table2[KET],MATCH(ROW()-1,Table2[//]))="","-",INDEX(Table2[KET],MATCH(ROW()-1,Table2[//])))</f>
        <v>1200 pc</v>
      </c>
    </row>
    <row r="1836" spans="1:3">
      <c r="A1836" s="3" t="str">
        <f>INDEX(Table2[NAMA BARANG],MATCH(ROW()-1,Table2[//]))</f>
        <v>Post it SHF 5</v>
      </c>
      <c r="B1836" s="4">
        <f>INDEX(Table2[TT],MATCH(ROW()-1,Table2[//]))</f>
        <v>1</v>
      </c>
      <c r="C1836" s="5">
        <f>IF(INDEX(Table2[KET],MATCH(ROW()-1,Table2[//]))="","-",INDEX(Table2[KET],MATCH(ROW()-1,Table2[//])))</f>
        <v>1200</v>
      </c>
    </row>
    <row r="1837" spans="1:3">
      <c r="A1837" s="3" t="str">
        <f>INDEX(Table2[NAMA BARANG],MATCH(ROW()-1,Table2[//]))</f>
        <v>Punch 821 Stempel</v>
      </c>
      <c r="B1837" s="4">
        <f>INDEX(Table2[TT],MATCH(ROW()-1,Table2[//]))</f>
        <v>1</v>
      </c>
      <c r="C1837" s="5" t="str">
        <f>IF(INDEX(Table2[KET],MATCH(ROW()-1,Table2[//]))="","-",INDEX(Table2[KET],MATCH(ROW()-1,Table2[//])))</f>
        <v>864 pc</v>
      </c>
    </row>
    <row r="1838" spans="1:3">
      <c r="A1838" s="3" t="str">
        <f>INDEX(Table2[NAMA BARANG],MATCH(ROW()-1,Table2[//]))</f>
        <v>Punch General (B) (330)</v>
      </c>
      <c r="B1838" s="4">
        <f>INDEX(Table2[TT],MATCH(ROW()-1,Table2[//]))</f>
        <v>28</v>
      </c>
      <c r="C1838" s="5" t="str">
        <f>IF(INDEX(Table2[KET],MATCH(ROW()-1,Table2[//]))="","-",INDEX(Table2[KET],MATCH(ROW()-1,Table2[//])))</f>
        <v>5 ls</v>
      </c>
    </row>
    <row r="1839" spans="1:3">
      <c r="A1839" s="3" t="str">
        <f>INDEX(Table2[NAMA BARANG],MATCH(ROW()-1,Table2[//]))</f>
        <v>Punch General (K) (220)</v>
      </c>
      <c r="B1839" s="4">
        <f>INDEX(Table2[TT],MATCH(ROW()-1,Table2[//]))</f>
        <v>17</v>
      </c>
      <c r="C1839" s="5" t="str">
        <f>IF(INDEX(Table2[KET],MATCH(ROW()-1,Table2[//]))="","-",INDEX(Table2[KET],MATCH(ROW()-1,Table2[//])))</f>
        <v>10 ls</v>
      </c>
    </row>
    <row r="1840" spans="1:3">
      <c r="A1840" s="3" t="str">
        <f>INDEX(Table2[NAMA BARANG],MATCH(ROW()-1,Table2[//]))</f>
        <v>Push pin warna Nariko</v>
      </c>
      <c r="B1840" s="4">
        <f>INDEX(Table2[TT],MATCH(ROW()-1,Table2[//]))</f>
        <v>2</v>
      </c>
      <c r="C1840" s="5" t="str">
        <f>IF(INDEX(Table2[KET],MATCH(ROW()-1,Table2[//]))="","-",INDEX(Table2[KET],MATCH(ROW()-1,Table2[//])))</f>
        <v>720 pk</v>
      </c>
    </row>
    <row r="1841" spans="1:3">
      <c r="A1841" s="3" t="str">
        <f>INDEX(Table2[NAMA BARANG],MATCH(ROW()-1,Table2[//]))</f>
        <v>Puzzle S 6663</v>
      </c>
      <c r="B1841" s="4">
        <f>INDEX(Table2[TT],MATCH(ROW()-1,Table2[//]))</f>
        <v>1</v>
      </c>
      <c r="C1841" s="5" t="str">
        <f>IF(INDEX(Table2[KET],MATCH(ROW()-1,Table2[//]))="","-",INDEX(Table2[KET],MATCH(ROW()-1,Table2[//])))</f>
        <v>500 pc</v>
      </c>
    </row>
    <row r="1842" spans="1:3">
      <c r="A1842" s="3" t="str">
        <f>INDEX(Table2[NAMA BARANG],MATCH(ROW()-1,Table2[//]))</f>
        <v>Puzzle Spiderman Gloria</v>
      </c>
      <c r="B1842" s="4">
        <f>INDEX(Table2[TT],MATCH(ROW()-1,Table2[//]))</f>
        <v>7</v>
      </c>
      <c r="C1842" s="5" t="str">
        <f>IF(INDEX(Table2[KET],MATCH(ROW()-1,Table2[//]))="","-",INDEX(Table2[KET],MATCH(ROW()-1,Table2[//])))</f>
        <v>260 pc</v>
      </c>
    </row>
    <row r="1843" spans="1:3">
      <c r="A1843" s="3" t="str">
        <f>INDEX(Table2[NAMA BARANG],MATCH(ROW()-1,Table2[//]))</f>
        <v>Puzzle TG PO-01 Fancy CMP</v>
      </c>
      <c r="B1843" s="4">
        <f>INDEX(Table2[TT],MATCH(ROW()-1,Table2[//]))</f>
        <v>6</v>
      </c>
      <c r="C1843" s="5" t="str">
        <f>IF(INDEX(Table2[KET],MATCH(ROW()-1,Table2[//]))="","-",INDEX(Table2[KET],MATCH(ROW()-1,Table2[//])))</f>
        <v>2000 pc</v>
      </c>
    </row>
    <row r="1844" spans="1:3">
      <c r="A1844" s="3" t="str">
        <f>INDEX(Table2[NAMA BARANG],MATCH(ROW()-1,Table2[//]))</f>
        <v>Puzzle TG PO-01 Fancy CMP</v>
      </c>
      <c r="B1844" s="4">
        <f>INDEX(Table2[TT],MATCH(ROW()-1,Table2[//]))</f>
        <v>7</v>
      </c>
      <c r="C1844" s="5" t="str">
        <f>IF(INDEX(Table2[KET],MATCH(ROW()-1,Table2[//]))="","-",INDEX(Table2[KET],MATCH(ROW()-1,Table2[//])))</f>
        <v>3000 pc</v>
      </c>
    </row>
    <row r="1845" spans="1:3">
      <c r="A1845" s="3" t="str">
        <f>INDEX(Table2[NAMA BARANG],MATCH(ROW()-1,Table2[//]))</f>
        <v>Puzzle TG PO-01 Fancy CMP</v>
      </c>
      <c r="B1845" s="4">
        <f>INDEX(Table2[TT],MATCH(ROW()-1,Table2[//]))</f>
        <v>10</v>
      </c>
      <c r="C1845" s="5" t="str">
        <f>IF(INDEX(Table2[KET],MATCH(ROW()-1,Table2[//]))="","-",INDEX(Table2[KET],MATCH(ROW()-1,Table2[//])))</f>
        <v>2500 pc</v>
      </c>
    </row>
    <row r="1846" spans="1:3">
      <c r="A1846" s="3" t="str">
        <f>INDEX(Table2[NAMA BARANG],MATCH(ROW()-1,Table2[//]))</f>
        <v>PW 12w panjang BTS</v>
      </c>
      <c r="B1846" s="4">
        <f>INDEX(Table2[TT],MATCH(ROW()-1,Table2[//]))</f>
        <v>42</v>
      </c>
      <c r="C1846" s="5" t="str">
        <f>IF(INDEX(Table2[KET],MATCH(ROW()-1,Table2[//]))="","-",INDEX(Table2[KET],MATCH(ROW()-1,Table2[//])))</f>
        <v>20 gr</v>
      </c>
    </row>
    <row r="1847" spans="1:3">
      <c r="A1847" s="3" t="str">
        <f>INDEX(Table2[NAMA BARANG],MATCH(ROW()-1,Table2[//]))</f>
        <v>PW 12w panjang Vanco 200</v>
      </c>
      <c r="B1847" s="4">
        <f>INDEX(Table2[TT],MATCH(ROW()-1,Table2[//]))</f>
        <v>9</v>
      </c>
      <c r="C1847" s="5" t="str">
        <f>IF(INDEX(Table2[KET],MATCH(ROW()-1,Table2[//]))="","-",INDEX(Table2[KET],MATCH(ROW()-1,Table2[//])))</f>
        <v>240 ls</v>
      </c>
    </row>
    <row r="1848" spans="1:3">
      <c r="A1848" s="3" t="str">
        <f>INDEX(Table2[NAMA BARANG],MATCH(ROW()-1,Table2[//]))</f>
        <v>PW Infico 3,5 pdk 1235</v>
      </c>
      <c r="B1848" s="4">
        <f>INDEX(Table2[TT],MATCH(ROW()-1,Table2[//]))</f>
        <v>3</v>
      </c>
      <c r="C1848" s="5" t="str">
        <f>IF(INDEX(Table2[KET],MATCH(ROW()-1,Table2[//]))="","-",INDEX(Table2[KET],MATCH(ROW()-1,Table2[//])))</f>
        <v>24 ls</v>
      </c>
    </row>
    <row r="1849" spans="1:3">
      <c r="A1849" s="3" t="str">
        <f>INDEX(Table2[NAMA BARANG],MATCH(ROW()-1,Table2[//]))</f>
        <v>PW Kayagi 12w panjang Ky Cp 12K</v>
      </c>
      <c r="B1849" s="4">
        <f>INDEX(Table2[TT],MATCH(ROW()-1,Table2[//]))</f>
        <v>2</v>
      </c>
      <c r="C1849" s="5" t="str">
        <f>IF(INDEX(Table2[KET],MATCH(ROW()-1,Table2[//]))="","-",INDEX(Table2[KET],MATCH(ROW()-1,Table2[//])))</f>
        <v>20 ls</v>
      </c>
    </row>
    <row r="1850" spans="1:3">
      <c r="A1850" s="3" t="str">
        <f>INDEX(Table2[NAMA BARANG],MATCH(ROW()-1,Table2[//]))</f>
        <v>PW Kiko 12/24</v>
      </c>
      <c r="B1850" s="4">
        <f>INDEX(Table2[TT],MATCH(ROW()-1,Table2[//]))</f>
        <v>1</v>
      </c>
      <c r="C1850" s="5" t="str">
        <f>IF(INDEX(Table2[KET],MATCH(ROW()-1,Table2[//]))="","-",INDEX(Table2[KET],MATCH(ROW()-1,Table2[//])))</f>
        <v>20 LSN</v>
      </c>
    </row>
    <row r="1851" spans="1:3">
      <c r="A1851" s="3" t="str">
        <f>INDEX(Table2[NAMA BARANG],MATCH(ROW()-1,Table2[//]))</f>
        <v>PW Kiko 18/36</v>
      </c>
      <c r="B1851" s="4">
        <f>INDEX(Table2[TT],MATCH(ROW()-1,Table2[//]))</f>
        <v>1</v>
      </c>
      <c r="C1851" s="5" t="str">
        <f>IF(INDEX(Table2[KET],MATCH(ROW()-1,Table2[//]))="","-",INDEX(Table2[KET],MATCH(ROW()-1,Table2[//])))</f>
        <v>16 LSN</v>
      </c>
    </row>
    <row r="1852" spans="1:3">
      <c r="A1852" s="3" t="str">
        <f>INDEX(Table2[NAMA BARANG],MATCH(ROW()-1,Table2[//]))</f>
        <v>PW Klg 12w AB &amp; S5 Kym Cp 120T</v>
      </c>
      <c r="B1852" s="4">
        <f>INDEX(Table2[TT],MATCH(ROW()-1,Table2[//]))</f>
        <v>1</v>
      </c>
      <c r="C1852" s="5" t="str">
        <f>IF(INDEX(Table2[KET],MATCH(ROW()-1,Table2[//]))="","-",INDEX(Table2[KET],MATCH(ROW()-1,Table2[//])))</f>
        <v>120 set</v>
      </c>
    </row>
    <row r="1853" spans="1:3">
      <c r="A1853" s="3" t="str">
        <f>INDEX(Table2[NAMA BARANG],MATCH(ROW()-1,Table2[//]))</f>
        <v>PW Klg RRT 12w pendek</v>
      </c>
      <c r="B1853" s="4">
        <f>INDEX(Table2[TT],MATCH(ROW()-1,Table2[//]))</f>
        <v>1</v>
      </c>
      <c r="C1853" s="5" t="str">
        <f>IF(INDEX(Table2[KET],MATCH(ROW()-1,Table2[//]))="","-",INDEX(Table2[KET],MATCH(ROW()-1,Table2[//])))</f>
        <v>30 ls</v>
      </c>
    </row>
    <row r="1854" spans="1:3">
      <c r="A1854" s="3" t="str">
        <f>INDEX(Table2[NAMA BARANG],MATCH(ROW()-1,Table2[//]))</f>
        <v>PW Pjg 12/ 24 W 0723</v>
      </c>
      <c r="B1854" s="4">
        <f>INDEX(Table2[TT],MATCH(ROW()-1,Table2[//]))</f>
        <v>1</v>
      </c>
      <c r="C1854" s="5" t="str">
        <f>IF(INDEX(Table2[KET],MATCH(ROW()-1,Table2[//]))="","-",INDEX(Table2[KET],MATCH(ROW()-1,Table2[//])))</f>
        <v>20 ls</v>
      </c>
    </row>
    <row r="1855" spans="1:3">
      <c r="A1855" s="3" t="str">
        <f>INDEX(Table2[NAMA BARANG],MATCH(ROW()-1,Table2[//]))</f>
        <v>PW Station I pendek</v>
      </c>
      <c r="B1855" s="4">
        <f>INDEX(Table2[TT],MATCH(ROW()-1,Table2[//]))</f>
        <v>1</v>
      </c>
      <c r="C1855" s="5" t="str">
        <f>IF(INDEX(Table2[KET],MATCH(ROW()-1,Table2[//]))="","-",INDEX(Table2[KET],MATCH(ROW()-1,Table2[//])))</f>
        <v>40 gr</v>
      </c>
    </row>
    <row r="1856" spans="1:3">
      <c r="A1856" s="3" t="str">
        <f>INDEX(Table2[NAMA BARANG],MATCH(ROW()-1,Table2[//]))</f>
        <v>PW Super Lead 3724</v>
      </c>
      <c r="B1856" s="4">
        <f>INDEX(Table2[TT],MATCH(ROW()-1,Table2[//]))</f>
        <v>5</v>
      </c>
      <c r="C1856" s="5" t="str">
        <f>IF(INDEX(Table2[KET],MATCH(ROW()-1,Table2[//]))="","-",INDEX(Table2[KET],MATCH(ROW()-1,Table2[//])))</f>
        <v>120 pc</v>
      </c>
    </row>
    <row r="1857" spans="1:3">
      <c r="A1857" s="3" t="str">
        <f>INDEX(Table2[NAMA BARANG],MATCH(ROW()-1,Table2[//]))</f>
        <v>PW Trifelo 12w TF-128-12 Double colour</v>
      </c>
      <c r="B1857" s="4">
        <f>INDEX(Table2[TT],MATCH(ROW()-1,Table2[//]))</f>
        <v>2</v>
      </c>
      <c r="C1857" s="5" t="str">
        <f>IF(INDEX(Table2[KET],MATCH(ROW()-1,Table2[//]))="","-",INDEX(Table2[KET],MATCH(ROW()-1,Table2[//])))</f>
        <v>240 pc</v>
      </c>
    </row>
    <row r="1858" spans="1:3">
      <c r="A1858" s="3" t="str">
        <f>INDEX(Table2[NAMA BARANG],MATCH(ROW()-1,Table2[//]))</f>
        <v>PW Trifelo 6/ 12w</v>
      </c>
      <c r="B1858" s="4">
        <f>INDEX(Table2[TT],MATCH(ROW()-1,Table2[//]))</f>
        <v>3</v>
      </c>
      <c r="C1858" s="5" t="str">
        <f>IF(INDEX(Table2[KET],MATCH(ROW()-1,Table2[//]))="","-",INDEX(Table2[KET],MATCH(ROW()-1,Table2[//])))</f>
        <v>480 set</v>
      </c>
    </row>
    <row r="1859" spans="1:3">
      <c r="A1859" s="3" t="str">
        <f>INDEX(Table2[NAMA BARANG],MATCH(ROW()-1,Table2[//]))</f>
        <v>Refill Cross</v>
      </c>
      <c r="B1859" s="4">
        <f>INDEX(Table2[TT],MATCH(ROW()-1,Table2[//]))</f>
        <v>1</v>
      </c>
      <c r="C1859" s="5" t="str">
        <f>IF(INDEX(Table2[KET],MATCH(ROW()-1,Table2[//]))="","-",INDEX(Table2[KET],MATCH(ROW()-1,Table2[//])))</f>
        <v>1000 ls</v>
      </c>
    </row>
    <row r="1860" spans="1:3">
      <c r="A1860" s="3" t="str">
        <f>INDEX(Table2[NAMA BARANG],MATCH(ROW()-1,Table2[//]))</f>
        <v>Sampul Boxy Fancy</v>
      </c>
      <c r="B1860" s="4">
        <f>INDEX(Table2[TT],MATCH(ROW()-1,Table2[//]))</f>
        <v>5</v>
      </c>
      <c r="C1860" s="5">
        <f>IF(INDEX(Table2[KET],MATCH(ROW()-1,Table2[//]))="","-",INDEX(Table2[KET],MATCH(ROW()-1,Table2[//])))</f>
        <v>200</v>
      </c>
    </row>
    <row r="1861" spans="1:3">
      <c r="A1861" s="3" t="str">
        <f>INDEX(Table2[NAMA BARANG],MATCH(ROW()-1,Table2[//]))</f>
        <v>Sampul Dust 254</v>
      </c>
      <c r="B1861" s="4">
        <f>INDEX(Table2[TT],MATCH(ROW()-1,Table2[//]))</f>
        <v>1</v>
      </c>
      <c r="C1861" s="5">
        <f>IF(INDEX(Table2[KET],MATCH(ROW()-1,Table2[//]))="","-",INDEX(Table2[KET],MATCH(ROW()-1,Table2[//])))</f>
        <v>500</v>
      </c>
    </row>
    <row r="1862" spans="1:3">
      <c r="A1862" s="3" t="str">
        <f>INDEX(Table2[NAMA BARANG],MATCH(ROW()-1,Table2[//]))</f>
        <v>Sampul Folio lem alexander</v>
      </c>
      <c r="B1862" s="4">
        <f>INDEX(Table2[TT],MATCH(ROW()-1,Table2[//]))</f>
        <v>30</v>
      </c>
      <c r="C1862" s="5" t="str">
        <f>IF(INDEX(Table2[KET],MATCH(ROW()-1,Table2[//]))="","-",INDEX(Table2[KET],MATCH(ROW()-1,Table2[//])))</f>
        <v>200 pk</v>
      </c>
    </row>
    <row r="1863" spans="1:3">
      <c r="A1863" s="3" t="str">
        <f>INDEX(Table2[NAMA BARANG],MATCH(ROW()-1,Table2[//]))</f>
        <v>Sampul Kenjoy 34,5 motif warna</v>
      </c>
      <c r="B1863" s="4">
        <f>INDEX(Table2[TT],MATCH(ROW()-1,Table2[//]))</f>
        <v>3</v>
      </c>
      <c r="C1863" s="5">
        <f>IF(INDEX(Table2[KET],MATCH(ROW()-1,Table2[//]))="","-",INDEX(Table2[KET],MATCH(ROW()-1,Table2[//])))</f>
        <v>270</v>
      </c>
    </row>
    <row r="1864" spans="1:3">
      <c r="A1864" s="3" t="str">
        <f>INDEX(Table2[NAMA BARANG],MATCH(ROW()-1,Table2[//]))</f>
        <v>Sampul OPP jersy Folio TBL 50 micron</v>
      </c>
      <c r="B1864" s="4">
        <f>INDEX(Table2[TT],MATCH(ROW()-1,Table2[//]))</f>
        <v>1</v>
      </c>
      <c r="C1864" s="5" t="str">
        <f>IF(INDEX(Table2[KET],MATCH(ROW()-1,Table2[//]))="","-",INDEX(Table2[KET],MATCH(ROW()-1,Table2[//])))</f>
        <v>160 pc</v>
      </c>
    </row>
    <row r="1865" spans="1:3">
      <c r="A1865" s="3" t="str">
        <f>INDEX(Table2[NAMA BARANG],MATCH(ROW()-1,Table2[//]))</f>
        <v>Sampul Roll 45B Kenjoy</v>
      </c>
      <c r="B1865" s="4">
        <f>INDEX(Table2[TT],MATCH(ROW()-1,Table2[//]))</f>
        <v>3</v>
      </c>
      <c r="C1865" s="5" t="str">
        <f>IF(INDEX(Table2[KET],MATCH(ROW()-1,Table2[//]))="","-",INDEX(Table2[KET],MATCH(ROW()-1,Table2[//])))</f>
        <v>200 ROL</v>
      </c>
    </row>
    <row r="1866" spans="1:3">
      <c r="A1866" s="3" t="str">
        <f>INDEX(Table2[NAMA BARANG],MATCH(ROW()-1,Table2[//]))</f>
        <v>Sampul Roll Dust 454</v>
      </c>
      <c r="B1866" s="4">
        <f>INDEX(Table2[TT],MATCH(ROW()-1,Table2[//]))</f>
        <v>3</v>
      </c>
      <c r="C1866" s="5">
        <f>IF(INDEX(Table2[KET],MATCH(ROW()-1,Table2[//]))="","-",INDEX(Table2[KET],MATCH(ROW()-1,Table2[//])))</f>
        <v>300</v>
      </c>
    </row>
    <row r="1867" spans="1:3">
      <c r="A1867" s="3" t="str">
        <f>INDEX(Table2[NAMA BARANG],MATCH(ROW()-1,Table2[//]))</f>
        <v>Selongsong pentel Enter</v>
      </c>
      <c r="B1867" s="4">
        <f>INDEX(Table2[TT],MATCH(ROW()-1,Table2[//]))</f>
        <v>1</v>
      </c>
      <c r="C1867" s="5" t="str">
        <f>IF(INDEX(Table2[KET],MATCH(ROW()-1,Table2[//]))="","-",INDEX(Table2[KET],MATCH(ROW()-1,Table2[//])))</f>
        <v>100 LSN</v>
      </c>
    </row>
    <row r="1868" spans="1:3">
      <c r="A1868" s="3" t="str">
        <f>INDEX(Table2[NAMA BARANG],MATCH(ROW()-1,Table2[//]))</f>
        <v>Silet gagang plastik</v>
      </c>
      <c r="B1868" s="4">
        <f>INDEX(Table2[TT],MATCH(ROW()-1,Table2[//]))</f>
        <v>12</v>
      </c>
      <c r="C1868" s="5" t="str">
        <f>IF(INDEX(Table2[KET],MATCH(ROW()-1,Table2[//]))="","-",INDEX(Table2[KET],MATCH(ROW()-1,Table2[//])))</f>
        <v>20 gr</v>
      </c>
    </row>
    <row r="1869" spans="1:3">
      <c r="A1869" s="3" t="str">
        <f>INDEX(Table2[NAMA BARANG],MATCH(ROW()-1,Table2[//]))</f>
        <v>Simpoa moshi-moshi jumbo 1803</v>
      </c>
      <c r="B1869" s="4">
        <f>INDEX(Table2[TT],MATCH(ROW()-1,Table2[//]))</f>
        <v>2</v>
      </c>
      <c r="C1869" s="5" t="str">
        <f>IF(INDEX(Table2[KET],MATCH(ROW()-1,Table2[//]))="","-",INDEX(Table2[KET],MATCH(ROW()-1,Table2[//])))</f>
        <v>8 ls</v>
      </c>
    </row>
    <row r="1870" spans="1:3">
      <c r="A1870" s="3" t="str">
        <f>INDEX(Table2[NAMA BARANG],MATCH(ROW()-1,Table2[//]))</f>
        <v>Sipoa 13 tiang (ETJ)</v>
      </c>
      <c r="B1870" s="4">
        <f>INDEX(Table2[TT],MATCH(ROW()-1,Table2[//]))</f>
        <v>2</v>
      </c>
      <c r="C1870" s="5" t="str">
        <f>IF(INDEX(Table2[KET],MATCH(ROW()-1,Table2[//]))="","-",INDEX(Table2[KET],MATCH(ROW()-1,Table2[//])))</f>
        <v>300 PCS</v>
      </c>
    </row>
    <row r="1871" spans="1:3">
      <c r="A1871" s="3" t="str">
        <f>INDEX(Table2[NAMA BARANG],MATCH(ROW()-1,Table2[//]))</f>
        <v>Sipoa 17 baris kayu</v>
      </c>
      <c r="B1871" s="4">
        <f>INDEX(Table2[TT],MATCH(ROW()-1,Table2[//]))</f>
        <v>2</v>
      </c>
      <c r="C1871" s="5" t="str">
        <f>IF(INDEX(Table2[KET],MATCH(ROW()-1,Table2[//]))="","-",INDEX(Table2[KET],MATCH(ROW()-1,Table2[//])))</f>
        <v>60 pc</v>
      </c>
    </row>
    <row r="1872" spans="1:3">
      <c r="A1872" s="3" t="str">
        <f>INDEX(Table2[NAMA BARANG],MATCH(ROW()-1,Table2[//]))</f>
        <v>Sipoa 2831</v>
      </c>
      <c r="B1872" s="4">
        <f>INDEX(Table2[TT],MATCH(ROW()-1,Table2[//]))</f>
        <v>2</v>
      </c>
      <c r="C1872" s="5" t="str">
        <f>IF(INDEX(Table2[KET],MATCH(ROW()-1,Table2[//]))="","-",INDEX(Table2[KET],MATCH(ROW()-1,Table2[//])))</f>
        <v>192 pc</v>
      </c>
    </row>
    <row r="1873" spans="1:3">
      <c r="A1873" s="3" t="str">
        <f>INDEX(Table2[NAMA BARANG],MATCH(ROW()-1,Table2[//]))</f>
        <v>Sipoa 8010</v>
      </c>
      <c r="B1873" s="4">
        <f>INDEX(Table2[TT],MATCH(ROW()-1,Table2[//]))</f>
        <v>12</v>
      </c>
      <c r="C1873" s="5" t="str">
        <f>IF(INDEX(Table2[KET],MATCH(ROW()-1,Table2[//]))="","-",INDEX(Table2[KET],MATCH(ROW()-1,Table2[//])))</f>
        <v>144 pc</v>
      </c>
    </row>
    <row r="1874" spans="1:3">
      <c r="A1874" s="3" t="str">
        <f>INDEX(Table2[NAMA BARANG],MATCH(ROW()-1,Table2[//]))</f>
        <v>Sipoa 8011 apel</v>
      </c>
      <c r="B1874" s="4">
        <f>INDEX(Table2[TT],MATCH(ROW()-1,Table2[//]))</f>
        <v>7</v>
      </c>
      <c r="C1874" s="5" t="str">
        <f>IF(INDEX(Table2[KET],MATCH(ROW()-1,Table2[//]))="","-",INDEX(Table2[KET],MATCH(ROW()-1,Table2[//])))</f>
        <v>240 pc</v>
      </c>
    </row>
    <row r="1875" spans="1:3">
      <c r="A1875" s="3" t="str">
        <f>INDEX(Table2[NAMA BARANG],MATCH(ROW()-1,Table2[//]))</f>
        <v>Sipoa 8012</v>
      </c>
      <c r="B1875" s="4">
        <f>INDEX(Table2[TT],MATCH(ROW()-1,Table2[//]))</f>
        <v>7</v>
      </c>
      <c r="C1875" s="5" t="str">
        <f>IF(INDEX(Table2[KET],MATCH(ROW()-1,Table2[//]))="","-",INDEX(Table2[KET],MATCH(ROW()-1,Table2[//])))</f>
        <v>240 pc</v>
      </c>
    </row>
    <row r="1876" spans="1:3">
      <c r="A1876" s="3" t="str">
        <f>INDEX(Table2[NAMA BARANG],MATCH(ROW()-1,Table2[//]))</f>
        <v>Sipoa 8013</v>
      </c>
      <c r="B1876" s="4">
        <f>INDEX(Table2[TT],MATCH(ROW()-1,Table2[//]))</f>
        <v>5</v>
      </c>
      <c r="C1876" s="5" t="str">
        <f>IF(INDEX(Table2[KET],MATCH(ROW()-1,Table2[//]))="","-",INDEX(Table2[KET],MATCH(ROW()-1,Table2[//])))</f>
        <v>240 pc</v>
      </c>
    </row>
    <row r="1877" spans="1:3">
      <c r="A1877" s="3" t="str">
        <f>INDEX(Table2[NAMA BARANG],MATCH(ROW()-1,Table2[//]))</f>
        <v>Sipoa 8023</v>
      </c>
      <c r="B1877" s="4">
        <f>INDEX(Table2[TT],MATCH(ROW()-1,Table2[//]))</f>
        <v>7</v>
      </c>
      <c r="C1877" s="5" t="str">
        <f>IF(INDEX(Table2[KET],MATCH(ROW()-1,Table2[//]))="","-",INDEX(Table2[KET],MATCH(ROW()-1,Table2[//])))</f>
        <v>288 pc</v>
      </c>
    </row>
    <row r="1878" spans="1:3">
      <c r="A1878" s="3" t="str">
        <f>INDEX(Table2[NAMA BARANG],MATCH(ROW()-1,Table2[//]))</f>
        <v>Sipoa Angel (8)/ Strawberry</v>
      </c>
      <c r="B1878" s="4">
        <f>INDEX(Table2[TT],MATCH(ROW()-1,Table2[//]))</f>
        <v>11</v>
      </c>
      <c r="C1878" s="5" t="str">
        <f>IF(INDEX(Table2[KET],MATCH(ROW()-1,Table2[//]))="","-",INDEX(Table2[KET],MATCH(ROW()-1,Table2[//])))</f>
        <v>30 ls</v>
      </c>
    </row>
    <row r="1879" spans="1:3">
      <c r="A1879" s="3" t="str">
        <f>INDEX(Table2[NAMA BARANG],MATCH(ROW()-1,Table2[//]))</f>
        <v>Sipoa CS 816 Rabbit</v>
      </c>
      <c r="B1879" s="4">
        <f>INDEX(Table2[TT],MATCH(ROW()-1,Table2[//]))</f>
        <v>3</v>
      </c>
      <c r="C1879" s="5" t="str">
        <f>IF(INDEX(Table2[KET],MATCH(ROW()-1,Table2[//]))="","-",INDEX(Table2[KET],MATCH(ROW()-1,Table2[//])))</f>
        <v>384 pc</v>
      </c>
    </row>
    <row r="1880" spans="1:3">
      <c r="A1880" s="3" t="str">
        <f>INDEX(Table2[NAMA BARANG],MATCH(ROW()-1,Table2[//]))</f>
        <v>Sipoa kaki B 808 Moshi Moshi BLK</v>
      </c>
      <c r="B1880" s="4">
        <f>INDEX(Table2[TT],MATCH(ROW()-1,Table2[//]))</f>
        <v>5</v>
      </c>
      <c r="C1880" s="5" t="str">
        <f>IF(INDEX(Table2[KET],MATCH(ROW()-1,Table2[//]))="","-",INDEX(Table2[KET],MATCH(ROW()-1,Table2[//])))</f>
        <v>24 ls</v>
      </c>
    </row>
    <row r="1881" spans="1:3">
      <c r="A1881" s="3" t="str">
        <f>INDEX(Table2[NAMA BARANG],MATCH(ROW()-1,Table2[//]))</f>
        <v>Sipoa kaki K 807 Moshi Moshi BLK</v>
      </c>
      <c r="B1881" s="4">
        <f>INDEX(Table2[TT],MATCH(ROW()-1,Table2[//]))</f>
        <v>6</v>
      </c>
      <c r="C1881" s="5" t="str">
        <f>IF(INDEX(Table2[KET],MATCH(ROW()-1,Table2[//]))="","-",INDEX(Table2[KET],MATCH(ROW()-1,Table2[//])))</f>
        <v>36 ls</v>
      </c>
    </row>
    <row r="1882" spans="1:3">
      <c r="A1882" s="3" t="str">
        <f>INDEX(Table2[NAMA BARANG],MATCH(ROW()-1,Table2[//]))</f>
        <v>Sipoa rainbow besar</v>
      </c>
      <c r="B1882" s="4">
        <f>INDEX(Table2[TT],MATCH(ROW()-1,Table2[//]))</f>
        <v>8</v>
      </c>
      <c r="C1882" s="5" t="str">
        <f>IF(INDEX(Table2[KET],MATCH(ROW()-1,Table2[//]))="","-",INDEX(Table2[KET],MATCH(ROW()-1,Table2[//])))</f>
        <v>1 grs</v>
      </c>
    </row>
    <row r="1883" spans="1:3">
      <c r="A1883" s="3" t="str">
        <f>INDEX(Table2[NAMA BARANG],MATCH(ROW()-1,Table2[//]))</f>
        <v>Sipoa sedang 8590</v>
      </c>
      <c r="B1883" s="4">
        <f>INDEX(Table2[TT],MATCH(ROW()-1,Table2[//]))</f>
        <v>8</v>
      </c>
      <c r="C1883" s="5" t="str">
        <f>IF(INDEX(Table2[KET],MATCH(ROW()-1,Table2[//]))="","-",INDEX(Table2[KET],MATCH(ROW()-1,Table2[//])))</f>
        <v>216 pc</v>
      </c>
    </row>
    <row r="1884" spans="1:3">
      <c r="A1884" s="3" t="str">
        <f>INDEX(Table2[NAMA BARANG],MATCH(ROW()-1,Table2[//]))</f>
        <v>Sipoa TZ 8012</v>
      </c>
      <c r="B1884" s="4">
        <f>INDEX(Table2[TT],MATCH(ROW()-1,Table2[//]))</f>
        <v>9</v>
      </c>
      <c r="C1884" s="5" t="str">
        <f>IF(INDEX(Table2[KET],MATCH(ROW()-1,Table2[//]))="","-",INDEX(Table2[KET],MATCH(ROW()-1,Table2[//])))</f>
        <v>240 pc</v>
      </c>
    </row>
    <row r="1885" spans="1:3">
      <c r="A1885" s="3" t="str">
        <f>INDEX(Table2[NAMA BARANG],MATCH(ROW()-1,Table2[//]))</f>
        <v>Sipoa YM 011</v>
      </c>
      <c r="B1885" s="4">
        <f>INDEX(Table2[TT],MATCH(ROW()-1,Table2[//]))</f>
        <v>15</v>
      </c>
      <c r="C1885" s="5" t="str">
        <f>IF(INDEX(Table2[KET],MATCH(ROW()-1,Table2[//]))="","-",INDEX(Table2[KET],MATCH(ROW()-1,Table2[//])))</f>
        <v>60 ls</v>
      </c>
    </row>
    <row r="1886" spans="1:3">
      <c r="A1886" s="3" t="str">
        <f>INDEX(Table2[NAMA BARANG],MATCH(ROW()-1,Table2[//]))</f>
        <v>Slide Binder 7mm K(4)/ B(1)/ Ht(1) blk</v>
      </c>
      <c r="B1886" s="4">
        <f>INDEX(Table2[TT],MATCH(ROW()-1,Table2[//]))</f>
        <v>6</v>
      </c>
      <c r="C1886" s="5">
        <f>IF(INDEX(Table2[KET],MATCH(ROW()-1,Table2[//]))="","-",INDEX(Table2[KET],MATCH(ROW()-1,Table2[//])))</f>
        <v>2000</v>
      </c>
    </row>
    <row r="1887" spans="1:3">
      <c r="A1887" s="3" t="str">
        <f>INDEX(Table2[NAMA BARANG],MATCH(ROW()-1,Table2[//]))</f>
        <v>Spidol 1F Wp 634-12 Infico</v>
      </c>
      <c r="B1887" s="4">
        <f>INDEX(Table2[TT],MATCH(ROW()-1,Table2[//]))</f>
        <v>2</v>
      </c>
      <c r="C1887" s="5" t="str">
        <f>IF(INDEX(Table2[KET],MATCH(ROW()-1,Table2[//]))="","-",INDEX(Table2[KET],MATCH(ROW()-1,Table2[//])))</f>
        <v>16 grs</v>
      </c>
    </row>
    <row r="1888" spans="1:3">
      <c r="A1888" s="3" t="str">
        <f>INDEX(Table2[NAMA BARANG],MATCH(ROW()-1,Table2[//]))</f>
        <v>Spidol 1F Wp 636-12 Infico</v>
      </c>
      <c r="B1888" s="4">
        <f>INDEX(Table2[TT],MATCH(ROW()-1,Table2[//]))</f>
        <v>8</v>
      </c>
      <c r="C1888" s="5" t="str">
        <f>IF(INDEX(Table2[KET],MATCH(ROW()-1,Table2[//]))="","-",INDEX(Table2[KET],MATCH(ROW()-1,Table2[//])))</f>
        <v>12 gr</v>
      </c>
    </row>
    <row r="1889" spans="1:3">
      <c r="A1889" s="3" t="str">
        <f>INDEX(Table2[NAMA BARANG],MATCH(ROW()-1,Table2[//]))</f>
        <v>Spidol DB 218-12</v>
      </c>
      <c r="B1889" s="4">
        <f>INDEX(Table2[TT],MATCH(ROW()-1,Table2[//]))</f>
        <v>1</v>
      </c>
      <c r="C1889" s="5" t="str">
        <f>IF(INDEX(Table2[KET],MATCH(ROW()-1,Table2[//]))="","-",INDEX(Table2[KET],MATCH(ROW()-1,Table2[//])))</f>
        <v>144 LSN</v>
      </c>
    </row>
    <row r="1890" spans="1:3">
      <c r="A1890" s="3" t="str">
        <f>INDEX(Table2[NAMA BARANG],MATCH(ROW()-1,Table2[//]))</f>
        <v>Spidol Hitam Xue Si WT-8009 Executive</v>
      </c>
      <c r="B1890" s="4">
        <f>INDEX(Table2[TT],MATCH(ROW()-1,Table2[//]))</f>
        <v>1</v>
      </c>
      <c r="C1890" s="5" t="str">
        <f>IF(INDEX(Table2[KET],MATCH(ROW()-1,Table2[//]))="","-",INDEX(Table2[KET],MATCH(ROW()-1,Table2[//])))</f>
        <v>72 ls</v>
      </c>
    </row>
    <row r="1891" spans="1:3">
      <c r="A1891" s="3" t="str">
        <f>INDEX(Table2[NAMA BARANG],MATCH(ROW()-1,Table2[//]))</f>
        <v>Spidol Infico 886-12</v>
      </c>
      <c r="B1891" s="4">
        <f>INDEX(Table2[TT],MATCH(ROW()-1,Table2[//]))</f>
        <v>1</v>
      </c>
      <c r="C1891" s="5" t="str">
        <f>IF(INDEX(Table2[KET],MATCH(ROW()-1,Table2[//]))="","-",INDEX(Table2[KET],MATCH(ROW()-1,Table2[//])))</f>
        <v>192 pc</v>
      </c>
    </row>
    <row r="1892" spans="1:3">
      <c r="A1892" s="3" t="str">
        <f>INDEX(Table2[NAMA BARANG],MATCH(ROW()-1,Table2[//]))</f>
        <v>Spidol marker Chagli PM 9905</v>
      </c>
      <c r="B1892" s="4">
        <f>INDEX(Table2[TT],MATCH(ROW()-1,Table2[//]))</f>
        <v>5</v>
      </c>
      <c r="C1892" s="5" t="str">
        <f>IF(INDEX(Table2[KET],MATCH(ROW()-1,Table2[//]))="","-",INDEX(Table2[KET],MATCH(ROW()-1,Table2[//])))</f>
        <v>120 ls</v>
      </c>
    </row>
    <row r="1893" spans="1:3">
      <c r="A1893" s="3" t="str">
        <f>INDEX(Table2[NAMA BARANG],MATCH(ROW()-1,Table2[//]))</f>
        <v>Spidol Show 8 warna</v>
      </c>
      <c r="B1893" s="4">
        <f>INDEX(Table2[TT],MATCH(ROW()-1,Table2[//]))</f>
        <v>8</v>
      </c>
      <c r="C1893" s="5" t="str">
        <f>IF(INDEX(Table2[KET],MATCH(ROW()-1,Table2[//]))="","-",INDEX(Table2[KET],MATCH(ROW()-1,Table2[//])))</f>
        <v>12 ls</v>
      </c>
    </row>
    <row r="1894" spans="1:3">
      <c r="A1894" s="3" t="str">
        <f>INDEX(Table2[NAMA BARANG],MATCH(ROW()-1,Table2[//]))</f>
        <v>Spidol Tabung 661-8</v>
      </c>
      <c r="B1894" s="4">
        <f>INDEX(Table2[TT],MATCH(ROW()-1,Table2[//]))</f>
        <v>3</v>
      </c>
      <c r="C1894" s="5" t="str">
        <f>IF(INDEX(Table2[KET],MATCH(ROW()-1,Table2[//]))="","-",INDEX(Table2[KET],MATCH(ROW()-1,Table2[//])))</f>
        <v>144 pc</v>
      </c>
    </row>
    <row r="1895" spans="1:3">
      <c r="A1895" s="3" t="str">
        <f>INDEX(Table2[NAMA BARANG],MATCH(ROW()-1,Table2[//]))</f>
        <v>Stabillo 12W DB SP 701</v>
      </c>
      <c r="B1895" s="4">
        <f>INDEX(Table2[TT],MATCH(ROW()-1,Table2[//]))</f>
        <v>1</v>
      </c>
      <c r="C1895" s="5" t="str">
        <f>IF(INDEX(Table2[KET],MATCH(ROW()-1,Table2[//]))="","-",INDEX(Table2[KET],MATCH(ROW()-1,Table2[//])))</f>
        <v>56 set</v>
      </c>
    </row>
    <row r="1896" spans="1:3">
      <c r="A1896" s="3" t="str">
        <f>INDEX(Table2[NAMA BARANG],MATCH(ROW()-1,Table2[//]))</f>
        <v>Stabillo 2w HL 219 Zendi</v>
      </c>
      <c r="B1896" s="4">
        <f>INDEX(Table2[TT],MATCH(ROW()-1,Table2[//]))</f>
        <v>65</v>
      </c>
      <c r="C1896" s="5" t="str">
        <f>IF(INDEX(Table2[KET],MATCH(ROW()-1,Table2[//]))="","-",INDEX(Table2[KET],MATCH(ROW()-1,Table2[//])))</f>
        <v>144 ls</v>
      </c>
    </row>
    <row r="1897" spans="1:3">
      <c r="A1897" s="3" t="str">
        <f>INDEX(Table2[NAMA BARANG],MATCH(ROW()-1,Table2[//]))</f>
        <v>Stabillo 2w HL 220(6)/ 221(12)</v>
      </c>
      <c r="B1897" s="4">
        <f>INDEX(Table2[TT],MATCH(ROW()-1,Table2[//]))</f>
        <v>18</v>
      </c>
      <c r="C1897" s="5" t="str">
        <f>IF(INDEX(Table2[KET],MATCH(ROW()-1,Table2[//]))="","-",INDEX(Table2[KET],MATCH(ROW()-1,Table2[//])))</f>
        <v>144 ls</v>
      </c>
    </row>
    <row r="1898" spans="1:3">
      <c r="A1898" s="3" t="str">
        <f>INDEX(Table2[NAMA BARANG],MATCH(ROW()-1,Table2[//]))</f>
        <v>Stabillo 6608</v>
      </c>
      <c r="B1898" s="4">
        <f>INDEX(Table2[TT],MATCH(ROW()-1,Table2[//]))</f>
        <v>1</v>
      </c>
      <c r="C1898" s="5" t="str">
        <f>IF(INDEX(Table2[KET],MATCH(ROW()-1,Table2[//]))="","-",INDEX(Table2[KET],MATCH(ROW()-1,Table2[//])))</f>
        <v>112 box</v>
      </c>
    </row>
    <row r="1899" spans="1:3">
      <c r="A1899" s="3" t="str">
        <f>INDEX(Table2[NAMA BARANG],MATCH(ROW()-1,Table2[//]))</f>
        <v>Stabillo CS 187</v>
      </c>
      <c r="B1899" s="4">
        <f>INDEX(Table2[TT],MATCH(ROW()-1,Table2[//]))</f>
        <v>1</v>
      </c>
      <c r="C1899" s="5" t="str">
        <f>IF(INDEX(Table2[KET],MATCH(ROW()-1,Table2[//]))="","-",INDEX(Table2[KET],MATCH(ROW()-1,Table2[//])))</f>
        <v>144 ls</v>
      </c>
    </row>
    <row r="1900" spans="1:3">
      <c r="A1900" s="3" t="str">
        <f>INDEX(Table2[NAMA BARANG],MATCH(ROW()-1,Table2[//]))</f>
        <v>Stabillo CS 2001 Cosh Blk</v>
      </c>
      <c r="B1900" s="4">
        <f>INDEX(Table2[TT],MATCH(ROW()-1,Table2[//]))</f>
        <v>13</v>
      </c>
      <c r="C1900" s="5" t="str">
        <f>IF(INDEX(Table2[KET],MATCH(ROW()-1,Table2[//]))="","-",INDEX(Table2[KET],MATCH(ROW()-1,Table2[//])))</f>
        <v>144 ls</v>
      </c>
    </row>
    <row r="1901" spans="1:3">
      <c r="A1901" s="3" t="str">
        <f>INDEX(Table2[NAMA BARANG],MATCH(ROW()-1,Table2[//]))</f>
        <v>Stabillo Fancy STF-2588 mini</v>
      </c>
      <c r="B1901" s="4">
        <f>INDEX(Table2[TT],MATCH(ROW()-1,Table2[//]))</f>
        <v>1</v>
      </c>
      <c r="C1901" s="5" t="str">
        <f>IF(INDEX(Table2[KET],MATCH(ROW()-1,Table2[//]))="","-",INDEX(Table2[KET],MATCH(ROW()-1,Table2[//])))</f>
        <v>100 ls</v>
      </c>
    </row>
    <row r="1902" spans="1:3">
      <c r="A1902" s="3" t="str">
        <f>INDEX(Table2[NAMA BARANG],MATCH(ROW()-1,Table2[//]))</f>
        <v>Stabillo Gell GH 789/ 808 joss</v>
      </c>
      <c r="B1902" s="4">
        <f>INDEX(Table2[TT],MATCH(ROW()-1,Table2[//]))</f>
        <v>5</v>
      </c>
      <c r="C1902" s="5" t="str">
        <f>IF(INDEX(Table2[KET],MATCH(ROW()-1,Table2[//]))="","-",INDEX(Table2[KET],MATCH(ROW()-1,Table2[//])))</f>
        <v>1000 pc</v>
      </c>
    </row>
    <row r="1903" spans="1:3">
      <c r="A1903" s="3" t="str">
        <f>INDEX(Table2[NAMA BARANG],MATCH(ROW()-1,Table2[//]))</f>
        <v>Stabillo HP 6608A K</v>
      </c>
      <c r="B1903" s="4">
        <f>INDEX(Table2[TT],MATCH(ROW()-1,Table2[//]))</f>
        <v>26</v>
      </c>
      <c r="C1903" s="5" t="str">
        <f>IF(INDEX(Table2[KET],MATCH(ROW()-1,Table2[//]))="","-",INDEX(Table2[KET],MATCH(ROW()-1,Table2[//])))</f>
        <v>1440 pc</v>
      </c>
    </row>
    <row r="1904" spans="1:3">
      <c r="A1904" s="3" t="str">
        <f>INDEX(Table2[NAMA BARANG],MATCH(ROW()-1,Table2[//]))</f>
        <v>Stabillo PR 9002</v>
      </c>
      <c r="B1904" s="4">
        <f>INDEX(Table2[TT],MATCH(ROW()-1,Table2[//]))</f>
        <v>1</v>
      </c>
      <c r="C1904" s="5" t="str">
        <f>IF(INDEX(Table2[KET],MATCH(ROW()-1,Table2[//]))="","-",INDEX(Table2[KET],MATCH(ROW()-1,Table2[//])))</f>
        <v>96 ls</v>
      </c>
    </row>
    <row r="1905" spans="1:3">
      <c r="A1905" s="3" t="str">
        <f>INDEX(Table2[NAMA BARANG],MATCH(ROW()-1,Table2[//]))</f>
        <v>Stabillo TF JHP 789 jelly</v>
      </c>
      <c r="B1905" s="4">
        <f>INDEX(Table2[TT],MATCH(ROW()-1,Table2[//]))</f>
        <v>46</v>
      </c>
      <c r="C1905" s="5" t="str">
        <f>IF(INDEX(Table2[KET],MATCH(ROW()-1,Table2[//]))="","-",INDEX(Table2[KET],MATCH(ROW()-1,Table2[//])))</f>
        <v>72 ls</v>
      </c>
    </row>
    <row r="1906" spans="1:3">
      <c r="A1906" s="3" t="str">
        <f>INDEX(Table2[NAMA BARANG],MATCH(ROW()-1,Table2[//]))</f>
        <v>Stabillo TF Mini 105(4)</v>
      </c>
      <c r="B1906" s="4">
        <f>INDEX(Table2[TT],MATCH(ROW()-1,Table2[//]))</f>
        <v>4</v>
      </c>
      <c r="C1906" s="5" t="str">
        <f>IF(INDEX(Table2[KET],MATCH(ROW()-1,Table2[//]))="","-",INDEX(Table2[KET],MATCH(ROW()-1,Table2[//])))</f>
        <v>2 ls</v>
      </c>
    </row>
    <row r="1907" spans="1:3">
      <c r="A1907" s="3" t="str">
        <f>INDEX(Table2[NAMA BARANG],MATCH(ROW()-1,Table2[//]))</f>
        <v>Stabillo WT-7002 (@ 10pc) Executive</v>
      </c>
      <c r="B1907" s="4">
        <f>INDEX(Table2[TT],MATCH(ROW()-1,Table2[//]))</f>
        <v>8</v>
      </c>
      <c r="C1907" s="5" t="str">
        <f>IF(INDEX(Table2[KET],MATCH(ROW()-1,Table2[//]))="","-",INDEX(Table2[KET],MATCH(ROW()-1,Table2[//])))</f>
        <v>96 box</v>
      </c>
    </row>
    <row r="1908" spans="1:3">
      <c r="A1908" s="3" t="str">
        <f>INDEX(Table2[NAMA BARANG],MATCH(ROW()-1,Table2[//]))</f>
        <v>Stabillo ZRM 103 kuning</v>
      </c>
      <c r="B1908" s="4">
        <f>INDEX(Table2[TT],MATCH(ROW()-1,Table2[//]))</f>
        <v>4</v>
      </c>
      <c r="C1908" s="5" t="str">
        <f>IF(INDEX(Table2[KET],MATCH(ROW()-1,Table2[//]))="","-",INDEX(Table2[KET],MATCH(ROW()-1,Table2[//])))</f>
        <v>60 LSN</v>
      </c>
    </row>
    <row r="1909" spans="1:3">
      <c r="A1909" s="3" t="str">
        <f>INDEX(Table2[NAMA BARANG],MATCH(ROW()-1,Table2[//]))</f>
        <v>Stabilo Debozz 007</v>
      </c>
      <c r="B1909" s="4">
        <f>INDEX(Table2[TT],MATCH(ROW()-1,Table2[//]))</f>
        <v>9</v>
      </c>
      <c r="C1909" s="5" t="str">
        <f>IF(INDEX(Table2[KET],MATCH(ROW()-1,Table2[//]))="","-",INDEX(Table2[KET],MATCH(ROW()-1,Table2[//])))</f>
        <v>864 PCS</v>
      </c>
    </row>
    <row r="1910" spans="1:3">
      <c r="A1910" s="3" t="str">
        <f>INDEX(Table2[NAMA BARANG],MATCH(ROW()-1,Table2[//]))</f>
        <v>Stabilo TF 616</v>
      </c>
      <c r="B1910" s="4">
        <f>INDEX(Table2[TT],MATCH(ROW()-1,Table2[//]))</f>
        <v>1</v>
      </c>
      <c r="C1910" s="5" t="str">
        <f>IF(INDEX(Table2[KET],MATCH(ROW()-1,Table2[//]))="","-",INDEX(Table2[KET],MATCH(ROW()-1,Table2[//])))</f>
        <v>32 PAK</v>
      </c>
    </row>
    <row r="1911" spans="1:3">
      <c r="A1911" s="3" t="str">
        <f>INDEX(Table2[NAMA BARANG],MATCH(ROW()-1,Table2[//]))</f>
        <v>Stamp Flash Pkc</v>
      </c>
      <c r="B1911" s="4">
        <f>INDEX(Table2[TT],MATCH(ROW()-1,Table2[//]))</f>
        <v>7</v>
      </c>
      <c r="C1911" s="5" t="str">
        <f>IF(INDEX(Table2[KET],MATCH(ROW()-1,Table2[//]))="","-",INDEX(Table2[KET],MATCH(ROW()-1,Table2[//])))</f>
        <v>60 ls</v>
      </c>
    </row>
    <row r="1912" spans="1:3">
      <c r="A1912" s="3" t="str">
        <f>INDEX(Table2[NAMA BARANG],MATCH(ROW()-1,Table2[//]))</f>
        <v>Stamp Set 340-02</v>
      </c>
      <c r="B1912" s="4">
        <f>INDEX(Table2[TT],MATCH(ROW()-1,Table2[//]))</f>
        <v>1</v>
      </c>
      <c r="C1912" s="5" t="str">
        <f>IF(INDEX(Table2[KET],MATCH(ROW()-1,Table2[//]))="","-",INDEX(Table2[KET],MATCH(ROW()-1,Table2[//])))</f>
        <v>60 ls</v>
      </c>
    </row>
    <row r="1913" spans="1:3">
      <c r="A1913" s="3" t="str">
        <f>INDEX(Table2[NAMA BARANG],MATCH(ROW()-1,Table2[//]))</f>
        <v>Stampad 1000 G</v>
      </c>
      <c r="B1913" s="4">
        <f>INDEX(Table2[TT],MATCH(ROW()-1,Table2[//]))</f>
        <v>1</v>
      </c>
      <c r="C1913" s="5" t="str">
        <f>IF(INDEX(Table2[KET],MATCH(ROW()-1,Table2[//]))="","-",INDEX(Table2[KET],MATCH(ROW()-1,Table2[//])))</f>
        <v>320 pc</v>
      </c>
    </row>
    <row r="1914" spans="1:3">
      <c r="A1914" s="3" t="str">
        <f>INDEX(Table2[NAMA BARANG],MATCH(ROW()-1,Table2[//]))</f>
        <v>Stampad Deboz DB 03</v>
      </c>
      <c r="B1914" s="4">
        <f>INDEX(Table2[TT],MATCH(ROW()-1,Table2[//]))</f>
        <v>2</v>
      </c>
      <c r="C1914" s="5" t="str">
        <f>IF(INDEX(Table2[KET],MATCH(ROW()-1,Table2[//]))="","-",INDEX(Table2[KET],MATCH(ROW()-1,Table2[//])))</f>
        <v>12 ls</v>
      </c>
    </row>
    <row r="1915" spans="1:3">
      <c r="A1915" s="3" t="str">
        <f>INDEX(Table2[NAMA BARANG],MATCH(ROW()-1,Table2[//]))</f>
        <v>Stampad Hero B</v>
      </c>
      <c r="B1915" s="4">
        <f>INDEX(Table2[TT],MATCH(ROW()-1,Table2[//]))</f>
        <v>11</v>
      </c>
      <c r="C1915" s="5" t="str">
        <f>IF(INDEX(Table2[KET],MATCH(ROW()-1,Table2[//]))="","-",INDEX(Table2[KET],MATCH(ROW()-1,Table2[//])))</f>
        <v>20 LSN</v>
      </c>
    </row>
    <row r="1916" spans="1:3">
      <c r="A1916" s="3" t="str">
        <f>INDEX(Table2[NAMA BARANG],MATCH(ROW()-1,Table2[//]))</f>
        <v>Stampad Hero k</v>
      </c>
      <c r="B1916" s="4">
        <f>INDEX(Table2[TT],MATCH(ROW()-1,Table2[//]))</f>
        <v>22</v>
      </c>
      <c r="C1916" s="5" t="str">
        <f>IF(INDEX(Table2[KET],MATCH(ROW()-1,Table2[//]))="","-",INDEX(Table2[KET],MATCH(ROW()-1,Table2[//])))</f>
        <v>24 ls</v>
      </c>
    </row>
    <row r="1917" spans="1:3">
      <c r="A1917" s="3" t="str">
        <f>INDEX(Table2[NAMA BARANG],MATCH(ROW()-1,Table2[//]))</f>
        <v>Stampad KS DB HD 2</v>
      </c>
      <c r="B1917" s="4">
        <f>INDEX(Table2[TT],MATCH(ROW()-1,Table2[//]))</f>
        <v>1</v>
      </c>
      <c r="C1917" s="5" t="str">
        <f>IF(INDEX(Table2[KET],MATCH(ROW()-1,Table2[//]))="","-",INDEX(Table2[KET],MATCH(ROW()-1,Table2[//])))</f>
        <v>12 ls</v>
      </c>
    </row>
    <row r="1918" spans="1:3">
      <c r="A1918" s="3" t="str">
        <f>INDEX(Table2[NAMA BARANG],MATCH(ROW()-1,Table2[//]))</f>
        <v>Stampal Fancy 25090</v>
      </c>
      <c r="B1918" s="4">
        <f>INDEX(Table2[TT],MATCH(ROW()-1,Table2[//]))</f>
        <v>1</v>
      </c>
      <c r="C1918" s="5" t="str">
        <f>IF(INDEX(Table2[KET],MATCH(ROW()-1,Table2[//]))="","-",INDEX(Table2[KET],MATCH(ROW()-1,Table2[//])))</f>
        <v>20 box</v>
      </c>
    </row>
    <row r="1919" spans="1:3">
      <c r="A1919" s="3" t="str">
        <f>INDEX(Table2[NAMA BARANG],MATCH(ROW()-1,Table2[//]))</f>
        <v>Standart Bk V tech 6.5</v>
      </c>
      <c r="B1919" s="4">
        <f>INDEX(Table2[TT],MATCH(ROW()-1,Table2[//]))</f>
        <v>27</v>
      </c>
      <c r="C1919" s="5" t="str">
        <f>IF(INDEX(Table2[KET],MATCH(ROW()-1,Table2[//]))="","-",INDEX(Table2[KET],MATCH(ROW()-1,Table2[//])))</f>
        <v>5 ls</v>
      </c>
    </row>
    <row r="1920" spans="1:3">
      <c r="A1920" s="3" t="str">
        <f>INDEX(Table2[NAMA BARANG],MATCH(ROW()-1,Table2[//]))</f>
        <v>Standart Bk V Tech no 7</v>
      </c>
      <c r="B1920" s="4">
        <f>INDEX(Table2[TT],MATCH(ROW()-1,Table2[//]))</f>
        <v>77</v>
      </c>
      <c r="C1920" s="5" t="str">
        <f>IF(INDEX(Table2[KET],MATCH(ROW()-1,Table2[//]))="","-",INDEX(Table2[KET],MATCH(ROW()-1,Table2[//])))</f>
        <v>60 pc</v>
      </c>
    </row>
    <row r="1921" spans="1:3">
      <c r="A1921" s="3" t="str">
        <f>INDEX(Table2[NAMA BARANG],MATCH(ROW()-1,Table2[//]))</f>
        <v>Stapler 414 Yuan Chong 414 Faktur (24)</v>
      </c>
      <c r="B1921" s="4">
        <f>INDEX(Table2[TT],MATCH(ROW()-1,Table2[//]))</f>
        <v>24</v>
      </c>
      <c r="C1921" s="5" t="str">
        <f>IF(INDEX(Table2[KET],MATCH(ROW()-1,Table2[//]))="","-",INDEX(Table2[KET],MATCH(ROW()-1,Table2[//])))</f>
        <v>5 ls</v>
      </c>
    </row>
    <row r="1922" spans="1:3">
      <c r="A1922" s="3" t="str">
        <f>INDEX(Table2[NAMA BARANG],MATCH(ROW()-1,Table2[//]))</f>
        <v>Stapler Achuna 110</v>
      </c>
      <c r="B1922" s="4">
        <f>INDEX(Table2[TT],MATCH(ROW()-1,Table2[//]))</f>
        <v>4</v>
      </c>
      <c r="C1922" s="5" t="str">
        <f>IF(INDEX(Table2[KET],MATCH(ROW()-1,Table2[//]))="","-",INDEX(Table2[KET],MATCH(ROW()-1,Table2[//])))</f>
        <v>48 ls</v>
      </c>
    </row>
    <row r="1923" spans="1:3">
      <c r="A1923" s="3" t="str">
        <f>INDEX(Table2[NAMA BARANG],MATCH(ROW()-1,Table2[//]))</f>
        <v>Stapler HD 10 (STHD 10)</v>
      </c>
      <c r="B1923" s="4">
        <f>INDEX(Table2[TT],MATCH(ROW()-1,Table2[//]))</f>
        <v>4</v>
      </c>
      <c r="C1923" s="5" t="str">
        <f>IF(INDEX(Table2[KET],MATCH(ROW()-1,Table2[//]))="","-",INDEX(Table2[KET],MATCH(ROW()-1,Table2[//])))</f>
        <v>25 ls</v>
      </c>
    </row>
    <row r="1924" spans="1:3">
      <c r="A1924" s="3" t="str">
        <f>INDEX(Table2[NAMA BARANG],MATCH(ROW()-1,Table2[//]))</f>
        <v>Stapler Rapid Soon</v>
      </c>
      <c r="B1924" s="4">
        <f>INDEX(Table2[TT],MATCH(ROW()-1,Table2[//]))</f>
        <v>1</v>
      </c>
      <c r="C1924" s="5" t="str">
        <f>IF(INDEX(Table2[KET],MATCH(ROW()-1,Table2[//]))="","-",INDEX(Table2[KET],MATCH(ROW()-1,Table2[//])))</f>
        <v>20 pc</v>
      </c>
    </row>
    <row r="1925" spans="1:3">
      <c r="A1925" s="3" t="str">
        <f>INDEX(Table2[NAMA BARANG],MATCH(ROW()-1,Table2[//]))</f>
        <v>Stapler V Tech HD 10NR</v>
      </c>
      <c r="B1925" s="4">
        <f>INDEX(Table2[TT],MATCH(ROW()-1,Table2[//]))</f>
        <v>1</v>
      </c>
      <c r="C1925" s="5" t="str">
        <f>IF(INDEX(Table2[KET],MATCH(ROW()-1,Table2[//]))="","-",INDEX(Table2[KET],MATCH(ROW()-1,Table2[//])))</f>
        <v>360 pc</v>
      </c>
    </row>
    <row r="1926" spans="1:3">
      <c r="A1926" s="3" t="str">
        <f>INDEX(Table2[NAMA BARANG],MATCH(ROW()-1,Table2[//]))</f>
        <v>Stapler V Tech HD 45L</v>
      </c>
      <c r="B1926" s="4">
        <f>INDEX(Table2[TT],MATCH(ROW()-1,Table2[//]))</f>
        <v>2</v>
      </c>
      <c r="C1926" s="5" t="str">
        <f>IF(INDEX(Table2[KET],MATCH(ROW()-1,Table2[//]))="","-",INDEX(Table2[KET],MATCH(ROW()-1,Table2[//])))</f>
        <v>40 pc</v>
      </c>
    </row>
    <row r="1927" spans="1:3">
      <c r="A1927" s="3" t="str">
        <f>INDEX(Table2[NAMA BARANG],MATCH(ROW()-1,Table2[//]))</f>
        <v>Stapler V Tech HDZ 10M</v>
      </c>
      <c r="B1927" s="4">
        <f>INDEX(Table2[TT],MATCH(ROW()-1,Table2[//]))</f>
        <v>4</v>
      </c>
      <c r="C1927" s="5" t="str">
        <f>IF(INDEX(Table2[KET],MATCH(ROW()-1,Table2[//]))="","-",INDEX(Table2[KET],MATCH(ROW()-1,Table2[//])))</f>
        <v>720 pc</v>
      </c>
    </row>
    <row r="1928" spans="1:3">
      <c r="A1928" s="3" t="str">
        <f>INDEX(Table2[NAMA BARANG],MATCH(ROW()-1,Table2[//]))</f>
        <v>Stapler V Tech MOD-10</v>
      </c>
      <c r="B1928" s="4">
        <f>INDEX(Table2[TT],MATCH(ROW()-1,Table2[//]))</f>
        <v>7</v>
      </c>
      <c r="C1928" s="5" t="str">
        <f>IF(INDEX(Table2[KET],MATCH(ROW()-1,Table2[//]))="","-",INDEX(Table2[KET],MATCH(ROW()-1,Table2[//])))</f>
        <v>360 pc</v>
      </c>
    </row>
    <row r="1929" spans="1:3">
      <c r="A1929" s="3" t="str">
        <f>INDEX(Table2[NAMA BARANG],MATCH(ROW()-1,Table2[//]))</f>
        <v>Stapler V Tech MOD-10M</v>
      </c>
      <c r="B1929" s="4">
        <f>INDEX(Table2[TT],MATCH(ROW()-1,Table2[//]))</f>
        <v>3</v>
      </c>
      <c r="C1929" s="5" t="str">
        <f>IF(INDEX(Table2[KET],MATCH(ROW()-1,Table2[//]))="","-",INDEX(Table2[KET],MATCH(ROW()-1,Table2[//])))</f>
        <v>720 pc</v>
      </c>
    </row>
    <row r="1930" spans="1:3">
      <c r="A1930" s="3" t="str">
        <f>INDEX(Table2[NAMA BARANG],MATCH(ROW()-1,Table2[//]))</f>
        <v>Stapler V Tech MOD-45M</v>
      </c>
      <c r="B1930" s="4">
        <f>INDEX(Table2[TT],MATCH(ROW()-1,Table2[//]))</f>
        <v>6</v>
      </c>
      <c r="C1930" s="5" t="str">
        <f>IF(INDEX(Table2[KET],MATCH(ROW()-1,Table2[//]))="","-",INDEX(Table2[KET],MATCH(ROW()-1,Table2[//])))</f>
        <v>480 pc</v>
      </c>
    </row>
    <row r="1931" spans="1:3">
      <c r="A1931" s="3" t="str">
        <f>INDEX(Table2[NAMA BARANG],MATCH(ROW()-1,Table2[//]))</f>
        <v>Stapler V Tech NR 10</v>
      </c>
      <c r="B1931" s="4">
        <f>INDEX(Table2[TT],MATCH(ROW()-1,Table2[//]))</f>
        <v>9</v>
      </c>
      <c r="C1931" s="5" t="str">
        <f>IF(INDEX(Table2[KET],MATCH(ROW()-1,Table2[//]))="","-",INDEX(Table2[KET],MATCH(ROW()-1,Table2[//])))</f>
        <v>360 pc</v>
      </c>
    </row>
    <row r="1932" spans="1:3">
      <c r="A1932" s="3" t="str">
        <f>INDEX(Table2[NAMA BARANG],MATCH(ROW()-1,Table2[//]))</f>
        <v>Stapler V Tech Standy 10</v>
      </c>
      <c r="B1932" s="4">
        <f>INDEX(Table2[TT],MATCH(ROW()-1,Table2[//]))</f>
        <v>1</v>
      </c>
      <c r="C1932" s="5" t="str">
        <f>IF(INDEX(Table2[KET],MATCH(ROW()-1,Table2[//]))="","-",INDEX(Table2[KET],MATCH(ROW()-1,Table2[//])))</f>
        <v>240 pc</v>
      </c>
    </row>
    <row r="1933" spans="1:3">
      <c r="A1933" s="3" t="str">
        <f>INDEX(Table2[NAMA BARANG],MATCH(ROW()-1,Table2[//]))</f>
        <v>Stationery Box Fy 03 Hp</v>
      </c>
      <c r="B1933" s="4">
        <f>INDEX(Table2[TT],MATCH(ROW()-1,Table2[//]))</f>
        <v>1</v>
      </c>
      <c r="C1933" s="5" t="str">
        <f>IF(INDEX(Table2[KET],MATCH(ROW()-1,Table2[//]))="","-",INDEX(Table2[KET],MATCH(ROW()-1,Table2[//])))</f>
        <v>16 ls</v>
      </c>
    </row>
    <row r="1934" spans="1:3">
      <c r="A1934" s="3" t="str">
        <f>INDEX(Table2[NAMA BARANG],MATCH(ROW()-1,Table2[//]))</f>
        <v>Stempel SK 1602</v>
      </c>
      <c r="B1934" s="4">
        <f>INDEX(Table2[TT],MATCH(ROW()-1,Table2[//]))</f>
        <v>8</v>
      </c>
      <c r="C1934" s="5" t="str">
        <f>IF(INDEX(Table2[KET],MATCH(ROW()-1,Table2[//]))="","-",INDEX(Table2[KET],MATCH(ROW()-1,Table2[//])))</f>
        <v>432 pc</v>
      </c>
    </row>
    <row r="1935" spans="1:3">
      <c r="A1935" s="3" t="str">
        <f>INDEX(Table2[NAMA BARANG],MATCH(ROW()-1,Table2[//]))</f>
        <v>Stempel SK 849K</v>
      </c>
      <c r="B1935" s="4">
        <f>INDEX(Table2[TT],MATCH(ROW()-1,Table2[//]))</f>
        <v>8</v>
      </c>
      <c r="C1935" s="5" t="str">
        <f>IF(INDEX(Table2[KET],MATCH(ROW()-1,Table2[//]))="","-",INDEX(Table2[KET],MATCH(ROW()-1,Table2[//])))</f>
        <v>360 pc</v>
      </c>
    </row>
    <row r="1936" spans="1:3">
      <c r="A1936" s="3" t="str">
        <f>INDEX(Table2[NAMA BARANG],MATCH(ROW()-1,Table2[//]))</f>
        <v>Stick note 654 4C</v>
      </c>
      <c r="B1936" s="4">
        <f>INDEX(Table2[TT],MATCH(ROW()-1,Table2[//]))</f>
        <v>6</v>
      </c>
      <c r="C1936" s="5" t="str">
        <f>IF(INDEX(Table2[KET],MATCH(ROW()-1,Table2[//]))="","-",INDEX(Table2[KET],MATCH(ROW()-1,Table2[//])))</f>
        <v>600 pc</v>
      </c>
    </row>
    <row r="1937" spans="1:3">
      <c r="A1937" s="3" t="str">
        <f>INDEX(Table2[NAMA BARANG],MATCH(ROW()-1,Table2[//]))</f>
        <v>Stick Note DF AO 3L (garis)</v>
      </c>
      <c r="B1937" s="4">
        <f>INDEX(Table2[TT],MATCH(ROW()-1,Table2[//]))</f>
        <v>16</v>
      </c>
      <c r="C1937" s="5" t="str">
        <f>IF(INDEX(Table2[KET],MATCH(ROW()-1,Table2[//]))="","-",INDEX(Table2[KET],MATCH(ROW()-1,Table2[//])))</f>
        <v>384 pc</v>
      </c>
    </row>
    <row r="1938" spans="1:3">
      <c r="A1938" s="3" t="str">
        <f>INDEX(Table2[NAMA BARANG],MATCH(ROW()-1,Table2[//]))</f>
        <v>Stick note KC 5830</v>
      </c>
      <c r="B1938" s="4">
        <f>INDEX(Table2[TT],MATCH(ROW()-1,Table2[//]))</f>
        <v>9</v>
      </c>
      <c r="C1938" s="5">
        <f>IF(INDEX(Table2[KET],MATCH(ROW()-1,Table2[//]))="","-",INDEX(Table2[KET],MATCH(ROW()-1,Table2[//])))</f>
        <v>1600</v>
      </c>
    </row>
    <row r="1939" spans="1:3">
      <c r="A1939" s="3" t="str">
        <f>INDEX(Table2[NAMA BARANG],MATCH(ROW()-1,Table2[//]))</f>
        <v>Stick Note plastik 112</v>
      </c>
      <c r="B1939" s="4">
        <f>INDEX(Table2[TT],MATCH(ROW()-1,Table2[//]))</f>
        <v>1</v>
      </c>
      <c r="C1939" s="5" t="str">
        <f>IF(INDEX(Table2[KET],MATCH(ROW()-1,Table2[//]))="","-",INDEX(Table2[KET],MATCH(ROW()-1,Table2[//])))</f>
        <v>1440 pc</v>
      </c>
    </row>
    <row r="1940" spans="1:3">
      <c r="A1940" s="3" t="str">
        <f>INDEX(Table2[NAMA BARANG],MATCH(ROW()-1,Table2[//]))</f>
        <v>Stick Note TF 0243</v>
      </c>
      <c r="B1940" s="4">
        <f>INDEX(Table2[TT],MATCH(ROW()-1,Table2[//]))</f>
        <v>32</v>
      </c>
      <c r="C1940" s="5" t="str">
        <f>IF(INDEX(Table2[KET],MATCH(ROW()-1,Table2[//]))="","-",INDEX(Table2[KET],MATCH(ROW()-1,Table2[//])))</f>
        <v>108 pc</v>
      </c>
    </row>
    <row r="1941" spans="1:3">
      <c r="A1941" s="3" t="str">
        <f>INDEX(Table2[NAMA BARANG],MATCH(ROW()-1,Table2[//]))</f>
        <v>Stick Note TF 0244 (400lb)</v>
      </c>
      <c r="B1941" s="4">
        <f>INDEX(Table2[TT],MATCH(ROW()-1,Table2[//]))</f>
        <v>1</v>
      </c>
      <c r="C1941" s="5" t="str">
        <f>IF(INDEX(Table2[KET],MATCH(ROW()-1,Table2[//]))="","-",INDEX(Table2[KET],MATCH(ROW()-1,Table2[//])))</f>
        <v>108 PCS</v>
      </c>
    </row>
    <row r="1942" spans="1:3">
      <c r="A1942" s="3" t="str">
        <f>INDEX(Table2[NAMA BARANG],MATCH(ROW()-1,Table2[//]))</f>
        <v>Stick note TF 654 5C</v>
      </c>
      <c r="B1942" s="4">
        <f>INDEX(Table2[TT],MATCH(ROW()-1,Table2[//]))</f>
        <v>2</v>
      </c>
      <c r="C1942" s="5" t="str">
        <f>IF(INDEX(Table2[KET],MATCH(ROW()-1,Table2[//]))="","-",INDEX(Table2[KET],MATCH(ROW()-1,Table2[//])))</f>
        <v>300 pc</v>
      </c>
    </row>
    <row r="1943" spans="1:3">
      <c r="A1943" s="3" t="str">
        <f>INDEX(Table2[NAMA BARANG],MATCH(ROW()-1,Table2[//]))</f>
        <v>Stick Transparant MH (Wi WW01) Balon</v>
      </c>
      <c r="B1943" s="4">
        <f>INDEX(Table2[TT],MATCH(ROW()-1,Table2[//]))</f>
        <v>1</v>
      </c>
      <c r="C1943" s="5">
        <f>IF(INDEX(Table2[KET],MATCH(ROW()-1,Table2[//]))="","-",INDEX(Table2[KET],MATCH(ROW()-1,Table2[//])))</f>
        <v>100</v>
      </c>
    </row>
    <row r="1944" spans="1:3">
      <c r="A1944" s="3" t="str">
        <f>INDEX(Table2[NAMA BARANG],MATCH(ROW()-1,Table2[//]))</f>
        <v>Sticker 2U 501-520</v>
      </c>
      <c r="B1944" s="4">
        <f>INDEX(Table2[TT],MATCH(ROW()-1,Table2[//]))</f>
        <v>1</v>
      </c>
      <c r="C1944" s="5" t="str">
        <f>IF(INDEX(Table2[KET],MATCH(ROW()-1,Table2[//]))="","-",INDEX(Table2[KET],MATCH(ROW()-1,Table2[//])))</f>
        <v>500 pc</v>
      </c>
    </row>
    <row r="1945" spans="1:3">
      <c r="A1945" s="3" t="str">
        <f>INDEX(Table2[NAMA BARANG],MATCH(ROW()-1,Table2[//]))</f>
        <v>Sticker Book Seal 500 (1x90)</v>
      </c>
      <c r="B1945" s="4">
        <f>INDEX(Table2[TT],MATCH(ROW()-1,Table2[//]))</f>
        <v>2</v>
      </c>
      <c r="C1945" s="5" t="str">
        <f>IF(INDEX(Table2[KET],MATCH(ROW()-1,Table2[//]))="","-",INDEX(Table2[KET],MATCH(ROW()-1,Table2[//])))</f>
        <v>20 card</v>
      </c>
    </row>
    <row r="1946" spans="1:3">
      <c r="A1946" s="3" t="str">
        <f>INDEX(Table2[NAMA BARANG],MATCH(ROW()-1,Table2[//]))</f>
        <v>Sticker JB 96</v>
      </c>
      <c r="B1946" s="4">
        <f>INDEX(Table2[TT],MATCH(ROW()-1,Table2[//]))</f>
        <v>1</v>
      </c>
      <c r="C1946" s="5" t="str">
        <f>IF(INDEX(Table2[KET],MATCH(ROW()-1,Table2[//]))="","-",INDEX(Table2[KET],MATCH(ROW()-1,Table2[//])))</f>
        <v>2000 pc</v>
      </c>
    </row>
    <row r="1947" spans="1:3">
      <c r="A1947" s="3" t="str">
        <f>INDEX(Table2[NAMA BARANG],MATCH(ROW()-1,Table2[//]))</f>
        <v>Sticker Nama Disney (blm jadi) 1 pak 2pc</v>
      </c>
      <c r="B1947" s="4">
        <f>INDEX(Table2[TT],MATCH(ROW()-1,Table2[//]))</f>
        <v>4</v>
      </c>
      <c r="C1947" s="5" t="str">
        <f>IF(INDEX(Table2[KET],MATCH(ROW()-1,Table2[//]))="","-",INDEX(Table2[KET],MATCH(ROW()-1,Table2[//])))</f>
        <v>800 pc</v>
      </c>
    </row>
    <row r="1948" spans="1:3">
      <c r="A1948" s="3" t="str">
        <f>INDEX(Table2[NAMA BARANG],MATCH(ROW()-1,Table2[//]))</f>
        <v>Sticker TWM 1001-1012</v>
      </c>
      <c r="B1948" s="4">
        <f>INDEX(Table2[TT],MATCH(ROW()-1,Table2[//]))</f>
        <v>4</v>
      </c>
      <c r="C1948" s="5">
        <f>IF(INDEX(Table2[KET],MATCH(ROW()-1,Table2[//]))="","-",INDEX(Table2[KET],MATCH(ROW()-1,Table2[//])))</f>
        <v>480</v>
      </c>
    </row>
    <row r="1949" spans="1:3">
      <c r="A1949" s="3" t="str">
        <f>INDEX(Table2[NAMA BARANG],MATCH(ROW()-1,Table2[//]))</f>
        <v>Sticker WTP Timbul 4 Design (@ 30pc)</v>
      </c>
      <c r="B1949" s="4">
        <f>INDEX(Table2[TT],MATCH(ROW()-1,Table2[//]))</f>
        <v>1</v>
      </c>
      <c r="C1949" s="5" t="str">
        <f>IF(INDEX(Table2[KET],MATCH(ROW()-1,Table2[//]))="","-",INDEX(Table2[KET],MATCH(ROW()-1,Table2[//])))</f>
        <v>2520 pc</v>
      </c>
    </row>
    <row r="1950" spans="1:3">
      <c r="A1950" s="3" t="str">
        <f>INDEX(Table2[NAMA BARANG],MATCH(ROW()-1,Table2[//]))</f>
        <v>StickerRom Decor 2FXH 8011-8019</v>
      </c>
      <c r="B1950" s="4">
        <f>INDEX(Table2[TT],MATCH(ROW()-1,Table2[//]))</f>
        <v>1</v>
      </c>
      <c r="C1950" s="5">
        <f>IF(INDEX(Table2[KET],MATCH(ROW()-1,Table2[//]))="","-",INDEX(Table2[KET],MATCH(ROW()-1,Table2[//])))</f>
        <v>2400</v>
      </c>
    </row>
    <row r="1951" spans="1:3">
      <c r="A1951" s="3" t="str">
        <f>INDEX(Table2[NAMA BARANG],MATCH(ROW()-1,Table2[//]))</f>
        <v>StickerRom Decor FHD 001-012</v>
      </c>
      <c r="B1951" s="4">
        <f>INDEX(Table2[TT],MATCH(ROW()-1,Table2[//]))</f>
        <v>1</v>
      </c>
      <c r="C1951" s="5" t="str">
        <f>IF(INDEX(Table2[KET],MATCH(ROW()-1,Table2[//]))="","-",INDEX(Table2[KET],MATCH(ROW()-1,Table2[//])))</f>
        <v>500 pc</v>
      </c>
    </row>
    <row r="1952" spans="1:3">
      <c r="A1952" s="3" t="str">
        <f>INDEX(Table2[NAMA BARANG],MATCH(ROW()-1,Table2[//]))</f>
        <v>StickerRom Decor Ok V 025-032</v>
      </c>
      <c r="B1952" s="4">
        <f>INDEX(Table2[TT],MATCH(ROW()-1,Table2[//]))</f>
        <v>4</v>
      </c>
      <c r="C1952" s="5">
        <f>IF(INDEX(Table2[KET],MATCH(ROW()-1,Table2[//]))="","-",INDEX(Table2[KET],MATCH(ROW()-1,Table2[//])))</f>
        <v>800</v>
      </c>
    </row>
    <row r="1953" spans="1:3">
      <c r="A1953" s="3" t="str">
        <f>INDEX(Table2[NAMA BARANG],MATCH(ROW()-1,Table2[//]))</f>
        <v>StickerRom Decor SC 1001-08/</v>
      </c>
      <c r="B1953" s="4">
        <f>INDEX(Table2[TT],MATCH(ROW()-1,Table2[//]))</f>
        <v>4</v>
      </c>
      <c r="C1953" s="5">
        <f>IF(INDEX(Table2[KET],MATCH(ROW()-1,Table2[//]))="","-",INDEX(Table2[KET],MATCH(ROW()-1,Table2[//])))</f>
        <v>800</v>
      </c>
    </row>
    <row r="1954" spans="1:3">
      <c r="A1954" s="3" t="str">
        <f>INDEX(Table2[NAMA BARANG],MATCH(ROW()-1,Table2[//]))</f>
        <v>Stip 002 Bunga Beauty (1 card=12)</v>
      </c>
      <c r="B1954" s="4">
        <f>INDEX(Table2[TT],MATCH(ROW()-1,Table2[//]))</f>
        <v>6</v>
      </c>
      <c r="C1954" s="5" t="str">
        <f>IF(INDEX(Table2[KET],MATCH(ROW()-1,Table2[//]))="","-",INDEX(Table2[KET],MATCH(ROW()-1,Table2[//])))</f>
        <v>100 card</v>
      </c>
    </row>
    <row r="1955" spans="1:3">
      <c r="A1955" s="3" t="str">
        <f>INDEX(Table2[NAMA BARANG],MATCH(ROW()-1,Table2[//]))</f>
        <v>Stip 1402 Sepak bola (36)</v>
      </c>
      <c r="B1955" s="4">
        <f>INDEX(Table2[TT],MATCH(ROW()-1,Table2[//]))</f>
        <v>1</v>
      </c>
      <c r="C1955" s="5" t="str">
        <f>IF(INDEX(Table2[KET],MATCH(ROW()-1,Table2[//]))="","-",INDEX(Table2[KET],MATCH(ROW()-1,Table2[//])))</f>
        <v>40 box</v>
      </c>
    </row>
    <row r="1956" spans="1:3">
      <c r="A1956" s="3" t="str">
        <f>INDEX(Table2[NAMA BARANG],MATCH(ROW()-1,Table2[//]))</f>
        <v>Stip 2115</v>
      </c>
      <c r="B1956" s="4">
        <f>INDEX(Table2[TT],MATCH(ROW()-1,Table2[//]))</f>
        <v>3</v>
      </c>
      <c r="C1956" s="5" t="str">
        <f>IF(INDEX(Table2[KET],MATCH(ROW()-1,Table2[//]))="","-",INDEX(Table2[KET],MATCH(ROW()-1,Table2[//])))</f>
        <v>30 ls</v>
      </c>
    </row>
    <row r="1957" spans="1:3">
      <c r="A1957" s="3" t="str">
        <f>INDEX(Table2[NAMA BARANG],MATCH(ROW()-1,Table2[//]))</f>
        <v>Stip 2819 Monochi (30 pc) Boneka coklat</v>
      </c>
      <c r="B1957" s="4">
        <f>INDEX(Table2[TT],MATCH(ROW()-1,Table2[//]))</f>
        <v>3</v>
      </c>
      <c r="C1957" s="5" t="str">
        <f>IF(INDEX(Table2[KET],MATCH(ROW()-1,Table2[//]))="","-",INDEX(Table2[KET],MATCH(ROW()-1,Table2[//])))</f>
        <v>20 box</v>
      </c>
    </row>
    <row r="1958" spans="1:3">
      <c r="A1958" s="3" t="str">
        <f>INDEX(Table2[NAMA BARANG],MATCH(ROW()-1,Table2[//]))</f>
        <v>Stip 3901 PR</v>
      </c>
      <c r="B1958" s="4">
        <f>INDEX(Table2[TT],MATCH(ROW()-1,Table2[//]))</f>
        <v>3</v>
      </c>
      <c r="C1958" s="5" t="str">
        <f>IF(INDEX(Table2[KET],MATCH(ROW()-1,Table2[//]))="","-",INDEX(Table2[KET],MATCH(ROW()-1,Table2[//])))</f>
        <v>40 box</v>
      </c>
    </row>
    <row r="1959" spans="1:3">
      <c r="A1959" s="3" t="str">
        <f>INDEX(Table2[NAMA BARANG],MATCH(ROW()-1,Table2[//]))</f>
        <v>Stip 4005 (1x40)</v>
      </c>
      <c r="B1959" s="4">
        <f>INDEX(Table2[TT],MATCH(ROW()-1,Table2[//]))</f>
        <v>1</v>
      </c>
      <c r="C1959" s="5" t="str">
        <f>IF(INDEX(Table2[KET],MATCH(ROW()-1,Table2[//]))="","-",INDEX(Table2[KET],MATCH(ROW()-1,Table2[//])))</f>
        <v>30 box</v>
      </c>
    </row>
    <row r="1960" spans="1:3">
      <c r="A1960" s="3" t="str">
        <f>INDEX(Table2[NAMA BARANG],MATCH(ROW()-1,Table2[//]))</f>
        <v>Stip 5218 Monster (1 Box=32)</v>
      </c>
      <c r="B1960" s="4">
        <f>INDEX(Table2[TT],MATCH(ROW()-1,Table2[//]))</f>
        <v>11</v>
      </c>
      <c r="C1960" s="5" t="str">
        <f>IF(INDEX(Table2[KET],MATCH(ROW()-1,Table2[//]))="","-",INDEX(Table2[KET],MATCH(ROW()-1,Table2[//])))</f>
        <v>20 Dos</v>
      </c>
    </row>
    <row r="1961" spans="1:3">
      <c r="A1961" s="3" t="str">
        <f>INDEX(Table2[NAMA BARANG],MATCH(ROW()-1,Table2[//]))</f>
        <v>Stip 5220 Boneka (1 Box=36)</v>
      </c>
      <c r="B1961" s="4">
        <f>INDEX(Table2[TT],MATCH(ROW()-1,Table2[//]))</f>
        <v>11</v>
      </c>
      <c r="C1961" s="5" t="str">
        <f>IF(INDEX(Table2[KET],MATCH(ROW()-1,Table2[//]))="","-",INDEX(Table2[KET],MATCH(ROW()-1,Table2[//])))</f>
        <v>20 Dos</v>
      </c>
    </row>
    <row r="1962" spans="1:3">
      <c r="A1962" s="3" t="str">
        <f>INDEX(Table2[NAMA BARANG],MATCH(ROW()-1,Table2[//]))</f>
        <v>Stip 5221 Ninja (1 Box=36)</v>
      </c>
      <c r="B1962" s="4">
        <f>INDEX(Table2[TT],MATCH(ROW()-1,Table2[//]))</f>
        <v>9</v>
      </c>
      <c r="C1962" s="5" t="str">
        <f>IF(INDEX(Table2[KET],MATCH(ROW()-1,Table2[//]))="","-",INDEX(Table2[KET],MATCH(ROW()-1,Table2[//])))</f>
        <v>20 Dos</v>
      </c>
    </row>
    <row r="1963" spans="1:3">
      <c r="A1963" s="3" t="str">
        <f>INDEX(Table2[NAMA BARANG],MATCH(ROW()-1,Table2[//]))</f>
        <v>Stip 6171</v>
      </c>
      <c r="B1963" s="4">
        <f>INDEX(Table2[TT],MATCH(ROW()-1,Table2[//]))</f>
        <v>5</v>
      </c>
      <c r="C1963" s="5" t="str">
        <f>IF(INDEX(Table2[KET],MATCH(ROW()-1,Table2[//]))="","-",INDEX(Table2[KET],MATCH(ROW()-1,Table2[//])))</f>
        <v>16 box</v>
      </c>
    </row>
    <row r="1964" spans="1:3">
      <c r="A1964" s="3" t="str">
        <f>INDEX(Table2[NAMA BARANG],MATCH(ROW()-1,Table2[//]))</f>
        <v>Stip 6180</v>
      </c>
      <c r="B1964" s="4">
        <f>INDEX(Table2[TT],MATCH(ROW()-1,Table2[//]))</f>
        <v>7</v>
      </c>
      <c r="C1964" s="5" t="str">
        <f>IF(INDEX(Table2[KET],MATCH(ROW()-1,Table2[//]))="","-",INDEX(Table2[KET],MATCH(ROW()-1,Table2[//])))</f>
        <v>16 box</v>
      </c>
    </row>
    <row r="1965" spans="1:3">
      <c r="A1965" s="3" t="str">
        <f>INDEX(Table2[NAMA BARANG],MATCH(ROW()-1,Table2[//]))</f>
        <v>Stip 6195</v>
      </c>
      <c r="B1965" s="4">
        <f>INDEX(Table2[TT],MATCH(ROW()-1,Table2[//]))</f>
        <v>9</v>
      </c>
      <c r="C1965" s="5" t="str">
        <f>IF(INDEX(Table2[KET],MATCH(ROW()-1,Table2[//]))="","-",INDEX(Table2[KET],MATCH(ROW()-1,Table2[//])))</f>
        <v>20 box</v>
      </c>
    </row>
    <row r="1966" spans="1:3">
      <c r="A1966" s="3" t="str">
        <f>INDEX(Table2[NAMA BARANG],MATCH(ROW()-1,Table2[//]))</f>
        <v>Stip 6213</v>
      </c>
      <c r="B1966" s="4">
        <f>INDEX(Table2[TT],MATCH(ROW()-1,Table2[//]))</f>
        <v>10</v>
      </c>
      <c r="C1966" s="5" t="str">
        <f>IF(INDEX(Table2[KET],MATCH(ROW()-1,Table2[//]))="","-",INDEX(Table2[KET],MATCH(ROW()-1,Table2[//])))</f>
        <v>16 box</v>
      </c>
    </row>
    <row r="1967" spans="1:3">
      <c r="A1967" s="3" t="str">
        <f>INDEX(Table2[NAMA BARANG],MATCH(ROW()-1,Table2[//]))</f>
        <v>Stip 6219</v>
      </c>
      <c r="B1967" s="4">
        <f>INDEX(Table2[TT],MATCH(ROW()-1,Table2[//]))</f>
        <v>8</v>
      </c>
      <c r="C1967" s="5" t="str">
        <f>IF(INDEX(Table2[KET],MATCH(ROW()-1,Table2[//]))="","-",INDEX(Table2[KET],MATCH(ROW()-1,Table2[//])))</f>
        <v>20 box</v>
      </c>
    </row>
    <row r="1968" spans="1:3">
      <c r="A1968" s="3" t="str">
        <f>INDEX(Table2[NAMA BARANG],MATCH(ROW()-1,Table2[//]))</f>
        <v>Stip 8904</v>
      </c>
      <c r="B1968" s="4">
        <f>INDEX(Table2[TT],MATCH(ROW()-1,Table2[//]))</f>
        <v>1</v>
      </c>
      <c r="C1968" s="5" t="str">
        <f>IF(INDEX(Table2[KET],MATCH(ROW()-1,Table2[//]))="","-",INDEX(Table2[KET],MATCH(ROW()-1,Table2[//])))</f>
        <v>24 box</v>
      </c>
    </row>
    <row r="1969" spans="1:3">
      <c r="A1969" s="3" t="str">
        <f>INDEX(Table2[NAMA BARANG],MATCH(ROW()-1,Table2[//]))</f>
        <v>Stip 943 Kotak (1 Box=24)</v>
      </c>
      <c r="B1969" s="4">
        <f>INDEX(Table2[TT],MATCH(ROW()-1,Table2[//]))</f>
        <v>10</v>
      </c>
      <c r="C1969" s="5" t="str">
        <f>IF(INDEX(Table2[KET],MATCH(ROW()-1,Table2[//]))="","-",INDEX(Table2[KET],MATCH(ROW()-1,Table2[//])))</f>
        <v>30 box</v>
      </c>
    </row>
    <row r="1970" spans="1:3">
      <c r="A1970" s="3" t="str">
        <f>INDEX(Table2[NAMA BARANG],MATCH(ROW()-1,Table2[//]))</f>
        <v>Stip 944 Botol (1 Box=32)</v>
      </c>
      <c r="B1970" s="4">
        <f>INDEX(Table2[TT],MATCH(ROW()-1,Table2[//]))</f>
        <v>2</v>
      </c>
      <c r="C1970" s="5" t="str">
        <f>IF(INDEX(Table2[KET],MATCH(ROW()-1,Table2[//]))="","-",INDEX(Table2[KET],MATCH(ROW()-1,Table2[//])))</f>
        <v>30 box</v>
      </c>
    </row>
    <row r="1971" spans="1:3">
      <c r="A1971" s="3" t="str">
        <f>INDEX(Table2[NAMA BARANG],MATCH(ROW()-1,Table2[//]))</f>
        <v>Stip A 032 bentuk Shaun (1x24)</v>
      </c>
      <c r="B1971" s="4">
        <f>INDEX(Table2[TT],MATCH(ROW()-1,Table2[//]))</f>
        <v>1</v>
      </c>
      <c r="C1971" s="5" t="str">
        <f>IF(INDEX(Table2[KET],MATCH(ROW()-1,Table2[//]))="","-",INDEX(Table2[KET],MATCH(ROW()-1,Table2[//])))</f>
        <v>40 box</v>
      </c>
    </row>
    <row r="1972" spans="1:3">
      <c r="A1972" s="3" t="str">
        <f>INDEX(Table2[NAMA BARANG],MATCH(ROW()-1,Table2[//]))</f>
        <v>Stip A 037 Smurf</v>
      </c>
      <c r="B1972" s="4">
        <f>INDEX(Table2[TT],MATCH(ROW()-1,Table2[//]))</f>
        <v>4</v>
      </c>
      <c r="C1972" s="5" t="str">
        <f>IF(INDEX(Table2[KET],MATCH(ROW()-1,Table2[//]))="","-",INDEX(Table2[KET],MATCH(ROW()-1,Table2[//])))</f>
        <v>40 box</v>
      </c>
    </row>
    <row r="1973" spans="1:3">
      <c r="A1973" s="3" t="str">
        <f>INDEX(Table2[NAMA BARANG],MATCH(ROW()-1,Table2[//]))</f>
        <v>Stip A 081-082</v>
      </c>
      <c r="B1973" s="4">
        <f>INDEX(Table2[TT],MATCH(ROW()-1,Table2[//]))</f>
        <v>5</v>
      </c>
      <c r="C1973" s="5" t="str">
        <f>IF(INDEX(Table2[KET],MATCH(ROW()-1,Table2[//]))="","-",INDEX(Table2[KET],MATCH(ROW()-1,Table2[//])))</f>
        <v>48 box</v>
      </c>
    </row>
    <row r="1974" spans="1:3">
      <c r="A1974" s="3" t="str">
        <f>INDEX(Table2[NAMA BARANG],MATCH(ROW()-1,Table2[//]))</f>
        <v>Stip A 086 Apple (1x20)</v>
      </c>
      <c r="B1974" s="4">
        <f>INDEX(Table2[TT],MATCH(ROW()-1,Table2[//]))</f>
        <v>13</v>
      </c>
      <c r="C1974" s="5" t="str">
        <f>IF(INDEX(Table2[KET],MATCH(ROW()-1,Table2[//]))="","-",INDEX(Table2[KET],MATCH(ROW()-1,Table2[//])))</f>
        <v>40 tas</v>
      </c>
    </row>
    <row r="1975" spans="1:3">
      <c r="A1975" s="3" t="str">
        <f>INDEX(Table2[NAMA BARANG],MATCH(ROW()-1,Table2[//]))</f>
        <v>Stip A 089 Kupu2 (1x18)</v>
      </c>
      <c r="B1975" s="4">
        <f>INDEX(Table2[TT],MATCH(ROW()-1,Table2[//]))</f>
        <v>7</v>
      </c>
      <c r="C1975" s="5" t="str">
        <f>IF(INDEX(Table2[KET],MATCH(ROW()-1,Table2[//]))="","-",INDEX(Table2[KET],MATCH(ROW()-1,Table2[//])))</f>
        <v>45 tas</v>
      </c>
    </row>
    <row r="1976" spans="1:3">
      <c r="A1976" s="3" t="str">
        <f>INDEX(Table2[NAMA BARANG],MATCH(ROW()-1,Table2[//]))</f>
        <v>Stip A 090 WTP (1x24)</v>
      </c>
      <c r="B1976" s="4">
        <f>INDEX(Table2[TT],MATCH(ROW()-1,Table2[//]))</f>
        <v>12</v>
      </c>
      <c r="C1976" s="5" t="str">
        <f>IF(INDEX(Table2[KET],MATCH(ROW()-1,Table2[//]))="","-",INDEX(Table2[KET],MATCH(ROW()-1,Table2[//])))</f>
        <v>40 tas</v>
      </c>
    </row>
    <row r="1977" spans="1:3">
      <c r="A1977" s="3" t="str">
        <f>INDEX(Table2[NAMA BARANG],MATCH(ROW()-1,Table2[//]))</f>
        <v>Stip A 091-092 (1x48)</v>
      </c>
      <c r="B1977" s="4">
        <f>INDEX(Table2[TT],MATCH(ROW()-1,Table2[//]))</f>
        <v>5</v>
      </c>
      <c r="C1977" s="5" t="str">
        <f>IF(INDEX(Table2[KET],MATCH(ROW()-1,Table2[//]))="","-",INDEX(Table2[KET],MATCH(ROW()-1,Table2[//])))</f>
        <v>48 box</v>
      </c>
    </row>
    <row r="1978" spans="1:3">
      <c r="A1978" s="3" t="str">
        <f>INDEX(Table2[NAMA BARANG],MATCH(ROW()-1,Table2[//]))</f>
        <v>Stip A 093 WTP (1x12)</v>
      </c>
      <c r="B1978" s="4">
        <f>INDEX(Table2[TT],MATCH(ROW()-1,Table2[//]))</f>
        <v>16</v>
      </c>
      <c r="C1978" s="5" t="str">
        <f>IF(INDEX(Table2[KET],MATCH(ROW()-1,Table2[//]))="","-",INDEX(Table2[KET],MATCH(ROW()-1,Table2[//])))</f>
        <v>30 box</v>
      </c>
    </row>
    <row r="1979" spans="1:3">
      <c r="A1979" s="3" t="str">
        <f>INDEX(Table2[NAMA BARANG],MATCH(ROW()-1,Table2[//]))</f>
        <v>Stip A 098 Boneka (1x40)</v>
      </c>
      <c r="B1979" s="4">
        <f>INDEX(Table2[TT],MATCH(ROW()-1,Table2[//]))</f>
        <v>4</v>
      </c>
      <c r="C1979" s="5" t="str">
        <f>IF(INDEX(Table2[KET],MATCH(ROW()-1,Table2[//]))="","-",INDEX(Table2[KET],MATCH(ROW()-1,Table2[//])))</f>
        <v>20 box</v>
      </c>
    </row>
    <row r="1980" spans="1:3">
      <c r="A1980" s="3" t="str">
        <f>INDEX(Table2[NAMA BARANG],MATCH(ROW()-1,Table2[//]))</f>
        <v>Stip Abjad Disney (26)</v>
      </c>
      <c r="B1980" s="4">
        <f>INDEX(Table2[TT],MATCH(ROW()-1,Table2[//]))</f>
        <v>2</v>
      </c>
      <c r="C1980" s="5" t="str">
        <f>IF(INDEX(Table2[KET],MATCH(ROW()-1,Table2[//]))="","-",INDEX(Table2[KET],MATCH(ROW()-1,Table2[//])))</f>
        <v>80 box</v>
      </c>
    </row>
    <row r="1981" spans="1:3">
      <c r="A1981" s="3" t="str">
        <f>INDEX(Table2[NAMA BARANG],MATCH(ROW()-1,Table2[//]))</f>
        <v>Stip bentuk love warna K 6934 (120)</v>
      </c>
      <c r="B1981" s="4">
        <f>INDEX(Table2[TT],MATCH(ROW()-1,Table2[//]))</f>
        <v>3</v>
      </c>
      <c r="C1981" s="5" t="str">
        <f>IF(INDEX(Table2[KET],MATCH(ROW()-1,Table2[//]))="","-",INDEX(Table2[KET],MATCH(ROW()-1,Table2[//])))</f>
        <v>240 ls</v>
      </c>
    </row>
    <row r="1982" spans="1:3">
      <c r="A1982" s="3" t="str">
        <f>INDEX(Table2[NAMA BARANG],MATCH(ROW()-1,Table2[//]))</f>
        <v>Stip BF 109</v>
      </c>
      <c r="B1982" s="4">
        <f>INDEX(Table2[TT],MATCH(ROW()-1,Table2[//]))</f>
        <v>3</v>
      </c>
      <c r="C1982" s="5" t="str">
        <f>IF(INDEX(Table2[KET],MATCH(ROW()-1,Table2[//]))="","-",INDEX(Table2[KET],MATCH(ROW()-1,Table2[//])))</f>
        <v>3200 pc</v>
      </c>
    </row>
    <row r="1983" spans="1:3">
      <c r="A1983" s="3" t="str">
        <f>INDEX(Table2[NAMA BARANG],MATCH(ROW()-1,Table2[//]))</f>
        <v>Stip Boneka salju 6219</v>
      </c>
      <c r="B1983" s="4">
        <f>INDEX(Table2[TT],MATCH(ROW()-1,Table2[//]))</f>
        <v>1</v>
      </c>
      <c r="C1983" s="5" t="str">
        <f>IF(INDEX(Table2[KET],MATCH(ROW()-1,Table2[//]))="","-",INDEX(Table2[KET],MATCH(ROW()-1,Table2[//])))</f>
        <v>20 box</v>
      </c>
    </row>
    <row r="1984" spans="1:3">
      <c r="A1984" s="3" t="str">
        <f>INDEX(Table2[NAMA BARANG],MATCH(ROW()-1,Table2[//]))</f>
        <v>Stip Brush C14-228 (48)</v>
      </c>
      <c r="B1984" s="4">
        <f>INDEX(Table2[TT],MATCH(ROW()-1,Table2[//]))</f>
        <v>4</v>
      </c>
      <c r="C1984" s="5" t="str">
        <f>IF(INDEX(Table2[KET],MATCH(ROW()-1,Table2[//]))="","-",INDEX(Table2[KET],MATCH(ROW()-1,Table2[//])))</f>
        <v>96 ls</v>
      </c>
    </row>
    <row r="1985" spans="1:3">
      <c r="A1985" s="3" t="str">
        <f>INDEX(Table2[NAMA BARANG],MATCH(ROW()-1,Table2[//]))</f>
        <v>Stip Collen (36)</v>
      </c>
      <c r="B1985" s="4">
        <f>INDEX(Table2[TT],MATCH(ROW()-1,Table2[//]))</f>
        <v>2</v>
      </c>
      <c r="C1985" s="5" t="str">
        <f>IF(INDEX(Table2[KET],MATCH(ROW()-1,Table2[//]))="","-",INDEX(Table2[KET],MATCH(ROW()-1,Table2[//])))</f>
        <v>48 box</v>
      </c>
    </row>
    <row r="1986" spans="1:3">
      <c r="A1986" s="3" t="str">
        <f>INDEX(Table2[NAMA BARANG],MATCH(ROW()-1,Table2[//]))</f>
        <v>Stip DBH B40</v>
      </c>
      <c r="B1986" s="4">
        <f>INDEX(Table2[TT],MATCH(ROW()-1,Table2[//]))</f>
        <v>1</v>
      </c>
      <c r="C1986" s="5" t="str">
        <f>IF(INDEX(Table2[KET],MATCH(ROW()-1,Table2[//]))="","-",INDEX(Table2[KET],MATCH(ROW()-1,Table2[//])))</f>
        <v>2000 PCS</v>
      </c>
    </row>
    <row r="1987" spans="1:3">
      <c r="A1987" s="3" t="str">
        <f>INDEX(Table2[NAMA BARANG],MATCH(ROW()-1,Table2[//]))</f>
        <v>Stip Doraemon 0931 (24)</v>
      </c>
      <c r="B1987" s="4">
        <f>INDEX(Table2[TT],MATCH(ROW()-1,Table2[//]))</f>
        <v>7</v>
      </c>
      <c r="C1987" s="5" t="str">
        <f>IF(INDEX(Table2[KET],MATCH(ROW()-1,Table2[//]))="","-",INDEX(Table2[KET],MATCH(ROW()-1,Table2[//])))</f>
        <v>40 box</v>
      </c>
    </row>
    <row r="1988" spans="1:3">
      <c r="A1988" s="3" t="str">
        <f>INDEX(Table2[NAMA BARANG],MATCH(ROW()-1,Table2[//]))</f>
        <v>Stip ER 1318 minion (30)</v>
      </c>
      <c r="B1988" s="4">
        <f>INDEX(Table2[TT],MATCH(ROW()-1,Table2[//]))</f>
        <v>1</v>
      </c>
      <c r="C1988" s="5" t="str">
        <f>IF(INDEX(Table2[KET],MATCH(ROW()-1,Table2[//]))="","-",INDEX(Table2[KET],MATCH(ROW()-1,Table2[//])))</f>
        <v>40 box</v>
      </c>
    </row>
    <row r="1989" spans="1:3">
      <c r="A1989" s="3" t="str">
        <f>INDEX(Table2[NAMA BARANG],MATCH(ROW()-1,Table2[//]))</f>
        <v>Stip ER 2065 lapis 1 box 24</v>
      </c>
      <c r="B1989" s="4">
        <f>INDEX(Table2[TT],MATCH(ROW()-1,Table2[//]))</f>
        <v>2</v>
      </c>
      <c r="C1989" s="5" t="str">
        <f>IF(INDEX(Table2[KET],MATCH(ROW()-1,Table2[//]))="","-",INDEX(Table2[KET],MATCH(ROW()-1,Table2[//])))</f>
        <v>80 box</v>
      </c>
    </row>
    <row r="1990" spans="1:3">
      <c r="A1990" s="3" t="str">
        <f>INDEX(Table2[NAMA BARANG],MATCH(ROW()-1,Table2[//]))</f>
        <v>Stip ER-5129 Landak (24 pc)</v>
      </c>
      <c r="B1990" s="4">
        <f>INDEX(Table2[TT],MATCH(ROW()-1,Table2[//]))</f>
        <v>1</v>
      </c>
      <c r="C1990" s="5" t="str">
        <f>IF(INDEX(Table2[KET],MATCH(ROW()-1,Table2[//]))="","-",INDEX(Table2[KET],MATCH(ROW()-1,Table2[//])))</f>
        <v>20 box</v>
      </c>
    </row>
    <row r="1991" spans="1:3">
      <c r="A1991" s="3" t="str">
        <f>INDEX(Table2[NAMA BARANG],MATCH(ROW()-1,Table2[//]))</f>
        <v>Stip girls pjg Ky H 8113</v>
      </c>
      <c r="B1991" s="4">
        <f>INDEX(Table2[TT],MATCH(ROW()-1,Table2[//]))</f>
        <v>2</v>
      </c>
      <c r="C1991" s="5" t="str">
        <f>IF(INDEX(Table2[KET],MATCH(ROW()-1,Table2[//]))="","-",INDEX(Table2[KET],MATCH(ROW()-1,Table2[//])))</f>
        <v>24 box</v>
      </c>
    </row>
    <row r="1992" spans="1:3">
      <c r="A1992" s="3" t="str">
        <f>INDEX(Table2[NAMA BARANG],MATCH(ROW()-1,Table2[//]))</f>
        <v>Stip HK besar 6764 (60)</v>
      </c>
      <c r="B1992" s="4">
        <f>INDEX(Table2[TT],MATCH(ROW()-1,Table2[//]))</f>
        <v>47</v>
      </c>
      <c r="C1992" s="5" t="str">
        <f>IF(INDEX(Table2[KET],MATCH(ROW()-1,Table2[//]))="","-",INDEX(Table2[KET],MATCH(ROW()-1,Table2[//])))</f>
        <v>120 ls</v>
      </c>
    </row>
    <row r="1993" spans="1:3">
      <c r="A1993" s="3" t="str">
        <f>INDEX(Table2[NAMA BARANG],MATCH(ROW()-1,Table2[//]))</f>
        <v>Stip HK K 6762 (120 pc) BLK</v>
      </c>
      <c r="B1993" s="4">
        <f>INDEX(Table2[TT],MATCH(ROW()-1,Table2[//]))</f>
        <v>48</v>
      </c>
      <c r="C1993" s="5" t="str">
        <f>IF(INDEX(Table2[KET],MATCH(ROW()-1,Table2[//]))="","-",INDEX(Table2[KET],MATCH(ROW()-1,Table2[//])))</f>
        <v>240 ls</v>
      </c>
    </row>
    <row r="1994" spans="1:3">
      <c r="A1994" s="3" t="str">
        <f>INDEX(Table2[NAMA BARANG],MATCH(ROW()-1,Table2[//]))</f>
        <v>Stip Jumbo 1038 Big Hero</v>
      </c>
      <c r="B1994" s="4">
        <f>INDEX(Table2[TT],MATCH(ROW()-1,Table2[//]))</f>
        <v>1</v>
      </c>
      <c r="C1994" s="5" t="str">
        <f>IF(INDEX(Table2[KET],MATCH(ROW()-1,Table2[//]))="","-",INDEX(Table2[KET],MATCH(ROW()-1,Table2[//])))</f>
        <v>30 box</v>
      </c>
    </row>
    <row r="1995" spans="1:3">
      <c r="A1995" s="3" t="str">
        <f>INDEX(Table2[NAMA BARANG],MATCH(ROW()-1,Table2[//]))</f>
        <v>Stip Jumbo Disney 4710 (24)</v>
      </c>
      <c r="B1995" s="4">
        <f>INDEX(Table2[TT],MATCH(ROW()-1,Table2[//]))</f>
        <v>1</v>
      </c>
      <c r="C1995" s="5" t="str">
        <f>IF(INDEX(Table2[KET],MATCH(ROW()-1,Table2[//]))="","-",INDEX(Table2[KET],MATCH(ROW()-1,Table2[//])))</f>
        <v>40 box</v>
      </c>
    </row>
    <row r="1996" spans="1:3">
      <c r="A1996" s="3" t="str">
        <f>INDEX(Table2[NAMA BARANG],MATCH(ROW()-1,Table2[//]))</f>
        <v>Stip JX-99002 Set + Asahan Apple bear (24 pc)</v>
      </c>
      <c r="B1996" s="4">
        <f>INDEX(Table2[TT],MATCH(ROW()-1,Table2[//]))</f>
        <v>4</v>
      </c>
      <c r="C1996" s="5" t="str">
        <f>IF(INDEX(Table2[KET],MATCH(ROW()-1,Table2[//]))="","-",INDEX(Table2[KET],MATCH(ROW()-1,Table2[//])))</f>
        <v>20 box</v>
      </c>
    </row>
    <row r="1997" spans="1:3">
      <c r="A1997" s="3" t="str">
        <f>INDEX(Table2[NAMA BARANG],MATCH(ROW()-1,Table2[//]))</f>
        <v>Stip JX-99009 Kursi goyang (24 pc)</v>
      </c>
      <c r="B1997" s="4">
        <f>INDEX(Table2[TT],MATCH(ROW()-1,Table2[//]))</f>
        <v>1</v>
      </c>
      <c r="C1997" s="5" t="str">
        <f>IF(INDEX(Table2[KET],MATCH(ROW()-1,Table2[//]))="","-",INDEX(Table2[KET],MATCH(ROW()-1,Table2[//])))</f>
        <v>36 box</v>
      </c>
    </row>
    <row r="1998" spans="1:3">
      <c r="A1998" s="3" t="str">
        <f>INDEX(Table2[NAMA BARANG],MATCH(ROW()-1,Table2[//]))</f>
        <v>Stip Kucing 6171/ Robot 6193</v>
      </c>
      <c r="B1998" s="4">
        <f>INDEX(Table2[TT],MATCH(ROW()-1,Table2[//]))</f>
        <v>2</v>
      </c>
      <c r="C1998" s="5" t="str">
        <f>IF(INDEX(Table2[KET],MATCH(ROW()-1,Table2[//]))="","-",INDEX(Table2[KET],MATCH(ROW()-1,Table2[//])))</f>
        <v>16 box</v>
      </c>
    </row>
    <row r="1999" spans="1:3">
      <c r="A1999" s="3" t="str">
        <f>INDEX(Table2[NAMA BARANG],MATCH(ROW()-1,Table2[//]))</f>
        <v>Stip Matahari 0025</v>
      </c>
      <c r="B1999" s="4">
        <f>INDEX(Table2[TT],MATCH(ROW()-1,Table2[//]))</f>
        <v>3</v>
      </c>
      <c r="C1999" s="5" t="str">
        <f>IF(INDEX(Table2[KET],MATCH(ROW()-1,Table2[//]))="","-",INDEX(Table2[KET],MATCH(ROW()-1,Table2[//])))</f>
        <v>100 disp</v>
      </c>
    </row>
    <row r="2000" spans="1:3">
      <c r="A2000" s="3" t="str">
        <f>INDEX(Table2[NAMA BARANG],MATCH(ROW()-1,Table2[//]))</f>
        <v>Stip Minion (36)</v>
      </c>
      <c r="B2000" s="4">
        <f>INDEX(Table2[TT],MATCH(ROW()-1,Table2[//]))</f>
        <v>29</v>
      </c>
      <c r="C2000" s="5" t="str">
        <f>IF(INDEX(Table2[KET],MATCH(ROW()-1,Table2[//]))="","-",INDEX(Table2[KET],MATCH(ROW()-1,Table2[//])))</f>
        <v>40 box</v>
      </c>
    </row>
    <row r="2001" spans="1:3">
      <c r="A2001" s="3" t="str">
        <f>INDEX(Table2[NAMA BARANG],MATCH(ROW()-1,Table2[//]))</f>
        <v>Stip minion 1316/ 17 (36)</v>
      </c>
      <c r="B2001" s="4">
        <f>INDEX(Table2[TT],MATCH(ROW()-1,Table2[//]))</f>
        <v>30</v>
      </c>
      <c r="C2001" s="5" t="str">
        <f>IF(INDEX(Table2[KET],MATCH(ROW()-1,Table2[//]))="","-",INDEX(Table2[KET],MATCH(ROW()-1,Table2[//])))</f>
        <v>40 pak</v>
      </c>
    </row>
    <row r="2002" spans="1:3">
      <c r="A2002" s="3" t="str">
        <f>INDEX(Table2[NAMA BARANG],MATCH(ROW()-1,Table2[//]))</f>
        <v>Stip Minion 6763 (120) K</v>
      </c>
      <c r="B2002" s="4">
        <f>INDEX(Table2[TT],MATCH(ROW()-1,Table2[//]))</f>
        <v>37</v>
      </c>
      <c r="C2002" s="5" t="str">
        <f>IF(INDEX(Table2[KET],MATCH(ROW()-1,Table2[//]))="","-",INDEX(Table2[KET],MATCH(ROW()-1,Table2[//])))</f>
        <v>240 ls</v>
      </c>
    </row>
    <row r="2003" spans="1:3">
      <c r="A2003" s="3" t="str">
        <f>INDEX(Table2[NAMA BARANG],MATCH(ROW()-1,Table2[//]))</f>
        <v>Stip Minion B 6765 (60)</v>
      </c>
      <c r="B2003" s="4">
        <f>INDEX(Table2[TT],MATCH(ROW()-1,Table2[//]))</f>
        <v>61</v>
      </c>
      <c r="C2003" s="5" t="str">
        <f>IF(INDEX(Table2[KET],MATCH(ROW()-1,Table2[//]))="","-",INDEX(Table2[KET],MATCH(ROW()-1,Table2[//])))</f>
        <v>120 ls</v>
      </c>
    </row>
    <row r="2004" spans="1:3">
      <c r="A2004" s="3" t="str">
        <f>INDEX(Table2[NAMA BARANG],MATCH(ROW()-1,Table2[//]))</f>
        <v>Stip MK-01 M Mouse (1x100)</v>
      </c>
      <c r="B2004" s="4">
        <f>INDEX(Table2[TT],MATCH(ROW()-1,Table2[//]))</f>
        <v>2</v>
      </c>
      <c r="C2004" s="5" t="str">
        <f>IF(INDEX(Table2[KET],MATCH(ROW()-1,Table2[//]))="","-",INDEX(Table2[KET],MATCH(ROW()-1,Table2[//])))</f>
        <v>20 box</v>
      </c>
    </row>
    <row r="2005" spans="1:3">
      <c r="A2005" s="3" t="str">
        <f>INDEX(Table2[NAMA BARANG],MATCH(ROW()-1,Table2[//]))</f>
        <v>Stip Monokurobo Oval (B) Mnk 828 (24)</v>
      </c>
      <c r="B2005" s="4">
        <f>INDEX(Table2[TT],MATCH(ROW()-1,Table2[//]))</f>
        <v>8</v>
      </c>
      <c r="C2005" s="5" t="str">
        <f>IF(INDEX(Table2[KET],MATCH(ROW()-1,Table2[//]))="","-",INDEX(Table2[KET],MATCH(ROW()-1,Table2[//])))</f>
        <v>80 box</v>
      </c>
    </row>
    <row r="2006" spans="1:3">
      <c r="A2006" s="3" t="str">
        <f>INDEX(Table2[NAMA BARANG],MATCH(ROW()-1,Table2[//]))</f>
        <v>Stip Monokurobo Oval (Tg) Mnk 827 (24)</v>
      </c>
      <c r="B2006" s="4">
        <f>INDEX(Table2[TT],MATCH(ROW()-1,Table2[//]))</f>
        <v>3</v>
      </c>
      <c r="C2006" s="5" t="str">
        <f>IF(INDEX(Table2[KET],MATCH(ROW()-1,Table2[//]))="","-",INDEX(Table2[KET],MATCH(ROW()-1,Table2[//])))</f>
        <v>80 box</v>
      </c>
    </row>
    <row r="2007" spans="1:3">
      <c r="A2007" s="3" t="str">
        <f>INDEX(Table2[NAMA BARANG],MATCH(ROW()-1,Table2[//]))</f>
        <v>Stip MS 2078 + magic(36)</v>
      </c>
      <c r="B2007" s="4">
        <f>INDEX(Table2[TT],MATCH(ROW()-1,Table2[//]))</f>
        <v>1</v>
      </c>
      <c r="C2007" s="5" t="str">
        <f>IF(INDEX(Table2[KET],MATCH(ROW()-1,Table2[//]))="","-",INDEX(Table2[KET],MATCH(ROW()-1,Table2[//])))</f>
        <v>21 box</v>
      </c>
    </row>
    <row r="2008" spans="1:3">
      <c r="A2008" s="3" t="str">
        <f>INDEX(Table2[NAMA BARANG],MATCH(ROW()-1,Table2[//]))</f>
        <v>Stip P09/ 2pc (48)</v>
      </c>
      <c r="B2008" s="4">
        <f>INDEX(Table2[TT],MATCH(ROW()-1,Table2[//]))</f>
        <v>1</v>
      </c>
      <c r="C2008" s="5" t="str">
        <f>IF(INDEX(Table2[KET],MATCH(ROW()-1,Table2[//]))="","-",INDEX(Table2[KET],MATCH(ROW()-1,Table2[//])))</f>
        <v>48 box</v>
      </c>
    </row>
    <row r="2009" spans="1:3">
      <c r="A2009" s="3" t="str">
        <f>INDEX(Table2[NAMA BARANG],MATCH(ROW()-1,Table2[//]))</f>
        <v>Stip RC 6031 (48)</v>
      </c>
      <c r="B2009" s="4">
        <f>INDEX(Table2[TT],MATCH(ROW()-1,Table2[//]))</f>
        <v>2</v>
      </c>
      <c r="C2009" s="5" t="str">
        <f>IF(INDEX(Table2[KET],MATCH(ROW()-1,Table2[//]))="","-",INDEX(Table2[KET],MATCH(ROW()-1,Table2[//])))</f>
        <v>48 box</v>
      </c>
    </row>
    <row r="2010" spans="1:3">
      <c r="A2010" s="3" t="str">
        <f>INDEX(Table2[NAMA BARANG],MATCH(ROW()-1,Table2[//]))</f>
        <v>Stip RC 6032</v>
      </c>
      <c r="B2010" s="4">
        <f>INDEX(Table2[TT],MATCH(ROW()-1,Table2[//]))</f>
        <v>1</v>
      </c>
      <c r="C2010" s="5" t="str">
        <f>IF(INDEX(Table2[KET],MATCH(ROW()-1,Table2[//]))="","-",INDEX(Table2[KET],MATCH(ROW()-1,Table2[//])))</f>
        <v>48 box</v>
      </c>
    </row>
    <row r="2011" spans="1:3">
      <c r="A2011" s="3" t="str">
        <f>INDEX(Table2[NAMA BARANG],MATCH(ROW()-1,Table2[//]))</f>
        <v>Stip RC 6034</v>
      </c>
      <c r="B2011" s="4">
        <f>INDEX(Table2[TT],MATCH(ROW()-1,Table2[//]))</f>
        <v>1</v>
      </c>
      <c r="C2011" s="5" t="str">
        <f>IF(INDEX(Table2[KET],MATCH(ROW()-1,Table2[//]))="","-",INDEX(Table2[KET],MATCH(ROW()-1,Table2[//])))</f>
        <v>48 box</v>
      </c>
    </row>
    <row r="2012" spans="1:3">
      <c r="A2012" s="3" t="str">
        <f>INDEX(Table2[NAMA BARANG],MATCH(ROW()-1,Table2[//]))</f>
        <v>Stip RC 6035</v>
      </c>
      <c r="B2012" s="4">
        <f>INDEX(Table2[TT],MATCH(ROW()-1,Table2[//]))</f>
        <v>3</v>
      </c>
      <c r="C2012" s="5" t="str">
        <f>IF(INDEX(Table2[KET],MATCH(ROW()-1,Table2[//]))="","-",INDEX(Table2[KET],MATCH(ROW()-1,Table2[//])))</f>
        <v>48 box</v>
      </c>
    </row>
    <row r="2013" spans="1:3">
      <c r="A2013" s="3" t="str">
        <f>INDEX(Table2[NAMA BARANG],MATCH(ROW()-1,Table2[//]))</f>
        <v>Stip RC 6037</v>
      </c>
      <c r="B2013" s="4">
        <f>INDEX(Table2[TT],MATCH(ROW()-1,Table2[//]))</f>
        <v>2</v>
      </c>
      <c r="C2013" s="5" t="str">
        <f>IF(INDEX(Table2[KET],MATCH(ROW()-1,Table2[//]))="","-",INDEX(Table2[KET],MATCH(ROW()-1,Table2[//])))</f>
        <v>48 box</v>
      </c>
    </row>
    <row r="2014" spans="1:3">
      <c r="A2014" s="3" t="str">
        <f>INDEX(Table2[NAMA BARANG],MATCH(ROW()-1,Table2[//]))</f>
        <v>Stip Sika 369 Besar</v>
      </c>
      <c r="B2014" s="4">
        <f>INDEX(Table2[TT],MATCH(ROW()-1,Table2[//]))</f>
        <v>20</v>
      </c>
      <c r="C2014" s="5" t="str">
        <f>IF(INDEX(Table2[KET],MATCH(ROW()-1,Table2[//]))="","-",INDEX(Table2[KET],MATCH(ROW()-1,Table2[//])))</f>
        <v>50 pk</v>
      </c>
    </row>
    <row r="2015" spans="1:3">
      <c r="A2015" s="3" t="str">
        <f>INDEX(Table2[NAMA BARANG],MATCH(ROW()-1,Table2[//]))</f>
        <v>Stip TB 1602 (30)</v>
      </c>
      <c r="B2015" s="4">
        <f>INDEX(Table2[TT],MATCH(ROW()-1,Table2[//]))</f>
        <v>21</v>
      </c>
      <c r="C2015" s="5" t="str">
        <f>IF(INDEX(Table2[KET],MATCH(ROW()-1,Table2[//]))="","-",INDEX(Table2[KET],MATCH(ROW()-1,Table2[//])))</f>
        <v>75 ls</v>
      </c>
    </row>
    <row r="2016" spans="1:3">
      <c r="A2016" s="3" t="str">
        <f>INDEX(Table2[NAMA BARANG],MATCH(ROW()-1,Table2[//]))</f>
        <v>Stip TB 1605 (30)</v>
      </c>
      <c r="B2016" s="4">
        <f>INDEX(Table2[TT],MATCH(ROW()-1,Table2[//]))</f>
        <v>51</v>
      </c>
      <c r="C2016" s="5" t="str">
        <f>IF(INDEX(Table2[KET],MATCH(ROW()-1,Table2[//]))="","-",INDEX(Table2[KET],MATCH(ROW()-1,Table2[//])))</f>
        <v>1080 pc</v>
      </c>
    </row>
    <row r="2017" spans="1:3">
      <c r="A2017" s="3" t="str">
        <f>INDEX(Table2[NAMA BARANG],MATCH(ROW()-1,Table2[//]))</f>
        <v>Stip TB 8000</v>
      </c>
      <c r="B2017" s="4">
        <f>INDEX(Table2[TT],MATCH(ROW()-1,Table2[//]))</f>
        <v>34</v>
      </c>
      <c r="C2017" s="5" t="str">
        <f>IF(INDEX(Table2[KET],MATCH(ROW()-1,Table2[//]))="","-",INDEX(Table2[KET],MATCH(ROW()-1,Table2[//])))</f>
        <v>30 box</v>
      </c>
    </row>
    <row r="2018" spans="1:3">
      <c r="A2018" s="3" t="str">
        <f>INDEX(Table2[NAMA BARANG],MATCH(ROW()-1,Table2[//]))</f>
        <v>Stip TB 8059</v>
      </c>
      <c r="B2018" s="4">
        <f>INDEX(Table2[TT],MATCH(ROW()-1,Table2[//]))</f>
        <v>62</v>
      </c>
      <c r="C2018" s="5" t="str">
        <f>IF(INDEX(Table2[KET],MATCH(ROW()-1,Table2[//]))="","-",INDEX(Table2[KET],MATCH(ROW()-1,Table2[//])))</f>
        <v>30 box</v>
      </c>
    </row>
    <row r="2019" spans="1:3">
      <c r="A2019" s="3" t="str">
        <f>INDEX(Table2[NAMA BARANG],MATCH(ROW()-1,Table2[//]))</f>
        <v>Stip TB 8066</v>
      </c>
      <c r="B2019" s="4">
        <f>INDEX(Table2[TT],MATCH(ROW()-1,Table2[//]))</f>
        <v>31</v>
      </c>
      <c r="C2019" s="5" t="str">
        <f>IF(INDEX(Table2[KET],MATCH(ROW()-1,Table2[//]))="","-",INDEX(Table2[KET],MATCH(ROW()-1,Table2[//])))</f>
        <v>30 box</v>
      </c>
    </row>
    <row r="2020" spans="1:3">
      <c r="A2020" s="3" t="str">
        <f>INDEX(Table2[NAMA BARANG],MATCH(ROW()-1,Table2[//]))</f>
        <v>Stip TB 9856 (30)</v>
      </c>
      <c r="B2020" s="4">
        <f>INDEX(Table2[TT],MATCH(ROW()-1,Table2[//]))</f>
        <v>18</v>
      </c>
      <c r="C2020" s="5" t="str">
        <f>IF(INDEX(Table2[KET],MATCH(ROW()-1,Table2[//]))="","-",INDEX(Table2[KET],MATCH(ROW()-1,Table2[//])))</f>
        <v>60 ls</v>
      </c>
    </row>
    <row r="2021" spans="1:3">
      <c r="A2021" s="3" t="str">
        <f>INDEX(Table2[NAMA BARANG],MATCH(ROW()-1,Table2[//]))</f>
        <v>Stip TB 9865 (36)</v>
      </c>
      <c r="B2021" s="4">
        <f>INDEX(Table2[TT],MATCH(ROW()-1,Table2[//]))</f>
        <v>9</v>
      </c>
      <c r="C2021" s="5" t="str">
        <f>IF(INDEX(Table2[KET],MATCH(ROW()-1,Table2[//]))="","-",INDEX(Table2[KET],MATCH(ROW()-1,Table2[//])))</f>
        <v>60 ls</v>
      </c>
    </row>
    <row r="2022" spans="1:3">
      <c r="A2022" s="3" t="str">
        <f>INDEX(Table2[NAMA BARANG],MATCH(ROW()-1,Table2[//]))</f>
        <v>Stip TB 9866 (60)</v>
      </c>
      <c r="B2022" s="4">
        <f>INDEX(Table2[TT],MATCH(ROW()-1,Table2[//]))</f>
        <v>24</v>
      </c>
      <c r="C2022" s="5" t="str">
        <f>IF(INDEX(Table2[KET],MATCH(ROW()-1,Table2[//]))="","-",INDEX(Table2[KET],MATCH(ROW()-1,Table2[//])))</f>
        <v>120 ls</v>
      </c>
    </row>
    <row r="2023" spans="1:3">
      <c r="A2023" s="3" t="str">
        <f>INDEX(Table2[NAMA BARANG],MATCH(ROW()-1,Table2[//]))</f>
        <v>Stip Toples 134 (1x50) Panda</v>
      </c>
      <c r="B2023" s="4">
        <f>INDEX(Table2[TT],MATCH(ROW()-1,Table2[//]))</f>
        <v>12</v>
      </c>
      <c r="C2023" s="5" t="str">
        <f>IF(INDEX(Table2[KET],MATCH(ROW()-1,Table2[//]))="","-",INDEX(Table2[KET],MATCH(ROW()-1,Table2[//])))</f>
        <v>12 box</v>
      </c>
    </row>
    <row r="2024" spans="1:3">
      <c r="A2024" s="3" t="str">
        <f>INDEX(Table2[NAMA BARANG],MATCH(ROW()-1,Table2[//]))</f>
        <v>Stip Trifello 300 B</v>
      </c>
      <c r="B2024" s="4">
        <f>INDEX(Table2[TT],MATCH(ROW()-1,Table2[//]))</f>
        <v>2</v>
      </c>
      <c r="C2024" s="5" t="str">
        <f>IF(INDEX(Table2[KET],MATCH(ROW()-1,Table2[//]))="","-",INDEX(Table2[KET],MATCH(ROW()-1,Table2[//])))</f>
        <v>50 box</v>
      </c>
    </row>
    <row r="2025" spans="1:3">
      <c r="A2025" s="3" t="str">
        <f>INDEX(Table2[NAMA BARANG],MATCH(ROW()-1,Table2[//]))</f>
        <v>Stip Trifello TF-377 (@ 24)</v>
      </c>
      <c r="B2025" s="4">
        <f>INDEX(Table2[TT],MATCH(ROW()-1,Table2[//]))</f>
        <v>4</v>
      </c>
      <c r="C2025" s="5" t="str">
        <f>IF(INDEX(Table2[KET],MATCH(ROW()-1,Table2[//]))="","-",INDEX(Table2[KET],MATCH(ROW()-1,Table2[//])))</f>
        <v>40 box</v>
      </c>
    </row>
    <row r="2026" spans="1:3">
      <c r="A2026" s="3" t="str">
        <f>INDEX(Table2[NAMA BARANG],MATCH(ROW()-1,Table2[//]))</f>
        <v>Stip+Asahan M-78 (30)</v>
      </c>
      <c r="B2026" s="4">
        <f>INDEX(Table2[TT],MATCH(ROW()-1,Table2[//]))</f>
        <v>2</v>
      </c>
      <c r="C2026" s="5" t="str">
        <f>IF(INDEX(Table2[KET],MATCH(ROW()-1,Table2[//]))="","-",INDEX(Table2[KET],MATCH(ROW()-1,Table2[//])))</f>
        <v>24 box</v>
      </c>
    </row>
    <row r="2027" spans="1:3">
      <c r="A2027" s="3" t="str">
        <f>INDEX(Table2[NAMA BARANG],MATCH(ROW()-1,Table2[//]))</f>
        <v>Stopmap Jersey</v>
      </c>
      <c r="B2027" s="4">
        <f>INDEX(Table2[TT],MATCH(ROW()-1,Table2[//]))</f>
        <v>1</v>
      </c>
      <c r="C2027" s="5" t="str">
        <f>IF(INDEX(Table2[KET],MATCH(ROW()-1,Table2[//]))="","-",INDEX(Table2[KET],MATCH(ROW()-1,Table2[//])))</f>
        <v>800 pk</v>
      </c>
    </row>
    <row r="2028" spans="1:3">
      <c r="A2028" s="3" t="str">
        <f>INDEX(Table2[NAMA BARANG],MATCH(ROW()-1,Table2[//]))</f>
        <v>Suling 900 Trend</v>
      </c>
      <c r="B2028" s="4">
        <f>INDEX(Table2[TT],MATCH(ROW()-1,Table2[//]))</f>
        <v>1</v>
      </c>
      <c r="C2028" s="5" t="str">
        <f>IF(INDEX(Table2[KET],MATCH(ROW()-1,Table2[//]))="","-",INDEX(Table2[KET],MATCH(ROW()-1,Table2[//])))</f>
        <v>24 ls</v>
      </c>
    </row>
    <row r="2029" spans="1:3">
      <c r="A2029" s="3" t="str">
        <f>INDEX(Table2[NAMA BARANG],MATCH(ROW()-1,Table2[//]))</f>
        <v>Suling Yamaha</v>
      </c>
      <c r="B2029" s="4">
        <f>INDEX(Table2[TT],MATCH(ROW()-1,Table2[//]))</f>
        <v>5</v>
      </c>
      <c r="C2029" s="5" t="str">
        <f>IF(INDEX(Table2[KET],MATCH(ROW()-1,Table2[//]))="","-",INDEX(Table2[KET],MATCH(ROW()-1,Table2[//])))</f>
        <v>60 PCS</v>
      </c>
    </row>
    <row r="2030" spans="1:3">
      <c r="A2030" s="3" t="str">
        <f>INDEX(Table2[NAMA BARANG],MATCH(ROW()-1,Table2[//]))</f>
        <v>Super Box Topla TP/ SB</v>
      </c>
      <c r="B2030" s="4">
        <f>INDEX(Table2[TT],MATCH(ROW()-1,Table2[//]))</f>
        <v>5</v>
      </c>
      <c r="C2030" s="5" t="str">
        <f>IF(INDEX(Table2[KET],MATCH(ROW()-1,Table2[//]))="","-",INDEX(Table2[KET],MATCH(ROW()-1,Table2[//])))</f>
        <v>24 pc</v>
      </c>
    </row>
    <row r="2031" spans="1:3">
      <c r="A2031" s="3" t="str">
        <f>INDEX(Table2[NAMA BARANG],MATCH(ROW()-1,Table2[//]))</f>
        <v>Tali Batik Putih B Alpindo</v>
      </c>
      <c r="B2031" s="4">
        <f>INDEX(Table2[TT],MATCH(ROW()-1,Table2[//]))</f>
        <v>20</v>
      </c>
      <c r="C2031" s="5" t="str">
        <f>IF(INDEX(Table2[KET],MATCH(ROW()-1,Table2[//]))="","-",INDEX(Table2[KET],MATCH(ROW()-1,Table2[//])))</f>
        <v>50 LSN</v>
      </c>
    </row>
    <row r="2032" spans="1:3">
      <c r="A2032" s="3" t="str">
        <f>INDEX(Table2[NAMA BARANG],MATCH(ROW()-1,Table2[//]))</f>
        <v>Tali Batik Tali Putih T Alpindo</v>
      </c>
      <c r="B2032" s="4">
        <f>INDEX(Table2[TT],MATCH(ROW()-1,Table2[//]))</f>
        <v>10</v>
      </c>
      <c r="C2032" s="5" t="str">
        <f>IF(INDEX(Table2[KET],MATCH(ROW()-1,Table2[//]))="","-",INDEX(Table2[KET],MATCH(ROW()-1,Table2[//])))</f>
        <v>50 LSN</v>
      </c>
    </row>
    <row r="2033" spans="1:3">
      <c r="A2033" s="3" t="str">
        <f>INDEX(Table2[NAMA BARANG],MATCH(ROW()-1,Table2[//]))</f>
        <v>Tali Jepit Cantol K</v>
      </c>
      <c r="B2033" s="4">
        <f>INDEX(Table2[TT],MATCH(ROW()-1,Table2[//]))</f>
        <v>12</v>
      </c>
      <c r="C2033" s="5">
        <f>IF(INDEX(Table2[KET],MATCH(ROW()-1,Table2[//]))="","-",INDEX(Table2[KET],MATCH(ROW()-1,Table2[//])))</f>
        <v>5000</v>
      </c>
    </row>
    <row r="2034" spans="1:3">
      <c r="A2034" s="3" t="str">
        <f>INDEX(Table2[NAMA BARANG],MATCH(ROW()-1,Table2[//]))</f>
        <v>Tali jepit ht biasa gading</v>
      </c>
      <c r="B2034" s="4">
        <f>INDEX(Table2[TT],MATCH(ROW()-1,Table2[//]))</f>
        <v>3</v>
      </c>
      <c r="C2034" s="5">
        <f>IF(INDEX(Table2[KET],MATCH(ROW()-1,Table2[//]))="","-",INDEX(Table2[KET],MATCH(ROW()-1,Table2[//])))</f>
        <v>5000</v>
      </c>
    </row>
    <row r="2035" spans="1:3">
      <c r="A2035" s="3" t="str">
        <f>INDEX(Table2[NAMA BARANG],MATCH(ROW()-1,Table2[//]))</f>
        <v>Tali Jepit metalik K 806 M</v>
      </c>
      <c r="B2035" s="4">
        <f>INDEX(Table2[TT],MATCH(ROW()-1,Table2[//]))</f>
        <v>4</v>
      </c>
      <c r="C2035" s="5">
        <f>IF(INDEX(Table2[KET],MATCH(ROW()-1,Table2[//]))="","-",INDEX(Table2[KET],MATCH(ROW()-1,Table2[//])))</f>
        <v>5000</v>
      </c>
    </row>
    <row r="2036" spans="1:3">
      <c r="A2036" s="3" t="str">
        <f>INDEX(Table2[NAMA BARANG],MATCH(ROW()-1,Table2[//]))</f>
        <v>Tali Jepitan Yoyo butek (1 box=100) Kng</v>
      </c>
      <c r="B2036" s="4">
        <f>INDEX(Table2[TT],MATCH(ROW()-1,Table2[//]))</f>
        <v>1</v>
      </c>
      <c r="C2036" s="5" t="str">
        <f>IF(INDEX(Table2[KET],MATCH(ROW()-1,Table2[//]))="","-",INDEX(Table2[KET],MATCH(ROW()-1,Table2[//])))</f>
        <v>2000 pc</v>
      </c>
    </row>
    <row r="2037" spans="1:3">
      <c r="A2037" s="3" t="str">
        <f>INDEX(Table2[NAMA BARANG],MATCH(ROW()-1,Table2[//]))</f>
        <v>Tali metalik (kecil) B(8) K(4) Ht(2) Hj(2)</v>
      </c>
      <c r="B2037" s="4">
        <f>INDEX(Table2[TT],MATCH(ROW()-1,Table2[//]))</f>
        <v>16</v>
      </c>
      <c r="C2037" s="5">
        <f>IF(INDEX(Table2[KET],MATCH(ROW()-1,Table2[//]))="","-",INDEX(Table2[KET],MATCH(ROW()-1,Table2[//])))</f>
        <v>500</v>
      </c>
    </row>
    <row r="2038" spans="1:3">
      <c r="A2038" s="3" t="str">
        <f>INDEX(Table2[NAMA BARANG],MATCH(ROW()-1,Table2[//]))</f>
        <v>Tali metalik B Ht(2)/ B(3)/ M(1)/ K(1)</v>
      </c>
      <c r="B2038" s="4">
        <f>INDEX(Table2[TT],MATCH(ROW()-1,Table2[//]))</f>
        <v>7</v>
      </c>
      <c r="C2038" s="5">
        <f>IF(INDEX(Table2[KET],MATCH(ROW()-1,Table2[//]))="","-",INDEX(Table2[KET],MATCH(ROW()-1,Table2[//])))</f>
        <v>300</v>
      </c>
    </row>
    <row r="2039" spans="1:3">
      <c r="A2039" s="3" t="str">
        <f>INDEX(Table2[NAMA BARANG],MATCH(ROW()-1,Table2[//]))</f>
        <v>Tali metalik Hj/ K/ M Besar</v>
      </c>
      <c r="B2039" s="4">
        <f>INDEX(Table2[TT],MATCH(ROW()-1,Table2[//]))</f>
        <v>1</v>
      </c>
      <c r="C2039" s="5" t="str">
        <f>IF(INDEX(Table2[KET],MATCH(ROW()-1,Table2[//]))="","-",INDEX(Table2[KET],MATCH(ROW()-1,Table2[//])))</f>
        <v>3000 pc</v>
      </c>
    </row>
    <row r="2040" spans="1:3">
      <c r="A2040" s="3" t="str">
        <f>INDEX(Table2[NAMA BARANG],MATCH(ROW()-1,Table2[//]))</f>
        <v>Tali Plk 10-04 Dy 31x38 Tali Kur</v>
      </c>
      <c r="B2040" s="4">
        <f>INDEX(Table2[TT],MATCH(ROW()-1,Table2[//]))</f>
        <v>1</v>
      </c>
      <c r="C2040" s="5" t="str">
        <f>IF(INDEX(Table2[KET],MATCH(ROW()-1,Table2[//]))="","-",INDEX(Table2[KET],MATCH(ROW()-1,Table2[//])))</f>
        <v>30 ls</v>
      </c>
    </row>
    <row r="2041" spans="1:3">
      <c r="A2041" s="3" t="str">
        <f>INDEX(Table2[NAMA BARANG],MATCH(ROW()-1,Table2[//]))</f>
        <v>Tali Transparant Yoyo montana Hj(23)/ B(14)</v>
      </c>
      <c r="B2041" s="4">
        <f>INDEX(Table2[TT],MATCH(ROW()-1,Table2[//]))</f>
        <v>37</v>
      </c>
      <c r="C2041" s="5">
        <f>IF(INDEX(Table2[KET],MATCH(ROW()-1,Table2[//]))="","-",INDEX(Table2[KET],MATCH(ROW()-1,Table2[//])))</f>
        <v>2000</v>
      </c>
    </row>
    <row r="2042" spans="1:3">
      <c r="A2042" s="3" t="str">
        <f>INDEX(Table2[NAMA BARANG],MATCH(ROW()-1,Table2[//]))</f>
        <v>Tali Transparant Yoyo montana Ht(6)/ M(22)</v>
      </c>
      <c r="B2042" s="4">
        <f>INDEX(Table2[TT],MATCH(ROW()-1,Table2[//]))</f>
        <v>28</v>
      </c>
      <c r="C2042" s="5">
        <f>IF(INDEX(Table2[KET],MATCH(ROW()-1,Table2[//]))="","-",INDEX(Table2[KET],MATCH(ROW()-1,Table2[//])))</f>
        <v>2000</v>
      </c>
    </row>
    <row r="2043" spans="1:3">
      <c r="A2043" s="3" t="str">
        <f>INDEX(Table2[NAMA BARANG],MATCH(ROW()-1,Table2[//]))</f>
        <v>Tali yoyo Merah Butek</v>
      </c>
      <c r="B2043" s="4">
        <f>INDEX(Table2[TT],MATCH(ROW()-1,Table2[//]))</f>
        <v>1</v>
      </c>
      <c r="C2043" s="5" t="str">
        <f>IF(INDEX(Table2[KET],MATCH(ROW()-1,Table2[//]))="","-",INDEX(Table2[KET],MATCH(ROW()-1,Table2[//])))</f>
        <v>2000 pc</v>
      </c>
    </row>
    <row r="2044" spans="1:3">
      <c r="A2044" s="3" t="str">
        <f>INDEX(Table2[NAMA BARANG],MATCH(ROW()-1,Table2[//]))</f>
        <v>Tali yoyo orange</v>
      </c>
      <c r="B2044" s="4">
        <f>INDEX(Table2[TT],MATCH(ROW()-1,Table2[//]))</f>
        <v>1</v>
      </c>
      <c r="C2044" s="5" t="str">
        <f>IF(INDEX(Table2[KET],MATCH(ROW()-1,Table2[//]))="","-",INDEX(Table2[KET],MATCH(ROW()-1,Table2[//])))</f>
        <v>2000 pc</v>
      </c>
    </row>
    <row r="2045" spans="1:3">
      <c r="A2045" s="3" t="str">
        <f>INDEX(Table2[NAMA BARANG],MATCH(ROW()-1,Table2[//]))</f>
        <v>Tas 017</v>
      </c>
      <c r="B2045" s="4">
        <f>INDEX(Table2[TT],MATCH(ROW()-1,Table2[//]))</f>
        <v>1</v>
      </c>
      <c r="C2045" s="5" t="str">
        <f>IF(INDEX(Table2[KET],MATCH(ROW()-1,Table2[//]))="","-",INDEX(Table2[KET],MATCH(ROW()-1,Table2[//])))</f>
        <v>200 PCS</v>
      </c>
    </row>
    <row r="2046" spans="1:3">
      <c r="A2046" s="3" t="str">
        <f>INDEX(Table2[NAMA BARANG],MATCH(ROW()-1,Table2[//]))</f>
        <v>Tas 34x31</v>
      </c>
      <c r="B2046" s="4">
        <f>INDEX(Table2[TT],MATCH(ROW()-1,Table2[//]))</f>
        <v>4</v>
      </c>
      <c r="C2046" s="5" t="str">
        <f>IF(INDEX(Table2[KET],MATCH(ROW()-1,Table2[//]))="","-",INDEX(Table2[KET],MATCH(ROW()-1,Table2[//])))</f>
        <v>25 LSN</v>
      </c>
    </row>
    <row r="2047" spans="1:3">
      <c r="A2047" s="3" t="str">
        <f>INDEX(Table2[NAMA BARANG],MATCH(ROW()-1,Table2[//]))</f>
        <v>Tas 602(2)/ 601 L/ 621(1)</v>
      </c>
      <c r="B2047" s="4">
        <f>INDEX(Table2[TT],MATCH(ROW()-1,Table2[//]))</f>
        <v>3</v>
      </c>
      <c r="C2047" s="5" t="str">
        <f>IF(INDEX(Table2[KET],MATCH(ROW()-1,Table2[//]))="","-",INDEX(Table2[KET],MATCH(ROW()-1,Table2[//])))</f>
        <v>600 pc</v>
      </c>
    </row>
    <row r="2048" spans="1:3">
      <c r="A2048" s="3" t="str">
        <f>INDEX(Table2[NAMA BARANG],MATCH(ROW()-1,Table2[//]))</f>
        <v>Tas 8185 4S</v>
      </c>
      <c r="B2048" s="4">
        <f>INDEX(Table2[TT],MATCH(ROW()-1,Table2[//]))</f>
        <v>1</v>
      </c>
      <c r="C2048" s="5" t="str">
        <f>IF(INDEX(Table2[KET],MATCH(ROW()-1,Table2[//]))="","-",INDEX(Table2[KET],MATCH(ROW()-1,Table2[//])))</f>
        <v>48 ls</v>
      </c>
    </row>
    <row r="2049" spans="1:3">
      <c r="A2049" s="3" t="str">
        <f>INDEX(Table2[NAMA BARANG],MATCH(ROW()-1,Table2[//]))</f>
        <v>Tas A5 Fancy (Hk+BB)</v>
      </c>
      <c r="B2049" s="4">
        <f>INDEX(Table2[TT],MATCH(ROW()-1,Table2[//]))</f>
        <v>2</v>
      </c>
      <c r="C2049" s="5" t="str">
        <f>IF(INDEX(Table2[KET],MATCH(ROW()-1,Table2[//]))="","-",INDEX(Table2[KET],MATCH(ROW()-1,Table2[//])))</f>
        <v>32 ls</v>
      </c>
    </row>
    <row r="2050" spans="1:3">
      <c r="A2050" s="3" t="str">
        <f>INDEX(Table2[NAMA BARANG],MATCH(ROW()-1,Table2[//]))</f>
        <v>Tas A5 Fancy (Hk+BB)</v>
      </c>
      <c r="B2050" s="4">
        <f>INDEX(Table2[TT],MATCH(ROW()-1,Table2[//]))</f>
        <v>2</v>
      </c>
      <c r="C2050" s="5" t="str">
        <f>IF(INDEX(Table2[KET],MATCH(ROW()-1,Table2[//]))="","-",INDEX(Table2[KET],MATCH(ROW()-1,Table2[//])))</f>
        <v>34 ls</v>
      </c>
    </row>
    <row r="2051" spans="1:3">
      <c r="A2051" s="3" t="str">
        <f>INDEX(Table2[NAMA BARANG],MATCH(ROW()-1,Table2[//]))</f>
        <v>Tas batik B alpindo</v>
      </c>
      <c r="B2051" s="4">
        <f>INDEX(Table2[TT],MATCH(ROW()-1,Table2[//]))</f>
        <v>2</v>
      </c>
      <c r="C2051" s="5" t="str">
        <f>IF(INDEX(Table2[KET],MATCH(ROW()-1,Table2[//]))="","-",INDEX(Table2[KET],MATCH(ROW()-1,Table2[//])))</f>
        <v>50 ls</v>
      </c>
    </row>
    <row r="2052" spans="1:3">
      <c r="A2052" s="3" t="str">
        <f>INDEX(Table2[NAMA BARANG],MATCH(ROW()-1,Table2[//]))</f>
        <v>Tas batik mas Buku kecil</v>
      </c>
      <c r="B2052" s="4">
        <f>INDEX(Table2[TT],MATCH(ROW()-1,Table2[//]))</f>
        <v>5</v>
      </c>
      <c r="C2052" s="5" t="str">
        <f>IF(INDEX(Table2[KET],MATCH(ROW()-1,Table2[//]))="","-",INDEX(Table2[KET],MATCH(ROW()-1,Table2[//])))</f>
        <v>80 ls</v>
      </c>
    </row>
    <row r="2053" spans="1:3">
      <c r="A2053" s="3" t="str">
        <f>INDEX(Table2[NAMA BARANG],MATCH(ROW()-1,Table2[//]))</f>
        <v>Tas batik Mj 1 kecil</v>
      </c>
      <c r="B2053" s="4">
        <f>INDEX(Table2[TT],MATCH(ROW()-1,Table2[//]))</f>
        <v>5</v>
      </c>
      <c r="C2053" s="5" t="str">
        <f>IF(INDEX(Table2[KET],MATCH(ROW()-1,Table2[//]))="","-",INDEX(Table2[KET],MATCH(ROW()-1,Table2[//])))</f>
        <v>75 ls</v>
      </c>
    </row>
    <row r="2054" spans="1:3">
      <c r="A2054" s="3" t="str">
        <f>INDEX(Table2[NAMA BARANG],MATCH(ROW()-1,Table2[//]))</f>
        <v>Tas batik Mj 1 kecil</v>
      </c>
      <c r="B2054" s="4">
        <f>INDEX(Table2[TT],MATCH(ROW()-1,Table2[//]))</f>
        <v>7</v>
      </c>
      <c r="C2054" s="5" t="str">
        <f>IF(INDEX(Table2[KET],MATCH(ROW()-1,Table2[//]))="","-",INDEX(Table2[KET],MATCH(ROW()-1,Table2[//])))</f>
        <v>70 ls</v>
      </c>
    </row>
    <row r="2055" spans="1:3">
      <c r="A2055" s="3" t="str">
        <f>INDEX(Table2[NAMA BARANG],MATCH(ROW()-1,Table2[//]))</f>
        <v>Tas batik MJ 2 (T)</v>
      </c>
      <c r="B2055" s="4">
        <f>INDEX(Table2[TT],MATCH(ROW()-1,Table2[//]))</f>
        <v>2</v>
      </c>
      <c r="C2055" s="5" t="str">
        <f>IF(INDEX(Table2[KET],MATCH(ROW()-1,Table2[//]))="","-",INDEX(Table2[KET],MATCH(ROW()-1,Table2[//])))</f>
        <v>60 LSN</v>
      </c>
    </row>
    <row r="2056" spans="1:3">
      <c r="A2056" s="3" t="str">
        <f>INDEX(Table2[NAMA BARANG],MATCH(ROW()-1,Table2[//]))</f>
        <v>Tas batik Mj1</v>
      </c>
      <c r="B2056" s="4">
        <f>INDEX(Table2[TT],MATCH(ROW()-1,Table2[//]))</f>
        <v>50</v>
      </c>
      <c r="C2056" s="5" t="str">
        <f>IF(INDEX(Table2[KET],MATCH(ROW()-1,Table2[//]))="","-",INDEX(Table2[KET],MATCH(ROW()-1,Table2[//])))</f>
        <v>80 ls</v>
      </c>
    </row>
    <row r="2057" spans="1:3">
      <c r="A2057" s="3" t="str">
        <f>INDEX(Table2[NAMA BARANG],MATCH(ROW()-1,Table2[//]))</f>
        <v>Tas batik panjang/ sarung (Baru)</v>
      </c>
      <c r="B2057" s="4">
        <f>INDEX(Table2[TT],MATCH(ROW()-1,Table2[//]))</f>
        <v>4</v>
      </c>
      <c r="C2057" s="5" t="str">
        <f>IF(INDEX(Table2[KET],MATCH(ROW()-1,Table2[//]))="","-",INDEX(Table2[KET],MATCH(ROW()-1,Table2[//])))</f>
        <v>100 ls</v>
      </c>
    </row>
    <row r="2058" spans="1:3">
      <c r="A2058" s="3" t="str">
        <f>INDEX(Table2[NAMA BARANG],MATCH(ROW()-1,Table2[//]))</f>
        <v>Tas batik Topline K</v>
      </c>
      <c r="B2058" s="4">
        <f>INDEX(Table2[TT],MATCH(ROW()-1,Table2[//]))</f>
        <v>2</v>
      </c>
      <c r="C2058" s="5" t="str">
        <f>IF(INDEX(Table2[KET],MATCH(ROW()-1,Table2[//]))="","-",INDEX(Table2[KET],MATCH(ROW()-1,Table2[//])))</f>
        <v>36 ls</v>
      </c>
    </row>
    <row r="2059" spans="1:3">
      <c r="A2059" s="3" t="str">
        <f>INDEX(Table2[NAMA BARANG],MATCH(ROW()-1,Table2[//]))</f>
        <v>Tas Beauty B</v>
      </c>
      <c r="B2059" s="4">
        <f>INDEX(Table2[TT],MATCH(ROW()-1,Table2[//]))</f>
        <v>5</v>
      </c>
      <c r="C2059" s="5" t="str">
        <f>IF(INDEX(Table2[KET],MATCH(ROW()-1,Table2[//]))="","-",INDEX(Table2[KET],MATCH(ROW()-1,Table2[//])))</f>
        <v>12 ls</v>
      </c>
    </row>
    <row r="2060" spans="1:3">
      <c r="A2060" s="3" t="str">
        <f>INDEX(Table2[NAMA BARANG],MATCH(ROW()-1,Table2[//]))</f>
        <v>Tas BG 15-025 (35x40x20)</v>
      </c>
      <c r="B2060" s="4">
        <f>INDEX(Table2[TT],MATCH(ROW()-1,Table2[//]))</f>
        <v>1</v>
      </c>
      <c r="C2060" s="5" t="str">
        <f>IF(INDEX(Table2[KET],MATCH(ROW()-1,Table2[//]))="","-",INDEX(Table2[KET],MATCH(ROW()-1,Table2[//])))</f>
        <v>10 LSN</v>
      </c>
    </row>
    <row r="2061" spans="1:3">
      <c r="A2061" s="3" t="str">
        <f>INDEX(Table2[NAMA BARANG],MATCH(ROW()-1,Table2[//]))</f>
        <v>Tas BG 15-026 (40x45x20)</v>
      </c>
      <c r="B2061" s="4">
        <f>INDEX(Table2[TT],MATCH(ROW()-1,Table2[//]))</f>
        <v>1</v>
      </c>
      <c r="C2061" s="5" t="str">
        <f>IF(INDEX(Table2[KET],MATCH(ROW()-1,Table2[//]))="","-",INDEX(Table2[KET],MATCH(ROW()-1,Table2[//])))</f>
        <v>10 LSN</v>
      </c>
    </row>
    <row r="2062" spans="1:3">
      <c r="A2062" s="3" t="str">
        <f>INDEX(Table2[NAMA BARANG],MATCH(ROW()-1,Table2[//]))</f>
        <v>Tas Biru mix Besar pohon(2)/ Bulat(2)</v>
      </c>
      <c r="B2062" s="4">
        <f>INDEX(Table2[TT],MATCH(ROW()-1,Table2[//]))</f>
        <v>4</v>
      </c>
      <c r="C2062" s="5" t="str">
        <f>IF(INDEX(Table2[KET],MATCH(ROW()-1,Table2[//]))="","-",INDEX(Table2[KET],MATCH(ROW()-1,Table2[//])))</f>
        <v>25 ls</v>
      </c>
    </row>
    <row r="2063" spans="1:3">
      <c r="A2063" s="3" t="str">
        <f>INDEX(Table2[NAMA BARANG],MATCH(ROW()-1,Table2[//]))</f>
        <v>Tas Fabric Ck F6</v>
      </c>
      <c r="B2063" s="4">
        <f>INDEX(Table2[TT],MATCH(ROW()-1,Table2[//]))</f>
        <v>1</v>
      </c>
      <c r="C2063" s="5" t="str">
        <f>IF(INDEX(Table2[KET],MATCH(ROW()-1,Table2[//]))="","-",INDEX(Table2[KET],MATCH(ROW()-1,Table2[//])))</f>
        <v>480 pc</v>
      </c>
    </row>
    <row r="2064" spans="1:3">
      <c r="A2064" s="3" t="str">
        <f>INDEX(Table2[NAMA BARANG],MATCH(ROW()-1,Table2[//]))</f>
        <v>Tas Fabric Xmy 106 motif Horse</v>
      </c>
      <c r="B2064" s="4">
        <f>INDEX(Table2[TT],MATCH(ROW()-1,Table2[//]))</f>
        <v>2</v>
      </c>
      <c r="C2064" s="5">
        <f>IF(INDEX(Table2[KET],MATCH(ROW()-1,Table2[//]))="","-",INDEX(Table2[KET],MATCH(ROW()-1,Table2[//])))</f>
        <v>480</v>
      </c>
    </row>
    <row r="2065" spans="1:3">
      <c r="A2065" s="3" t="str">
        <f>INDEX(Table2[NAMA BARANG],MATCH(ROW()-1,Table2[//]))</f>
        <v>Tas Fabric Xmy 15A</v>
      </c>
      <c r="B2065" s="4">
        <f>INDEX(Table2[TT],MATCH(ROW()-1,Table2[//]))</f>
        <v>1</v>
      </c>
      <c r="C2065" s="5" t="str">
        <f>IF(INDEX(Table2[KET],MATCH(ROW()-1,Table2[//]))="","-",INDEX(Table2[KET],MATCH(ROW()-1,Table2[//])))</f>
        <v>40 ls</v>
      </c>
    </row>
    <row r="2066" spans="1:3">
      <c r="A2066" s="3" t="str">
        <f>INDEX(Table2[NAMA BARANG],MATCH(ROW()-1,Table2[//]))</f>
        <v>Tas Fabric Xmy 1714-15</v>
      </c>
      <c r="B2066" s="4">
        <f>INDEX(Table2[TT],MATCH(ROW()-1,Table2[//]))</f>
        <v>6</v>
      </c>
      <c r="C2066" s="5">
        <f>IF(INDEX(Table2[KET],MATCH(ROW()-1,Table2[//]))="","-",INDEX(Table2[KET],MATCH(ROW()-1,Table2[//])))</f>
        <v>480</v>
      </c>
    </row>
    <row r="2067" spans="1:3">
      <c r="A2067" s="3" t="str">
        <f>INDEX(Table2[NAMA BARANG],MATCH(ROW()-1,Table2[//]))</f>
        <v>Tas Fabric Xmy JDG 32x32 gagang</v>
      </c>
      <c r="B2067" s="4">
        <f>INDEX(Table2[TT],MATCH(ROW()-1,Table2[//]))</f>
        <v>6</v>
      </c>
      <c r="C2067" s="5" t="str">
        <f>IF(INDEX(Table2[KET],MATCH(ROW()-1,Table2[//]))="","-",INDEX(Table2[KET],MATCH(ROW()-1,Table2[//])))</f>
        <v>40 ls</v>
      </c>
    </row>
    <row r="2068" spans="1:3">
      <c r="A2068" s="3" t="str">
        <f>INDEX(Table2[NAMA BARANG],MATCH(ROW()-1,Table2[//]))</f>
        <v>Tas Fabric Xmy JDG/ motif korea</v>
      </c>
      <c r="B2068" s="4">
        <f>INDEX(Table2[TT],MATCH(ROW()-1,Table2[//]))</f>
        <v>3</v>
      </c>
      <c r="C2068" s="5" t="str">
        <f>IF(INDEX(Table2[KET],MATCH(ROW()-1,Table2[//]))="","-",INDEX(Table2[KET],MATCH(ROW()-1,Table2[//])))</f>
        <v>80 PCS</v>
      </c>
    </row>
    <row r="2069" spans="1:3">
      <c r="A2069" s="3" t="str">
        <f>INDEX(Table2[NAMA BARANG],MATCH(ROW()-1,Table2[//]))</f>
        <v>Tas Fancy plastik K 18x22 (T1,75)</v>
      </c>
      <c r="B2069" s="4">
        <f>INDEX(Table2[TT],MATCH(ROW()-1,Table2[//]))</f>
        <v>1</v>
      </c>
      <c r="C2069" s="5">
        <f>IF(INDEX(Table2[KET],MATCH(ROW()-1,Table2[//]))="","-",INDEX(Table2[KET],MATCH(ROW()-1,Table2[//])))</f>
        <v>1200</v>
      </c>
    </row>
    <row r="2070" spans="1:3">
      <c r="A2070" s="3" t="str">
        <f>INDEX(Table2[NAMA BARANG],MATCH(ROW()-1,Table2[//]))</f>
        <v>Tas Fancy plastik T 22x28 (T1,76)</v>
      </c>
      <c r="B2070" s="4">
        <f>INDEX(Table2[TT],MATCH(ROW()-1,Table2[//]))</f>
        <v>2</v>
      </c>
      <c r="C2070" s="5" t="str">
        <f>IF(INDEX(Table2[KET],MATCH(ROW()-1,Table2[//]))="","-",INDEX(Table2[KET],MATCH(ROW()-1,Table2[//])))</f>
        <v>960 pc</v>
      </c>
    </row>
    <row r="2071" spans="1:3">
      <c r="A2071" s="3" t="str">
        <f>INDEX(Table2[NAMA BARANG],MATCH(ROW()-1,Table2[//]))</f>
        <v>Tas Folio tali 1 Bola Bale</v>
      </c>
      <c r="B2071" s="4">
        <f>INDEX(Table2[TT],MATCH(ROW()-1,Table2[//]))</f>
        <v>2</v>
      </c>
      <c r="C2071" s="5" t="str">
        <f>IF(INDEX(Table2[KET],MATCH(ROW()-1,Table2[//]))="","-",INDEX(Table2[KET],MATCH(ROW()-1,Table2[//])))</f>
        <v>20 ls</v>
      </c>
    </row>
    <row r="2072" spans="1:3">
      <c r="A2072" s="3" t="str">
        <f>INDEX(Table2[NAMA BARANG],MATCH(ROW()-1,Table2[//]))</f>
        <v>Tas Folio tali 1 Fancy(2)/ tali 1 minion(1)</v>
      </c>
      <c r="B2072" s="4">
        <f>INDEX(Table2[TT],MATCH(ROW()-1,Table2[//]))</f>
        <v>3</v>
      </c>
      <c r="C2072" s="5">
        <f>IF(INDEX(Table2[KET],MATCH(ROW()-1,Table2[//]))="","-",INDEX(Table2[KET],MATCH(ROW()-1,Table2[//])))</f>
        <v>240</v>
      </c>
    </row>
    <row r="2073" spans="1:3">
      <c r="A2073" s="3" t="str">
        <f>INDEX(Table2[NAMA BARANG],MATCH(ROW()-1,Table2[//]))</f>
        <v>Tas Folio tali 2 Fancy Minion</v>
      </c>
      <c r="B2073" s="4">
        <f>INDEX(Table2[TT],MATCH(ROW()-1,Table2[//]))</f>
        <v>1</v>
      </c>
      <c r="C2073" s="5" t="str">
        <f>IF(INDEX(Table2[KET],MATCH(ROW()-1,Table2[//]))="","-",INDEX(Table2[KET],MATCH(ROW()-1,Table2[//])))</f>
        <v>240 pc</v>
      </c>
    </row>
    <row r="2074" spans="1:3">
      <c r="A2074" s="3" t="str">
        <f>INDEX(Table2[NAMA BARANG],MATCH(ROW()-1,Table2[//]))</f>
        <v>Tas Gagang butek putih B kcg</v>
      </c>
      <c r="B2074" s="4">
        <f>INDEX(Table2[TT],MATCH(ROW()-1,Table2[//]))</f>
        <v>11</v>
      </c>
      <c r="C2074" s="5" t="str">
        <f>IF(INDEX(Table2[KET],MATCH(ROW()-1,Table2[//]))="","-",INDEX(Table2[KET],MATCH(ROW()-1,Table2[//])))</f>
        <v>40 ls</v>
      </c>
    </row>
    <row r="2075" spans="1:3">
      <c r="A2075" s="3" t="str">
        <f>INDEX(Table2[NAMA BARANG],MATCH(ROW()-1,Table2[//]))</f>
        <v>Tas Gagang transparan B (AD 25)</v>
      </c>
      <c r="B2075" s="4">
        <f>INDEX(Table2[TT],MATCH(ROW()-1,Table2[//]))</f>
        <v>17</v>
      </c>
      <c r="C2075" s="5" t="str">
        <f>IF(INDEX(Table2[KET],MATCH(ROW()-1,Table2[//]))="","-",INDEX(Table2[KET],MATCH(ROW()-1,Table2[//])))</f>
        <v>40 ls</v>
      </c>
    </row>
    <row r="2076" spans="1:3">
      <c r="A2076" s="3" t="str">
        <f>INDEX(Table2[NAMA BARANG],MATCH(ROW()-1,Table2[//]))</f>
        <v>Tas Gagang transparan K (AD 27)</v>
      </c>
      <c r="B2076" s="4">
        <f>INDEX(Table2[TT],MATCH(ROW()-1,Table2[//]))</f>
        <v>1</v>
      </c>
      <c r="C2076" s="5" t="str">
        <f>IF(INDEX(Table2[KET],MATCH(ROW()-1,Table2[//]))="","-",INDEX(Table2[KET],MATCH(ROW()-1,Table2[//])))</f>
        <v>60 ls</v>
      </c>
    </row>
    <row r="2077" spans="1:3">
      <c r="A2077" s="3" t="str">
        <f>INDEX(Table2[NAMA BARANG],MATCH(ROW()-1,Table2[//]))</f>
        <v>Tas GG 02 HZD 711/ 263</v>
      </c>
      <c r="B2077" s="4">
        <f>INDEX(Table2[TT],MATCH(ROW()-1,Table2[//]))</f>
        <v>2</v>
      </c>
      <c r="C2077" s="5" t="str">
        <f>IF(INDEX(Table2[KET],MATCH(ROW()-1,Table2[//]))="","-",INDEX(Table2[KET],MATCH(ROW()-1,Table2[//])))</f>
        <v>40 ls</v>
      </c>
    </row>
    <row r="2078" spans="1:3">
      <c r="A2078" s="3" t="str">
        <f>INDEX(Table2[NAMA BARANG],MATCH(ROW()-1,Table2[//]))</f>
        <v>Tas GG 02 HZD 793(4)/ 955</v>
      </c>
      <c r="B2078" s="4">
        <f>INDEX(Table2[TT],MATCH(ROW()-1,Table2[//]))</f>
        <v>5</v>
      </c>
      <c r="C2078" s="5" t="str">
        <f>IF(INDEX(Table2[KET],MATCH(ROW()-1,Table2[//]))="","-",INDEX(Table2[KET],MATCH(ROW()-1,Table2[//])))</f>
        <v>40 LSN</v>
      </c>
    </row>
    <row r="2079" spans="1:3">
      <c r="A2079" s="3" t="str">
        <f>INDEX(Table2[NAMA BARANG],MATCH(ROW()-1,Table2[//]))</f>
        <v>Tas GG 02 HZD 9093/ 750</v>
      </c>
      <c r="B2079" s="4">
        <f>INDEX(Table2[TT],MATCH(ROW()-1,Table2[//]))</f>
        <v>2</v>
      </c>
      <c r="C2079" s="5" t="str">
        <f>IF(INDEX(Table2[KET],MATCH(ROW()-1,Table2[//]))="","-",INDEX(Table2[KET],MATCH(ROW()-1,Table2[//])))</f>
        <v>40 ls</v>
      </c>
    </row>
    <row r="2080" spans="1:3">
      <c r="A2080" s="3" t="str">
        <f>INDEX(Table2[NAMA BARANG],MATCH(ROW()-1,Table2[//]))</f>
        <v>Tas GG 02 HZD mix</v>
      </c>
      <c r="B2080" s="4">
        <f>INDEX(Table2[TT],MATCH(ROW()-1,Table2[//]))</f>
        <v>4</v>
      </c>
      <c r="C2080" s="5" t="str">
        <f>IF(INDEX(Table2[KET],MATCH(ROW()-1,Table2[//]))="","-",INDEX(Table2[KET],MATCH(ROW()-1,Table2[//])))</f>
        <v>40 ls</v>
      </c>
    </row>
    <row r="2081" spans="1:3">
      <c r="A2081" s="3" t="str">
        <f>INDEX(Table2[NAMA BARANG],MATCH(ROW()-1,Table2[//]))</f>
        <v>Tas GG 03 2063/ 2064/ 2065</v>
      </c>
      <c r="B2081" s="4">
        <f>INDEX(Table2[TT],MATCH(ROW()-1,Table2[//]))</f>
        <v>3</v>
      </c>
      <c r="C2081" s="5" t="str">
        <f>IF(INDEX(Table2[KET],MATCH(ROW()-1,Table2[//]))="","-",INDEX(Table2[KET],MATCH(ROW()-1,Table2[//])))</f>
        <v>30 ls</v>
      </c>
    </row>
    <row r="2082" spans="1:3">
      <c r="A2082" s="3" t="str">
        <f>INDEX(Table2[NAMA BARANG],MATCH(ROW()-1,Table2[//]))</f>
        <v>Tas GG 03 6012</v>
      </c>
      <c r="B2082" s="4">
        <f>INDEX(Table2[TT],MATCH(ROW()-1,Table2[//]))</f>
        <v>1</v>
      </c>
      <c r="C2082" s="5" t="str">
        <f>IF(INDEX(Table2[KET],MATCH(ROW()-1,Table2[//]))="","-",INDEX(Table2[KET],MATCH(ROW()-1,Table2[//])))</f>
        <v>30 ls</v>
      </c>
    </row>
    <row r="2083" spans="1:3">
      <c r="A2083" s="3" t="str">
        <f>INDEX(Table2[NAMA BARANG],MATCH(ROW()-1,Table2[//]))</f>
        <v>Tas GG 03 721(2)/ 929(3)</v>
      </c>
      <c r="B2083" s="4">
        <f>INDEX(Table2[TT],MATCH(ROW()-1,Table2[//]))</f>
        <v>5</v>
      </c>
      <c r="C2083" s="5" t="str">
        <f>IF(INDEX(Table2[KET],MATCH(ROW()-1,Table2[//]))="","-",INDEX(Table2[KET],MATCH(ROW()-1,Table2[//])))</f>
        <v>30 ls</v>
      </c>
    </row>
    <row r="2084" spans="1:3">
      <c r="A2084" s="3" t="str">
        <f>INDEX(Table2[NAMA BARANG],MATCH(ROW()-1,Table2[//]))</f>
        <v>Tas GG 03 9060</v>
      </c>
      <c r="B2084" s="4">
        <f>INDEX(Table2[TT],MATCH(ROW()-1,Table2[//]))</f>
        <v>5</v>
      </c>
      <c r="C2084" s="5" t="str">
        <f>IF(INDEX(Table2[KET],MATCH(ROW()-1,Table2[//]))="","-",INDEX(Table2[KET],MATCH(ROW()-1,Table2[//])))</f>
        <v>30 ls</v>
      </c>
    </row>
    <row r="2085" spans="1:3">
      <c r="A2085" s="3" t="str">
        <f>INDEX(Table2[NAMA BARANG],MATCH(ROW()-1,Table2[//]))</f>
        <v>Tas HB T01 Tali Kur batik</v>
      </c>
      <c r="B2085" s="4">
        <f>INDEX(Table2[TT],MATCH(ROW()-1,Table2[//]))</f>
        <v>3</v>
      </c>
      <c r="C2085" s="5" t="str">
        <f>IF(INDEX(Table2[KET],MATCH(ROW()-1,Table2[//]))="","-",INDEX(Table2[KET],MATCH(ROW()-1,Table2[//])))</f>
        <v>600 pc</v>
      </c>
    </row>
    <row r="2086" spans="1:3">
      <c r="A2086" s="3" t="str">
        <f>INDEX(Table2[NAMA BARANG],MATCH(ROW()-1,Table2[//]))</f>
        <v>Tas HBE 06/M Tali Bendera</v>
      </c>
      <c r="B2086" s="4">
        <f>INDEX(Table2[TT],MATCH(ROW()-1,Table2[//]))</f>
        <v>2</v>
      </c>
      <c r="C2086" s="5" t="str">
        <f>IF(INDEX(Table2[KET],MATCH(ROW()-1,Table2[//]))="","-",INDEX(Table2[KET],MATCH(ROW()-1,Table2[//])))</f>
        <v>50 ls</v>
      </c>
    </row>
    <row r="2087" spans="1:3">
      <c r="A2087" s="3" t="str">
        <f>INDEX(Table2[NAMA BARANG],MATCH(ROW()-1,Table2[//]))</f>
        <v>Tas HD 095</v>
      </c>
      <c r="B2087" s="4">
        <f>INDEX(Table2[TT],MATCH(ROW()-1,Table2[//]))</f>
        <v>1</v>
      </c>
      <c r="C2087" s="5">
        <f>IF(INDEX(Table2[KET],MATCH(ROW()-1,Table2[//]))="","-",INDEX(Table2[KET],MATCH(ROW()-1,Table2[//])))</f>
        <v>360</v>
      </c>
    </row>
    <row r="2088" spans="1:3">
      <c r="A2088" s="3" t="str">
        <f>INDEX(Table2[NAMA BARANG],MATCH(ROW()-1,Table2[//]))</f>
        <v>Tas HD 158</v>
      </c>
      <c r="B2088" s="4">
        <f>INDEX(Table2[TT],MATCH(ROW()-1,Table2[//]))</f>
        <v>2</v>
      </c>
      <c r="C2088" s="5">
        <f>IF(INDEX(Table2[KET],MATCH(ROW()-1,Table2[//]))="","-",INDEX(Table2[KET],MATCH(ROW()-1,Table2[//])))</f>
        <v>360</v>
      </c>
    </row>
    <row r="2089" spans="1:3">
      <c r="A2089" s="3" t="str">
        <f>INDEX(Table2[NAMA BARANG],MATCH(ROW()-1,Table2[//]))</f>
        <v>Tas HD 197</v>
      </c>
      <c r="B2089" s="4">
        <f>INDEX(Table2[TT],MATCH(ROW()-1,Table2[//]))</f>
        <v>2</v>
      </c>
      <c r="C2089" s="5">
        <f>IF(INDEX(Table2[KET],MATCH(ROW()-1,Table2[//]))="","-",INDEX(Table2[KET],MATCH(ROW()-1,Table2[//])))</f>
        <v>360</v>
      </c>
    </row>
    <row r="2090" spans="1:3">
      <c r="A2090" s="3" t="str">
        <f>INDEX(Table2[NAMA BARANG],MATCH(ROW()-1,Table2[//]))</f>
        <v>Tas HD 22006</v>
      </c>
      <c r="B2090" s="4">
        <f>INDEX(Table2[TT],MATCH(ROW()-1,Table2[//]))</f>
        <v>3</v>
      </c>
      <c r="C2090" s="5">
        <f>IF(INDEX(Table2[KET],MATCH(ROW()-1,Table2[//]))="","-",INDEX(Table2[KET],MATCH(ROW()-1,Table2[//])))</f>
        <v>480</v>
      </c>
    </row>
    <row r="2091" spans="1:3">
      <c r="A2091" s="3" t="str">
        <f>INDEX(Table2[NAMA BARANG],MATCH(ROW()-1,Table2[//]))</f>
        <v>Tas HD 234</v>
      </c>
      <c r="B2091" s="4">
        <f>INDEX(Table2[TT],MATCH(ROW()-1,Table2[//]))</f>
        <v>12</v>
      </c>
      <c r="C2091" s="5">
        <f>IF(INDEX(Table2[KET],MATCH(ROW()-1,Table2[//]))="","-",INDEX(Table2[KET],MATCH(ROW()-1,Table2[//])))</f>
        <v>480</v>
      </c>
    </row>
    <row r="2092" spans="1:3">
      <c r="A2092" s="3" t="str">
        <f>INDEX(Table2[NAMA BARANG],MATCH(ROW()-1,Table2[//]))</f>
        <v>Tas HD polos (823)</v>
      </c>
      <c r="B2092" s="4">
        <f>INDEX(Table2[TT],MATCH(ROW()-1,Table2[//]))</f>
        <v>2</v>
      </c>
      <c r="C2092" s="5" t="str">
        <f>IF(INDEX(Table2[KET],MATCH(ROW()-1,Table2[//]))="","-",INDEX(Table2[KET],MATCH(ROW()-1,Table2[//])))</f>
        <v>480 pc</v>
      </c>
    </row>
    <row r="2093" spans="1:3">
      <c r="A2093" s="3" t="str">
        <f>INDEX(Table2[NAMA BARANG],MATCH(ROW()-1,Table2[//]))</f>
        <v>Tas J 0053</v>
      </c>
      <c r="B2093" s="4">
        <f>INDEX(Table2[TT],MATCH(ROW()-1,Table2[//]))</f>
        <v>2</v>
      </c>
      <c r="C2093" s="5" t="str">
        <f>IF(INDEX(Table2[KET],MATCH(ROW()-1,Table2[//]))="","-",INDEX(Table2[KET],MATCH(ROW()-1,Table2[//])))</f>
        <v>10 ls</v>
      </c>
    </row>
    <row r="2094" spans="1:3">
      <c r="A2094" s="3" t="str">
        <f>INDEX(Table2[NAMA BARANG],MATCH(ROW()-1,Table2[//]))</f>
        <v>Tas J 1706</v>
      </c>
      <c r="B2094" s="4">
        <f>INDEX(Table2[TT],MATCH(ROW()-1,Table2[//]))</f>
        <v>3</v>
      </c>
      <c r="C2094" s="5" t="str">
        <f>IF(INDEX(Table2[KET],MATCH(ROW()-1,Table2[//]))="","-",INDEX(Table2[KET],MATCH(ROW()-1,Table2[//])))</f>
        <v>10 ls</v>
      </c>
    </row>
    <row r="2095" spans="1:3">
      <c r="A2095" s="3" t="str">
        <f>INDEX(Table2[NAMA BARANG],MATCH(ROW()-1,Table2[//]))</f>
        <v>Tas jinjing 912 kecil</v>
      </c>
      <c r="B2095" s="4">
        <f>INDEX(Table2[TT],MATCH(ROW()-1,Table2[//]))</f>
        <v>2</v>
      </c>
      <c r="C2095" s="5" t="str">
        <f>IF(INDEX(Table2[KET],MATCH(ROW()-1,Table2[//]))="","-",INDEX(Table2[KET],MATCH(ROW()-1,Table2[//])))</f>
        <v>360 pc</v>
      </c>
    </row>
    <row r="2096" spans="1:3">
      <c r="A2096" s="3" t="str">
        <f>INDEX(Table2[NAMA BARANG],MATCH(ROW()-1,Table2[//]))</f>
        <v>Tas K 20x25 Etj</v>
      </c>
      <c r="B2096" s="4">
        <f>INDEX(Table2[TT],MATCH(ROW()-1,Table2[//]))</f>
        <v>18</v>
      </c>
      <c r="C2096" s="5" t="str">
        <f>IF(INDEX(Table2[KET],MATCH(ROW()-1,Table2[//]))="","-",INDEX(Table2[KET],MATCH(ROW()-1,Table2[//])))</f>
        <v>30 ls</v>
      </c>
    </row>
    <row r="2097" spans="1:3">
      <c r="A2097" s="3" t="str">
        <f>INDEX(Table2[NAMA BARANG],MATCH(ROW()-1,Table2[//]))</f>
        <v>Tas Kado FG L/19</v>
      </c>
      <c r="B2097" s="4">
        <f>INDEX(Table2[TT],MATCH(ROW()-1,Table2[//]))</f>
        <v>1</v>
      </c>
      <c r="C2097" s="5" t="str">
        <f>IF(INDEX(Table2[KET],MATCH(ROW()-1,Table2[//]))="","-",INDEX(Table2[KET],MATCH(ROW()-1,Table2[//])))</f>
        <v>50 ls</v>
      </c>
    </row>
    <row r="2098" spans="1:3">
      <c r="A2098" s="3" t="str">
        <f>INDEX(Table2[NAMA BARANG],MATCH(ROW()-1,Table2[//]))</f>
        <v>Tas Kado FG XL</v>
      </c>
      <c r="B2098" s="4">
        <f>INDEX(Table2[TT],MATCH(ROW()-1,Table2[//]))</f>
        <v>1</v>
      </c>
      <c r="C2098" s="5" t="str">
        <f>IF(INDEX(Table2[KET],MATCH(ROW()-1,Table2[//]))="","-",INDEX(Table2[KET],MATCH(ROW()-1,Table2[//])))</f>
        <v>40 ls</v>
      </c>
    </row>
    <row r="2099" spans="1:3">
      <c r="A2099" s="3" t="str">
        <f>INDEX(Table2[NAMA BARANG],MATCH(ROW()-1,Table2[//]))</f>
        <v>Tas Kain E 100 A</v>
      </c>
      <c r="B2099" s="4">
        <f>INDEX(Table2[TT],MATCH(ROW()-1,Table2[//]))</f>
        <v>3</v>
      </c>
      <c r="C2099" s="5" t="str">
        <f>IF(INDEX(Table2[KET],MATCH(ROW()-1,Table2[//]))="","-",INDEX(Table2[KET],MATCH(ROW()-1,Table2[//])))</f>
        <v>300 PCS</v>
      </c>
    </row>
    <row r="2100" spans="1:3">
      <c r="A2100" s="3" t="str">
        <f>INDEX(Table2[NAMA BARANG],MATCH(ROW()-1,Table2[//]))</f>
        <v>Tas Kain E 101 A</v>
      </c>
      <c r="B2100" s="4">
        <f>INDEX(Table2[TT],MATCH(ROW()-1,Table2[//]))</f>
        <v>2</v>
      </c>
      <c r="C2100" s="5">
        <f>IF(INDEX(Table2[KET],MATCH(ROW()-1,Table2[//]))="","-",INDEX(Table2[KET],MATCH(ROW()-1,Table2[//])))</f>
        <v>250</v>
      </c>
    </row>
    <row r="2101" spans="1:3">
      <c r="A2101" s="3" t="str">
        <f>INDEX(Table2[NAMA BARANG],MATCH(ROW()-1,Table2[//]))</f>
        <v>Tas Kain Fancy B restleting</v>
      </c>
      <c r="B2101" s="4">
        <f>INDEX(Table2[TT],MATCH(ROW()-1,Table2[//]))</f>
        <v>1</v>
      </c>
      <c r="C2101" s="5">
        <f>IF(INDEX(Table2[KET],MATCH(ROW()-1,Table2[//]))="","-",INDEX(Table2[KET],MATCH(ROW()-1,Table2[//])))</f>
        <v>180</v>
      </c>
    </row>
    <row r="2102" spans="1:3">
      <c r="A2102" s="3" t="str">
        <f>INDEX(Table2[NAMA BARANG],MATCH(ROW()-1,Table2[//]))</f>
        <v>Tas Kain Ret K-27 (Hj/ Htm/ Coklat/ Mr Tua) cream</v>
      </c>
      <c r="B2102" s="4">
        <f>INDEX(Table2[TT],MATCH(ROW()-1,Table2[//]))</f>
        <v>13</v>
      </c>
      <c r="C2102" s="5" t="str">
        <f>IF(INDEX(Table2[KET],MATCH(ROW()-1,Table2[//]))="","-",INDEX(Table2[KET],MATCH(ROW()-1,Table2[//])))</f>
        <v>288 pc</v>
      </c>
    </row>
    <row r="2103" spans="1:3">
      <c r="A2103" s="3" t="str">
        <f>INDEX(Table2[NAMA BARANG],MATCH(ROW()-1,Table2[//]))</f>
        <v xml:space="preserve">Tas Karung A (65x55) </v>
      </c>
      <c r="B2103" s="4">
        <f>INDEX(Table2[TT],MATCH(ROW()-1,Table2[//]))</f>
        <v>3</v>
      </c>
      <c r="C2103" s="5" t="str">
        <f>IF(INDEX(Table2[KET],MATCH(ROW()-1,Table2[//]))="","-",INDEX(Table2[KET],MATCH(ROW()-1,Table2[//])))</f>
        <v>120 pc</v>
      </c>
    </row>
    <row r="2104" spans="1:3">
      <c r="A2104" s="3" t="str">
        <f>INDEX(Table2[NAMA BARANG],MATCH(ROW()-1,Table2[//]))</f>
        <v>Tas Karung C (45x50) (50x45)</v>
      </c>
      <c r="B2104" s="4">
        <f>INDEX(Table2[TT],MATCH(ROW()-1,Table2[//]))</f>
        <v>2</v>
      </c>
      <c r="C2104" s="5" t="str">
        <f>IF(INDEX(Table2[KET],MATCH(ROW()-1,Table2[//]))="","-",INDEX(Table2[KET],MATCH(ROW()-1,Table2[//])))</f>
        <v>20 ls</v>
      </c>
    </row>
    <row r="2105" spans="1:3">
      <c r="A2105" s="3" t="str">
        <f>INDEX(Table2[NAMA BARANG],MATCH(ROW()-1,Table2[//]))</f>
        <v>Tas Karung S kecil Disney</v>
      </c>
      <c r="B2105" s="4">
        <f>INDEX(Table2[TT],MATCH(ROW()-1,Table2[//]))</f>
        <v>7</v>
      </c>
      <c r="C2105" s="5" t="str">
        <f>IF(INDEX(Table2[KET],MATCH(ROW()-1,Table2[//]))="","-",INDEX(Table2[KET],MATCH(ROW()-1,Table2[//])))</f>
        <v>600 pc</v>
      </c>
    </row>
    <row r="2106" spans="1:3">
      <c r="A2106" s="3" t="str">
        <f>INDEX(Table2[NAMA BARANG],MATCH(ROW()-1,Table2[//]))</f>
        <v>Tas Karung XY 70x70</v>
      </c>
      <c r="B2106" s="4">
        <f>INDEX(Table2[TT],MATCH(ROW()-1,Table2[//]))</f>
        <v>2</v>
      </c>
      <c r="C2106" s="5" t="str">
        <f>IF(INDEX(Table2[KET],MATCH(ROW()-1,Table2[//]))="","-",INDEX(Table2[KET],MATCH(ROW()-1,Table2[//])))</f>
        <v>10 LSN</v>
      </c>
    </row>
    <row r="2107" spans="1:3">
      <c r="A2107" s="3" t="str">
        <f>INDEX(Table2[NAMA BARANG],MATCH(ROW()-1,Table2[//]))</f>
        <v>Tas Kertas (Emas, Silver, Hj daun) PHS</v>
      </c>
      <c r="B2107" s="4">
        <f>INDEX(Table2[TT],MATCH(ROW()-1,Table2[//]))</f>
        <v>15</v>
      </c>
      <c r="C2107" s="5" t="str">
        <f>IF(INDEX(Table2[KET],MATCH(ROW()-1,Table2[//]))="","-",INDEX(Table2[KET],MATCH(ROW()-1,Table2[//])))</f>
        <v>20 ls</v>
      </c>
    </row>
    <row r="2108" spans="1:3">
      <c r="A2108" s="3" t="str">
        <f>INDEX(Table2[NAMA BARANG],MATCH(ROW()-1,Table2[//]))</f>
        <v>Tas Kertas 1/ SS/ 12,5 x 16</v>
      </c>
      <c r="B2108" s="4">
        <f>INDEX(Table2[TT],MATCH(ROW()-1,Table2[//]))</f>
        <v>2</v>
      </c>
      <c r="C2108" s="5" t="str">
        <f>IF(INDEX(Table2[KET],MATCH(ROW()-1,Table2[//]))="","-",INDEX(Table2[KET],MATCH(ROW()-1,Table2[//])))</f>
        <v>50 ls</v>
      </c>
    </row>
    <row r="2109" spans="1:3">
      <c r="A2109" s="3" t="str">
        <f>INDEX(Table2[NAMA BARANG],MATCH(ROW()-1,Table2[//]))</f>
        <v>Tas Kertas 8863C/ 181C</v>
      </c>
      <c r="B2109" s="4">
        <f>INDEX(Table2[TT],MATCH(ROW()-1,Table2[//]))</f>
        <v>1</v>
      </c>
      <c r="C2109" s="5" t="str">
        <f>IF(INDEX(Table2[KET],MATCH(ROW()-1,Table2[//]))="","-",INDEX(Table2[KET],MATCH(ROW()-1,Table2[//])))</f>
        <v>40 ls</v>
      </c>
    </row>
    <row r="2110" spans="1:3">
      <c r="A2110" s="3" t="str">
        <f>INDEX(Table2[NAMA BARANG],MATCH(ROW()-1,Table2[//]))</f>
        <v>Tas Kertas 8891A/ 8875A</v>
      </c>
      <c r="B2110" s="4">
        <f>INDEX(Table2[TT],MATCH(ROW()-1,Table2[//]))</f>
        <v>1</v>
      </c>
      <c r="C2110" s="5" t="str">
        <f>IF(INDEX(Table2[KET],MATCH(ROW()-1,Table2[//]))="","-",INDEX(Table2[KET],MATCH(ROW()-1,Table2[//])))</f>
        <v>20 ls</v>
      </c>
    </row>
    <row r="2111" spans="1:3">
      <c r="A2111" s="3" t="str">
        <f>INDEX(Table2[NAMA BARANG],MATCH(ROW()-1,Table2[//]))</f>
        <v>Tas Kertas 8891C/ 8875C</v>
      </c>
      <c r="B2111" s="4">
        <f>INDEX(Table2[TT],MATCH(ROW()-1,Table2[//]))</f>
        <v>1</v>
      </c>
      <c r="C2111" s="5" t="str">
        <f>IF(INDEX(Table2[KET],MATCH(ROW()-1,Table2[//]))="","-",INDEX(Table2[KET],MATCH(ROW()-1,Table2[//])))</f>
        <v>40 ls</v>
      </c>
    </row>
    <row r="2112" spans="1:3">
      <c r="A2112" s="3" t="str">
        <f>INDEX(Table2[NAMA BARANG],MATCH(ROW()-1,Table2[//]))</f>
        <v>Tas Kertas 9173M</v>
      </c>
      <c r="B2112" s="4">
        <f>INDEX(Table2[TT],MATCH(ROW()-1,Table2[//]))</f>
        <v>3</v>
      </c>
      <c r="C2112" s="5">
        <f>IF(INDEX(Table2[KET],MATCH(ROW()-1,Table2[//]))="","-",INDEX(Table2[KET],MATCH(ROW()-1,Table2[//])))</f>
        <v>360</v>
      </c>
    </row>
    <row r="2113" spans="1:3">
      <c r="A2113" s="3" t="str">
        <f>INDEX(Table2[NAMA BARANG],MATCH(ROW()-1,Table2[//]))</f>
        <v>Tas Kertas BL 9173 L</v>
      </c>
      <c r="B2113" s="4">
        <f>INDEX(Table2[TT],MATCH(ROW()-1,Table2[//]))</f>
        <v>1</v>
      </c>
      <c r="C2113" s="5" t="str">
        <f>IF(INDEX(Table2[KET],MATCH(ROW()-1,Table2[//]))="","-",INDEX(Table2[KET],MATCH(ROW()-1,Table2[//])))</f>
        <v>20 ls</v>
      </c>
    </row>
    <row r="2114" spans="1:3">
      <c r="A2114" s="3" t="str">
        <f>INDEX(Table2[NAMA BARANG],MATCH(ROW()-1,Table2[//]))</f>
        <v>Tas Kertas DU bk 9173 H</v>
      </c>
      <c r="B2114" s="4">
        <f>INDEX(Table2[TT],MATCH(ROW()-1,Table2[//]))</f>
        <v>2</v>
      </c>
      <c r="C2114" s="5" t="str">
        <f>IF(INDEX(Table2[KET],MATCH(ROW()-1,Table2[//]))="","-",INDEX(Table2[KET],MATCH(ROW()-1,Table2[//])))</f>
        <v>-</v>
      </c>
    </row>
    <row r="2115" spans="1:3">
      <c r="A2115" s="3" t="str">
        <f>INDEX(Table2[NAMA BARANG],MATCH(ROW()-1,Table2[//]))</f>
        <v>Tas Kertas Ly SD 282 B</v>
      </c>
      <c r="B2115" s="4">
        <f>INDEX(Table2[TT],MATCH(ROW()-1,Table2[//]))</f>
        <v>3</v>
      </c>
      <c r="C2115" s="5" t="str">
        <f>IF(INDEX(Table2[KET],MATCH(ROW()-1,Table2[//]))="","-",INDEX(Table2[KET],MATCH(ROW()-1,Table2[//])))</f>
        <v>360 pc</v>
      </c>
    </row>
    <row r="2116" spans="1:3">
      <c r="A2116" s="3" t="str">
        <f>INDEX(Table2[NAMA BARANG],MATCH(ROW()-1,Table2[//]))</f>
        <v>Tas Kertas Ly SD 283 B(3)/ 284 B(17)</v>
      </c>
      <c r="B2116" s="4">
        <f>INDEX(Table2[TT],MATCH(ROW()-1,Table2[//]))</f>
        <v>20</v>
      </c>
      <c r="C2116" s="5" t="str">
        <f>IF(INDEX(Table2[KET],MATCH(ROW()-1,Table2[//]))="","-",INDEX(Table2[KET],MATCH(ROW()-1,Table2[//])))</f>
        <v>360 pc</v>
      </c>
    </row>
    <row r="2117" spans="1:3">
      <c r="A2117" s="3" t="str">
        <f>INDEX(Table2[NAMA BARANG],MATCH(ROW()-1,Table2[//]))</f>
        <v>Tas Kertas Ly SD 286 B(8)</v>
      </c>
      <c r="B2117" s="4">
        <f>INDEX(Table2[TT],MATCH(ROW()-1,Table2[//]))</f>
        <v>8</v>
      </c>
      <c r="C2117" s="5" t="str">
        <f>IF(INDEX(Table2[KET],MATCH(ROW()-1,Table2[//]))="","-",INDEX(Table2[KET],MATCH(ROW()-1,Table2[//])))</f>
        <v>360 pc</v>
      </c>
    </row>
    <row r="2118" spans="1:3">
      <c r="A2118" s="3" t="str">
        <f>INDEX(Table2[NAMA BARANG],MATCH(ROW()-1,Table2[//]))</f>
        <v>Tas Kertas Ly XL 277 B</v>
      </c>
      <c r="B2118" s="4">
        <f>INDEX(Table2[TT],MATCH(ROW()-1,Table2[//]))</f>
        <v>1</v>
      </c>
      <c r="C2118" s="5" t="str">
        <f>IF(INDEX(Table2[KET],MATCH(ROW()-1,Table2[//]))="","-",INDEX(Table2[KET],MATCH(ROW()-1,Table2[//])))</f>
        <v>30 ls</v>
      </c>
    </row>
    <row r="2119" spans="1:3">
      <c r="A2119" s="3" t="str">
        <f>INDEX(Table2[NAMA BARANG],MATCH(ROW()-1,Table2[//]))</f>
        <v>Tas Kertas Ly XL 289</v>
      </c>
      <c r="B2119" s="4">
        <f>INDEX(Table2[TT],MATCH(ROW()-1,Table2[//]))</f>
        <v>1</v>
      </c>
      <c r="C2119" s="5" t="str">
        <f>IF(INDEX(Table2[KET],MATCH(ROW()-1,Table2[//]))="","-",INDEX(Table2[KET],MATCH(ROW()-1,Table2[//])))</f>
        <v>30 ls</v>
      </c>
    </row>
    <row r="2120" spans="1:3">
      <c r="A2120" s="3" t="str">
        <f>INDEX(Table2[NAMA BARANG],MATCH(ROW()-1,Table2[//]))</f>
        <v>Tas Kertas pk 10-04/ 31 X381 XL</v>
      </c>
      <c r="B2120" s="4">
        <f>INDEX(Table2[TT],MATCH(ROW()-1,Table2[//]))</f>
        <v>3</v>
      </c>
      <c r="C2120" s="5" t="str">
        <f>IF(INDEX(Table2[KET],MATCH(ROW()-1,Table2[//]))="","-",INDEX(Table2[KET],MATCH(ROW()-1,Table2[//])))</f>
        <v>480 pc</v>
      </c>
    </row>
    <row r="2121" spans="1:3">
      <c r="A2121" s="3" t="str">
        <f>INDEX(Table2[NAMA BARANG],MATCH(ROW()-1,Table2[//]))</f>
        <v>Tas LL D (K)</v>
      </c>
      <c r="B2121" s="4">
        <f>INDEX(Table2[TT],MATCH(ROW()-1,Table2[//]))</f>
        <v>9</v>
      </c>
      <c r="C2121" s="5" t="str">
        <f>IF(INDEX(Table2[KET],MATCH(ROW()-1,Table2[//]))="","-",INDEX(Table2[KET],MATCH(ROW()-1,Table2[//])))</f>
        <v>1200 pc</v>
      </c>
    </row>
    <row r="2122" spans="1:3">
      <c r="A2122" s="3" t="str">
        <f>INDEX(Table2[NAMA BARANG],MATCH(ROW()-1,Table2[//]))</f>
        <v>Tas lux My 017</v>
      </c>
      <c r="B2122" s="4">
        <f>INDEX(Table2[TT],MATCH(ROW()-1,Table2[//]))</f>
        <v>1</v>
      </c>
      <c r="C2122" s="5" t="str">
        <f>IF(INDEX(Table2[KET],MATCH(ROW()-1,Table2[//]))="","-",INDEX(Table2[KET],MATCH(ROW()-1,Table2[//])))</f>
        <v>120 PCS</v>
      </c>
    </row>
    <row r="2123" spans="1:3">
      <c r="A2123" s="3" t="str">
        <f>INDEX(Table2[NAMA BARANG],MATCH(ROW()-1,Table2[//]))</f>
        <v>Tas lux My 024</v>
      </c>
      <c r="B2123" s="4">
        <f>INDEX(Table2[TT],MATCH(ROW()-1,Table2[//]))</f>
        <v>1</v>
      </c>
      <c r="C2123" s="5" t="str">
        <f>IF(INDEX(Table2[KET],MATCH(ROW()-1,Table2[//]))="","-",INDEX(Table2[KET],MATCH(ROW()-1,Table2[//])))</f>
        <v>120 bh</v>
      </c>
    </row>
    <row r="2124" spans="1:3">
      <c r="A2124" s="3" t="str">
        <f>INDEX(Table2[NAMA BARANG],MATCH(ROW()-1,Table2[//]))</f>
        <v>Tas lux My 025</v>
      </c>
      <c r="B2124" s="4">
        <f>INDEX(Table2[TT],MATCH(ROW()-1,Table2[//]))</f>
        <v>1</v>
      </c>
      <c r="C2124" s="5" t="str">
        <f>IF(INDEX(Table2[KET],MATCH(ROW()-1,Table2[//]))="","-",INDEX(Table2[KET],MATCH(ROW()-1,Table2[//])))</f>
        <v>200 bh</v>
      </c>
    </row>
    <row r="2125" spans="1:3">
      <c r="A2125" s="3" t="str">
        <f>INDEX(Table2[NAMA BARANG],MATCH(ROW()-1,Table2[//]))</f>
        <v>Tas Ly 083/ 086 B</v>
      </c>
      <c r="B2125" s="4">
        <f>INDEX(Table2[TT],MATCH(ROW()-1,Table2[//]))</f>
        <v>4</v>
      </c>
      <c r="C2125" s="5">
        <f>IF(INDEX(Table2[KET],MATCH(ROW()-1,Table2[//]))="","-",INDEX(Table2[KET],MATCH(ROW()-1,Table2[//])))</f>
        <v>360</v>
      </c>
    </row>
    <row r="2126" spans="1:3">
      <c r="A2126" s="3" t="str">
        <f>INDEX(Table2[NAMA BARANG],MATCH(ROW()-1,Table2[//]))</f>
        <v>Tas Ly HD 126/ 131B</v>
      </c>
      <c r="B2126" s="4">
        <f>INDEX(Table2[TT],MATCH(ROW()-1,Table2[//]))</f>
        <v>9</v>
      </c>
      <c r="C2126" s="5" t="str">
        <f>IF(INDEX(Table2[KET],MATCH(ROW()-1,Table2[//]))="","-",INDEX(Table2[KET],MATCH(ROW()-1,Table2[//])))</f>
        <v>360 pc</v>
      </c>
    </row>
    <row r="2127" spans="1:3">
      <c r="A2127" s="3" t="str">
        <f>INDEX(Table2[NAMA BARANG],MATCH(ROW()-1,Table2[//]))</f>
        <v>Tas Ly HD 132 B</v>
      </c>
      <c r="B2127" s="4">
        <f>INDEX(Table2[TT],MATCH(ROW()-1,Table2[//]))</f>
        <v>4</v>
      </c>
      <c r="C2127" s="5">
        <f>IF(INDEX(Table2[KET],MATCH(ROW()-1,Table2[//]))="","-",INDEX(Table2[KET],MATCH(ROW()-1,Table2[//])))</f>
        <v>360</v>
      </c>
    </row>
    <row r="2128" spans="1:3">
      <c r="A2128" s="3" t="str">
        <f>INDEX(Table2[NAMA BARANG],MATCH(ROW()-1,Table2[//]))</f>
        <v>Tas Ly HD 148 B</v>
      </c>
      <c r="B2128" s="4">
        <f>INDEX(Table2[TT],MATCH(ROW()-1,Table2[//]))</f>
        <v>11</v>
      </c>
      <c r="C2128" s="5">
        <f>IF(INDEX(Table2[KET],MATCH(ROW()-1,Table2[//]))="","-",INDEX(Table2[KET],MATCH(ROW()-1,Table2[//])))</f>
        <v>360</v>
      </c>
    </row>
    <row r="2129" spans="1:3">
      <c r="A2129" s="3" t="str">
        <f>INDEX(Table2[NAMA BARANG],MATCH(ROW()-1,Table2[//]))</f>
        <v>Tas Ly HD 149 B</v>
      </c>
      <c r="B2129" s="4">
        <f>INDEX(Table2[TT],MATCH(ROW()-1,Table2[//]))</f>
        <v>17</v>
      </c>
      <c r="C2129" s="5">
        <f>IF(INDEX(Table2[KET],MATCH(ROW()-1,Table2[//]))="","-",INDEX(Table2[KET],MATCH(ROW()-1,Table2[//])))</f>
        <v>360</v>
      </c>
    </row>
    <row r="2130" spans="1:3">
      <c r="A2130" s="3" t="str">
        <f>INDEX(Table2[NAMA BARANG],MATCH(ROW()-1,Table2[//]))</f>
        <v>Tas Ly HD 150 B</v>
      </c>
      <c r="B2130" s="4">
        <f>INDEX(Table2[TT],MATCH(ROW()-1,Table2[//]))</f>
        <v>8</v>
      </c>
      <c r="C2130" s="5">
        <f>IF(INDEX(Table2[KET],MATCH(ROW()-1,Table2[//]))="","-",INDEX(Table2[KET],MATCH(ROW()-1,Table2[//])))</f>
        <v>360</v>
      </c>
    </row>
    <row r="2131" spans="1:3">
      <c r="A2131" s="3" t="str">
        <f>INDEX(Table2[NAMA BARANG],MATCH(ROW()-1,Table2[//]))</f>
        <v>Tas Ly SD 211B</v>
      </c>
      <c r="B2131" s="4">
        <f>INDEX(Table2[TT],MATCH(ROW()-1,Table2[//]))</f>
        <v>1</v>
      </c>
      <c r="C2131" s="5">
        <f>IF(INDEX(Table2[KET],MATCH(ROW()-1,Table2[//]))="","-",INDEX(Table2[KET],MATCH(ROW()-1,Table2[//])))</f>
        <v>360</v>
      </c>
    </row>
    <row r="2132" spans="1:3">
      <c r="A2132" s="3" t="str">
        <f>INDEX(Table2[NAMA BARANG],MATCH(ROW()-1,Table2[//]))</f>
        <v>Tas LySD 154 K</v>
      </c>
      <c r="B2132" s="4">
        <f>INDEX(Table2[TT],MATCH(ROW()-1,Table2[//]))</f>
        <v>9</v>
      </c>
      <c r="C2132" s="5">
        <f>IF(INDEX(Table2[KET],MATCH(ROW()-1,Table2[//]))="","-",INDEX(Table2[KET],MATCH(ROW()-1,Table2[//])))</f>
        <v>480</v>
      </c>
    </row>
    <row r="2133" spans="1:3">
      <c r="A2133" s="3" t="str">
        <f>INDEX(Table2[NAMA BARANG],MATCH(ROW()-1,Table2[//]))</f>
        <v>Tas LySD 229 K</v>
      </c>
      <c r="B2133" s="4">
        <f>INDEX(Table2[TT],MATCH(ROW()-1,Table2[//]))</f>
        <v>38</v>
      </c>
      <c r="C2133" s="5" t="str">
        <f>IF(INDEX(Table2[KET],MATCH(ROW()-1,Table2[//]))="","-",INDEX(Table2[KET],MATCH(ROW()-1,Table2[//])))</f>
        <v>480 pc</v>
      </c>
    </row>
    <row r="2134" spans="1:3">
      <c r="A2134" s="3" t="str">
        <f>INDEX(Table2[NAMA BARANG],MATCH(ROW()-1,Table2[//]))</f>
        <v>Tas LySD 241 K</v>
      </c>
      <c r="B2134" s="4">
        <f>INDEX(Table2[TT],MATCH(ROW()-1,Table2[//]))</f>
        <v>2</v>
      </c>
      <c r="C2134" s="5" t="str">
        <f>IF(INDEX(Table2[KET],MATCH(ROW()-1,Table2[//]))="","-",INDEX(Table2[KET],MATCH(ROW()-1,Table2[//])))</f>
        <v>480 pc</v>
      </c>
    </row>
    <row r="2135" spans="1:3">
      <c r="A2135" s="3" t="str">
        <f>INDEX(Table2[NAMA BARANG],MATCH(ROW()-1,Table2[//]))</f>
        <v>Tas LySD 572 K</v>
      </c>
      <c r="B2135" s="4">
        <f>INDEX(Table2[TT],MATCH(ROW()-1,Table2[//]))</f>
        <v>2</v>
      </c>
      <c r="C2135" s="5">
        <f>IF(INDEX(Table2[KET],MATCH(ROW()-1,Table2[//]))="","-",INDEX(Table2[KET],MATCH(ROW()-1,Table2[//])))</f>
        <v>480</v>
      </c>
    </row>
    <row r="2136" spans="1:3">
      <c r="A2136" s="3" t="str">
        <f>INDEX(Table2[NAMA BARANG],MATCH(ROW()-1,Table2[//]))</f>
        <v>Tas Mika besar Tenteng tangan R 013</v>
      </c>
      <c r="B2136" s="4">
        <f>INDEX(Table2[TT],MATCH(ROW()-1,Table2[//]))</f>
        <v>2</v>
      </c>
      <c r="C2136" s="5" t="str">
        <f>IF(INDEX(Table2[KET],MATCH(ROW()-1,Table2[//]))="","-",INDEX(Table2[KET],MATCH(ROW()-1,Table2[//])))</f>
        <v>30 ls</v>
      </c>
    </row>
    <row r="2137" spans="1:3">
      <c r="A2137" s="3" t="str">
        <f>INDEX(Table2[NAMA BARANG],MATCH(ROW()-1,Table2[//]))</f>
        <v>Tas Mika PP ME 812 kecil</v>
      </c>
      <c r="B2137" s="4">
        <f>INDEX(Table2[TT],MATCH(ROW()-1,Table2[//]))</f>
        <v>3</v>
      </c>
      <c r="C2137" s="5" t="str">
        <f>IF(INDEX(Table2[KET],MATCH(ROW()-1,Table2[//]))="","-",INDEX(Table2[KET],MATCH(ROW()-1,Table2[//])))</f>
        <v>15 ls</v>
      </c>
    </row>
    <row r="2138" spans="1:3">
      <c r="A2138" s="3" t="str">
        <f>INDEX(Table2[NAMA BARANG],MATCH(ROW()-1,Table2[//]))</f>
        <v>Tas Mika PP TM 911</v>
      </c>
      <c r="B2138" s="4">
        <f>INDEX(Table2[TT],MATCH(ROW()-1,Table2[//]))</f>
        <v>3</v>
      </c>
      <c r="C2138" s="5" t="str">
        <f>IF(INDEX(Table2[KET],MATCH(ROW()-1,Table2[//]))="","-",INDEX(Table2[KET],MATCH(ROW()-1,Table2[//])))</f>
        <v>120 pc</v>
      </c>
    </row>
    <row r="2139" spans="1:3">
      <c r="A2139" s="3" t="str">
        <f>INDEX(Table2[NAMA BARANG],MATCH(ROW()-1,Table2[//]))</f>
        <v>Tas Mika+Tali CL MM</v>
      </c>
      <c r="B2139" s="4">
        <f>INDEX(Table2[TT],MATCH(ROW()-1,Table2[//]))</f>
        <v>14</v>
      </c>
      <c r="C2139" s="5" t="str">
        <f>IF(INDEX(Table2[KET],MATCH(ROW()-1,Table2[//]))="","-",INDEX(Table2[KET],MATCH(ROW()-1,Table2[//])))</f>
        <v>848 pc</v>
      </c>
    </row>
    <row r="2140" spans="1:3">
      <c r="A2140" s="3" t="str">
        <f>INDEX(Table2[NAMA BARANG],MATCH(ROW()-1,Table2[//]))</f>
        <v>Tas Nariko 4A</v>
      </c>
      <c r="B2140" s="4">
        <f>INDEX(Table2[TT],MATCH(ROW()-1,Table2[//]))</f>
        <v>23</v>
      </c>
      <c r="C2140" s="5" t="str">
        <f>IF(INDEX(Table2[KET],MATCH(ROW()-1,Table2[//]))="","-",INDEX(Table2[KET],MATCH(ROW()-1,Table2[//])))</f>
        <v>50 ls</v>
      </c>
    </row>
    <row r="2141" spans="1:3">
      <c r="A2141" s="3" t="str">
        <f>INDEX(Table2[NAMA BARANG],MATCH(ROW()-1,Table2[//]))</f>
        <v>Tas Plastik B C1</v>
      </c>
      <c r="B2141" s="4">
        <f>INDEX(Table2[TT],MATCH(ROW()-1,Table2[//]))</f>
        <v>1</v>
      </c>
      <c r="C2141" s="5" t="str">
        <f>IF(INDEX(Table2[KET],MATCH(ROW()-1,Table2[//]))="","-",INDEX(Table2[KET],MATCH(ROW()-1,Table2[//])))</f>
        <v>130 pc</v>
      </c>
    </row>
    <row r="2142" spans="1:3">
      <c r="A2142" s="3" t="str">
        <f>INDEX(Table2[NAMA BARANG],MATCH(ROW()-1,Table2[//]))</f>
        <v>Tas Plastik B C1</v>
      </c>
      <c r="B2142" s="4">
        <f>INDEX(Table2[TT],MATCH(ROW()-1,Table2[//]))</f>
        <v>4</v>
      </c>
      <c r="C2142" s="5" t="str">
        <f>IF(INDEX(Table2[KET],MATCH(ROW()-1,Table2[//]))="","-",INDEX(Table2[KET],MATCH(ROW()-1,Table2[//])))</f>
        <v>120 pc</v>
      </c>
    </row>
    <row r="2143" spans="1:3">
      <c r="A2143" s="3" t="str">
        <f>INDEX(Table2[NAMA BARANG],MATCH(ROW()-1,Table2[//]))</f>
        <v>Tas plastik Besar C1</v>
      </c>
      <c r="B2143" s="4">
        <f>INDEX(Table2[TT],MATCH(ROW()-1,Table2[//]))</f>
        <v>1</v>
      </c>
      <c r="C2143" s="5">
        <f>IF(INDEX(Table2[KET],MATCH(ROW()-1,Table2[//]))="","-",INDEX(Table2[KET],MATCH(ROW()-1,Table2[//])))</f>
        <v>100</v>
      </c>
    </row>
    <row r="2144" spans="1:3">
      <c r="A2144" s="3" t="str">
        <f>INDEX(Table2[NAMA BARANG],MATCH(ROW()-1,Table2[//]))</f>
        <v>Tas plastik Besar C1</v>
      </c>
      <c r="B2144" s="4">
        <f>INDEX(Table2[TT],MATCH(ROW()-1,Table2[//]))</f>
        <v>1</v>
      </c>
      <c r="C2144" s="5">
        <f>IF(INDEX(Table2[KET],MATCH(ROW()-1,Table2[//]))="","-",INDEX(Table2[KET],MATCH(ROW()-1,Table2[//])))</f>
        <v>110</v>
      </c>
    </row>
    <row r="2145" spans="1:3">
      <c r="A2145" s="3" t="str">
        <f>INDEX(Table2[NAMA BARANG],MATCH(ROW()-1,Table2[//]))</f>
        <v>Tas plastik Besar C1</v>
      </c>
      <c r="B2145" s="4">
        <f>INDEX(Table2[TT],MATCH(ROW()-1,Table2[//]))</f>
        <v>1</v>
      </c>
      <c r="C2145" s="5">
        <f>IF(INDEX(Table2[KET],MATCH(ROW()-1,Table2[//]))="","-",INDEX(Table2[KET],MATCH(ROW()-1,Table2[//])))</f>
        <v>115</v>
      </c>
    </row>
    <row r="2146" spans="1:3">
      <c r="A2146" s="3" t="str">
        <f>INDEX(Table2[NAMA BARANG],MATCH(ROW()-1,Table2[//]))</f>
        <v>Tas plastik Besar C1</v>
      </c>
      <c r="B2146" s="4">
        <f>INDEX(Table2[TT],MATCH(ROW()-1,Table2[//]))</f>
        <v>1</v>
      </c>
      <c r="C2146" s="5">
        <f>IF(INDEX(Table2[KET],MATCH(ROW()-1,Table2[//]))="","-",INDEX(Table2[KET],MATCH(ROW()-1,Table2[//])))</f>
        <v>170</v>
      </c>
    </row>
    <row r="2147" spans="1:3">
      <c r="A2147" s="3" t="str">
        <f>INDEX(Table2[NAMA BARANG],MATCH(ROW()-1,Table2[//]))</f>
        <v>Tas plastik Besar C1</v>
      </c>
      <c r="B2147" s="4">
        <f>INDEX(Table2[TT],MATCH(ROW()-1,Table2[//]))</f>
        <v>1</v>
      </c>
      <c r="C2147" s="5" t="str">
        <f>IF(INDEX(Table2[KET],MATCH(ROW()-1,Table2[//]))="","-",INDEX(Table2[KET],MATCH(ROW()-1,Table2[//])))</f>
        <v>83 pc</v>
      </c>
    </row>
    <row r="2148" spans="1:3">
      <c r="A2148" s="3" t="str">
        <f>INDEX(Table2[NAMA BARANG],MATCH(ROW()-1,Table2[//]))</f>
        <v>Tas plastik Besar C1</v>
      </c>
      <c r="B2148" s="4">
        <f>INDEX(Table2[TT],MATCH(ROW()-1,Table2[//]))</f>
        <v>6</v>
      </c>
      <c r="C2148" s="5" t="str">
        <f>IF(INDEX(Table2[KET],MATCH(ROW()-1,Table2[//]))="","-",INDEX(Table2[KET],MATCH(ROW()-1,Table2[//])))</f>
        <v>150 pc</v>
      </c>
    </row>
    <row r="2149" spans="1:3">
      <c r="A2149" s="3" t="str">
        <f>INDEX(Table2[NAMA BARANG],MATCH(ROW()-1,Table2[//]))</f>
        <v>Tas Plastik kecil A1</v>
      </c>
      <c r="B2149" s="4">
        <f>INDEX(Table2[TT],MATCH(ROW()-1,Table2[//]))</f>
        <v>1</v>
      </c>
      <c r="C2149" s="5">
        <f>IF(INDEX(Table2[KET],MATCH(ROW()-1,Table2[//]))="","-",INDEX(Table2[KET],MATCH(ROW()-1,Table2[//])))</f>
        <v>180</v>
      </c>
    </row>
    <row r="2150" spans="1:3">
      <c r="A2150" s="3" t="str">
        <f>INDEX(Table2[NAMA BARANG],MATCH(ROW()-1,Table2[//]))</f>
        <v>Tas plastik kecil A1</v>
      </c>
      <c r="B2150" s="4">
        <f>INDEX(Table2[TT],MATCH(ROW()-1,Table2[//]))</f>
        <v>1</v>
      </c>
      <c r="C2150" s="5" t="str">
        <f>IF(INDEX(Table2[KET],MATCH(ROW()-1,Table2[//]))="","-",INDEX(Table2[KET],MATCH(ROW()-1,Table2[//])))</f>
        <v>116 pc</v>
      </c>
    </row>
    <row r="2151" spans="1:3">
      <c r="A2151" s="3" t="str">
        <f>INDEX(Table2[NAMA BARANG],MATCH(ROW()-1,Table2[//]))</f>
        <v>Tas plastik kecil A1</v>
      </c>
      <c r="B2151" s="4">
        <f>INDEX(Table2[TT],MATCH(ROW()-1,Table2[//]))</f>
        <v>1</v>
      </c>
      <c r="C2151" s="5" t="str">
        <f>IF(INDEX(Table2[KET],MATCH(ROW()-1,Table2[//]))="","-",INDEX(Table2[KET],MATCH(ROW()-1,Table2[//])))</f>
        <v>167 pc</v>
      </c>
    </row>
    <row r="2152" spans="1:3">
      <c r="A2152" s="3" t="str">
        <f>INDEX(Table2[NAMA BARANG],MATCH(ROW()-1,Table2[//]))</f>
        <v>Tas plastik kecil A1</v>
      </c>
      <c r="B2152" s="4">
        <f>INDEX(Table2[TT],MATCH(ROW()-1,Table2[//]))</f>
        <v>1</v>
      </c>
      <c r="C2152" s="5" t="str">
        <f>IF(INDEX(Table2[KET],MATCH(ROW()-1,Table2[//]))="","-",INDEX(Table2[KET],MATCH(ROW()-1,Table2[//])))</f>
        <v>170 pc</v>
      </c>
    </row>
    <row r="2153" spans="1:3">
      <c r="A2153" s="3" t="str">
        <f>INDEX(Table2[NAMA BARANG],MATCH(ROW()-1,Table2[//]))</f>
        <v>Tas plastik kecil A1</v>
      </c>
      <c r="B2153" s="4">
        <f>INDEX(Table2[TT],MATCH(ROW()-1,Table2[//]))</f>
        <v>1</v>
      </c>
      <c r="C2153" s="5" t="str">
        <f>IF(INDEX(Table2[KET],MATCH(ROW()-1,Table2[//]))="","-",INDEX(Table2[KET],MATCH(ROW()-1,Table2[//])))</f>
        <v>186 pc</v>
      </c>
    </row>
    <row r="2154" spans="1:3">
      <c r="A2154" s="3" t="str">
        <f>INDEX(Table2[NAMA BARANG],MATCH(ROW()-1,Table2[//]))</f>
        <v>Tas plastik kecil A1</v>
      </c>
      <c r="B2154" s="4">
        <f>INDEX(Table2[TT],MATCH(ROW()-1,Table2[//]))</f>
        <v>1</v>
      </c>
      <c r="C2154" s="5" t="str">
        <f>IF(INDEX(Table2[KET],MATCH(ROW()-1,Table2[//]))="","-",INDEX(Table2[KET],MATCH(ROW()-1,Table2[//])))</f>
        <v>200 pc</v>
      </c>
    </row>
    <row r="2155" spans="1:3">
      <c r="A2155" s="3" t="str">
        <f>INDEX(Table2[NAMA BARANG],MATCH(ROW()-1,Table2[//]))</f>
        <v>Tas Plastik kecil A1</v>
      </c>
      <c r="B2155" s="4">
        <f>INDEX(Table2[TT],MATCH(ROW()-1,Table2[//]))</f>
        <v>2</v>
      </c>
      <c r="C2155" s="5" t="str">
        <f>IF(INDEX(Table2[KET],MATCH(ROW()-1,Table2[//]))="","-",INDEX(Table2[KET],MATCH(ROW()-1,Table2[//])))</f>
        <v>140 pc</v>
      </c>
    </row>
    <row r="2156" spans="1:3">
      <c r="A2156" s="3" t="str">
        <f>INDEX(Table2[NAMA BARANG],MATCH(ROW()-1,Table2[//]))</f>
        <v>Tas Plastik kecil A1</v>
      </c>
      <c r="B2156" s="4">
        <f>INDEX(Table2[TT],MATCH(ROW()-1,Table2[//]))</f>
        <v>4</v>
      </c>
      <c r="C2156" s="5" t="str">
        <f>IF(INDEX(Table2[KET],MATCH(ROW()-1,Table2[//]))="","-",INDEX(Table2[KET],MATCH(ROW()-1,Table2[//])))</f>
        <v>150 pc</v>
      </c>
    </row>
    <row r="2157" spans="1:3">
      <c r="A2157" s="3" t="str">
        <f>INDEX(Table2[NAMA BARANG],MATCH(ROW()-1,Table2[//]))</f>
        <v>Tas Plastik kecil A1</v>
      </c>
      <c r="B2157" s="4">
        <f>INDEX(Table2[TT],MATCH(ROW()-1,Table2[//]))</f>
        <v>5</v>
      </c>
      <c r="C2157" s="5" t="str">
        <f>IF(INDEX(Table2[KET],MATCH(ROW()-1,Table2[//]))="","-",INDEX(Table2[KET],MATCH(ROW()-1,Table2[//])))</f>
        <v>130 pc</v>
      </c>
    </row>
    <row r="2158" spans="1:3">
      <c r="A2158" s="3" t="str">
        <f>INDEX(Table2[NAMA BARANG],MATCH(ROW()-1,Table2[//]))</f>
        <v>Tas Plastik kecil A1</v>
      </c>
      <c r="B2158" s="4">
        <f>INDEX(Table2[TT],MATCH(ROW()-1,Table2[//]))</f>
        <v>6</v>
      </c>
      <c r="C2158" s="5" t="str">
        <f>IF(INDEX(Table2[KET],MATCH(ROW()-1,Table2[//]))="","-",INDEX(Table2[KET],MATCH(ROW()-1,Table2[//])))</f>
        <v>160 pc</v>
      </c>
    </row>
    <row r="2159" spans="1:3">
      <c r="A2159" s="3" t="str">
        <f>INDEX(Table2[NAMA BARANG],MATCH(ROW()-1,Table2[//]))</f>
        <v>Tas Plastik kecil A1</v>
      </c>
      <c r="B2159" s="4">
        <f>INDEX(Table2[TT],MATCH(ROW()-1,Table2[//]))</f>
        <v>7</v>
      </c>
      <c r="C2159" s="5">
        <f>IF(INDEX(Table2[KET],MATCH(ROW()-1,Table2[//]))="","-",INDEX(Table2[KET],MATCH(ROW()-1,Table2[//])))</f>
        <v>170</v>
      </c>
    </row>
    <row r="2160" spans="1:3">
      <c r="A2160" s="3" t="str">
        <f>INDEX(Table2[NAMA BARANG],MATCH(ROW()-1,Table2[//]))</f>
        <v>Tas Plastik kecil A1</v>
      </c>
      <c r="B2160" s="4">
        <f>INDEX(Table2[TT],MATCH(ROW()-1,Table2[//]))</f>
        <v>7</v>
      </c>
      <c r="C2160" s="5" t="str">
        <f>IF(INDEX(Table2[KET],MATCH(ROW()-1,Table2[//]))="","-",INDEX(Table2[KET],MATCH(ROW()-1,Table2[//])))</f>
        <v>200 pc</v>
      </c>
    </row>
    <row r="2161" spans="1:3">
      <c r="A2161" s="3" t="str">
        <f>INDEX(Table2[NAMA BARANG],MATCH(ROW()-1,Table2[//]))</f>
        <v>Tas Plastik T B1</v>
      </c>
      <c r="B2161" s="4">
        <f>INDEX(Table2[TT],MATCH(ROW()-1,Table2[//]))</f>
        <v>2</v>
      </c>
      <c r="C2161" s="5">
        <f>IF(INDEX(Table2[KET],MATCH(ROW()-1,Table2[//]))="","-",INDEX(Table2[KET],MATCH(ROW()-1,Table2[//])))</f>
        <v>60</v>
      </c>
    </row>
    <row r="2162" spans="1:3">
      <c r="A2162" s="3" t="str">
        <f>INDEX(Table2[NAMA BARANG],MATCH(ROW()-1,Table2[//]))</f>
        <v>Tas Plastik T B1</v>
      </c>
      <c r="B2162" s="4">
        <f>INDEX(Table2[TT],MATCH(ROW()-1,Table2[//]))</f>
        <v>3</v>
      </c>
      <c r="C2162" s="5" t="str">
        <f>IF(INDEX(Table2[KET],MATCH(ROW()-1,Table2[//]))="","-",INDEX(Table2[KET],MATCH(ROW()-1,Table2[//])))</f>
        <v>20 pc</v>
      </c>
    </row>
    <row r="2163" spans="1:3">
      <c r="A2163" s="3" t="str">
        <f>INDEX(Table2[NAMA BARANG],MATCH(ROW()-1,Table2[//]))</f>
        <v>Tas Plastik T B1</v>
      </c>
      <c r="B2163" s="4">
        <f>INDEX(Table2[TT],MATCH(ROW()-1,Table2[//]))</f>
        <v>10</v>
      </c>
      <c r="C2163" s="5" t="str">
        <f>IF(INDEX(Table2[KET],MATCH(ROW()-1,Table2[//]))="","-",INDEX(Table2[KET],MATCH(ROW()-1,Table2[//])))</f>
        <v>130 pc</v>
      </c>
    </row>
    <row r="2164" spans="1:3">
      <c r="A2164" s="3" t="str">
        <f>INDEX(Table2[NAMA BARANG],MATCH(ROW()-1,Table2[//]))</f>
        <v>Tas Plastik T B1</v>
      </c>
      <c r="B2164" s="4">
        <f>INDEX(Table2[TT],MATCH(ROW()-1,Table2[//]))</f>
        <v>12</v>
      </c>
      <c r="C2164" s="5">
        <f>IF(INDEX(Table2[KET],MATCH(ROW()-1,Table2[//]))="","-",INDEX(Table2[KET],MATCH(ROW()-1,Table2[//])))</f>
        <v>150</v>
      </c>
    </row>
    <row r="2165" spans="1:3">
      <c r="A2165" s="3" t="str">
        <f>INDEX(Table2[NAMA BARANG],MATCH(ROW()-1,Table2[//]))</f>
        <v>Tas Plastik T B1</v>
      </c>
      <c r="B2165" s="4">
        <f>INDEX(Table2[TT],MATCH(ROW()-1,Table2[//]))</f>
        <v>19</v>
      </c>
      <c r="C2165" s="5">
        <f>IF(INDEX(Table2[KET],MATCH(ROW()-1,Table2[//]))="","-",INDEX(Table2[KET],MATCH(ROW()-1,Table2[//])))</f>
        <v>140</v>
      </c>
    </row>
    <row r="2166" spans="1:3">
      <c r="A2166" s="3" t="str">
        <f>INDEX(Table2[NAMA BARANG],MATCH(ROW()-1,Table2[//]))</f>
        <v>Tas plastik Tanggung B1</v>
      </c>
      <c r="B2166" s="4">
        <f>INDEX(Table2[TT],MATCH(ROW()-1,Table2[//]))</f>
        <v>1</v>
      </c>
      <c r="C2166" s="5" t="str">
        <f>IF(INDEX(Table2[KET],MATCH(ROW()-1,Table2[//]))="","-",INDEX(Table2[KET],MATCH(ROW()-1,Table2[//])))</f>
        <v>110 pc</v>
      </c>
    </row>
    <row r="2167" spans="1:3">
      <c r="A2167" s="3" t="str">
        <f>INDEX(Table2[NAMA BARANG],MATCH(ROW()-1,Table2[//]))</f>
        <v>Tas plastik Tanggung B1</v>
      </c>
      <c r="B2167" s="4">
        <f>INDEX(Table2[TT],MATCH(ROW()-1,Table2[//]))</f>
        <v>4</v>
      </c>
      <c r="C2167" s="5" t="str">
        <f>IF(INDEX(Table2[KET],MATCH(ROW()-1,Table2[//]))="","-",INDEX(Table2[KET],MATCH(ROW()-1,Table2[//])))</f>
        <v>200 pc</v>
      </c>
    </row>
    <row r="2168" spans="1:3">
      <c r="A2168" s="3" t="str">
        <f>INDEX(Table2[NAMA BARANG],MATCH(ROW()-1,Table2[//]))</f>
        <v>Tas PLK 10-06/ M</v>
      </c>
      <c r="B2168" s="4">
        <f>INDEX(Table2[TT],MATCH(ROW()-1,Table2[//]))</f>
        <v>1</v>
      </c>
      <c r="C2168" s="5" t="str">
        <f>IF(INDEX(Table2[KET],MATCH(ROW()-1,Table2[//]))="","-",INDEX(Table2[KET],MATCH(ROW()-1,Table2[//])))</f>
        <v>600 pc</v>
      </c>
    </row>
    <row r="2169" spans="1:3">
      <c r="A2169" s="3" t="str">
        <f>INDEX(Table2[NAMA BARANG],MATCH(ROW()-1,Table2[//]))</f>
        <v>Tas PLK 10-07 Dy (26x34) Tali L</v>
      </c>
      <c r="B2169" s="4">
        <f>INDEX(Table2[TT],MATCH(ROW()-1,Table2[//]))</f>
        <v>8</v>
      </c>
      <c r="C2169" s="5" t="str">
        <f>IF(INDEX(Table2[KET],MATCH(ROW()-1,Table2[//]))="","-",INDEX(Table2[KET],MATCH(ROW()-1,Table2[//])))</f>
        <v>40 ls</v>
      </c>
    </row>
    <row r="2170" spans="1:3">
      <c r="A2170" s="3" t="str">
        <f>INDEX(Table2[NAMA BARANG],MATCH(ROW()-1,Table2[//]))</f>
        <v>Tas PLK 10-08 Tali Tenteng</v>
      </c>
      <c r="B2170" s="4">
        <f>INDEX(Table2[TT],MATCH(ROW()-1,Table2[//]))</f>
        <v>5</v>
      </c>
      <c r="C2170" s="5" t="str">
        <f>IF(INDEX(Table2[KET],MATCH(ROW()-1,Table2[//]))="","-",INDEX(Table2[KET],MATCH(ROW()-1,Table2[//])))</f>
        <v>30 ls</v>
      </c>
    </row>
    <row r="2171" spans="1:3">
      <c r="A2171" s="3" t="str">
        <f>INDEX(Table2[NAMA BARANG],MATCH(ROW()-1,Table2[//]))</f>
        <v>Tas polos 131 k</v>
      </c>
      <c r="B2171" s="4">
        <f>INDEX(Table2[TT],MATCH(ROW()-1,Table2[//]))</f>
        <v>13</v>
      </c>
      <c r="C2171" s="5">
        <f>IF(INDEX(Table2[KET],MATCH(ROW()-1,Table2[//]))="","-",INDEX(Table2[KET],MATCH(ROW()-1,Table2[//])))</f>
        <v>480</v>
      </c>
    </row>
    <row r="2172" spans="1:3">
      <c r="A2172" s="3" t="str">
        <f>INDEX(Table2[NAMA BARANG],MATCH(ROW()-1,Table2[//]))</f>
        <v>Tas polos 804/ 832/ 838</v>
      </c>
      <c r="B2172" s="4">
        <f>INDEX(Table2[TT],MATCH(ROW()-1,Table2[//]))</f>
        <v>28</v>
      </c>
      <c r="C2172" s="5">
        <f>IF(INDEX(Table2[KET],MATCH(ROW()-1,Table2[//]))="","-",INDEX(Table2[KET],MATCH(ROW()-1,Table2[//])))</f>
        <v>480</v>
      </c>
    </row>
    <row r="2173" spans="1:3">
      <c r="A2173" s="3" t="str">
        <f>INDEX(Table2[NAMA BARANG],MATCH(ROW()-1,Table2[//]))</f>
        <v xml:space="preserve">Tas Ransel Spon Bond FR+Hk </v>
      </c>
      <c r="B2173" s="4">
        <f>INDEX(Table2[TT],MATCH(ROW()-1,Table2[//]))</f>
        <v>1</v>
      </c>
      <c r="C2173" s="5" t="str">
        <f>IF(INDEX(Table2[KET],MATCH(ROW()-1,Table2[//]))="","-",INDEX(Table2[KET],MATCH(ROW()-1,Table2[//])))</f>
        <v>60 ls</v>
      </c>
    </row>
    <row r="2174" spans="1:3">
      <c r="A2174" s="3" t="str">
        <f>INDEX(Table2[NAMA BARANG],MATCH(ROW()-1,Table2[//]))</f>
        <v>Tas SB 1514-8 Set T</v>
      </c>
      <c r="B2174" s="4">
        <f>INDEX(Table2[TT],MATCH(ROW()-1,Table2[//]))</f>
        <v>1</v>
      </c>
      <c r="C2174" s="5" t="str">
        <f>IF(INDEX(Table2[KET],MATCH(ROW()-1,Table2[//]))="","-",INDEX(Table2[KET],MATCH(ROW()-1,Table2[//])))</f>
        <v>50 ls</v>
      </c>
    </row>
    <row r="2175" spans="1:3">
      <c r="A2175" s="3" t="str">
        <f>INDEX(Table2[NAMA BARANG],MATCH(ROW()-1,Table2[//]))</f>
        <v>Tas SEP 194</v>
      </c>
      <c r="B2175" s="4">
        <f>INDEX(Table2[TT],MATCH(ROW()-1,Table2[//]))</f>
        <v>11</v>
      </c>
      <c r="C2175" s="5" t="str">
        <f>IF(INDEX(Table2[KET],MATCH(ROW()-1,Table2[//]))="","-",INDEX(Table2[KET],MATCH(ROW()-1,Table2[//])))</f>
        <v>10 ls</v>
      </c>
    </row>
    <row r="2176" spans="1:3">
      <c r="A2176" s="3" t="str">
        <f>INDEX(Table2[NAMA BARANG],MATCH(ROW()-1,Table2[//]))</f>
        <v>Tas Shoes C15 246/ Hp 363 (60)</v>
      </c>
      <c r="B2176" s="4">
        <f>INDEX(Table2[TT],MATCH(ROW()-1,Table2[//]))</f>
        <v>4</v>
      </c>
      <c r="C2176" s="5" t="str">
        <f>IF(INDEX(Table2[KET],MATCH(ROW()-1,Table2[//]))="","-",INDEX(Table2[KET],MATCH(ROW()-1,Table2[//])))</f>
        <v>36 pk</v>
      </c>
    </row>
    <row r="2177" spans="1:3">
      <c r="A2177" s="3" t="str">
        <f>INDEX(Table2[NAMA BARANG],MATCH(ROW()-1,Table2[//]))</f>
        <v>Tas Shop Ly FD 683</v>
      </c>
      <c r="B2177" s="4">
        <f>INDEX(Table2[TT],MATCH(ROW()-1,Table2[//]))</f>
        <v>2</v>
      </c>
      <c r="C2177" s="5" t="str">
        <f>IF(INDEX(Table2[KET],MATCH(ROW()-1,Table2[//]))="","-",INDEX(Table2[KET],MATCH(ROW()-1,Table2[//])))</f>
        <v>360 pc</v>
      </c>
    </row>
    <row r="2178" spans="1:3">
      <c r="A2178" s="3" t="str">
        <f>INDEX(Table2[NAMA BARANG],MATCH(ROW()-1,Table2[//]))</f>
        <v>Tas Shop Ly SD 287 B</v>
      </c>
      <c r="B2178" s="4">
        <f>INDEX(Table2[TT],MATCH(ROW()-1,Table2[//]))</f>
        <v>5</v>
      </c>
      <c r="C2178" s="5">
        <f>IF(INDEX(Table2[KET],MATCH(ROW()-1,Table2[//]))="","-",INDEX(Table2[KET],MATCH(ROW()-1,Table2[//])))</f>
        <v>360</v>
      </c>
    </row>
    <row r="2179" spans="1:3">
      <c r="A2179" s="3" t="str">
        <f>INDEX(Table2[NAMA BARANG],MATCH(ROW()-1,Table2[//]))</f>
        <v>Tas Shop Ly SD 291B</v>
      </c>
      <c r="B2179" s="4">
        <f>INDEX(Table2[TT],MATCH(ROW()-1,Table2[//]))</f>
        <v>2</v>
      </c>
      <c r="C2179" s="5">
        <f>IF(INDEX(Table2[KET],MATCH(ROW()-1,Table2[//]))="","-",INDEX(Table2[KET],MATCH(ROW()-1,Table2[//])))</f>
        <v>360</v>
      </c>
    </row>
    <row r="2180" spans="1:3">
      <c r="A2180" s="3" t="str">
        <f>INDEX(Table2[NAMA BARANG],MATCH(ROW()-1,Table2[//]))</f>
        <v>Tas Shop Ly SD L 280 B</v>
      </c>
      <c r="B2180" s="4">
        <f>INDEX(Table2[TT],MATCH(ROW()-1,Table2[//]))</f>
        <v>7</v>
      </c>
      <c r="C2180" s="5">
        <f>IF(INDEX(Table2[KET],MATCH(ROW()-1,Table2[//]))="","-",INDEX(Table2[KET],MATCH(ROW()-1,Table2[//])))</f>
        <v>360</v>
      </c>
    </row>
    <row r="2181" spans="1:3">
      <c r="A2181" s="3" t="str">
        <f>INDEX(Table2[NAMA BARANG],MATCH(ROW()-1,Table2[//]))</f>
        <v>Tas Shop Ly SD L 288 B</v>
      </c>
      <c r="B2181" s="4">
        <f>INDEX(Table2[TT],MATCH(ROW()-1,Table2[//]))</f>
        <v>4</v>
      </c>
      <c r="C2181" s="5">
        <f>IF(INDEX(Table2[KET],MATCH(ROW()-1,Table2[//]))="","-",INDEX(Table2[KET],MATCH(ROW()-1,Table2[//])))</f>
        <v>360</v>
      </c>
    </row>
    <row r="2182" spans="1:3">
      <c r="A2182" s="3" t="str">
        <f>INDEX(Table2[NAMA BARANG],MATCH(ROW()-1,Table2[//]))</f>
        <v>Tas Shop Ly SD L XL</v>
      </c>
      <c r="B2182" s="4">
        <f>INDEX(Table2[TT],MATCH(ROW()-1,Table2[//]))</f>
        <v>2</v>
      </c>
      <c r="C2182" s="5">
        <f>IF(INDEX(Table2[KET],MATCH(ROW()-1,Table2[//]))="","-",INDEX(Table2[KET],MATCH(ROW()-1,Table2[//])))</f>
        <v>240</v>
      </c>
    </row>
    <row r="2183" spans="1:3">
      <c r="A2183" s="3" t="str">
        <f>INDEX(Table2[NAMA BARANG],MATCH(ROW()-1,Table2[//]))</f>
        <v>Tas Shop Ly SD S Tg</v>
      </c>
      <c r="B2183" s="4">
        <f>INDEX(Table2[TT],MATCH(ROW()-1,Table2[//]))</f>
        <v>5</v>
      </c>
      <c r="C2183" s="5">
        <f>IF(INDEX(Table2[KET],MATCH(ROW()-1,Table2[//]))="","-",INDEX(Table2[KET],MATCH(ROW()-1,Table2[//])))</f>
        <v>360</v>
      </c>
    </row>
    <row r="2184" spans="1:3">
      <c r="A2184" s="3" t="str">
        <f>INDEX(Table2[NAMA BARANG],MATCH(ROW()-1,Table2[//]))</f>
        <v>Tas Shop Teng-Teng Sleting (10 pc) WKD</v>
      </c>
      <c r="B2184" s="4">
        <f>INDEX(Table2[TT],MATCH(ROW()-1,Table2[//]))</f>
        <v>3</v>
      </c>
      <c r="C2184" s="5" t="str">
        <f>IF(INDEX(Table2[KET],MATCH(ROW()-1,Table2[//]))="","-",INDEX(Table2[KET],MATCH(ROW()-1,Table2[//])))</f>
        <v>30 bks</v>
      </c>
    </row>
    <row r="2185" spans="1:3">
      <c r="A2185" s="3" t="str">
        <f>INDEX(Table2[NAMA BARANG],MATCH(ROW()-1,Table2[//]))</f>
        <v xml:space="preserve">Tas Shopcraft LyNP 542-1/4 </v>
      </c>
      <c r="B2185" s="4">
        <f>INDEX(Table2[TT],MATCH(ROW()-1,Table2[//]))</f>
        <v>2</v>
      </c>
      <c r="C2185" s="5" t="str">
        <f>IF(INDEX(Table2[KET],MATCH(ROW()-1,Table2[//]))="","-",INDEX(Table2[KET],MATCH(ROW()-1,Table2[//])))</f>
        <v>20 box</v>
      </c>
    </row>
    <row r="2186" spans="1:3">
      <c r="A2186" s="3" t="str">
        <f>INDEX(Table2[NAMA BARANG],MATCH(ROW()-1,Table2[//]))</f>
        <v xml:space="preserve">Tas Shopcraft Tly Mp 061/ 064 </v>
      </c>
      <c r="B2186" s="4">
        <f>INDEX(Table2[TT],MATCH(ROW()-1,Table2[//]))</f>
        <v>5</v>
      </c>
      <c r="C2186" s="5" t="str">
        <f>IF(INDEX(Table2[KET],MATCH(ROW()-1,Table2[//]))="","-",INDEX(Table2[KET],MATCH(ROW()-1,Table2[//])))</f>
        <v>90 box</v>
      </c>
    </row>
    <row r="2187" spans="1:3">
      <c r="A2187" s="3" t="str">
        <f>INDEX(Table2[NAMA BARANG],MATCH(ROW()-1,Table2[//]))</f>
        <v>Tas Silver 18x23</v>
      </c>
      <c r="B2187" s="4">
        <f>INDEX(Table2[TT],MATCH(ROW()-1,Table2[//]))</f>
        <v>3</v>
      </c>
      <c r="C2187" s="5" t="str">
        <f>IF(INDEX(Table2[KET],MATCH(ROW()-1,Table2[//]))="","-",INDEX(Table2[KET],MATCH(ROW()-1,Table2[//])))</f>
        <v>90 ls</v>
      </c>
    </row>
    <row r="2188" spans="1:3">
      <c r="A2188" s="3" t="str">
        <f>INDEX(Table2[NAMA BARANG],MATCH(ROW()-1,Table2[//]))</f>
        <v>Tas Sleret S</v>
      </c>
      <c r="B2188" s="4">
        <f>INDEX(Table2[TT],MATCH(ROW()-1,Table2[//]))</f>
        <v>4</v>
      </c>
      <c r="C2188" s="5" t="str">
        <f>IF(INDEX(Table2[KET],MATCH(ROW()-1,Table2[//]))="","-",INDEX(Table2[KET],MATCH(ROW()-1,Table2[//])))</f>
        <v>100 ls</v>
      </c>
    </row>
    <row r="2189" spans="1:3">
      <c r="A2189" s="3" t="str">
        <f>INDEX(Table2[NAMA BARANG],MATCH(ROW()-1,Table2[//]))</f>
        <v>Tas Sleret XLL</v>
      </c>
      <c r="B2189" s="4">
        <f>INDEX(Table2[TT],MATCH(ROW()-1,Table2[//]))</f>
        <v>1</v>
      </c>
      <c r="C2189" s="5" t="str">
        <f>IF(INDEX(Table2[KET],MATCH(ROW()-1,Table2[//]))="","-",INDEX(Table2[KET],MATCH(ROW()-1,Table2[//])))</f>
        <v>35 ls</v>
      </c>
    </row>
    <row r="2190" spans="1:3">
      <c r="A2190" s="3" t="str">
        <f>INDEX(Table2[NAMA BARANG],MATCH(ROW()-1,Table2[//]))</f>
        <v xml:space="preserve">Tas Sleting (A5 52) jaring </v>
      </c>
      <c r="B2190" s="4">
        <f>INDEX(Table2[TT],MATCH(ROW()-1,Table2[//]))</f>
        <v>4</v>
      </c>
      <c r="C2190" s="5" t="str">
        <f>IF(INDEX(Table2[KET],MATCH(ROW()-1,Table2[//]))="","-",INDEX(Table2[KET],MATCH(ROW()-1,Table2[//])))</f>
        <v>80 ls</v>
      </c>
    </row>
    <row r="2191" spans="1:3">
      <c r="A2191" s="3" t="str">
        <f>INDEX(Table2[NAMA BARANG],MATCH(ROW()-1,Table2[//]))</f>
        <v>Tas Spon Bond mukenah 27x29x12</v>
      </c>
      <c r="B2191" s="4">
        <f>INDEX(Table2[TT],MATCH(ROW()-1,Table2[//]))</f>
        <v>1</v>
      </c>
      <c r="C2191" s="5" t="str">
        <f>IF(INDEX(Table2[KET],MATCH(ROW()-1,Table2[//]))="","-",INDEX(Table2[KET],MATCH(ROW()-1,Table2[//])))</f>
        <v>50 ls</v>
      </c>
    </row>
    <row r="2192" spans="1:3">
      <c r="A2192" s="3" t="str">
        <f>INDEX(Table2[NAMA BARANG],MATCH(ROW()-1,Table2[//]))</f>
        <v>Tas T 34x31 ETJ</v>
      </c>
      <c r="B2192" s="4">
        <f>INDEX(Table2[TT],MATCH(ROW()-1,Table2[//]))</f>
        <v>5</v>
      </c>
      <c r="C2192" s="5" t="str">
        <f>IF(INDEX(Table2[KET],MATCH(ROW()-1,Table2[//]))="","-",INDEX(Table2[KET],MATCH(ROW()-1,Table2[//])))</f>
        <v>25 ls</v>
      </c>
    </row>
    <row r="2193" spans="1:3">
      <c r="A2193" s="3" t="str">
        <f>INDEX(Table2[NAMA BARANG],MATCH(ROW()-1,Table2[//]))</f>
        <v>Tas T 41x36 ETJ</v>
      </c>
      <c r="B2193" s="4">
        <f>INDEX(Table2[TT],MATCH(ROW()-1,Table2[//]))</f>
        <v>6</v>
      </c>
      <c r="C2193" s="5" t="str">
        <f>IF(INDEX(Table2[KET],MATCH(ROW()-1,Table2[//]))="","-",INDEX(Table2[KET],MATCH(ROW()-1,Table2[//])))</f>
        <v>22 ls</v>
      </c>
    </row>
    <row r="2194" spans="1:3">
      <c r="A2194" s="3" t="str">
        <f>INDEX(Table2[NAMA BARANG],MATCH(ROW()-1,Table2[//]))</f>
        <v>Tas tali 22x22</v>
      </c>
      <c r="B2194" s="4">
        <f>INDEX(Table2[TT],MATCH(ROW()-1,Table2[//]))</f>
        <v>1</v>
      </c>
      <c r="C2194" s="5" t="str">
        <f>IF(INDEX(Table2[KET],MATCH(ROW()-1,Table2[//]))="","-",INDEX(Table2[KET],MATCH(ROW()-1,Table2[//])))</f>
        <v>85 ls</v>
      </c>
    </row>
    <row r="2195" spans="1:3">
      <c r="A2195" s="3" t="str">
        <f>INDEX(Table2[NAMA BARANG],MATCH(ROW()-1,Table2[//]))</f>
        <v>Tas tali 25x35</v>
      </c>
      <c r="B2195" s="4">
        <f>INDEX(Table2[TT],MATCH(ROW()-1,Table2[//]))</f>
        <v>1</v>
      </c>
      <c r="C2195" s="5" t="str">
        <f>IF(INDEX(Table2[KET],MATCH(ROW()-1,Table2[//]))="","-",INDEX(Table2[KET],MATCH(ROW()-1,Table2[//])))</f>
        <v>100 ls</v>
      </c>
    </row>
    <row r="2196" spans="1:3">
      <c r="A2196" s="3" t="str">
        <f>INDEX(Table2[NAMA BARANG],MATCH(ROW()-1,Table2[//]))</f>
        <v>Tas tali 30x40</v>
      </c>
      <c r="B2196" s="4">
        <f>INDEX(Table2[TT],MATCH(ROW()-1,Table2[//]))</f>
        <v>3</v>
      </c>
      <c r="C2196" s="5" t="str">
        <f>IF(INDEX(Table2[KET],MATCH(ROW()-1,Table2[//]))="","-",INDEX(Table2[KET],MATCH(ROW()-1,Table2[//])))</f>
        <v>70 ls</v>
      </c>
    </row>
    <row r="2197" spans="1:3">
      <c r="A2197" s="3" t="str">
        <f>INDEX(Table2[NAMA BARANG],MATCH(ROW()-1,Table2[//]))</f>
        <v>Tas Tali Cartoon 20x25 Tg</v>
      </c>
      <c r="B2197" s="4">
        <f>INDEX(Table2[TT],MATCH(ROW()-1,Table2[//]))</f>
        <v>4</v>
      </c>
      <c r="C2197" s="5" t="str">
        <f>IF(INDEX(Table2[KET],MATCH(ROW()-1,Table2[//]))="","-",INDEX(Table2[KET],MATCH(ROW()-1,Table2[//])))</f>
        <v>50 ls</v>
      </c>
    </row>
    <row r="2198" spans="1:3">
      <c r="A2198" s="3" t="str">
        <f>INDEX(Table2[NAMA BARANG],MATCH(ROW()-1,Table2[//]))</f>
        <v>Tas Tali Folio 1 Frozen</v>
      </c>
      <c r="B2198" s="4">
        <f>INDEX(Table2[TT],MATCH(ROW()-1,Table2[//]))</f>
        <v>4</v>
      </c>
      <c r="C2198" s="5" t="str">
        <f>IF(INDEX(Table2[KET],MATCH(ROW()-1,Table2[//]))="","-",INDEX(Table2[KET],MATCH(ROW()-1,Table2[//])))</f>
        <v>240 pc</v>
      </c>
    </row>
    <row r="2199" spans="1:3">
      <c r="A2199" s="3" t="str">
        <f>INDEX(Table2[NAMA BARANG],MATCH(ROW()-1,Table2[//]))</f>
        <v>Tas Tali kecil kur JB S2-2 jos Mimikado</v>
      </c>
      <c r="B2199" s="4">
        <f>INDEX(Table2[TT],MATCH(ROW()-1,Table2[//]))</f>
        <v>45</v>
      </c>
      <c r="C2199" s="5" t="str">
        <f>IF(INDEX(Table2[KET],MATCH(ROW()-1,Table2[//]))="","-",INDEX(Table2[KET],MATCH(ROW()-1,Table2[//])))</f>
        <v>100 ls</v>
      </c>
    </row>
    <row r="2200" spans="1:3">
      <c r="A2200" s="3" t="str">
        <f>INDEX(Table2[NAMA BARANG],MATCH(ROW()-1,Table2[//]))</f>
        <v>Tas Tali Kertas Kado bsr AL (1 Pk=10 pc)</v>
      </c>
      <c r="B2200" s="4">
        <f>INDEX(Table2[TT],MATCH(ROW()-1,Table2[//]))</f>
        <v>2</v>
      </c>
      <c r="C2200" s="5" t="str">
        <f>IF(INDEX(Table2[KET],MATCH(ROW()-1,Table2[//]))="","-",INDEX(Table2[KET],MATCH(ROW()-1,Table2[//])))</f>
        <v>218 pk</v>
      </c>
    </row>
    <row r="2201" spans="1:3">
      <c r="A2201" s="3" t="str">
        <f>INDEX(Table2[NAMA BARANG],MATCH(ROW()-1,Table2[//]))</f>
        <v>Tas Tali Kertas Tg (Pelangi/ Biru Grs/ Silver Bunga/ Mrh Garis) 25x25</v>
      </c>
      <c r="B2201" s="4">
        <f>INDEX(Table2[TT],MATCH(ROW()-1,Table2[//]))</f>
        <v>16</v>
      </c>
      <c r="C2201" s="5" t="str">
        <f>IF(INDEX(Table2[KET],MATCH(ROW()-1,Table2[//]))="","-",INDEX(Table2[KET],MATCH(ROW()-1,Table2[//])))</f>
        <v>25 ls</v>
      </c>
    </row>
    <row r="2202" spans="1:3">
      <c r="A2202" s="3" t="str">
        <f>INDEX(Table2[NAMA BARANG],MATCH(ROW()-1,Table2[//]))</f>
        <v>Tas Tali kur batik S</v>
      </c>
      <c r="B2202" s="4">
        <f>INDEX(Table2[TT],MATCH(ROW()-1,Table2[//]))</f>
        <v>1</v>
      </c>
      <c r="C2202" s="5" t="str">
        <f>IF(INDEX(Table2[KET],MATCH(ROW()-1,Table2[//]))="","-",INDEX(Table2[KET],MATCH(ROW()-1,Table2[//])))</f>
        <v>60 ls</v>
      </c>
    </row>
    <row r="2203" spans="1:3">
      <c r="A2203" s="3" t="str">
        <f>INDEX(Table2[NAMA BARANG],MATCH(ROW()-1,Table2[//]))</f>
        <v xml:space="preserve">Tas Tali Metalik (1 Pk=12 pc) Gold Silver </v>
      </c>
      <c r="B2203" s="4">
        <f>INDEX(Table2[TT],MATCH(ROW()-1,Table2[//]))</f>
        <v>2</v>
      </c>
      <c r="C2203" s="5" t="str">
        <f>IF(INDEX(Table2[KET],MATCH(ROW()-1,Table2[//]))="","-",INDEX(Table2[KET],MATCH(ROW()-1,Table2[//])))</f>
        <v>50 ls</v>
      </c>
    </row>
    <row r="2204" spans="1:3">
      <c r="A2204" s="3" t="str">
        <f>INDEX(Table2[NAMA BARANG],MATCH(ROW()-1,Table2[//]))</f>
        <v>Tas Tali Metalik (1 Pk=12 pc) Gold/ Silver 20x25</v>
      </c>
      <c r="B2204" s="4">
        <f>INDEX(Table2[TT],MATCH(ROW()-1,Table2[//]))</f>
        <v>4</v>
      </c>
      <c r="C2204" s="5" t="str">
        <f>IF(INDEX(Table2[KET],MATCH(ROW()-1,Table2[//]))="","-",INDEX(Table2[KET],MATCH(ROW()-1,Table2[//])))</f>
        <v>60 ls</v>
      </c>
    </row>
    <row r="2205" spans="1:3">
      <c r="A2205" s="3" t="str">
        <f>INDEX(Table2[NAMA BARANG],MATCH(ROW()-1,Table2[//]))</f>
        <v>Tas Tali Metalik 15x20 (K)</v>
      </c>
      <c r="B2205" s="4">
        <f>INDEX(Table2[TT],MATCH(ROW()-1,Table2[//]))</f>
        <v>5</v>
      </c>
      <c r="C2205" s="5" t="str">
        <f>IF(INDEX(Table2[KET],MATCH(ROW()-1,Table2[//]))="","-",INDEX(Table2[KET],MATCH(ROW()-1,Table2[//])))</f>
        <v>90 ls</v>
      </c>
    </row>
    <row r="2206" spans="1:3">
      <c r="A2206" s="3" t="str">
        <f>INDEX(Table2[NAMA BARANG],MATCH(ROW()-1,Table2[//]))</f>
        <v>Tas Tali Metalik 15x20 Kcl</v>
      </c>
      <c r="B2206" s="4">
        <f>INDEX(Table2[TT],MATCH(ROW()-1,Table2[//]))</f>
        <v>7</v>
      </c>
      <c r="C2206" s="5" t="str">
        <f>IF(INDEX(Table2[KET],MATCH(ROW()-1,Table2[//]))="","-",INDEX(Table2[KET],MATCH(ROW()-1,Table2[//])))</f>
        <v>100 ls</v>
      </c>
    </row>
    <row r="2207" spans="1:3">
      <c r="A2207" s="3" t="str">
        <f>INDEX(Table2[NAMA BARANG],MATCH(ROW()-1,Table2[//]))</f>
        <v>Tas Tali plst 222 A (K)</v>
      </c>
      <c r="B2207" s="4">
        <f>INDEX(Table2[TT],MATCH(ROW()-1,Table2[//]))</f>
        <v>1</v>
      </c>
      <c r="C2207" s="5" t="str">
        <f>IF(INDEX(Table2[KET],MATCH(ROW()-1,Table2[//]))="","-",INDEX(Table2[KET],MATCH(ROW()-1,Table2[//])))</f>
        <v>1000 pc</v>
      </c>
    </row>
    <row r="2208" spans="1:3">
      <c r="A2208" s="3" t="str">
        <f>INDEX(Table2[NAMA BARANG],MATCH(ROW()-1,Table2[//]))</f>
        <v>Tas Tali plst K (B545)</v>
      </c>
      <c r="B2208" s="4">
        <f>INDEX(Table2[TT],MATCH(ROW()-1,Table2[//]))</f>
        <v>4</v>
      </c>
      <c r="C2208" s="5" t="str">
        <f>IF(INDEX(Table2[KET],MATCH(ROW()-1,Table2[//]))="","-",INDEX(Table2[KET],MATCH(ROW()-1,Table2[//])))</f>
        <v>100 ls</v>
      </c>
    </row>
    <row r="2209" spans="1:3">
      <c r="A2209" s="3" t="str">
        <f>INDEX(Table2[NAMA BARANG],MATCH(ROW()-1,Table2[//]))</f>
        <v>Tas Tali plst kecil jos JBS 4-5</v>
      </c>
      <c r="B2209" s="4">
        <f>INDEX(Table2[TT],MATCH(ROW()-1,Table2[//]))</f>
        <v>12</v>
      </c>
      <c r="C2209" s="5" t="str">
        <f>IF(INDEX(Table2[KET],MATCH(ROW()-1,Table2[//]))="","-",INDEX(Table2[KET],MATCH(ROW()-1,Table2[//])))</f>
        <v>100 ls</v>
      </c>
    </row>
    <row r="2210" spans="1:3">
      <c r="A2210" s="3" t="str">
        <f>INDEX(Table2[NAMA BARANG],MATCH(ROW()-1,Table2[//]))</f>
        <v>Tas Tali Pot mika</v>
      </c>
      <c r="B2210" s="4">
        <f>INDEX(Table2[TT],MATCH(ROW()-1,Table2[//]))</f>
        <v>1</v>
      </c>
      <c r="C2210" s="5" t="str">
        <f>IF(INDEX(Table2[KET],MATCH(ROW()-1,Table2[//]))="","-",INDEX(Table2[KET],MATCH(ROW()-1,Table2[//])))</f>
        <v>40 ls</v>
      </c>
    </row>
    <row r="2211" spans="1:3">
      <c r="A2211" s="3" t="str">
        <f>INDEX(Table2[NAMA BARANG],MATCH(ROW()-1,Table2[//]))</f>
        <v>Tas Tali Pot mika</v>
      </c>
      <c r="B2211" s="4">
        <f>INDEX(Table2[TT],MATCH(ROW()-1,Table2[//]))</f>
        <v>4</v>
      </c>
      <c r="C2211" s="5" t="str">
        <f>IF(INDEX(Table2[KET],MATCH(ROW()-1,Table2[//]))="","-",INDEX(Table2[KET],MATCH(ROW()-1,Table2[//])))</f>
        <v>50 ls</v>
      </c>
    </row>
    <row r="2212" spans="1:3">
      <c r="A2212" s="3" t="str">
        <f>INDEX(Table2[NAMA BARANG],MATCH(ROW()-1,Table2[//]))</f>
        <v>Tas Tali Transp RD-L/ Tg (PHS)</v>
      </c>
      <c r="B2212" s="4">
        <f>INDEX(Table2[TT],MATCH(ROW()-1,Table2[//]))</f>
        <v>3</v>
      </c>
      <c r="C2212" s="5" t="str">
        <f>IF(INDEX(Table2[KET],MATCH(ROW()-1,Table2[//]))="","-",INDEX(Table2[KET],MATCH(ROW()-1,Table2[//])))</f>
        <v>60 ls</v>
      </c>
    </row>
    <row r="2213" spans="1:3">
      <c r="A2213" s="3" t="str">
        <f>INDEX(Table2[NAMA BARANG],MATCH(ROW()-1,Table2[//]))</f>
        <v>Tas Tali Tulisan" kecil campur</v>
      </c>
      <c r="B2213" s="4">
        <f>INDEX(Table2[TT],MATCH(ROW()-1,Table2[//]))</f>
        <v>3</v>
      </c>
      <c r="C2213" s="5" t="str">
        <f>IF(INDEX(Table2[KET],MATCH(ROW()-1,Table2[//]))="","-",INDEX(Table2[KET],MATCH(ROW()-1,Table2[//])))</f>
        <v>50 ls</v>
      </c>
    </row>
    <row r="2214" spans="1:3">
      <c r="A2214" s="3" t="str">
        <f>INDEX(Table2[NAMA BARANG],MATCH(ROW()-1,Table2[//]))</f>
        <v>Tas Tali Ultah Kcl Iching</v>
      </c>
      <c r="B2214" s="4">
        <f>INDEX(Table2[TT],MATCH(ROW()-1,Table2[//]))</f>
        <v>3</v>
      </c>
      <c r="C2214" s="5" t="str">
        <f>IF(INDEX(Table2[KET],MATCH(ROW()-1,Table2[//]))="","-",INDEX(Table2[KET],MATCH(ROW()-1,Table2[//])))</f>
        <v>120 ls</v>
      </c>
    </row>
    <row r="2215" spans="1:3">
      <c r="A2215" s="3" t="str">
        <f>INDEX(Table2[NAMA BARANG],MATCH(ROW()-1,Table2[//]))</f>
        <v>Tas Tenteng Butek 184 B</v>
      </c>
      <c r="B2215" s="4">
        <f>INDEX(Table2[TT],MATCH(ROW()-1,Table2[//]))</f>
        <v>6</v>
      </c>
      <c r="C2215" s="5" t="str">
        <f>IF(INDEX(Table2[KET],MATCH(ROW()-1,Table2[//]))="","-",INDEX(Table2[KET],MATCH(ROW()-1,Table2[//])))</f>
        <v>40 ls</v>
      </c>
    </row>
    <row r="2216" spans="1:3">
      <c r="A2216" s="3" t="str">
        <f>INDEX(Table2[NAMA BARANG],MATCH(ROW()-1,Table2[//]))</f>
        <v>Tas Tenteng trans/ handbag XS</v>
      </c>
      <c r="B2216" s="4">
        <f>INDEX(Table2[TT],MATCH(ROW()-1,Table2[//]))</f>
        <v>4</v>
      </c>
      <c r="C2216" s="5" t="str">
        <f>IF(INDEX(Table2[KET],MATCH(ROW()-1,Table2[//]))="","-",INDEX(Table2[KET],MATCH(ROW()-1,Table2[//])))</f>
        <v>300 pc</v>
      </c>
    </row>
    <row r="2217" spans="1:3">
      <c r="A2217" s="3" t="str">
        <f>INDEX(Table2[NAMA BARANG],MATCH(ROW()-1,Table2[//]))</f>
        <v>Tas Tenteng Transparent 10-06 M</v>
      </c>
      <c r="B2217" s="4">
        <f>INDEX(Table2[TT],MATCH(ROW()-1,Table2[//]))</f>
        <v>2</v>
      </c>
      <c r="C2217" s="5" t="str">
        <f>IF(INDEX(Table2[KET],MATCH(ROW()-1,Table2[//]))="","-",INDEX(Table2[KET],MATCH(ROW()-1,Table2[//])))</f>
        <v>600 pc</v>
      </c>
    </row>
    <row r="2218" spans="1:3">
      <c r="A2218" s="3" t="str">
        <f>INDEX(Table2[NAMA BARANG],MATCH(ROW()-1,Table2[//]))</f>
        <v>Tas Transparan L(tanggung) Tali</v>
      </c>
      <c r="B2218" s="4">
        <f>INDEX(Table2[TT],MATCH(ROW()-1,Table2[//]))</f>
        <v>1</v>
      </c>
      <c r="C2218" s="5" t="str">
        <f>IF(INDEX(Table2[KET],MATCH(ROW()-1,Table2[//]))="","-",INDEX(Table2[KET],MATCH(ROW()-1,Table2[//])))</f>
        <v>40 ls</v>
      </c>
    </row>
    <row r="2219" spans="1:3">
      <c r="A2219" s="3" t="str">
        <f>INDEX(Table2[NAMA BARANG],MATCH(ROW()-1,Table2[//]))</f>
        <v>Tas Tulisan 20x25</v>
      </c>
      <c r="B2219" s="4">
        <f>INDEX(Table2[TT],MATCH(ROW()-1,Table2[//]))</f>
        <v>2</v>
      </c>
      <c r="C2219" s="5" t="str">
        <f>IF(INDEX(Table2[KET],MATCH(ROW()-1,Table2[//]))="","-",INDEX(Table2[KET],MATCH(ROW()-1,Table2[//])))</f>
        <v>60 ls</v>
      </c>
    </row>
    <row r="2220" spans="1:3">
      <c r="A2220" s="3" t="str">
        <f>INDEX(Table2[NAMA BARANG],MATCH(ROW()-1,Table2[//]))</f>
        <v>Tas Tulisan 20x25</v>
      </c>
      <c r="B2220" s="4">
        <f>INDEX(Table2[TT],MATCH(ROW()-1,Table2[//]))</f>
        <v>3</v>
      </c>
      <c r="C2220" s="5" t="str">
        <f>IF(INDEX(Table2[KET],MATCH(ROW()-1,Table2[//]))="","-",INDEX(Table2[KET],MATCH(ROW()-1,Table2[//])))</f>
        <v>70 ls</v>
      </c>
    </row>
    <row r="2221" spans="1:3">
      <c r="A2221" s="3" t="str">
        <f>INDEX(Table2[NAMA BARANG],MATCH(ROW()-1,Table2[//]))</f>
        <v>Tas ultah 5w</v>
      </c>
      <c r="B2221" s="4">
        <f>INDEX(Table2[TT],MATCH(ROW()-1,Table2[//]))</f>
        <v>5</v>
      </c>
      <c r="C2221" s="5" t="str">
        <f>IF(INDEX(Table2[KET],MATCH(ROW()-1,Table2[//]))="","-",INDEX(Table2[KET],MATCH(ROW()-1,Table2[//])))</f>
        <v>60 ls</v>
      </c>
    </row>
    <row r="2222" spans="1:3">
      <c r="A2222" s="3" t="str">
        <f>INDEX(Table2[NAMA BARANG],MATCH(ROW()-1,Table2[//]))</f>
        <v>Tas ultah polkadot kecil 15x25</v>
      </c>
      <c r="B2222" s="4">
        <f>INDEX(Table2[TT],MATCH(ROW()-1,Table2[//]))</f>
        <v>8</v>
      </c>
      <c r="C2222" s="5" t="str">
        <f>IF(INDEX(Table2[KET],MATCH(ROW()-1,Table2[//]))="","-",INDEX(Table2[KET],MATCH(ROW()-1,Table2[//])))</f>
        <v>60 ls</v>
      </c>
    </row>
    <row r="2223" spans="1:3">
      <c r="A2223" s="3" t="str">
        <f>INDEX(Table2[NAMA BARANG],MATCH(ROW()-1,Table2[//]))</f>
        <v>Tas ultah warna warna</v>
      </c>
      <c r="B2223" s="4">
        <f>INDEX(Table2[TT],MATCH(ROW()-1,Table2[//]))</f>
        <v>3</v>
      </c>
      <c r="C2223" s="5" t="str">
        <f>IF(INDEX(Table2[KET],MATCH(ROW()-1,Table2[//]))="","-",INDEX(Table2[KET],MATCH(ROW()-1,Table2[//])))</f>
        <v>500 pk</v>
      </c>
    </row>
    <row r="2224" spans="1:3">
      <c r="A2224" s="3" t="str">
        <f>INDEX(Table2[NAMA BARANG],MATCH(ROW()-1,Table2[//]))</f>
        <v>Tas Xmy 1609-12</v>
      </c>
      <c r="B2224" s="4">
        <f>INDEX(Table2[TT],MATCH(ROW()-1,Table2[//]))</f>
        <v>2</v>
      </c>
      <c r="C2224" s="5" t="str">
        <f>IF(INDEX(Table2[KET],MATCH(ROW()-1,Table2[//]))="","-",INDEX(Table2[KET],MATCH(ROW()-1,Table2[//])))</f>
        <v>40 ls</v>
      </c>
    </row>
    <row r="2225" spans="1:3">
      <c r="A2225" s="3" t="str">
        <f>INDEX(Table2[NAMA BARANG],MATCH(ROW()-1,Table2[//]))</f>
        <v>Tas Xmy JDL (1609-04)</v>
      </c>
      <c r="B2225" s="4">
        <f>INDEX(Table2[TT],MATCH(ROW()-1,Table2[//]))</f>
        <v>2</v>
      </c>
      <c r="C2225" s="5" t="str">
        <f>IF(INDEX(Table2[KET],MATCH(ROW()-1,Table2[//]))="","-",INDEX(Table2[KET],MATCH(ROW()-1,Table2[//])))</f>
        <v>30 ls</v>
      </c>
    </row>
    <row r="2226" spans="1:3">
      <c r="A2226" s="3" t="str">
        <f>INDEX(Table2[NAMA BARANG],MATCH(ROW()-1,Table2[//]))</f>
        <v>Tas Xmy KT</v>
      </c>
      <c r="B2226" s="4">
        <f>INDEX(Table2[TT],MATCH(ROW()-1,Table2[//]))</f>
        <v>1</v>
      </c>
      <c r="C2226" s="5" t="str">
        <f>IF(INDEX(Table2[KET],MATCH(ROW()-1,Table2[//]))="","-",INDEX(Table2[KET],MATCH(ROW()-1,Table2[//])))</f>
        <v>-</v>
      </c>
    </row>
    <row r="2227" spans="1:3">
      <c r="A2227" s="3" t="str">
        <f>INDEX(Table2[NAMA BARANG],MATCH(ROW()-1,Table2[//]))</f>
        <v>Tas Zipper Folio Tali 1 MM Topla</v>
      </c>
      <c r="B2227" s="4">
        <f>INDEX(Table2[TT],MATCH(ROW()-1,Table2[//]))</f>
        <v>5</v>
      </c>
      <c r="C2227" s="5">
        <f>IF(INDEX(Table2[KET],MATCH(ROW()-1,Table2[//]))="","-",INDEX(Table2[KET],MATCH(ROW()-1,Table2[//])))</f>
        <v>240</v>
      </c>
    </row>
    <row r="2228" spans="1:3">
      <c r="A2228" s="3" t="str">
        <f>INDEX(Table2[NAMA BARANG],MATCH(ROW()-1,Table2[//]))</f>
        <v xml:space="preserve">Tas Zipper Folio Tali 2 MM </v>
      </c>
      <c r="B2228" s="4">
        <f>INDEX(Table2[TT],MATCH(ROW()-1,Table2[//]))</f>
        <v>6</v>
      </c>
      <c r="C2228" s="5">
        <f>IF(INDEX(Table2[KET],MATCH(ROW()-1,Table2[//]))="","-",INDEX(Table2[KET],MATCH(ROW()-1,Table2[//])))</f>
        <v>240</v>
      </c>
    </row>
    <row r="2229" spans="1:3">
      <c r="A2229" s="3" t="str">
        <f>INDEX(Table2[NAMA BARANG],MATCH(ROW()-1,Table2[//]))</f>
        <v>Tas/ MAP jinjing Cute bear</v>
      </c>
      <c r="B2229" s="4">
        <f>INDEX(Table2[TT],MATCH(ROW()-1,Table2[//]))</f>
        <v>1</v>
      </c>
      <c r="C2229" s="5" t="str">
        <f>IF(INDEX(Table2[KET],MATCH(ROW()-1,Table2[//]))="","-",INDEX(Table2[KET],MATCH(ROW()-1,Table2[//])))</f>
        <v>20 ls</v>
      </c>
    </row>
    <row r="2230" spans="1:3">
      <c r="A2230" s="3" t="str">
        <f>INDEX(Table2[NAMA BARANG],MATCH(ROW()-1,Table2[//]))</f>
        <v>Tas/ paper Bag motif campur</v>
      </c>
      <c r="B2230" s="4">
        <f>INDEX(Table2[TT],MATCH(ROW()-1,Table2[//]))</f>
        <v>1</v>
      </c>
      <c r="C2230" s="5" t="str">
        <f>IF(INDEX(Table2[KET],MATCH(ROW()-1,Table2[//]))="","-",INDEX(Table2[KET],MATCH(ROW()-1,Table2[//])))</f>
        <v>50 ls</v>
      </c>
    </row>
    <row r="2231" spans="1:3">
      <c r="A2231" s="3" t="str">
        <f>INDEX(Table2[NAMA BARANG],MATCH(ROW()-1,Table2[//]))</f>
        <v>Tempelan Kaca 2,5</v>
      </c>
      <c r="B2231" s="4">
        <f>INDEX(Table2[TT],MATCH(ROW()-1,Table2[//]))</f>
        <v>1</v>
      </c>
      <c r="C2231" s="5" t="str">
        <f>IF(INDEX(Table2[KET],MATCH(ROW()-1,Table2[//]))="","-",INDEX(Table2[KET],MATCH(ROW()-1,Table2[//])))</f>
        <v>7200 pc</v>
      </c>
    </row>
    <row r="2232" spans="1:3">
      <c r="A2232" s="3" t="str">
        <f>INDEX(Table2[NAMA BARANG],MATCH(ROW()-1,Table2[//]))</f>
        <v>Tempelan Kaca 3,5</v>
      </c>
      <c r="B2232" s="4">
        <f>INDEX(Table2[TT],MATCH(ROW()-1,Table2[//]))</f>
        <v>5</v>
      </c>
      <c r="C2232" s="5" t="str">
        <f>IF(INDEX(Table2[KET],MATCH(ROW()-1,Table2[//]))="","-",INDEX(Table2[KET],MATCH(ROW()-1,Table2[//])))</f>
        <v>7200 pc</v>
      </c>
    </row>
    <row r="2233" spans="1:3">
      <c r="A2233" s="3" t="str">
        <f>INDEX(Table2[NAMA BARANG],MATCH(ROW()-1,Table2[//]))</f>
        <v>Tempelan Kaca 33 D (3,5")</v>
      </c>
      <c r="B2233" s="4">
        <f>INDEX(Table2[TT],MATCH(ROW()-1,Table2[//]))</f>
        <v>1</v>
      </c>
      <c r="C2233" s="5" t="str">
        <f>IF(INDEX(Table2[KET],MATCH(ROW()-1,Table2[//]))="","-",INDEX(Table2[KET],MATCH(ROW()-1,Table2[//])))</f>
        <v>20.000 pc</v>
      </c>
    </row>
    <row r="2234" spans="1:3">
      <c r="A2234" s="3" t="str">
        <f>INDEX(Table2[NAMA BARANG],MATCH(ROW()-1,Table2[//]))</f>
        <v>Tempelan Kaca 35 D (Gantungan kcl+Tg)</v>
      </c>
      <c r="B2234" s="4">
        <f>INDEX(Table2[TT],MATCH(ROW()-1,Table2[//]))</f>
        <v>1</v>
      </c>
      <c r="C2234" s="5" t="str">
        <f>IF(INDEX(Table2[KET],MATCH(ROW()-1,Table2[//]))="","-",INDEX(Table2[KET],MATCH(ROW()-1,Table2[//])))</f>
        <v>70.000 pc</v>
      </c>
    </row>
    <row r="2235" spans="1:3">
      <c r="A2235" s="3" t="str">
        <f>INDEX(Table2[NAMA BARANG],MATCH(ROW()-1,Table2[//]))</f>
        <v>Tempelan Kaca 35 D (Gantungan kcl+Tg)</v>
      </c>
      <c r="B2235" s="4">
        <f>INDEX(Table2[TT],MATCH(ROW()-1,Table2[//]))</f>
        <v>2</v>
      </c>
      <c r="C2235" s="5" t="str">
        <f>IF(INDEX(Table2[KET],MATCH(ROW()-1,Table2[//]))="","-",INDEX(Table2[KET],MATCH(ROW()-1,Table2[//])))</f>
        <v>15.000 pc</v>
      </c>
    </row>
    <row r="2236" spans="1:3">
      <c r="A2236" s="3" t="str">
        <f>INDEX(Table2[NAMA BARANG],MATCH(ROW()-1,Table2[//]))</f>
        <v>Tempelan Kaca 4,5</v>
      </c>
      <c r="B2236" s="4">
        <f>INDEX(Table2[TT],MATCH(ROW()-1,Table2[//]))</f>
        <v>1</v>
      </c>
      <c r="C2236" s="5" t="str">
        <f>IF(INDEX(Table2[KET],MATCH(ROW()-1,Table2[//]))="","-",INDEX(Table2[KET],MATCH(ROW()-1,Table2[//])))</f>
        <v>5040 pc</v>
      </c>
    </row>
    <row r="2237" spans="1:3">
      <c r="A2237" s="3" t="str">
        <f>INDEX(Table2[NAMA BARANG],MATCH(ROW()-1,Table2[//]))</f>
        <v>Tempelan Kaca 8</v>
      </c>
      <c r="B2237" s="4">
        <f>INDEX(Table2[TT],MATCH(ROW()-1,Table2[//]))</f>
        <v>2</v>
      </c>
      <c r="C2237" s="5" t="str">
        <f>IF(INDEX(Table2[KET],MATCH(ROW()-1,Table2[//]))="","-",INDEX(Table2[KET],MATCH(ROW()-1,Table2[//])))</f>
        <v>2016 pc</v>
      </c>
    </row>
    <row r="2238" spans="1:3">
      <c r="A2238" s="3" t="str">
        <f>INDEX(Table2[NAMA BARANG],MATCH(ROW()-1,Table2[//]))</f>
        <v>Tinta 20mm (1 line)</v>
      </c>
      <c r="B2238" s="4">
        <f>INDEX(Table2[TT],MATCH(ROW()-1,Table2[//]))</f>
        <v>2</v>
      </c>
      <c r="C2238" s="5" t="str">
        <f>IF(INDEX(Table2[KET],MATCH(ROW()-1,Table2[//]))="","-",INDEX(Table2[KET],MATCH(ROW()-1,Table2[//])))</f>
        <v>2000 pc</v>
      </c>
    </row>
    <row r="2239" spans="1:3">
      <c r="A2239" s="3" t="str">
        <f>INDEX(Table2[NAMA BARANG],MATCH(ROW()-1,Table2[//]))</f>
        <v>Tinta Daishen B</v>
      </c>
      <c r="B2239" s="4">
        <f>INDEX(Table2[TT],MATCH(ROW()-1,Table2[//]))</f>
        <v>6</v>
      </c>
      <c r="C2239" s="5" t="str">
        <f>IF(INDEX(Table2[KET],MATCH(ROW()-1,Table2[//]))="","-",INDEX(Table2[KET],MATCH(ROW()-1,Table2[//])))</f>
        <v>12 ls</v>
      </c>
    </row>
    <row r="2240" spans="1:3">
      <c r="A2240" s="3" t="str">
        <f>INDEX(Table2[NAMA BARANG],MATCH(ROW()-1,Table2[//]))</f>
        <v>Tipe-ex 0425 B/ 25/ 4</v>
      </c>
      <c r="B2240" s="4">
        <f>INDEX(Table2[TT],MATCH(ROW()-1,Table2[//]))</f>
        <v>1</v>
      </c>
      <c r="C2240" s="5" t="str">
        <f>IF(INDEX(Table2[KET],MATCH(ROW()-1,Table2[//]))="","-",INDEX(Table2[KET],MATCH(ROW()-1,Table2[//])))</f>
        <v>48 ls</v>
      </c>
    </row>
    <row r="2241" spans="1:3">
      <c r="A2241" s="3" t="str">
        <f>INDEX(Table2[NAMA BARANG],MATCH(ROW()-1,Table2[//]))</f>
        <v>Tipe-ex 1001(3)/ 240(2)</v>
      </c>
      <c r="B2241" s="4">
        <f>INDEX(Table2[TT],MATCH(ROW()-1,Table2[//]))</f>
        <v>5</v>
      </c>
      <c r="C2241" s="5" t="str">
        <f>IF(INDEX(Table2[KET],MATCH(ROW()-1,Table2[//]))="","-",INDEX(Table2[KET],MATCH(ROW()-1,Table2[//])))</f>
        <v>576 PCS</v>
      </c>
    </row>
    <row r="2242" spans="1:3">
      <c r="A2242" s="3" t="str">
        <f>INDEX(Table2[NAMA BARANG],MATCH(ROW()-1,Table2[//]))</f>
        <v>Tipe-ex 1002(13)/ 3010(8)</v>
      </c>
      <c r="B2242" s="4">
        <f>INDEX(Table2[TT],MATCH(ROW()-1,Table2[//]))</f>
        <v>21</v>
      </c>
      <c r="C2242" s="5" t="str">
        <f>IF(INDEX(Table2[KET],MATCH(ROW()-1,Table2[//]))="","-",INDEX(Table2[KET],MATCH(ROW()-1,Table2[//])))</f>
        <v>576 PCS</v>
      </c>
    </row>
    <row r="2243" spans="1:3">
      <c r="A2243" s="3" t="str">
        <f>INDEX(Table2[NAMA BARANG],MATCH(ROW()-1,Table2[//]))</f>
        <v>Tipe-ex 1005(9)/ 3009(6)</v>
      </c>
      <c r="B2243" s="4">
        <f>INDEX(Table2[TT],MATCH(ROW()-1,Table2[//]))</f>
        <v>15</v>
      </c>
      <c r="C2243" s="5" t="str">
        <f>IF(INDEX(Table2[KET],MATCH(ROW()-1,Table2[//]))="","-",INDEX(Table2[KET],MATCH(ROW()-1,Table2[//])))</f>
        <v>576 PCS</v>
      </c>
    </row>
    <row r="2244" spans="1:3">
      <c r="A2244" s="3" t="str">
        <f>INDEX(Table2[NAMA BARANG],MATCH(ROW()-1,Table2[//]))</f>
        <v>Tipe-ex 1007(8)/ 1009(9)</v>
      </c>
      <c r="B2244" s="4">
        <f>INDEX(Table2[TT],MATCH(ROW()-1,Table2[//]))</f>
        <v>17</v>
      </c>
      <c r="C2244" s="5" t="str">
        <f>IF(INDEX(Table2[KET],MATCH(ROW()-1,Table2[//]))="","-",INDEX(Table2[KET],MATCH(ROW()-1,Table2[//])))</f>
        <v>576 PCS</v>
      </c>
    </row>
    <row r="2245" spans="1:3">
      <c r="A2245" s="3" t="str">
        <f>INDEX(Table2[NAMA BARANG],MATCH(ROW()-1,Table2[//]))</f>
        <v>Tipe-ex 1291</v>
      </c>
      <c r="B2245" s="4">
        <f>INDEX(Table2[TT],MATCH(ROW()-1,Table2[//]))</f>
        <v>55</v>
      </c>
      <c r="C2245" s="5" t="str">
        <f>IF(INDEX(Table2[KET],MATCH(ROW()-1,Table2[//]))="","-",INDEX(Table2[KET],MATCH(ROW()-1,Table2[//])))</f>
        <v>60 ls</v>
      </c>
    </row>
    <row r="2246" spans="1:3">
      <c r="A2246" s="3" t="str">
        <f>INDEX(Table2[NAMA BARANG],MATCH(ROW()-1,Table2[//]))</f>
        <v>Tipe-ex 136(12)/ 202(13)</v>
      </c>
      <c r="B2246" s="4">
        <f>INDEX(Table2[TT],MATCH(ROW()-1,Table2[//]))</f>
        <v>25</v>
      </c>
      <c r="C2246" s="5" t="str">
        <f>IF(INDEX(Table2[KET],MATCH(ROW()-1,Table2[//]))="","-",INDEX(Table2[KET],MATCH(ROW()-1,Table2[//])))</f>
        <v>576 PCS</v>
      </c>
    </row>
    <row r="2247" spans="1:3">
      <c r="A2247" s="3" t="str">
        <f>INDEX(Table2[NAMA BARANG],MATCH(ROW()-1,Table2[//]))</f>
        <v>Tipe-ex 1878 Dos</v>
      </c>
      <c r="B2247" s="4">
        <f>INDEX(Table2[TT],MATCH(ROW()-1,Table2[//]))</f>
        <v>137</v>
      </c>
      <c r="C2247" s="5" t="str">
        <f>IF(INDEX(Table2[KET],MATCH(ROW()-1,Table2[//]))="","-",INDEX(Table2[KET],MATCH(ROW()-1,Table2[//])))</f>
        <v>20 ls</v>
      </c>
    </row>
    <row r="2248" spans="1:3">
      <c r="A2248" s="3" t="str">
        <f>INDEX(Table2[NAMA BARANG],MATCH(ROW()-1,Table2[//]))</f>
        <v>Tipe-ex 1878 mika</v>
      </c>
      <c r="B2248" s="4">
        <f>INDEX(Table2[TT],MATCH(ROW()-1,Table2[//]))</f>
        <v>29</v>
      </c>
      <c r="C2248" s="5" t="str">
        <f>IF(INDEX(Table2[KET],MATCH(ROW()-1,Table2[//]))="","-",INDEX(Table2[KET],MATCH(ROW()-1,Table2[//])))</f>
        <v>576 PCS</v>
      </c>
    </row>
    <row r="2249" spans="1:3">
      <c r="A2249" s="3" t="str">
        <f>INDEX(Table2[NAMA BARANG],MATCH(ROW()-1,Table2[//]))</f>
        <v>Tipe-ex 203</v>
      </c>
      <c r="B2249" s="4">
        <f>INDEX(Table2[TT],MATCH(ROW()-1,Table2[//]))</f>
        <v>2</v>
      </c>
      <c r="C2249" s="5" t="str">
        <f>IF(INDEX(Table2[KET],MATCH(ROW()-1,Table2[//]))="","-",INDEX(Table2[KET],MATCH(ROW()-1,Table2[//])))</f>
        <v>576 PCS</v>
      </c>
    </row>
    <row r="2250" spans="1:3">
      <c r="A2250" s="3" t="str">
        <f>INDEX(Table2[NAMA BARANG],MATCH(ROW()-1,Table2[//]))</f>
        <v>Tipe-ex 2201(53)/ 241(35)</v>
      </c>
      <c r="B2250" s="4">
        <f>INDEX(Table2[TT],MATCH(ROW()-1,Table2[//]))</f>
        <v>88</v>
      </c>
      <c r="C2250" s="5" t="str">
        <f>IF(INDEX(Table2[KET],MATCH(ROW()-1,Table2[//]))="","-",INDEX(Table2[KET],MATCH(ROW()-1,Table2[//])))</f>
        <v>64 ls</v>
      </c>
    </row>
    <row r="2251" spans="1:3">
      <c r="A2251" s="3" t="str">
        <f>INDEX(Table2[NAMA BARANG],MATCH(ROW()-1,Table2[//]))</f>
        <v>Tipe-ex 2264 (24 pc)</v>
      </c>
      <c r="B2251" s="4">
        <f>INDEX(Table2[TT],MATCH(ROW()-1,Table2[//]))</f>
        <v>35</v>
      </c>
      <c r="C2251" s="5" t="str">
        <f>IF(INDEX(Table2[KET],MATCH(ROW()-1,Table2[//]))="","-",INDEX(Table2[KET],MATCH(ROW()-1,Table2[//])))</f>
        <v>96 ls</v>
      </c>
    </row>
    <row r="2252" spans="1:3">
      <c r="A2252" s="3" t="str">
        <f>INDEX(Table2[NAMA BARANG],MATCH(ROW()-1,Table2[//]))</f>
        <v>Tipe-ex 242(14)/ 968(2)</v>
      </c>
      <c r="B2252" s="4">
        <f>INDEX(Table2[TT],MATCH(ROW()-1,Table2[//]))</f>
        <v>16</v>
      </c>
      <c r="C2252" s="5" t="str">
        <f>IF(INDEX(Table2[KET],MATCH(ROW()-1,Table2[//]))="","-",INDEX(Table2[KET],MATCH(ROW()-1,Table2[//])))</f>
        <v>48 ls</v>
      </c>
    </row>
    <row r="2253" spans="1:3">
      <c r="A2253" s="3" t="str">
        <f>INDEX(Table2[NAMA BARANG],MATCH(ROW()-1,Table2[//]))</f>
        <v>Tipe-ex 264(2)</v>
      </c>
      <c r="B2253" s="4">
        <f>INDEX(Table2[TT],MATCH(ROW()-1,Table2[//]))</f>
        <v>2</v>
      </c>
      <c r="C2253" s="5" t="str">
        <f>IF(INDEX(Table2[KET],MATCH(ROW()-1,Table2[//]))="","-",INDEX(Table2[KET],MATCH(ROW()-1,Table2[//])))</f>
        <v>96 ls</v>
      </c>
    </row>
    <row r="2254" spans="1:3">
      <c r="A2254" s="3" t="str">
        <f>INDEX(Table2[NAMA BARANG],MATCH(ROW()-1,Table2[//]))</f>
        <v>Tipe-ex 3003(6)/ 3006(9)</v>
      </c>
      <c r="B2254" s="4">
        <f>INDEX(Table2[TT],MATCH(ROW()-1,Table2[//]))</f>
        <v>15</v>
      </c>
      <c r="C2254" s="5" t="str">
        <f>IF(INDEX(Table2[KET],MATCH(ROW()-1,Table2[//]))="","-",INDEX(Table2[KET],MATCH(ROW()-1,Table2[//])))</f>
        <v>48 ls</v>
      </c>
    </row>
    <row r="2255" spans="1:3">
      <c r="A2255" s="3" t="str">
        <f>INDEX(Table2[NAMA BARANG],MATCH(ROW()-1,Table2[//]))</f>
        <v>Tipe-ex 3005(6)/ 302(17)</v>
      </c>
      <c r="B2255" s="4">
        <f>INDEX(Table2[TT],MATCH(ROW()-1,Table2[//]))</f>
        <v>23</v>
      </c>
      <c r="C2255" s="5" t="str">
        <f>IF(INDEX(Table2[KET],MATCH(ROW()-1,Table2[//]))="","-",INDEX(Table2[KET],MATCH(ROW()-1,Table2[//])))</f>
        <v>48 ls</v>
      </c>
    </row>
    <row r="2256" spans="1:3">
      <c r="A2256" s="3" t="str">
        <f>INDEX(Table2[NAMA BARANG],MATCH(ROW()-1,Table2[//]))</f>
        <v>Tipe-ex 313</v>
      </c>
      <c r="B2256" s="4">
        <f>INDEX(Table2[TT],MATCH(ROW()-1,Table2[//]))</f>
        <v>1</v>
      </c>
      <c r="C2256" s="5" t="str">
        <f>IF(INDEX(Table2[KET],MATCH(ROW()-1,Table2[//]))="","-",INDEX(Table2[KET],MATCH(ROW()-1,Table2[//])))</f>
        <v>144 PCS</v>
      </c>
    </row>
    <row r="2257" spans="1:3">
      <c r="A2257" s="3" t="str">
        <f>INDEX(Table2[NAMA BARANG],MATCH(ROW()-1,Table2[//]))</f>
        <v>Tipe-ex 328/ 338</v>
      </c>
      <c r="B2257" s="4">
        <f>INDEX(Table2[TT],MATCH(ROW()-1,Table2[//]))</f>
        <v>1</v>
      </c>
      <c r="C2257" s="5" t="str">
        <f>IF(INDEX(Table2[KET],MATCH(ROW()-1,Table2[//]))="","-",INDEX(Table2[KET],MATCH(ROW()-1,Table2[//])))</f>
        <v>576 pc</v>
      </c>
    </row>
    <row r="2258" spans="1:3">
      <c r="A2258" s="3" t="str">
        <f>INDEX(Table2[NAMA BARANG],MATCH(ROW()-1,Table2[//]))</f>
        <v>Tipe-ex 351</v>
      </c>
      <c r="B2258" s="4">
        <f>INDEX(Table2[TT],MATCH(ROW()-1,Table2[//]))</f>
        <v>1</v>
      </c>
      <c r="C2258" s="5" t="str">
        <f>IF(INDEX(Table2[KET],MATCH(ROW()-1,Table2[//]))="","-",INDEX(Table2[KET],MATCH(ROW()-1,Table2[//])))</f>
        <v>432 pc</v>
      </c>
    </row>
    <row r="2259" spans="1:3">
      <c r="A2259" s="3" t="str">
        <f>INDEX(Table2[NAMA BARANG],MATCH(ROW()-1,Table2[//]))</f>
        <v>Tipe-ex 358</v>
      </c>
      <c r="B2259" s="4">
        <f>INDEX(Table2[TT],MATCH(ROW()-1,Table2[//]))</f>
        <v>2</v>
      </c>
      <c r="C2259" s="5" t="str">
        <f>IF(INDEX(Table2[KET],MATCH(ROW()-1,Table2[//]))="","-",INDEX(Table2[KET],MATCH(ROW()-1,Table2[//])))</f>
        <v>48 ls</v>
      </c>
    </row>
    <row r="2260" spans="1:3">
      <c r="A2260" s="3" t="str">
        <f>INDEX(Table2[NAMA BARANG],MATCH(ROW()-1,Table2[//]))</f>
        <v>Tipe-ex 636(36)</v>
      </c>
      <c r="B2260" s="4">
        <f>INDEX(Table2[TT],MATCH(ROW()-1,Table2[//]))</f>
        <v>36</v>
      </c>
      <c r="C2260" s="5" t="str">
        <f>IF(INDEX(Table2[KET],MATCH(ROW()-1,Table2[//]))="","-",INDEX(Table2[KET],MATCH(ROW()-1,Table2[//])))</f>
        <v>48 ls</v>
      </c>
    </row>
    <row r="2261" spans="1:3">
      <c r="A2261" s="3" t="str">
        <f>INDEX(Table2[NAMA BARANG],MATCH(ROW()-1,Table2[//]))</f>
        <v>Tipe-ex 65(10)/ 241(6)</v>
      </c>
      <c r="B2261" s="4">
        <f>INDEX(Table2[TT],MATCH(ROW()-1,Table2[//]))</f>
        <v>16</v>
      </c>
      <c r="C2261" s="5" t="str">
        <f>IF(INDEX(Table2[KET],MATCH(ROW()-1,Table2[//]))="","-",INDEX(Table2[KET],MATCH(ROW()-1,Table2[//])))</f>
        <v>-</v>
      </c>
    </row>
    <row r="2262" spans="1:3">
      <c r="A2262" s="3" t="str">
        <f>INDEX(Table2[NAMA BARANG],MATCH(ROW()-1,Table2[//]))</f>
        <v>Tipe-ex 7013/ mini</v>
      </c>
      <c r="B2262" s="4">
        <f>INDEX(Table2[TT],MATCH(ROW()-1,Table2[//]))</f>
        <v>1</v>
      </c>
      <c r="C2262" s="5" t="str">
        <f>IF(INDEX(Table2[KET],MATCH(ROW()-1,Table2[//]))="","-",INDEX(Table2[KET],MATCH(ROW()-1,Table2[//])))</f>
        <v>192 LSN</v>
      </c>
    </row>
    <row r="2263" spans="1:3">
      <c r="A2263" s="3" t="str">
        <f>INDEX(Table2[NAMA BARANG],MATCH(ROW()-1,Table2[//]))</f>
        <v>Tipe-ex 7013/ mini</v>
      </c>
      <c r="B2263" s="4">
        <f>INDEX(Table2[TT],MATCH(ROW()-1,Table2[//]))</f>
        <v>5</v>
      </c>
      <c r="C2263" s="5" t="str">
        <f>IF(INDEX(Table2[KET],MATCH(ROW()-1,Table2[//]))="","-",INDEX(Table2[KET],MATCH(ROW()-1,Table2[//])))</f>
        <v>2304 pc</v>
      </c>
    </row>
    <row r="2264" spans="1:3">
      <c r="A2264" s="3" t="str">
        <f>INDEX(Table2[NAMA BARANG],MATCH(ROW()-1,Table2[//]))</f>
        <v>Tipe-ex 715</v>
      </c>
      <c r="B2264" s="4">
        <f>INDEX(Table2[TT],MATCH(ROW()-1,Table2[//]))</f>
        <v>2</v>
      </c>
      <c r="C2264" s="5" t="str">
        <f>IF(INDEX(Table2[KET],MATCH(ROW()-1,Table2[//]))="","-",INDEX(Table2[KET],MATCH(ROW()-1,Table2[//])))</f>
        <v>48 ls</v>
      </c>
    </row>
    <row r="2265" spans="1:3">
      <c r="A2265" s="3" t="str">
        <f>INDEX(Table2[NAMA BARANG],MATCH(ROW()-1,Table2[//]))</f>
        <v>Tipe-ex 7287(5)/ 327(21)</v>
      </c>
      <c r="B2265" s="4">
        <f>INDEX(Table2[TT],MATCH(ROW()-1,Table2[//]))</f>
        <v>26</v>
      </c>
      <c r="C2265" s="5" t="str">
        <f>IF(INDEX(Table2[KET],MATCH(ROW()-1,Table2[//]))="","-",INDEX(Table2[KET],MATCH(ROW()-1,Table2[//])))</f>
        <v>48 LSN</v>
      </c>
    </row>
    <row r="2266" spans="1:3">
      <c r="A2266" s="3" t="str">
        <f>INDEX(Table2[NAMA BARANG],MATCH(ROW()-1,Table2[//]))</f>
        <v>Tipe-ex 731</v>
      </c>
      <c r="B2266" s="4">
        <f>INDEX(Table2[TT],MATCH(ROW()-1,Table2[//]))</f>
        <v>2</v>
      </c>
      <c r="C2266" s="5" t="str">
        <f>IF(INDEX(Table2[KET],MATCH(ROW()-1,Table2[//]))="","-",INDEX(Table2[KET],MATCH(ROW()-1,Table2[//])))</f>
        <v>60 ls</v>
      </c>
    </row>
    <row r="2267" spans="1:3">
      <c r="A2267" s="3" t="str">
        <f>INDEX(Table2[NAMA BARANG],MATCH(ROW()-1,Table2[//]))</f>
        <v>Tipe-ex 749</v>
      </c>
      <c r="B2267" s="4">
        <f>INDEX(Table2[TT],MATCH(ROW()-1,Table2[//]))</f>
        <v>9</v>
      </c>
      <c r="C2267" s="5" t="str">
        <f>IF(INDEX(Table2[KET],MATCH(ROW()-1,Table2[//]))="","-",INDEX(Table2[KET],MATCH(ROW()-1,Table2[//])))</f>
        <v>48 ls</v>
      </c>
    </row>
    <row r="2268" spans="1:3">
      <c r="A2268" s="3" t="str">
        <f>INDEX(Table2[NAMA BARANG],MATCH(ROW()-1,Table2[//]))</f>
        <v>Tipe-ex 8001 M mouse</v>
      </c>
      <c r="B2268" s="4">
        <f>INDEX(Table2[TT],MATCH(ROW()-1,Table2[//]))</f>
        <v>1</v>
      </c>
      <c r="C2268" s="5" t="str">
        <f>IF(INDEX(Table2[KET],MATCH(ROW()-1,Table2[//]))="","-",INDEX(Table2[KET],MATCH(ROW()-1,Table2[//])))</f>
        <v>40 box</v>
      </c>
    </row>
    <row r="2269" spans="1:3">
      <c r="A2269" s="3" t="str">
        <f>INDEX(Table2[NAMA BARANG],MATCH(ROW()-1,Table2[//]))</f>
        <v>Tipe-ex 8003</v>
      </c>
      <c r="B2269" s="4">
        <f>INDEX(Table2[TT],MATCH(ROW()-1,Table2[//]))</f>
        <v>5</v>
      </c>
      <c r="C2269" s="5" t="str">
        <f>IF(INDEX(Table2[KET],MATCH(ROW()-1,Table2[//]))="","-",INDEX(Table2[KET],MATCH(ROW()-1,Table2[//])))</f>
        <v>120 LSN</v>
      </c>
    </row>
    <row r="2270" spans="1:3">
      <c r="A2270" s="3" t="str">
        <f>INDEX(Table2[NAMA BARANG],MATCH(ROW()-1,Table2[//]))</f>
        <v>Tipe-ex 8005</v>
      </c>
      <c r="B2270" s="4">
        <f>INDEX(Table2[TT],MATCH(ROW()-1,Table2[//]))</f>
        <v>5</v>
      </c>
      <c r="C2270" s="5" t="str">
        <f>IF(INDEX(Table2[KET],MATCH(ROW()-1,Table2[//]))="","-",INDEX(Table2[KET],MATCH(ROW()-1,Table2[//])))</f>
        <v>120 LSN</v>
      </c>
    </row>
    <row r="2271" spans="1:3">
      <c r="A2271" s="3" t="str">
        <f>INDEX(Table2[NAMA BARANG],MATCH(ROW()-1,Table2[//]))</f>
        <v>Tipe-ex 8014</v>
      </c>
      <c r="B2271" s="4">
        <f>INDEX(Table2[TT],MATCH(ROW()-1,Table2[//]))</f>
        <v>9</v>
      </c>
      <c r="C2271" s="5" t="str">
        <f>IF(INDEX(Table2[KET],MATCH(ROW()-1,Table2[//]))="","-",INDEX(Table2[KET],MATCH(ROW()-1,Table2[//])))</f>
        <v>120 LSN</v>
      </c>
    </row>
    <row r="2272" spans="1:3">
      <c r="A2272" s="3" t="str">
        <f>INDEX(Table2[NAMA BARANG],MATCH(ROW()-1,Table2[//]))</f>
        <v>Tipe-ex 8113</v>
      </c>
      <c r="B2272" s="4">
        <f>INDEX(Table2[TT],MATCH(ROW()-1,Table2[//]))</f>
        <v>1</v>
      </c>
      <c r="C2272" s="5" t="str">
        <f>IF(INDEX(Table2[KET],MATCH(ROW()-1,Table2[//]))="","-",INDEX(Table2[KET],MATCH(ROW()-1,Table2[//])))</f>
        <v>23 box</v>
      </c>
    </row>
    <row r="2273" spans="1:3">
      <c r="A2273" s="3" t="str">
        <f>INDEX(Table2[NAMA BARANG],MATCH(ROW()-1,Table2[//]))</f>
        <v>Tipe-ex 8171</v>
      </c>
      <c r="B2273" s="4">
        <f>INDEX(Table2[TT],MATCH(ROW()-1,Table2[//]))</f>
        <v>1</v>
      </c>
      <c r="C2273" s="5" t="str">
        <f>IF(INDEX(Table2[KET],MATCH(ROW()-1,Table2[//]))="","-",INDEX(Table2[KET],MATCH(ROW()-1,Table2[//])))</f>
        <v>576 pc</v>
      </c>
    </row>
    <row r="2274" spans="1:3">
      <c r="A2274" s="3" t="str">
        <f>INDEX(Table2[NAMA BARANG],MATCH(ROW()-1,Table2[//]))</f>
        <v>Tipe-ex 821(14)/ 612(35)</v>
      </c>
      <c r="B2274" s="4">
        <f>INDEX(Table2[TT],MATCH(ROW()-1,Table2[//]))</f>
        <v>49</v>
      </c>
      <c r="C2274" s="5" t="str">
        <f>IF(INDEX(Table2[KET],MATCH(ROW()-1,Table2[//]))="","-",INDEX(Table2[KET],MATCH(ROW()-1,Table2[//])))</f>
        <v>48 LSN</v>
      </c>
    </row>
    <row r="2275" spans="1:3">
      <c r="A2275" s="3" t="str">
        <f>INDEX(Table2[NAMA BARANG],MATCH(ROW()-1,Table2[//]))</f>
        <v>Tipe-ex 8219 A Bear (24)</v>
      </c>
      <c r="B2275" s="4">
        <f>INDEX(Table2[TT],MATCH(ROW()-1,Table2[//]))</f>
        <v>1</v>
      </c>
      <c r="C2275" s="5" t="str">
        <f>IF(INDEX(Table2[KET],MATCH(ROW()-1,Table2[//]))="","-",INDEX(Table2[KET],MATCH(ROW()-1,Table2[//])))</f>
        <v>18 box</v>
      </c>
    </row>
    <row r="2276" spans="1:3">
      <c r="A2276" s="3" t="str">
        <f>INDEX(Table2[NAMA BARANG],MATCH(ROW()-1,Table2[//]))</f>
        <v>Tipe-ex 835(7)/ 901(11)</v>
      </c>
      <c r="B2276" s="4">
        <f>INDEX(Table2[TT],MATCH(ROW()-1,Table2[//]))</f>
        <v>18</v>
      </c>
      <c r="C2276" s="5" t="str">
        <f>IF(INDEX(Table2[KET],MATCH(ROW()-1,Table2[//]))="","-",INDEX(Table2[KET],MATCH(ROW()-1,Table2[//])))</f>
        <v>48 LSN</v>
      </c>
    </row>
    <row r="2277" spans="1:3">
      <c r="A2277" s="3" t="str">
        <f>INDEX(Table2[NAMA BARANG],MATCH(ROW()-1,Table2[//]))</f>
        <v>Tipe-ex 837(5)</v>
      </c>
      <c r="B2277" s="4">
        <f>INDEX(Table2[TT],MATCH(ROW()-1,Table2[//]))</f>
        <v>5</v>
      </c>
      <c r="C2277" s="5" t="str">
        <f>IF(INDEX(Table2[KET],MATCH(ROW()-1,Table2[//]))="","-",INDEX(Table2[KET],MATCH(ROW()-1,Table2[//])))</f>
        <v>48 LSN</v>
      </c>
    </row>
    <row r="2278" spans="1:3">
      <c r="A2278" s="3" t="str">
        <f>INDEX(Table2[NAMA BARANG],MATCH(ROW()-1,Table2[//]))</f>
        <v>Tipe-ex 889(9)/ 890(11)</v>
      </c>
      <c r="B2278" s="4">
        <f>INDEX(Table2[TT],MATCH(ROW()-1,Table2[//]))</f>
        <v>20</v>
      </c>
      <c r="C2278" s="5" t="str">
        <f>IF(INDEX(Table2[KET],MATCH(ROW()-1,Table2[//]))="","-",INDEX(Table2[KET],MATCH(ROW()-1,Table2[//])))</f>
        <v>48 ls</v>
      </c>
    </row>
    <row r="2279" spans="1:3">
      <c r="A2279" s="3" t="str">
        <f>INDEX(Table2[NAMA BARANG],MATCH(ROW()-1,Table2[//]))</f>
        <v>Tipe-ex 8958 (24)</v>
      </c>
      <c r="B2279" s="4">
        <f>INDEX(Table2[TT],MATCH(ROW()-1,Table2[//]))</f>
        <v>4</v>
      </c>
      <c r="C2279" s="5" t="str">
        <f>IF(INDEX(Table2[KET],MATCH(ROW()-1,Table2[//]))="","-",INDEX(Table2[KET],MATCH(ROW()-1,Table2[//])))</f>
        <v>24 box</v>
      </c>
    </row>
    <row r="2280" spans="1:3">
      <c r="A2280" s="3" t="str">
        <f>INDEX(Table2[NAMA BARANG],MATCH(ROW()-1,Table2[//]))</f>
        <v>Tipe-ex 905</v>
      </c>
      <c r="B2280" s="4">
        <f>INDEX(Table2[TT],MATCH(ROW()-1,Table2[//]))</f>
        <v>1</v>
      </c>
      <c r="C2280" s="5" t="str">
        <f>IF(INDEX(Table2[KET],MATCH(ROW()-1,Table2[//]))="","-",INDEX(Table2[KET],MATCH(ROW()-1,Table2[//])))</f>
        <v>2304 pc</v>
      </c>
    </row>
    <row r="2281" spans="1:3">
      <c r="A2281" s="3" t="str">
        <f>INDEX(Table2[NAMA BARANG],MATCH(ROW()-1,Table2[//]))</f>
        <v>Tipe-ex 9147</v>
      </c>
      <c r="B2281" s="4">
        <f>INDEX(Table2[TT],MATCH(ROW()-1,Table2[//]))</f>
        <v>8</v>
      </c>
      <c r="C2281" s="5" t="str">
        <f>IF(INDEX(Table2[KET],MATCH(ROW()-1,Table2[//]))="","-",INDEX(Table2[KET],MATCH(ROW()-1,Table2[//])))</f>
        <v>36 LSN</v>
      </c>
    </row>
    <row r="2282" spans="1:3">
      <c r="A2282" s="3" t="str">
        <f>INDEX(Table2[NAMA BARANG],MATCH(ROW()-1,Table2[//]))</f>
        <v>Tipe-ex 9187</v>
      </c>
      <c r="B2282" s="4">
        <f>INDEX(Table2[TT],MATCH(ROW()-1,Table2[//]))</f>
        <v>4</v>
      </c>
      <c r="C2282" s="5" t="str">
        <f>IF(INDEX(Table2[KET],MATCH(ROW()-1,Table2[//]))="","-",INDEX(Table2[KET],MATCH(ROW()-1,Table2[//])))</f>
        <v>48 ls</v>
      </c>
    </row>
    <row r="2283" spans="1:3">
      <c r="A2283" s="3" t="str">
        <f>INDEX(Table2[NAMA BARANG],MATCH(ROW()-1,Table2[//]))</f>
        <v>Tipe-ex 9189</v>
      </c>
      <c r="B2283" s="4">
        <f>INDEX(Table2[TT],MATCH(ROW()-1,Table2[//]))</f>
        <v>4</v>
      </c>
      <c r="C2283" s="5" t="str">
        <f>IF(INDEX(Table2[KET],MATCH(ROW()-1,Table2[//]))="","-",INDEX(Table2[KET],MATCH(ROW()-1,Table2[//])))</f>
        <v>48 ls</v>
      </c>
    </row>
    <row r="2284" spans="1:3">
      <c r="A2284" s="3" t="str">
        <f>INDEX(Table2[NAMA BARANG],MATCH(ROW()-1,Table2[//]))</f>
        <v>Tipe-ex A263(2)</v>
      </c>
      <c r="B2284" s="4">
        <f>INDEX(Table2[TT],MATCH(ROW()-1,Table2[//]))</f>
        <v>2</v>
      </c>
      <c r="C2284" s="5" t="str">
        <f>IF(INDEX(Table2[KET],MATCH(ROW()-1,Table2[//]))="","-",INDEX(Table2[KET],MATCH(ROW()-1,Table2[//])))</f>
        <v>96 ls</v>
      </c>
    </row>
    <row r="2285" spans="1:3">
      <c r="A2285" s="3" t="str">
        <f>INDEX(Table2[NAMA BARANG],MATCH(ROW()-1,Table2[//]))</f>
        <v>Tipe-ex Aopo 939 besi</v>
      </c>
      <c r="B2285" s="4">
        <f>INDEX(Table2[TT],MATCH(ROW()-1,Table2[//]))</f>
        <v>3</v>
      </c>
      <c r="C2285" s="5" t="str">
        <f>IF(INDEX(Table2[KET],MATCH(ROW()-1,Table2[//]))="","-",INDEX(Table2[KET],MATCH(ROW()-1,Table2[//])))</f>
        <v>72 ls</v>
      </c>
    </row>
    <row r="2286" spans="1:3">
      <c r="A2286" s="3" t="str">
        <f>INDEX(Table2[NAMA BARANG],MATCH(ROW()-1,Table2[//]))</f>
        <v>Tipe-ex Aopo 953</v>
      </c>
      <c r="B2286" s="4">
        <f>INDEX(Table2[TT],MATCH(ROW()-1,Table2[//]))</f>
        <v>20</v>
      </c>
      <c r="C2286" s="5" t="str">
        <f>IF(INDEX(Table2[KET],MATCH(ROW()-1,Table2[//]))="","-",INDEX(Table2[KET],MATCH(ROW()-1,Table2[//])))</f>
        <v>144 ls</v>
      </c>
    </row>
    <row r="2287" spans="1:3">
      <c r="A2287" s="3" t="str">
        <f>INDEX(Table2[NAMA BARANG],MATCH(ROW()-1,Table2[//]))</f>
        <v>Tipe-ex Aopo 958</v>
      </c>
      <c r="B2287" s="4">
        <f>INDEX(Table2[TT],MATCH(ROW()-1,Table2[//]))</f>
        <v>8</v>
      </c>
      <c r="C2287" s="5" t="str">
        <f>IF(INDEX(Table2[KET],MATCH(ROW()-1,Table2[//]))="","-",INDEX(Table2[KET],MATCH(ROW()-1,Table2[//])))</f>
        <v>60 ls</v>
      </c>
    </row>
    <row r="2288" spans="1:3">
      <c r="A2288" s="3" t="str">
        <f>INDEX(Table2[NAMA BARANG],MATCH(ROW()-1,Table2[//]))</f>
        <v>Tipe-ex Bengke</v>
      </c>
      <c r="B2288" s="4">
        <f>INDEX(Table2[TT],MATCH(ROW()-1,Table2[//]))</f>
        <v>2</v>
      </c>
      <c r="C2288" s="11" t="str">
        <f>IF(INDEX(Table2[KET],MATCH(ROW()-1,Table2[//]))="","-",INDEX(Table2[KET],MATCH(ROW()-1,Table2[//])))</f>
        <v>24 ls</v>
      </c>
    </row>
    <row r="2289" spans="1:3">
      <c r="A2289" s="3" t="str">
        <f>INDEX(Table2[NAMA BARANG],MATCH(ROW()-1,Table2[//]))</f>
        <v>Tipe-ex Candy 4M 3C 507</v>
      </c>
      <c r="B2289" s="4">
        <f>INDEX(Table2[TT],MATCH(ROW()-1,Table2[//]))</f>
        <v>14</v>
      </c>
      <c r="C2289" s="5" t="str">
        <f>IF(INDEX(Table2[KET],MATCH(ROW()-1,Table2[//]))="","-",INDEX(Table2[KET],MATCH(ROW()-1,Table2[//])))</f>
        <v>48 ls</v>
      </c>
    </row>
    <row r="2290" spans="1:3">
      <c r="A2290" s="3" t="str">
        <f>INDEX(Table2[NAMA BARANG],MATCH(ROW()-1,Table2[//]))</f>
        <v>Tipe-ex Candy 6M 2C 506</v>
      </c>
      <c r="B2290" s="4">
        <f>INDEX(Table2[TT],MATCH(ROW()-1,Table2[//]))</f>
        <v>3</v>
      </c>
      <c r="C2290" s="5" t="str">
        <f>IF(INDEX(Table2[KET],MATCH(ROW()-1,Table2[//]))="","-",INDEX(Table2[KET],MATCH(ROW()-1,Table2[//])))</f>
        <v>48 ls</v>
      </c>
    </row>
    <row r="2291" spans="1:3">
      <c r="A2291" s="3" t="str">
        <f>INDEX(Table2[NAMA BARANG],MATCH(ROW()-1,Table2[//]))</f>
        <v>Tipe-ex Candy CC 5001</v>
      </c>
      <c r="B2291" s="4">
        <f>INDEX(Table2[TT],MATCH(ROW()-1,Table2[//]))</f>
        <v>1</v>
      </c>
      <c r="C2291" s="5" t="str">
        <f>IF(INDEX(Table2[KET],MATCH(ROW()-1,Table2[//]))="","-",INDEX(Table2[KET],MATCH(ROW()-1,Table2[//])))</f>
        <v>144 ls</v>
      </c>
    </row>
    <row r="2292" spans="1:3">
      <c r="A2292" s="3" t="str">
        <f>INDEX(Table2[NAMA BARANG],MATCH(ROW()-1,Table2[//]))</f>
        <v>Tipe-ex CF 6004</v>
      </c>
      <c r="B2292" s="4">
        <f>INDEX(Table2[TT],MATCH(ROW()-1,Table2[//]))</f>
        <v>1</v>
      </c>
      <c r="C2292" s="5" t="str">
        <f>IF(INDEX(Table2[KET],MATCH(ROW()-1,Table2[//]))="","-",INDEX(Table2[KET],MATCH(ROW()-1,Table2[//])))</f>
        <v>60 BOX</v>
      </c>
    </row>
    <row r="2293" spans="1:3">
      <c r="A2293" s="3" t="str">
        <f>INDEX(Table2[NAMA BARANG],MATCH(ROW()-1,Table2[//]))</f>
        <v>Tipe-ex Cp 8237</v>
      </c>
      <c r="B2293" s="4">
        <f>INDEX(Table2[TT],MATCH(ROW()-1,Table2[//]))</f>
        <v>1</v>
      </c>
      <c r="C2293" s="5" t="str">
        <f>IF(INDEX(Table2[KET],MATCH(ROW()-1,Table2[//]))="","-",INDEX(Table2[KET],MATCH(ROW()-1,Table2[//])))</f>
        <v>1440 pc</v>
      </c>
    </row>
    <row r="2294" spans="1:3">
      <c r="A2294" s="3" t="str">
        <f>INDEX(Table2[NAMA BARANG],MATCH(ROW()-1,Table2[//]))</f>
        <v>Tipe-ex CR 811 (blk)</v>
      </c>
      <c r="B2294" s="4">
        <f>INDEX(Table2[TT],MATCH(ROW()-1,Table2[//]))</f>
        <v>26</v>
      </c>
      <c r="C2294" s="5" t="str">
        <f>IF(INDEX(Table2[KET],MATCH(ROW()-1,Table2[//]))="","-",INDEX(Table2[KET],MATCH(ROW()-1,Table2[//])))</f>
        <v>36 ls</v>
      </c>
    </row>
    <row r="2295" spans="1:3">
      <c r="A2295" s="3" t="str">
        <f>INDEX(Table2[NAMA BARANG],MATCH(ROW()-1,Table2[//]))</f>
        <v>Tipe-ex CR 837/ 5X3D (1 box 24 pc)</v>
      </c>
      <c r="B2295" s="4">
        <f>INDEX(Table2[TT],MATCH(ROW()-1,Table2[//]))</f>
        <v>7</v>
      </c>
      <c r="C2295" s="5" t="str">
        <f>IF(INDEX(Table2[KET],MATCH(ROW()-1,Table2[//]))="","-",INDEX(Table2[KET],MATCH(ROW()-1,Table2[//])))</f>
        <v>216 pc</v>
      </c>
    </row>
    <row r="2296" spans="1:3">
      <c r="A2296" s="3" t="str">
        <f>INDEX(Table2[NAMA BARANG],MATCH(ROW()-1,Table2[//]))</f>
        <v>Tipe-ex CR 853 (24)</v>
      </c>
      <c r="B2296" s="4">
        <f>INDEX(Table2[TT],MATCH(ROW()-1,Table2[//]))</f>
        <v>6</v>
      </c>
      <c r="C2296" s="5" t="str">
        <f>IF(INDEX(Table2[KET],MATCH(ROW()-1,Table2[//]))="","-",INDEX(Table2[KET],MATCH(ROW()-1,Table2[//])))</f>
        <v>16 box</v>
      </c>
    </row>
    <row r="2297" spans="1:3">
      <c r="A2297" s="3" t="str">
        <f>INDEX(Table2[NAMA BARANG],MATCH(ROW()-1,Table2[//]))</f>
        <v>Tipe-ex CR 881</v>
      </c>
      <c r="B2297" s="4">
        <f>INDEX(Table2[TT],MATCH(ROW()-1,Table2[//]))</f>
        <v>1</v>
      </c>
      <c r="C2297" s="5" t="str">
        <f>IF(INDEX(Table2[KET],MATCH(ROW()-1,Table2[//]))="","-",INDEX(Table2[KET],MATCH(ROW()-1,Table2[//])))</f>
        <v>12 box/ 30</v>
      </c>
    </row>
    <row r="2298" spans="1:3">
      <c r="A2298" s="3" t="str">
        <f>INDEX(Table2[NAMA BARANG],MATCH(ROW()-1,Table2[//]))</f>
        <v>Tipe-ex CT 328/ 325</v>
      </c>
      <c r="B2298" s="4">
        <f>INDEX(Table2[TT],MATCH(ROW()-1,Table2[//]))</f>
        <v>5</v>
      </c>
      <c r="C2298" s="5" t="str">
        <f>IF(INDEX(Table2[KET],MATCH(ROW()-1,Table2[//]))="","-",INDEX(Table2[KET],MATCH(ROW()-1,Table2[//])))</f>
        <v>36 ls</v>
      </c>
    </row>
    <row r="2299" spans="1:3">
      <c r="A2299" s="3" t="str">
        <f>INDEX(Table2[NAMA BARANG],MATCH(ROW()-1,Table2[//]))</f>
        <v>Tipe-ex DMS 304 (36)</v>
      </c>
      <c r="B2299" s="4">
        <f>INDEX(Table2[TT],MATCH(ROW()-1,Table2[//]))</f>
        <v>8</v>
      </c>
      <c r="C2299" s="5" t="str">
        <f>IF(INDEX(Table2[KET],MATCH(ROW()-1,Table2[//]))="","-",INDEX(Table2[KET],MATCH(ROW()-1,Table2[//])))</f>
        <v>48 ls</v>
      </c>
    </row>
    <row r="2300" spans="1:3">
      <c r="A2300" s="3" t="str">
        <f>INDEX(Table2[NAMA BARANG],MATCH(ROW()-1,Table2[//]))</f>
        <v>Tipe-ex DMS 312 (36)</v>
      </c>
      <c r="B2300" s="4">
        <f>INDEX(Table2[TT],MATCH(ROW()-1,Table2[//]))</f>
        <v>1</v>
      </c>
      <c r="C2300" s="5" t="str">
        <f>IF(INDEX(Table2[KET],MATCH(ROW()-1,Table2[//]))="","-",INDEX(Table2[KET],MATCH(ROW()-1,Table2[//])))</f>
        <v>18 box</v>
      </c>
    </row>
    <row r="2301" spans="1:3">
      <c r="A2301" s="3" t="str">
        <f>INDEX(Table2[NAMA BARANG],MATCH(ROW()-1,Table2[//]))</f>
        <v>Tipe-ex DMS 332 (48)</v>
      </c>
      <c r="B2301" s="4">
        <f>INDEX(Table2[TT],MATCH(ROW()-1,Table2[//]))</f>
        <v>7</v>
      </c>
      <c r="C2301" s="5" t="str">
        <f>IF(INDEX(Table2[KET],MATCH(ROW()-1,Table2[//]))="","-",INDEX(Table2[KET],MATCH(ROW()-1,Table2[//])))</f>
        <v>864 pc</v>
      </c>
    </row>
    <row r="2302" spans="1:3">
      <c r="A2302" s="3" t="str">
        <f>INDEX(Table2[NAMA BARANG],MATCH(ROW()-1,Table2[//]))</f>
        <v>Tipe-ex DMS 336</v>
      </c>
      <c r="B2302" s="4">
        <f>INDEX(Table2[TT],MATCH(ROW()-1,Table2[//]))</f>
        <v>1</v>
      </c>
      <c r="C2302" s="5" t="str">
        <f>IF(INDEX(Table2[KET],MATCH(ROW()-1,Table2[//]))="","-",INDEX(Table2[KET],MATCH(ROW()-1,Table2[//])))</f>
        <v>432 pc</v>
      </c>
    </row>
    <row r="2303" spans="1:3">
      <c r="A2303" s="3" t="str">
        <f>INDEX(Table2[NAMA BARANG],MATCH(ROW()-1,Table2[//]))</f>
        <v>Tipe-ex DMS 338</v>
      </c>
      <c r="B2303" s="4">
        <f>INDEX(Table2[TT],MATCH(ROW()-1,Table2[//]))</f>
        <v>3</v>
      </c>
      <c r="C2303" s="5" t="str">
        <f>IF(INDEX(Table2[KET],MATCH(ROW()-1,Table2[//]))="","-",INDEX(Table2[KET],MATCH(ROW()-1,Table2[//])))</f>
        <v>432 pc</v>
      </c>
    </row>
    <row r="2304" spans="1:3">
      <c r="A2304" s="3" t="str">
        <f>INDEX(Table2[NAMA BARANG],MATCH(ROW()-1,Table2[//]))</f>
        <v>Tipe-ex DMS 342(3)/ 347(8)</v>
      </c>
      <c r="B2304" s="4">
        <f>INDEX(Table2[TT],MATCH(ROW()-1,Table2[//]))</f>
        <v>11</v>
      </c>
      <c r="C2304" s="5">
        <f>IF(INDEX(Table2[KET],MATCH(ROW()-1,Table2[//]))="","-",INDEX(Table2[KET],MATCH(ROW()-1,Table2[//])))</f>
        <v>432</v>
      </c>
    </row>
    <row r="2305" spans="1:3">
      <c r="A2305" s="3" t="str">
        <f>INDEX(Table2[NAMA BARANG],MATCH(ROW()-1,Table2[//]))</f>
        <v>Tipe-ex Dominic Dp 8908 FR</v>
      </c>
      <c r="B2305" s="4">
        <f>INDEX(Table2[TT],MATCH(ROW()-1,Table2[//]))</f>
        <v>2</v>
      </c>
      <c r="C2305" s="5" t="str">
        <f>IF(INDEX(Table2[KET],MATCH(ROW()-1,Table2[//]))="","-",INDEX(Table2[KET],MATCH(ROW()-1,Table2[//])))</f>
        <v>1440 pc</v>
      </c>
    </row>
    <row r="2306" spans="1:3">
      <c r="A2306" s="3" t="str">
        <f>INDEX(Table2[NAMA BARANG],MATCH(ROW()-1,Table2[//]))</f>
        <v>Tipe-ex DP 3147 berisi botol</v>
      </c>
      <c r="B2306" s="4">
        <f>INDEX(Table2[TT],MATCH(ROW()-1,Table2[//]))</f>
        <v>5</v>
      </c>
      <c r="C2306" s="5" t="str">
        <f>IF(INDEX(Table2[KET],MATCH(ROW()-1,Table2[//]))="","-",INDEX(Table2[KET],MATCH(ROW()-1,Table2[//])))</f>
        <v>48 ls</v>
      </c>
    </row>
    <row r="2307" spans="1:3">
      <c r="A2307" s="3" t="str">
        <f>INDEX(Table2[NAMA BARANG],MATCH(ROW()-1,Table2[//]))</f>
        <v>Tipe-ex DP 8152</v>
      </c>
      <c r="B2307" s="4">
        <f>INDEX(Table2[TT],MATCH(ROW()-1,Table2[//]))</f>
        <v>1</v>
      </c>
      <c r="C2307" s="5" t="str">
        <f>IF(INDEX(Table2[KET],MATCH(ROW()-1,Table2[//]))="","-",INDEX(Table2[KET],MATCH(ROW()-1,Table2[//])))</f>
        <v>576 pc</v>
      </c>
    </row>
    <row r="2308" spans="1:3">
      <c r="A2308" s="3" t="str">
        <f>INDEX(Table2[NAMA BARANG],MATCH(ROW()-1,Table2[//]))</f>
        <v>Tipe-ex DP 8181</v>
      </c>
      <c r="B2308" s="4">
        <f>INDEX(Table2[TT],MATCH(ROW()-1,Table2[//]))</f>
        <v>9</v>
      </c>
      <c r="C2308" s="5" t="str">
        <f>IF(INDEX(Table2[KET],MATCH(ROW()-1,Table2[//]))="","-",INDEX(Table2[KET],MATCH(ROW()-1,Table2[//])))</f>
        <v>576 pc</v>
      </c>
    </row>
    <row r="2309" spans="1:3">
      <c r="A2309" s="3" t="str">
        <f>INDEX(Table2[NAMA BARANG],MATCH(ROW()-1,Table2[//]))</f>
        <v>Tipe-ex DT 5050-4</v>
      </c>
      <c r="B2309" s="4">
        <f>INDEX(Table2[TT],MATCH(ROW()-1,Table2[//]))</f>
        <v>4</v>
      </c>
      <c r="C2309" s="5" t="str">
        <f>IF(INDEX(Table2[KET],MATCH(ROW()-1,Table2[//]))="","-",INDEX(Table2[KET],MATCH(ROW()-1,Table2[//])))</f>
        <v>36 ls</v>
      </c>
    </row>
    <row r="2310" spans="1:3">
      <c r="A2310" s="3" t="str">
        <f>INDEX(Table2[NAMA BARANG],MATCH(ROW()-1,Table2[//]))</f>
        <v>Tipe-ex Hk 0810</v>
      </c>
      <c r="B2310" s="4">
        <f>INDEX(Table2[TT],MATCH(ROW()-1,Table2[//]))</f>
        <v>20</v>
      </c>
      <c r="C2310" s="5" t="str">
        <f>IF(INDEX(Table2[KET],MATCH(ROW()-1,Table2[//]))="","-",INDEX(Table2[KET],MATCH(ROW()-1,Table2[//])))</f>
        <v>40 ls</v>
      </c>
    </row>
    <row r="2311" spans="1:3">
      <c r="A2311" s="3" t="str">
        <f>INDEX(Table2[NAMA BARANG],MATCH(ROW()-1,Table2[//]))</f>
        <v>Tipe-ex jos CF 01 B</v>
      </c>
      <c r="B2311" s="4">
        <f>INDEX(Table2[TT],MATCH(ROW()-1,Table2[//]))</f>
        <v>23</v>
      </c>
      <c r="C2311" s="5" t="str">
        <f>IF(INDEX(Table2[KET],MATCH(ROW()-1,Table2[//]))="","-",INDEX(Table2[KET],MATCH(ROW()-1,Table2[//])))</f>
        <v>36 ls</v>
      </c>
    </row>
    <row r="2312" spans="1:3">
      <c r="A2312" s="3" t="str">
        <f>INDEX(Table2[NAMA BARANG],MATCH(ROW()-1,Table2[//]))</f>
        <v>Tipe-ex KL 409 A robot</v>
      </c>
      <c r="B2312" s="4">
        <f>INDEX(Table2[TT],MATCH(ROW()-1,Table2[//]))</f>
        <v>1</v>
      </c>
      <c r="C2312" s="5" t="str">
        <f>IF(INDEX(Table2[KET],MATCH(ROW()-1,Table2[//]))="","-",INDEX(Table2[KET],MATCH(ROW()-1,Table2[//])))</f>
        <v>36 ls</v>
      </c>
    </row>
    <row r="2313" spans="1:3">
      <c r="A2313" s="3" t="str">
        <f>INDEX(Table2[NAMA BARANG],MATCH(ROW()-1,Table2[//]))</f>
        <v>Tipe-ex KT 1126/ kitty</v>
      </c>
      <c r="B2313" s="4">
        <f>INDEX(Table2[TT],MATCH(ROW()-1,Table2[//]))</f>
        <v>5</v>
      </c>
      <c r="C2313" s="5" t="str">
        <f>IF(INDEX(Table2[KET],MATCH(ROW()-1,Table2[//]))="","-",INDEX(Table2[KET],MATCH(ROW()-1,Table2[//])))</f>
        <v>576 pc</v>
      </c>
    </row>
    <row r="2314" spans="1:3">
      <c r="A2314" s="3" t="str">
        <f>INDEX(Table2[NAMA BARANG],MATCH(ROW()-1,Table2[//]))</f>
        <v>Tipe-ex Ky CT 486 blk</v>
      </c>
      <c r="B2314" s="4">
        <f>INDEX(Table2[TT],MATCH(ROW()-1,Table2[//]))</f>
        <v>30</v>
      </c>
      <c r="C2314" s="5" t="str">
        <f>IF(INDEX(Table2[KET],MATCH(ROW()-1,Table2[//]))="","-",INDEX(Table2[KET],MATCH(ROW()-1,Table2[//])))</f>
        <v>864 pc</v>
      </c>
    </row>
    <row r="2315" spans="1:3">
      <c r="A2315" s="3" t="str">
        <f>INDEX(Table2[NAMA BARANG],MATCH(ROW()-1,Table2[//]))</f>
        <v>Tipe-ex Ky CT 487 blk</v>
      </c>
      <c r="B2315" s="4">
        <f>INDEX(Table2[TT],MATCH(ROW()-1,Table2[//]))</f>
        <v>31</v>
      </c>
      <c r="C2315" s="5" t="str">
        <f>IF(INDEX(Table2[KET],MATCH(ROW()-1,Table2[//]))="","-",INDEX(Table2[KET],MATCH(ROW()-1,Table2[//])))</f>
        <v>864 pc</v>
      </c>
    </row>
    <row r="2316" spans="1:3">
      <c r="A2316" s="3" t="str">
        <f>INDEX(Table2[NAMA BARANG],MATCH(ROW()-1,Table2[//]))</f>
        <v>Tipe-ex KY DB 7001</v>
      </c>
      <c r="B2316" s="4">
        <f>INDEX(Table2[TT],MATCH(ROW()-1,Table2[//]))</f>
        <v>12</v>
      </c>
      <c r="C2316" s="5" t="str">
        <f>IF(INDEX(Table2[KET],MATCH(ROW()-1,Table2[//]))="","-",INDEX(Table2[KET],MATCH(ROW()-1,Table2[//])))</f>
        <v>48 ls</v>
      </c>
    </row>
    <row r="2317" spans="1:3">
      <c r="A2317" s="3" t="str">
        <f>INDEX(Table2[NAMA BARANG],MATCH(ROW()-1,Table2[//]))</f>
        <v>Tipe-ex KY DB 7002</v>
      </c>
      <c r="B2317" s="4">
        <f>INDEX(Table2[TT],MATCH(ROW()-1,Table2[//]))</f>
        <v>11</v>
      </c>
      <c r="C2317" s="5" t="str">
        <f>IF(INDEX(Table2[KET],MATCH(ROW()-1,Table2[//]))="","-",INDEX(Table2[KET],MATCH(ROW()-1,Table2[//])))</f>
        <v>48 ls</v>
      </c>
    </row>
    <row r="2318" spans="1:3">
      <c r="A2318" s="3" t="str">
        <f>INDEX(Table2[NAMA BARANG],MATCH(ROW()-1,Table2[//]))</f>
        <v>Tipe-ex labu 1878</v>
      </c>
      <c r="B2318" s="4">
        <f>INDEX(Table2[TT],MATCH(ROW()-1,Table2[//]))</f>
        <v>52</v>
      </c>
      <c r="C2318" s="5" t="str">
        <f>IF(INDEX(Table2[KET],MATCH(ROW()-1,Table2[//]))="","-",INDEX(Table2[KET],MATCH(ROW()-1,Table2[//])))</f>
        <v>48 ls</v>
      </c>
    </row>
    <row r="2319" spans="1:3">
      <c r="A2319" s="3" t="str">
        <f>INDEX(Table2[NAMA BARANG],MATCH(ROW()-1,Table2[//]))</f>
        <v>Tipe-ex sakura 328 pjg</v>
      </c>
      <c r="B2319" s="4">
        <f>INDEX(Table2[TT],MATCH(ROW()-1,Table2[//]))</f>
        <v>6</v>
      </c>
      <c r="C2319" s="5" t="str">
        <f>IF(INDEX(Table2[KET],MATCH(ROW()-1,Table2[//]))="","-",INDEX(Table2[KET],MATCH(ROW()-1,Table2[//])))</f>
        <v>48 ls</v>
      </c>
    </row>
    <row r="2320" spans="1:3">
      <c r="A2320" s="3" t="str">
        <f>INDEX(Table2[NAMA BARANG],MATCH(ROW()-1,Table2[//]))</f>
        <v>Tipe-ex senter 5000 Hk</v>
      </c>
      <c r="B2320" s="4">
        <f>INDEX(Table2[TT],MATCH(ROW()-1,Table2[//]))</f>
        <v>1</v>
      </c>
      <c r="C2320" s="5" t="str">
        <f>IF(INDEX(Table2[KET],MATCH(ROW()-1,Table2[//]))="","-",INDEX(Table2[KET],MATCH(ROW()-1,Table2[//])))</f>
        <v>576 pc</v>
      </c>
    </row>
    <row r="2321" spans="1:3">
      <c r="A2321" s="3" t="str">
        <f>INDEX(Table2[NAMA BARANG],MATCH(ROW()-1,Table2[//]))</f>
        <v>Tipe-ex senter 5012 Smurf</v>
      </c>
      <c r="B2321" s="4">
        <f>INDEX(Table2[TT],MATCH(ROW()-1,Table2[//]))</f>
        <v>1</v>
      </c>
      <c r="C2321" s="5" t="str">
        <f>IF(INDEX(Table2[KET],MATCH(ROW()-1,Table2[//]))="","-",INDEX(Table2[KET],MATCH(ROW()-1,Table2[//])))</f>
        <v>576 pc</v>
      </c>
    </row>
    <row r="2322" spans="1:3">
      <c r="A2322" s="104" t="str">
        <f>INDEX(Table2[NAMA BARANG],MATCH(ROW()-1,Table2[//]))</f>
        <v>Tipe-ex XDM 702</v>
      </c>
      <c r="B2322" s="105">
        <f>INDEX(Table2[TT],MATCH(ROW()-1,Table2[//]))</f>
        <v>3</v>
      </c>
      <c r="C2322" s="106" t="str">
        <f>IF(INDEX(Table2[KET],MATCH(ROW()-1,Table2[//]))="","-",INDEX(Table2[KET],MATCH(ROW()-1,Table2[//])))</f>
        <v>76 pc</v>
      </c>
    </row>
    <row r="2323" spans="1:3">
      <c r="A2323" s="104" t="str">
        <f>INDEX(Table2[NAMA BARANG],MATCH(ROW()-1,Table2[//]))</f>
        <v>Tipe-ex YS 1082</v>
      </c>
      <c r="B2323" s="105">
        <f>INDEX(Table2[TT],MATCH(ROW()-1,Table2[//]))</f>
        <v>3</v>
      </c>
      <c r="C2323" s="106" t="str">
        <f>IF(INDEX(Table2[KET],MATCH(ROW()-1,Table2[//]))="","-",INDEX(Table2[KET],MATCH(ROW()-1,Table2[//])))</f>
        <v>576 pc</v>
      </c>
    </row>
    <row r="2324" spans="1:3">
      <c r="A2324" s="104" t="str">
        <f>INDEX(Table2[NAMA BARANG],MATCH(ROW()-1,Table2[//]))</f>
        <v>Topeng ultah 129/ 55 isi 10</v>
      </c>
      <c r="B2324" s="105">
        <f>INDEX(Table2[TT],MATCH(ROW()-1,Table2[//]))</f>
        <v>2</v>
      </c>
      <c r="C2324" s="106" t="str">
        <f>IF(INDEX(Table2[KET],MATCH(ROW()-1,Table2[//]))="","-",INDEX(Table2[KET],MATCH(ROW()-1,Table2[//])))</f>
        <v>250 pk</v>
      </c>
    </row>
    <row r="2325" spans="1:3">
      <c r="A2325" s="104" t="str">
        <f>INDEX(Table2[NAMA BARANG],MATCH(ROW()-1,Table2[//]))</f>
        <v>Topi Fancy party Crown (mahkota)</v>
      </c>
      <c r="B2325" s="105">
        <f>INDEX(Table2[TT],MATCH(ROW()-1,Table2[//]))</f>
        <v>2</v>
      </c>
      <c r="C2325" s="106">
        <f>IF(INDEX(Table2[KET],MATCH(ROW()-1,Table2[//]))="","-",INDEX(Table2[KET],MATCH(ROW()-1,Table2[//])))</f>
        <v>600</v>
      </c>
    </row>
    <row r="2326" spans="1:3">
      <c r="A2326" s="104" t="str">
        <f>INDEX(Table2[NAMA BARANG],MATCH(ROW()-1,Table2[//]))</f>
        <v>Topi Kerucut</v>
      </c>
      <c r="B2326" s="105">
        <f>INDEX(Table2[TT],MATCH(ROW()-1,Table2[//]))</f>
        <v>15</v>
      </c>
      <c r="C2326" s="106" t="str">
        <f>IF(INDEX(Table2[KET],MATCH(ROW()-1,Table2[//]))="","-",INDEX(Table2[KET],MATCH(ROW()-1,Table2[//])))</f>
        <v>300 pk</v>
      </c>
    </row>
    <row r="2327" spans="1:3">
      <c r="A2327" s="104" t="str">
        <f>INDEX(Table2[NAMA BARANG],MATCH(ROW()-1,Table2[//]))</f>
        <v>Topi Kerucut alpindo</v>
      </c>
      <c r="B2327" s="105">
        <f>INDEX(Table2[TT],MATCH(ROW()-1,Table2[//]))</f>
        <v>8</v>
      </c>
      <c r="C2327" s="106" t="str">
        <f>IF(INDEX(Table2[KET],MATCH(ROW()-1,Table2[//]))="","-",INDEX(Table2[KET],MATCH(ROW()-1,Table2[//])))</f>
        <v>250 pk</v>
      </c>
    </row>
    <row r="2328" spans="1:3">
      <c r="A2328" s="104" t="str">
        <f>INDEX(Table2[NAMA BARANG],MATCH(ROW()-1,Table2[//]))</f>
        <v>Topi ultah disney</v>
      </c>
      <c r="B2328" s="105">
        <f>INDEX(Table2[TT],MATCH(ROW()-1,Table2[//]))</f>
        <v>4</v>
      </c>
      <c r="C2328" s="106" t="str">
        <f>IF(INDEX(Table2[KET],MATCH(ROW()-1,Table2[//]))="","-",INDEX(Table2[KET],MATCH(ROW()-1,Table2[//])))</f>
        <v>300 pc</v>
      </c>
    </row>
    <row r="2329" spans="1:3">
      <c r="A2329" s="104" t="str">
        <f>INDEX(Table2[NAMA BARANG],MATCH(ROW()-1,Table2[//]))</f>
        <v>Topi ultah isi 5 ETJ</v>
      </c>
      <c r="B2329" s="105">
        <f>INDEX(Table2[TT],MATCH(ROW()-1,Table2[//]))</f>
        <v>3</v>
      </c>
      <c r="C2329" s="106" t="str">
        <f>IF(INDEX(Table2[KET],MATCH(ROW()-1,Table2[//]))="","-",INDEX(Table2[KET],MATCH(ROW()-1,Table2[//])))</f>
        <v>600 pc</v>
      </c>
    </row>
    <row r="2330" spans="1:3">
      <c r="A2330" s="104" t="str">
        <f>INDEX(Table2[NAMA BARANG],MATCH(ROW()-1,Table2[//]))</f>
        <v>Water colour Vanco CA 110 (9 ml)</v>
      </c>
      <c r="B2330" s="105">
        <f>INDEX(Table2[TT],MATCH(ROW()-1,Table2[//]))</f>
        <v>2</v>
      </c>
      <c r="C2330" s="106" t="str">
        <f>IF(INDEX(Table2[KET],MATCH(ROW()-1,Table2[//]))="","-",INDEX(Table2[KET],MATCH(ROW()-1,Table2[//])))</f>
        <v>120 pc</v>
      </c>
    </row>
    <row r="2331" spans="1:3">
      <c r="A2331" s="104" t="str">
        <f>INDEX(Table2[NAMA BARANG],MATCH(ROW()-1,Table2[//]))</f>
        <v>WC 110n/ 120 osama</v>
      </c>
      <c r="B2331" s="105">
        <f>INDEX(Table2[TT],MATCH(ROW()-1,Table2[//]))</f>
        <v>5</v>
      </c>
      <c r="C2331" s="106" t="str">
        <f>IF(INDEX(Table2[KET],MATCH(ROW()-1,Table2[//]))="","-",INDEX(Table2[KET],MATCH(ROW()-1,Table2[//])))</f>
        <v>144 pc</v>
      </c>
    </row>
    <row r="2332" spans="1:3">
      <c r="A2332" s="104" t="str">
        <f>INDEX(Table2[NAMA BARANG],MATCH(ROW()-1,Table2[//]))</f>
        <v>WC marries 1306/ 12w 9m</v>
      </c>
      <c r="B2332" s="105">
        <f>INDEX(Table2[TT],MATCH(ROW()-1,Table2[//]))</f>
        <v>33</v>
      </c>
      <c r="C2332" s="106" t="str">
        <f>IF(INDEX(Table2[KET],MATCH(ROW()-1,Table2[//]))="","-",INDEX(Table2[KET],MATCH(ROW()-1,Table2[//])))</f>
        <v>60 pc</v>
      </c>
    </row>
    <row r="2333" spans="1:3">
      <c r="A2333" s="104" t="str">
        <f>INDEX(Table2[NAMA BARANG],MATCH(ROW()-1,Table2[//]))</f>
        <v>WC Marries 1325/ 12W BT (34) GM (42)</v>
      </c>
      <c r="B2333" s="105">
        <f>INDEX(Table2[TT],MATCH(ROW()-1,Table2[//]))</f>
        <v>76</v>
      </c>
      <c r="C2333" s="106" t="str">
        <f>IF(INDEX(Table2[KET],MATCH(ROW()-1,Table2[//]))="","-",INDEX(Table2[KET],MATCH(ROW()-1,Table2[//])))</f>
        <v>12 LSN</v>
      </c>
    </row>
    <row r="2334" spans="1:3">
      <c r="A2334" s="104" t="str">
        <f>INDEX(Table2[NAMA BARANG],MATCH(ROW()-1,Table2[//]))</f>
        <v>WC Marries 1325/ 12w SBY</v>
      </c>
      <c r="B2334" s="105">
        <f>INDEX(Table2[TT],MATCH(ROW()-1,Table2[//]))</f>
        <v>8</v>
      </c>
      <c r="C2334" s="106" t="str">
        <f>IF(INDEX(Table2[KET],MATCH(ROW()-1,Table2[//]))="","-",INDEX(Table2[KET],MATCH(ROW()-1,Table2[//])))</f>
        <v>12 ls</v>
      </c>
    </row>
    <row r="2335" spans="1:3">
      <c r="A2335" s="104" t="str">
        <f>INDEX(Table2[NAMA BARANG],MATCH(ROW()-1,Table2[//]))</f>
        <v>WC marries E 1337 B/ 14w</v>
      </c>
      <c r="B2335" s="105">
        <f>INDEX(Table2[TT],MATCH(ROW()-1,Table2[//]))</f>
        <v>3</v>
      </c>
      <c r="C2335" s="106" t="str">
        <f>IF(INDEX(Table2[KET],MATCH(ROW()-1,Table2[//]))="","-",INDEX(Table2[KET],MATCH(ROW()-1,Table2[//])))</f>
        <v>3 ls</v>
      </c>
    </row>
    <row r="2336" spans="1:3">
      <c r="A2336" s="104" t="str">
        <f>INDEX(Table2[NAMA BARANG],MATCH(ROW()-1,Table2[//]))</f>
        <v>WC TF WC 1331 pp</v>
      </c>
      <c r="B2336" s="105">
        <f>INDEX(Table2[TT],MATCH(ROW()-1,Table2[//]))</f>
        <v>44</v>
      </c>
      <c r="C2336" s="106" t="str">
        <f>IF(INDEX(Table2[KET],MATCH(ROW()-1,Table2[//]))="","-",INDEX(Table2[KET],MATCH(ROW()-1,Table2[//])))</f>
        <v>96 set</v>
      </c>
    </row>
    <row r="2337" spans="1:3">
      <c r="A2337" s="104" t="str">
        <f>INDEX(Table2[NAMA BARANG],MATCH(ROW()-1,Table2[//]))</f>
        <v>Zipper Data envelope DE F4 (1) lama</v>
      </c>
      <c r="B2337" s="105">
        <f>INDEX(Table2[TT],MATCH(ROW()-1,Table2[//]))</f>
        <v>1</v>
      </c>
      <c r="C2337" s="106" t="str">
        <f>IF(INDEX(Table2[KET],MATCH(ROW()-1,Table2[//]))="","-",INDEX(Table2[KET],MATCH(ROW()-1,Table2[//])))</f>
        <v>48 ls</v>
      </c>
    </row>
  </sheetData>
  <conditionalFormatting sqref="C1:C1048576">
    <cfRule type="cellIs" dxfId="1" priority="2" operator="equal">
      <formula>"""0"""</formula>
    </cfRule>
  </conditionalFormatting>
  <conditionalFormatting sqref="C2:C2337">
    <cfRule type="cellIs" dxfId="0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json</vt:lpstr>
      <vt:lpstr>1</vt:lpstr>
      <vt:lpstr>2</vt:lpstr>
      <vt:lpstr>print1</vt:lpstr>
      <vt:lpstr>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2022-06-06T03:49:33Z</cp:lastPrinted>
  <dcterms:created xsi:type="dcterms:W3CDTF">2022-04-02T06:23:03Z</dcterms:created>
  <dcterms:modified xsi:type="dcterms:W3CDTF">2022-09-25T19:43:03Z</dcterms:modified>
</cp:coreProperties>
</file>